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Annual Home Budget\"/>
    </mc:Choice>
  </mc:AlternateContent>
  <xr:revisionPtr revIDLastSave="22" documentId="8_{39B9DF44-6784-4F48-961C-3C5FFB38D245}" xr6:coauthVersionLast="45" xr6:coauthVersionMax="45" xr10:uidLastSave="{CAD220E1-07F1-43BA-9794-C897AC087C71}"/>
  <workbookProtection workbookAlgorithmName="SHA-512" workbookHashValue="8eYYf3p5QKOZBO2XRPo9kdmPQI5PpMQluZX6MDRsgh2PaxVjxVL/VW/FH69F2fila2bZ4Rp4Hhcdi1jqpVIDaQ==" workbookSaltValue="/jiTajqgdFn+VX0+OicXWQ==" workbookSpinCount="100000" lockStructure="1"/>
  <bookViews>
    <workbookView xWindow="-120" yWindow="-120" windowWidth="20730" windowHeight="11160" xr2:uid="{323BE1F5-2F58-4C61-AFE8-A5EBE9B23D77}"/>
  </bookViews>
  <sheets>
    <sheet name="Intro &amp; Setup" sheetId="1" r:id="rId1"/>
    <sheet name="Budgets" sheetId="3" r:id="rId2"/>
    <sheet name="Actual Expenses &amp; Income" sheetId="2" r:id="rId3"/>
    <sheet name="Report" sheetId="4" r:id="rId4"/>
  </sheets>
  <definedNames>
    <definedName name="_xlnm._FilterDatabase" localSheetId="2" hidden="1">'Actual Expenses &amp; Income'!$B$10:$F$20</definedName>
    <definedName name="_xlnm.Print_Area" localSheetId="2">'Actual Expenses &amp; Income'!$A$1:$I$3511</definedName>
    <definedName name="_xlnm.Print_Area" localSheetId="0">'Intro &amp; Setup'!$A$1:$AT$44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4" l="1"/>
  <c r="K5" i="4"/>
  <c r="R5" i="4" l="1"/>
  <c r="AZ74" i="4"/>
  <c r="AZ64" i="4"/>
  <c r="X3510" i="2"/>
  <c r="X3509" i="2"/>
  <c r="X3508" i="2"/>
  <c r="X3507" i="2"/>
  <c r="X3506" i="2"/>
  <c r="X3505" i="2"/>
  <c r="X3504" i="2"/>
  <c r="X3503" i="2"/>
  <c r="X3502" i="2"/>
  <c r="X3501" i="2"/>
  <c r="X3500" i="2"/>
  <c r="X3499" i="2"/>
  <c r="X3498" i="2"/>
  <c r="X3497" i="2"/>
  <c r="X3496" i="2"/>
  <c r="X3495" i="2"/>
  <c r="X3494" i="2"/>
  <c r="X3493" i="2"/>
  <c r="X3492" i="2"/>
  <c r="X3491" i="2"/>
  <c r="X3490" i="2"/>
  <c r="X3489" i="2"/>
  <c r="X3488" i="2"/>
  <c r="X3487" i="2"/>
  <c r="X3486" i="2"/>
  <c r="X3485" i="2"/>
  <c r="X3484" i="2"/>
  <c r="X3483" i="2"/>
  <c r="X3482" i="2"/>
  <c r="X3481" i="2"/>
  <c r="X3480" i="2"/>
  <c r="X3479" i="2"/>
  <c r="X3478" i="2"/>
  <c r="X3477" i="2"/>
  <c r="X3476" i="2"/>
  <c r="X3475" i="2"/>
  <c r="X3474" i="2"/>
  <c r="X3473" i="2"/>
  <c r="X3472" i="2"/>
  <c r="X3471" i="2"/>
  <c r="X3470" i="2"/>
  <c r="X3469" i="2"/>
  <c r="X3468" i="2"/>
  <c r="X3467" i="2"/>
  <c r="X3466" i="2"/>
  <c r="X3465" i="2"/>
  <c r="X3464" i="2"/>
  <c r="X3463" i="2"/>
  <c r="X3462" i="2"/>
  <c r="X3461" i="2"/>
  <c r="X3460" i="2"/>
  <c r="X3459" i="2"/>
  <c r="X3458" i="2"/>
  <c r="X3457" i="2"/>
  <c r="X3456" i="2"/>
  <c r="X3455" i="2"/>
  <c r="X3454" i="2"/>
  <c r="X3453" i="2"/>
  <c r="X3452" i="2"/>
  <c r="X3451" i="2"/>
  <c r="X3450" i="2"/>
  <c r="X3449" i="2"/>
  <c r="X3448" i="2"/>
  <c r="X3447" i="2"/>
  <c r="X3446" i="2"/>
  <c r="X3445" i="2"/>
  <c r="X3444" i="2"/>
  <c r="X3443" i="2"/>
  <c r="X3442" i="2"/>
  <c r="X3441" i="2"/>
  <c r="X3440" i="2"/>
  <c r="X3439" i="2"/>
  <c r="X3438" i="2"/>
  <c r="X3437" i="2"/>
  <c r="X3436" i="2"/>
  <c r="X3435" i="2"/>
  <c r="X3434" i="2"/>
  <c r="X3433" i="2"/>
  <c r="X3432" i="2"/>
  <c r="X3431" i="2"/>
  <c r="X3430" i="2"/>
  <c r="X3429" i="2"/>
  <c r="X3428" i="2"/>
  <c r="X3427" i="2"/>
  <c r="X3426" i="2"/>
  <c r="X3425" i="2"/>
  <c r="X3424" i="2"/>
  <c r="X3423" i="2"/>
  <c r="X3422" i="2"/>
  <c r="X3421" i="2"/>
  <c r="X3420" i="2"/>
  <c r="X3419" i="2"/>
  <c r="X3418" i="2"/>
  <c r="X3417" i="2"/>
  <c r="X3416" i="2"/>
  <c r="X3415" i="2"/>
  <c r="X3414" i="2"/>
  <c r="X3413" i="2"/>
  <c r="X3412" i="2"/>
  <c r="X3411" i="2"/>
  <c r="X3410" i="2"/>
  <c r="X3409" i="2"/>
  <c r="X3408" i="2"/>
  <c r="X3407" i="2"/>
  <c r="X3406" i="2"/>
  <c r="X3405" i="2"/>
  <c r="X3404" i="2"/>
  <c r="X3403" i="2"/>
  <c r="X3402" i="2"/>
  <c r="X3401" i="2"/>
  <c r="X3400" i="2"/>
  <c r="X3399" i="2"/>
  <c r="X3398" i="2"/>
  <c r="X3397" i="2"/>
  <c r="X3396" i="2"/>
  <c r="X3395" i="2"/>
  <c r="X3394" i="2"/>
  <c r="X3393" i="2"/>
  <c r="X3392" i="2"/>
  <c r="X3391" i="2"/>
  <c r="X3390" i="2"/>
  <c r="X3389" i="2"/>
  <c r="X3388" i="2"/>
  <c r="X3387" i="2"/>
  <c r="X3386" i="2"/>
  <c r="X3385" i="2"/>
  <c r="X3384" i="2"/>
  <c r="X3383" i="2"/>
  <c r="X3382" i="2"/>
  <c r="X3381" i="2"/>
  <c r="X3380" i="2"/>
  <c r="X3379" i="2"/>
  <c r="X3378" i="2"/>
  <c r="X3377" i="2"/>
  <c r="X3376" i="2"/>
  <c r="X3375" i="2"/>
  <c r="X3374" i="2"/>
  <c r="X3373" i="2"/>
  <c r="X3372" i="2"/>
  <c r="X3371" i="2"/>
  <c r="X3370" i="2"/>
  <c r="X3369" i="2"/>
  <c r="X3368" i="2"/>
  <c r="X3367" i="2"/>
  <c r="X3366" i="2"/>
  <c r="X3365" i="2"/>
  <c r="X3364" i="2"/>
  <c r="X3363" i="2"/>
  <c r="X3362" i="2"/>
  <c r="X3361" i="2"/>
  <c r="X3360" i="2"/>
  <c r="X3359" i="2"/>
  <c r="X3358" i="2"/>
  <c r="X3357" i="2"/>
  <c r="X3356" i="2"/>
  <c r="X3355" i="2"/>
  <c r="X3354" i="2"/>
  <c r="X3353" i="2"/>
  <c r="X3352" i="2"/>
  <c r="X3351" i="2"/>
  <c r="X3350" i="2"/>
  <c r="X3349" i="2"/>
  <c r="X3348" i="2"/>
  <c r="X3347" i="2"/>
  <c r="X3346" i="2"/>
  <c r="X3345" i="2"/>
  <c r="X3344" i="2"/>
  <c r="X3343" i="2"/>
  <c r="X3342" i="2"/>
  <c r="X3341" i="2"/>
  <c r="X3340" i="2"/>
  <c r="X3339" i="2"/>
  <c r="X3338" i="2"/>
  <c r="X3337" i="2"/>
  <c r="X3336" i="2"/>
  <c r="X3335" i="2"/>
  <c r="X3334" i="2"/>
  <c r="X3333" i="2"/>
  <c r="X3332" i="2"/>
  <c r="X3331" i="2"/>
  <c r="X3330" i="2"/>
  <c r="X3329" i="2"/>
  <c r="X3328" i="2"/>
  <c r="X3327" i="2"/>
  <c r="X3326" i="2"/>
  <c r="X3325" i="2"/>
  <c r="X3324" i="2"/>
  <c r="X3323" i="2"/>
  <c r="X3322" i="2"/>
  <c r="X3321" i="2"/>
  <c r="X3320" i="2"/>
  <c r="X3319" i="2"/>
  <c r="X3318" i="2"/>
  <c r="X3317" i="2"/>
  <c r="X3316" i="2"/>
  <c r="X3315" i="2"/>
  <c r="X3314" i="2"/>
  <c r="X3313" i="2"/>
  <c r="X3312" i="2"/>
  <c r="X3311" i="2"/>
  <c r="X3310" i="2"/>
  <c r="X3309" i="2"/>
  <c r="X3308" i="2"/>
  <c r="X3307" i="2"/>
  <c r="X3306" i="2"/>
  <c r="X3305" i="2"/>
  <c r="X3304" i="2"/>
  <c r="X3303" i="2"/>
  <c r="X3302" i="2"/>
  <c r="X3301" i="2"/>
  <c r="X3300" i="2"/>
  <c r="X3299" i="2"/>
  <c r="X3298" i="2"/>
  <c r="X3297" i="2"/>
  <c r="X3296" i="2"/>
  <c r="X3295" i="2"/>
  <c r="X3294" i="2"/>
  <c r="X3293" i="2"/>
  <c r="X3292" i="2"/>
  <c r="X3291" i="2"/>
  <c r="X3290" i="2"/>
  <c r="X3289" i="2"/>
  <c r="X3288" i="2"/>
  <c r="X3287" i="2"/>
  <c r="X3286" i="2"/>
  <c r="X3285" i="2"/>
  <c r="X3284" i="2"/>
  <c r="X3283" i="2"/>
  <c r="X3282" i="2"/>
  <c r="X3281" i="2"/>
  <c r="X3280" i="2"/>
  <c r="X3279" i="2"/>
  <c r="X3278" i="2"/>
  <c r="X3277" i="2"/>
  <c r="X3276" i="2"/>
  <c r="X3275" i="2"/>
  <c r="X3274" i="2"/>
  <c r="X3273" i="2"/>
  <c r="X3272" i="2"/>
  <c r="X3271" i="2"/>
  <c r="X3270" i="2"/>
  <c r="X3269" i="2"/>
  <c r="X3268" i="2"/>
  <c r="X3267" i="2"/>
  <c r="X3266" i="2"/>
  <c r="X3265" i="2"/>
  <c r="X3264" i="2"/>
  <c r="X3263" i="2"/>
  <c r="X3262" i="2"/>
  <c r="X3261" i="2"/>
  <c r="X3260" i="2"/>
  <c r="X3259" i="2"/>
  <c r="X3258" i="2"/>
  <c r="X3257" i="2"/>
  <c r="X3256" i="2"/>
  <c r="X3255" i="2"/>
  <c r="X3254" i="2"/>
  <c r="X3253" i="2"/>
  <c r="X3252" i="2"/>
  <c r="X3251" i="2"/>
  <c r="X3250" i="2"/>
  <c r="X3249" i="2"/>
  <c r="X3248" i="2"/>
  <c r="X3247" i="2"/>
  <c r="X3246" i="2"/>
  <c r="X3245" i="2"/>
  <c r="X3244" i="2"/>
  <c r="X3243" i="2"/>
  <c r="X3242" i="2"/>
  <c r="X3241" i="2"/>
  <c r="X3240" i="2"/>
  <c r="X3239" i="2"/>
  <c r="X3238" i="2"/>
  <c r="X3237" i="2"/>
  <c r="X3236" i="2"/>
  <c r="X3235" i="2"/>
  <c r="X3234" i="2"/>
  <c r="X3233" i="2"/>
  <c r="X3232" i="2"/>
  <c r="X3231" i="2"/>
  <c r="X3230" i="2"/>
  <c r="X3229" i="2"/>
  <c r="X3228" i="2"/>
  <c r="X3227" i="2"/>
  <c r="X3226" i="2"/>
  <c r="X3225" i="2"/>
  <c r="X3224" i="2"/>
  <c r="X3223" i="2"/>
  <c r="X3222" i="2"/>
  <c r="X3221" i="2"/>
  <c r="X3220" i="2"/>
  <c r="X3219" i="2"/>
  <c r="X3218" i="2"/>
  <c r="X3217" i="2"/>
  <c r="X3216" i="2"/>
  <c r="X3215" i="2"/>
  <c r="X3214" i="2"/>
  <c r="X3213" i="2"/>
  <c r="X3212" i="2"/>
  <c r="X3211" i="2"/>
  <c r="X3210" i="2"/>
  <c r="X3209" i="2"/>
  <c r="X3208" i="2"/>
  <c r="X3207" i="2"/>
  <c r="X3206" i="2"/>
  <c r="X3205" i="2"/>
  <c r="X3204" i="2"/>
  <c r="X3203" i="2"/>
  <c r="X3202" i="2"/>
  <c r="X3201" i="2"/>
  <c r="X3200" i="2"/>
  <c r="X3199" i="2"/>
  <c r="X3198" i="2"/>
  <c r="X3197" i="2"/>
  <c r="X3196" i="2"/>
  <c r="X3195" i="2"/>
  <c r="X3194" i="2"/>
  <c r="X3193" i="2"/>
  <c r="X3192" i="2"/>
  <c r="X3191" i="2"/>
  <c r="X3190" i="2"/>
  <c r="X3189" i="2"/>
  <c r="X3188" i="2"/>
  <c r="X3187" i="2"/>
  <c r="X3186" i="2"/>
  <c r="X3185" i="2"/>
  <c r="X3184" i="2"/>
  <c r="X3183" i="2"/>
  <c r="X3182" i="2"/>
  <c r="X3181" i="2"/>
  <c r="X3180" i="2"/>
  <c r="X3179" i="2"/>
  <c r="X3178" i="2"/>
  <c r="X3177" i="2"/>
  <c r="X3176" i="2"/>
  <c r="X3175" i="2"/>
  <c r="X3174" i="2"/>
  <c r="X3173" i="2"/>
  <c r="X3172" i="2"/>
  <c r="X3171" i="2"/>
  <c r="X3170" i="2"/>
  <c r="X3169" i="2"/>
  <c r="X3168" i="2"/>
  <c r="X3167" i="2"/>
  <c r="X3166" i="2"/>
  <c r="X3165" i="2"/>
  <c r="X3164" i="2"/>
  <c r="X3163" i="2"/>
  <c r="X3162" i="2"/>
  <c r="X3161" i="2"/>
  <c r="X3160" i="2"/>
  <c r="X3159" i="2"/>
  <c r="X3158" i="2"/>
  <c r="X3157" i="2"/>
  <c r="X3156" i="2"/>
  <c r="X3155" i="2"/>
  <c r="X3154" i="2"/>
  <c r="X3153" i="2"/>
  <c r="X3152" i="2"/>
  <c r="X3151" i="2"/>
  <c r="X3150" i="2"/>
  <c r="X3149" i="2"/>
  <c r="X3148" i="2"/>
  <c r="X3147" i="2"/>
  <c r="X3146" i="2"/>
  <c r="X3145" i="2"/>
  <c r="X3144" i="2"/>
  <c r="X3143" i="2"/>
  <c r="X3142" i="2"/>
  <c r="X3141" i="2"/>
  <c r="X3140" i="2"/>
  <c r="X3139" i="2"/>
  <c r="X3138" i="2"/>
  <c r="X3137" i="2"/>
  <c r="X3136" i="2"/>
  <c r="X3135" i="2"/>
  <c r="X3134" i="2"/>
  <c r="X3133" i="2"/>
  <c r="X3132" i="2"/>
  <c r="X3131" i="2"/>
  <c r="X3130" i="2"/>
  <c r="X3129" i="2"/>
  <c r="X3128" i="2"/>
  <c r="X3127" i="2"/>
  <c r="X3126" i="2"/>
  <c r="X3125" i="2"/>
  <c r="X3124" i="2"/>
  <c r="X3123" i="2"/>
  <c r="X3122" i="2"/>
  <c r="X3121" i="2"/>
  <c r="X3120" i="2"/>
  <c r="X3119" i="2"/>
  <c r="X3118" i="2"/>
  <c r="X3117" i="2"/>
  <c r="X3116" i="2"/>
  <c r="X3115" i="2"/>
  <c r="X3114" i="2"/>
  <c r="X3113" i="2"/>
  <c r="X3112" i="2"/>
  <c r="X3111" i="2"/>
  <c r="X3110" i="2"/>
  <c r="X3109" i="2"/>
  <c r="X3108" i="2"/>
  <c r="X3107" i="2"/>
  <c r="X3106" i="2"/>
  <c r="X3105" i="2"/>
  <c r="X3104" i="2"/>
  <c r="X3103" i="2"/>
  <c r="X3102" i="2"/>
  <c r="X3101" i="2"/>
  <c r="X3100" i="2"/>
  <c r="X3099" i="2"/>
  <c r="X3098" i="2"/>
  <c r="X3097" i="2"/>
  <c r="X3096" i="2"/>
  <c r="X3095" i="2"/>
  <c r="X3094" i="2"/>
  <c r="X3093" i="2"/>
  <c r="X3092" i="2"/>
  <c r="X3091" i="2"/>
  <c r="X3090" i="2"/>
  <c r="X3089" i="2"/>
  <c r="X3088" i="2"/>
  <c r="X3087" i="2"/>
  <c r="X3086" i="2"/>
  <c r="X3085" i="2"/>
  <c r="X3084" i="2"/>
  <c r="X3083" i="2"/>
  <c r="X3082" i="2"/>
  <c r="X3081" i="2"/>
  <c r="X3080" i="2"/>
  <c r="X3079" i="2"/>
  <c r="X3078" i="2"/>
  <c r="X3077" i="2"/>
  <c r="X3076" i="2"/>
  <c r="X3075" i="2"/>
  <c r="X3074" i="2"/>
  <c r="X3073" i="2"/>
  <c r="X3072" i="2"/>
  <c r="X3071" i="2"/>
  <c r="X3070" i="2"/>
  <c r="X3069" i="2"/>
  <c r="X3068" i="2"/>
  <c r="X3067" i="2"/>
  <c r="X3066" i="2"/>
  <c r="X3065" i="2"/>
  <c r="X3064" i="2"/>
  <c r="X3063" i="2"/>
  <c r="X3062" i="2"/>
  <c r="X3061" i="2"/>
  <c r="X3060" i="2"/>
  <c r="X3059" i="2"/>
  <c r="X3058" i="2"/>
  <c r="X3057" i="2"/>
  <c r="X3056" i="2"/>
  <c r="X3055" i="2"/>
  <c r="X3054" i="2"/>
  <c r="X3053" i="2"/>
  <c r="X3052" i="2"/>
  <c r="X3051" i="2"/>
  <c r="X3050" i="2"/>
  <c r="X3049" i="2"/>
  <c r="X3048" i="2"/>
  <c r="X3047" i="2"/>
  <c r="X3046" i="2"/>
  <c r="X3045" i="2"/>
  <c r="X3044" i="2"/>
  <c r="X3043" i="2"/>
  <c r="X3042" i="2"/>
  <c r="X3041" i="2"/>
  <c r="X3040" i="2"/>
  <c r="X3039" i="2"/>
  <c r="X3038" i="2"/>
  <c r="X3037" i="2"/>
  <c r="X3036" i="2"/>
  <c r="X3035" i="2"/>
  <c r="X3034" i="2"/>
  <c r="X3033" i="2"/>
  <c r="X3032" i="2"/>
  <c r="X3031" i="2"/>
  <c r="X3030" i="2"/>
  <c r="X3029" i="2"/>
  <c r="X3028" i="2"/>
  <c r="X3027" i="2"/>
  <c r="X3026" i="2"/>
  <c r="X3025" i="2"/>
  <c r="X3024" i="2"/>
  <c r="X3023" i="2"/>
  <c r="X3022" i="2"/>
  <c r="X3021" i="2"/>
  <c r="X3020" i="2"/>
  <c r="X3019" i="2"/>
  <c r="X3018" i="2"/>
  <c r="X3017" i="2"/>
  <c r="X3016" i="2"/>
  <c r="X3015" i="2"/>
  <c r="X3014" i="2"/>
  <c r="X3013" i="2"/>
  <c r="X3012" i="2"/>
  <c r="X3011" i="2"/>
  <c r="X3010" i="2"/>
  <c r="X3009" i="2"/>
  <c r="X3008" i="2"/>
  <c r="X3007" i="2"/>
  <c r="X3006" i="2"/>
  <c r="X3005" i="2"/>
  <c r="X3004" i="2"/>
  <c r="X3003" i="2"/>
  <c r="X3002" i="2"/>
  <c r="X3001" i="2"/>
  <c r="X3000" i="2"/>
  <c r="X2999" i="2"/>
  <c r="X2998" i="2"/>
  <c r="X2997" i="2"/>
  <c r="X2996" i="2"/>
  <c r="X2995" i="2"/>
  <c r="X2994" i="2"/>
  <c r="X2993" i="2"/>
  <c r="X2992" i="2"/>
  <c r="X2991" i="2"/>
  <c r="X2990" i="2"/>
  <c r="X2989" i="2"/>
  <c r="X2988" i="2"/>
  <c r="X2987" i="2"/>
  <c r="X2986" i="2"/>
  <c r="X2985" i="2"/>
  <c r="X2984" i="2"/>
  <c r="X2983" i="2"/>
  <c r="X2982" i="2"/>
  <c r="X2981" i="2"/>
  <c r="X2980" i="2"/>
  <c r="X2979" i="2"/>
  <c r="X2978" i="2"/>
  <c r="X2977" i="2"/>
  <c r="X2976" i="2"/>
  <c r="X2975" i="2"/>
  <c r="X2974" i="2"/>
  <c r="X2973" i="2"/>
  <c r="X2972" i="2"/>
  <c r="X2971" i="2"/>
  <c r="X2970" i="2"/>
  <c r="X2969" i="2"/>
  <c r="X2968" i="2"/>
  <c r="X2967" i="2"/>
  <c r="X2966" i="2"/>
  <c r="X2965" i="2"/>
  <c r="X2964" i="2"/>
  <c r="X2963" i="2"/>
  <c r="X2962" i="2"/>
  <c r="X2961" i="2"/>
  <c r="X2960" i="2"/>
  <c r="X2959" i="2"/>
  <c r="X2958" i="2"/>
  <c r="X2957" i="2"/>
  <c r="X2956" i="2"/>
  <c r="X2955" i="2"/>
  <c r="X2954" i="2"/>
  <c r="X2953" i="2"/>
  <c r="X2952" i="2"/>
  <c r="X2951" i="2"/>
  <c r="X2950" i="2"/>
  <c r="X2949" i="2"/>
  <c r="X2948" i="2"/>
  <c r="X2947" i="2"/>
  <c r="X2946" i="2"/>
  <c r="X2945" i="2"/>
  <c r="X2944" i="2"/>
  <c r="X2943" i="2"/>
  <c r="X2942" i="2"/>
  <c r="X2941" i="2"/>
  <c r="X2940" i="2"/>
  <c r="X2939" i="2"/>
  <c r="X2938" i="2"/>
  <c r="X2937" i="2"/>
  <c r="X2936" i="2"/>
  <c r="X2935" i="2"/>
  <c r="X2934" i="2"/>
  <c r="X2933" i="2"/>
  <c r="X2932" i="2"/>
  <c r="X2931" i="2"/>
  <c r="X2930" i="2"/>
  <c r="X2929" i="2"/>
  <c r="X2928" i="2"/>
  <c r="X2927" i="2"/>
  <c r="X2926" i="2"/>
  <c r="X2925" i="2"/>
  <c r="X2924" i="2"/>
  <c r="X2923" i="2"/>
  <c r="X2922" i="2"/>
  <c r="X2921" i="2"/>
  <c r="X2920" i="2"/>
  <c r="X2919" i="2"/>
  <c r="X2918" i="2"/>
  <c r="X2917" i="2"/>
  <c r="X2916" i="2"/>
  <c r="X2915" i="2"/>
  <c r="X2914" i="2"/>
  <c r="X2913" i="2"/>
  <c r="X2912" i="2"/>
  <c r="X2911" i="2"/>
  <c r="X2910" i="2"/>
  <c r="X2909" i="2"/>
  <c r="X2908" i="2"/>
  <c r="X2907" i="2"/>
  <c r="X2906" i="2"/>
  <c r="X2905" i="2"/>
  <c r="X2904" i="2"/>
  <c r="X2903" i="2"/>
  <c r="X2902" i="2"/>
  <c r="X2901" i="2"/>
  <c r="X2900" i="2"/>
  <c r="X2899" i="2"/>
  <c r="X2898" i="2"/>
  <c r="X2897" i="2"/>
  <c r="X2896" i="2"/>
  <c r="X2895" i="2"/>
  <c r="X2894" i="2"/>
  <c r="X2893" i="2"/>
  <c r="X2892" i="2"/>
  <c r="X2891" i="2"/>
  <c r="X2890" i="2"/>
  <c r="X2889" i="2"/>
  <c r="X2888" i="2"/>
  <c r="X2887" i="2"/>
  <c r="X2886" i="2"/>
  <c r="X2885" i="2"/>
  <c r="X2884" i="2"/>
  <c r="X2883" i="2"/>
  <c r="X2882" i="2"/>
  <c r="X2881" i="2"/>
  <c r="X2880" i="2"/>
  <c r="X2879" i="2"/>
  <c r="X2878" i="2"/>
  <c r="X2877" i="2"/>
  <c r="X2876" i="2"/>
  <c r="X2875" i="2"/>
  <c r="X2874" i="2"/>
  <c r="X2873" i="2"/>
  <c r="X2872" i="2"/>
  <c r="X2871" i="2"/>
  <c r="X2870" i="2"/>
  <c r="X2869" i="2"/>
  <c r="X2868" i="2"/>
  <c r="X2867" i="2"/>
  <c r="X2866" i="2"/>
  <c r="X2865" i="2"/>
  <c r="X2864" i="2"/>
  <c r="X2863" i="2"/>
  <c r="X2862" i="2"/>
  <c r="X2861" i="2"/>
  <c r="X2860" i="2"/>
  <c r="X2859" i="2"/>
  <c r="X2858" i="2"/>
  <c r="X2857" i="2"/>
  <c r="X2856" i="2"/>
  <c r="X2855" i="2"/>
  <c r="X2854" i="2"/>
  <c r="X2853" i="2"/>
  <c r="X2852" i="2"/>
  <c r="X2851" i="2"/>
  <c r="X2850" i="2"/>
  <c r="X2849" i="2"/>
  <c r="X2848" i="2"/>
  <c r="X2847" i="2"/>
  <c r="X2846" i="2"/>
  <c r="X2845" i="2"/>
  <c r="X2844" i="2"/>
  <c r="X2843" i="2"/>
  <c r="X2842" i="2"/>
  <c r="X2841" i="2"/>
  <c r="X2840" i="2"/>
  <c r="X2839" i="2"/>
  <c r="X2838" i="2"/>
  <c r="X2837" i="2"/>
  <c r="X2836" i="2"/>
  <c r="X2835" i="2"/>
  <c r="X2834" i="2"/>
  <c r="X2833" i="2"/>
  <c r="X2832" i="2"/>
  <c r="X2831" i="2"/>
  <c r="X2830" i="2"/>
  <c r="X2829" i="2"/>
  <c r="X2828" i="2"/>
  <c r="X2827" i="2"/>
  <c r="X2826" i="2"/>
  <c r="X2825" i="2"/>
  <c r="X2824" i="2"/>
  <c r="X2823" i="2"/>
  <c r="X2822" i="2"/>
  <c r="X2821" i="2"/>
  <c r="X2820" i="2"/>
  <c r="X2819" i="2"/>
  <c r="X2818" i="2"/>
  <c r="X2817" i="2"/>
  <c r="X2816" i="2"/>
  <c r="X2815" i="2"/>
  <c r="X2814" i="2"/>
  <c r="X2813" i="2"/>
  <c r="X2812" i="2"/>
  <c r="X2811" i="2"/>
  <c r="X2810" i="2"/>
  <c r="X2809" i="2"/>
  <c r="X2808" i="2"/>
  <c r="X2807" i="2"/>
  <c r="X2806" i="2"/>
  <c r="X2805" i="2"/>
  <c r="X2804" i="2"/>
  <c r="X2803" i="2"/>
  <c r="X2802" i="2"/>
  <c r="X2801" i="2"/>
  <c r="X2800" i="2"/>
  <c r="X2799" i="2"/>
  <c r="X2798" i="2"/>
  <c r="X2797" i="2"/>
  <c r="X2796" i="2"/>
  <c r="X2795" i="2"/>
  <c r="X2794" i="2"/>
  <c r="X2793" i="2"/>
  <c r="X2792" i="2"/>
  <c r="X2791" i="2"/>
  <c r="X2790" i="2"/>
  <c r="X2789" i="2"/>
  <c r="X2788" i="2"/>
  <c r="X2787" i="2"/>
  <c r="X2786" i="2"/>
  <c r="X2785" i="2"/>
  <c r="X2784" i="2"/>
  <c r="X2783" i="2"/>
  <c r="X2782" i="2"/>
  <c r="X2781" i="2"/>
  <c r="X2780" i="2"/>
  <c r="X2779" i="2"/>
  <c r="X2778" i="2"/>
  <c r="X2777" i="2"/>
  <c r="X2776" i="2"/>
  <c r="X2775" i="2"/>
  <c r="X2774" i="2"/>
  <c r="X2773" i="2"/>
  <c r="X2772" i="2"/>
  <c r="X2771" i="2"/>
  <c r="X2770" i="2"/>
  <c r="X2769" i="2"/>
  <c r="X2768" i="2"/>
  <c r="X2767" i="2"/>
  <c r="X2766" i="2"/>
  <c r="X2765" i="2"/>
  <c r="X2764" i="2"/>
  <c r="X2763" i="2"/>
  <c r="X2762" i="2"/>
  <c r="X2761" i="2"/>
  <c r="X2760" i="2"/>
  <c r="X2759" i="2"/>
  <c r="X2758" i="2"/>
  <c r="X2757" i="2"/>
  <c r="X2756" i="2"/>
  <c r="X2755" i="2"/>
  <c r="X2754" i="2"/>
  <c r="X2753" i="2"/>
  <c r="X2752" i="2"/>
  <c r="X2751" i="2"/>
  <c r="X2750" i="2"/>
  <c r="X2749" i="2"/>
  <c r="X2748" i="2"/>
  <c r="X2747" i="2"/>
  <c r="X2746" i="2"/>
  <c r="X2745" i="2"/>
  <c r="X2744" i="2"/>
  <c r="X2743" i="2"/>
  <c r="X2742" i="2"/>
  <c r="X2741" i="2"/>
  <c r="X2740" i="2"/>
  <c r="X2739" i="2"/>
  <c r="X2738" i="2"/>
  <c r="X2737" i="2"/>
  <c r="X2736" i="2"/>
  <c r="X2735" i="2"/>
  <c r="X2734" i="2"/>
  <c r="X2733" i="2"/>
  <c r="X2732" i="2"/>
  <c r="X2731" i="2"/>
  <c r="X2730" i="2"/>
  <c r="X2729" i="2"/>
  <c r="X2728" i="2"/>
  <c r="X2727" i="2"/>
  <c r="X2726" i="2"/>
  <c r="X2725" i="2"/>
  <c r="X2724" i="2"/>
  <c r="X2723" i="2"/>
  <c r="X2722" i="2"/>
  <c r="X2721" i="2"/>
  <c r="X2720" i="2"/>
  <c r="X2719" i="2"/>
  <c r="X2718" i="2"/>
  <c r="X2717" i="2"/>
  <c r="X2716" i="2"/>
  <c r="X2715" i="2"/>
  <c r="X2714" i="2"/>
  <c r="X2713" i="2"/>
  <c r="X2712" i="2"/>
  <c r="X2711" i="2"/>
  <c r="X2710" i="2"/>
  <c r="X2709" i="2"/>
  <c r="X2708" i="2"/>
  <c r="X2707" i="2"/>
  <c r="X2706" i="2"/>
  <c r="X2705" i="2"/>
  <c r="X2704" i="2"/>
  <c r="X2703" i="2"/>
  <c r="X2702" i="2"/>
  <c r="X2701" i="2"/>
  <c r="X2700" i="2"/>
  <c r="X2699" i="2"/>
  <c r="X2698" i="2"/>
  <c r="X2697" i="2"/>
  <c r="X2696" i="2"/>
  <c r="X2695" i="2"/>
  <c r="X2694" i="2"/>
  <c r="X2693" i="2"/>
  <c r="X2692" i="2"/>
  <c r="X2691" i="2"/>
  <c r="X2690" i="2"/>
  <c r="X2689" i="2"/>
  <c r="X2688" i="2"/>
  <c r="X2687" i="2"/>
  <c r="X2686" i="2"/>
  <c r="X2685" i="2"/>
  <c r="X2684" i="2"/>
  <c r="X2683" i="2"/>
  <c r="X2682" i="2"/>
  <c r="X2681" i="2"/>
  <c r="X2680" i="2"/>
  <c r="X2679" i="2"/>
  <c r="X2678" i="2"/>
  <c r="X2677" i="2"/>
  <c r="X2676" i="2"/>
  <c r="X2675" i="2"/>
  <c r="X2674" i="2"/>
  <c r="X2673" i="2"/>
  <c r="X2672" i="2"/>
  <c r="X2671" i="2"/>
  <c r="X2670" i="2"/>
  <c r="X2669" i="2"/>
  <c r="X2668" i="2"/>
  <c r="X2667" i="2"/>
  <c r="X2666" i="2"/>
  <c r="X2665" i="2"/>
  <c r="X2664" i="2"/>
  <c r="X2663" i="2"/>
  <c r="X2662" i="2"/>
  <c r="X2661" i="2"/>
  <c r="X2660" i="2"/>
  <c r="X2659" i="2"/>
  <c r="X2658" i="2"/>
  <c r="X2657" i="2"/>
  <c r="X2656" i="2"/>
  <c r="X2655" i="2"/>
  <c r="X2654" i="2"/>
  <c r="X2653" i="2"/>
  <c r="X2652" i="2"/>
  <c r="X2651" i="2"/>
  <c r="X2650" i="2"/>
  <c r="X2649" i="2"/>
  <c r="X2648" i="2"/>
  <c r="X2647" i="2"/>
  <c r="X2646" i="2"/>
  <c r="X2645" i="2"/>
  <c r="X2644" i="2"/>
  <c r="X2643" i="2"/>
  <c r="X2642" i="2"/>
  <c r="X2641" i="2"/>
  <c r="X2640" i="2"/>
  <c r="X2639" i="2"/>
  <c r="X2638" i="2"/>
  <c r="X2637" i="2"/>
  <c r="X2636" i="2"/>
  <c r="X2635" i="2"/>
  <c r="X2634" i="2"/>
  <c r="X2633" i="2"/>
  <c r="X2632" i="2"/>
  <c r="X2631" i="2"/>
  <c r="X2630" i="2"/>
  <c r="X2629" i="2"/>
  <c r="X2628" i="2"/>
  <c r="X2627" i="2"/>
  <c r="X2626" i="2"/>
  <c r="X2625" i="2"/>
  <c r="X2624" i="2"/>
  <c r="X2623" i="2"/>
  <c r="X2622" i="2"/>
  <c r="X2621" i="2"/>
  <c r="X2620" i="2"/>
  <c r="X2619" i="2"/>
  <c r="X2618" i="2"/>
  <c r="X2617" i="2"/>
  <c r="X2616" i="2"/>
  <c r="X2615" i="2"/>
  <c r="X2614" i="2"/>
  <c r="X2613" i="2"/>
  <c r="X2612" i="2"/>
  <c r="X2611" i="2"/>
  <c r="X2610" i="2"/>
  <c r="X2609" i="2"/>
  <c r="X2608" i="2"/>
  <c r="X2607" i="2"/>
  <c r="X2606" i="2"/>
  <c r="X2605" i="2"/>
  <c r="X2604" i="2"/>
  <c r="X2603" i="2"/>
  <c r="X2602" i="2"/>
  <c r="X2601" i="2"/>
  <c r="X2600" i="2"/>
  <c r="X2599" i="2"/>
  <c r="X2598" i="2"/>
  <c r="X2597" i="2"/>
  <c r="X2596" i="2"/>
  <c r="X2595" i="2"/>
  <c r="X2594" i="2"/>
  <c r="X2593" i="2"/>
  <c r="X2592" i="2"/>
  <c r="X2591" i="2"/>
  <c r="X2590" i="2"/>
  <c r="X2589" i="2"/>
  <c r="X2588" i="2"/>
  <c r="X2587" i="2"/>
  <c r="X2586" i="2"/>
  <c r="X2585" i="2"/>
  <c r="X2584" i="2"/>
  <c r="X2583" i="2"/>
  <c r="X2582" i="2"/>
  <c r="X2581" i="2"/>
  <c r="X2580" i="2"/>
  <c r="X2579" i="2"/>
  <c r="X2578" i="2"/>
  <c r="X2577" i="2"/>
  <c r="X2576" i="2"/>
  <c r="X2575" i="2"/>
  <c r="X2574" i="2"/>
  <c r="X2573" i="2"/>
  <c r="X2572" i="2"/>
  <c r="X2571" i="2"/>
  <c r="X2570" i="2"/>
  <c r="X2569" i="2"/>
  <c r="X2568" i="2"/>
  <c r="X2567" i="2"/>
  <c r="X2566" i="2"/>
  <c r="X2565" i="2"/>
  <c r="X2564" i="2"/>
  <c r="X2563" i="2"/>
  <c r="X2562" i="2"/>
  <c r="X2561" i="2"/>
  <c r="X2560" i="2"/>
  <c r="X2559" i="2"/>
  <c r="X2558" i="2"/>
  <c r="X2557" i="2"/>
  <c r="X2556" i="2"/>
  <c r="X2555" i="2"/>
  <c r="X2554" i="2"/>
  <c r="X2553" i="2"/>
  <c r="X2552" i="2"/>
  <c r="X2551" i="2"/>
  <c r="X2550" i="2"/>
  <c r="X2549" i="2"/>
  <c r="X2548" i="2"/>
  <c r="X2547" i="2"/>
  <c r="X2546" i="2"/>
  <c r="X2545" i="2"/>
  <c r="X2544" i="2"/>
  <c r="X2543" i="2"/>
  <c r="X2542" i="2"/>
  <c r="X2541" i="2"/>
  <c r="X2540" i="2"/>
  <c r="X2539" i="2"/>
  <c r="X2538" i="2"/>
  <c r="X2537" i="2"/>
  <c r="X2536" i="2"/>
  <c r="X2535" i="2"/>
  <c r="X2534" i="2"/>
  <c r="X2533" i="2"/>
  <c r="X2532" i="2"/>
  <c r="X2531" i="2"/>
  <c r="X2530" i="2"/>
  <c r="X2529" i="2"/>
  <c r="X2528" i="2"/>
  <c r="X2527" i="2"/>
  <c r="X2526" i="2"/>
  <c r="X2525" i="2"/>
  <c r="X2524" i="2"/>
  <c r="X2523" i="2"/>
  <c r="X2522" i="2"/>
  <c r="X2521" i="2"/>
  <c r="X2520" i="2"/>
  <c r="X2519" i="2"/>
  <c r="X2518" i="2"/>
  <c r="X2517" i="2"/>
  <c r="X2516" i="2"/>
  <c r="X2515" i="2"/>
  <c r="X2514" i="2"/>
  <c r="X2513" i="2"/>
  <c r="X2512" i="2"/>
  <c r="X2511" i="2"/>
  <c r="X2510" i="2"/>
  <c r="X2509" i="2"/>
  <c r="X2508" i="2"/>
  <c r="X2507" i="2"/>
  <c r="X2506" i="2"/>
  <c r="X2505" i="2"/>
  <c r="X2504" i="2"/>
  <c r="X2503" i="2"/>
  <c r="X2502" i="2"/>
  <c r="X2501" i="2"/>
  <c r="X2500" i="2"/>
  <c r="X2499" i="2"/>
  <c r="X2498" i="2"/>
  <c r="X2497" i="2"/>
  <c r="X2496" i="2"/>
  <c r="X2495" i="2"/>
  <c r="X2494" i="2"/>
  <c r="X2493" i="2"/>
  <c r="X2492" i="2"/>
  <c r="X2491" i="2"/>
  <c r="X2490" i="2"/>
  <c r="X2489" i="2"/>
  <c r="X2488" i="2"/>
  <c r="X2487" i="2"/>
  <c r="X2486" i="2"/>
  <c r="X2485" i="2"/>
  <c r="X2484" i="2"/>
  <c r="X2483" i="2"/>
  <c r="X2482" i="2"/>
  <c r="X2481" i="2"/>
  <c r="X2480" i="2"/>
  <c r="X2479" i="2"/>
  <c r="X2478" i="2"/>
  <c r="X2477" i="2"/>
  <c r="X2476" i="2"/>
  <c r="X2475" i="2"/>
  <c r="X2474" i="2"/>
  <c r="X2473" i="2"/>
  <c r="X2472" i="2"/>
  <c r="X2471" i="2"/>
  <c r="X2470" i="2"/>
  <c r="X2469" i="2"/>
  <c r="X2468" i="2"/>
  <c r="X2467" i="2"/>
  <c r="X2466" i="2"/>
  <c r="X2465" i="2"/>
  <c r="X2464" i="2"/>
  <c r="X2463" i="2"/>
  <c r="X2462" i="2"/>
  <c r="X2461" i="2"/>
  <c r="X2460" i="2"/>
  <c r="X2459" i="2"/>
  <c r="X2458" i="2"/>
  <c r="X2457" i="2"/>
  <c r="X2456" i="2"/>
  <c r="X2455" i="2"/>
  <c r="X2454" i="2"/>
  <c r="X2453" i="2"/>
  <c r="X2452" i="2"/>
  <c r="X2451" i="2"/>
  <c r="X2450" i="2"/>
  <c r="X2449" i="2"/>
  <c r="X2448" i="2"/>
  <c r="X2447" i="2"/>
  <c r="X2446" i="2"/>
  <c r="X2445" i="2"/>
  <c r="X2444" i="2"/>
  <c r="X2443" i="2"/>
  <c r="X2442" i="2"/>
  <c r="X2441" i="2"/>
  <c r="X2440" i="2"/>
  <c r="X2439" i="2"/>
  <c r="X2438" i="2"/>
  <c r="X2437" i="2"/>
  <c r="X2436" i="2"/>
  <c r="X2435" i="2"/>
  <c r="X2434" i="2"/>
  <c r="X2433" i="2"/>
  <c r="X2432" i="2"/>
  <c r="X2431" i="2"/>
  <c r="X2430" i="2"/>
  <c r="X2429" i="2"/>
  <c r="X2428" i="2"/>
  <c r="X2427" i="2"/>
  <c r="X2426" i="2"/>
  <c r="X2425" i="2"/>
  <c r="X2424" i="2"/>
  <c r="X2423" i="2"/>
  <c r="X2422" i="2"/>
  <c r="X2421" i="2"/>
  <c r="X2420" i="2"/>
  <c r="X2419" i="2"/>
  <c r="X2418" i="2"/>
  <c r="X2417" i="2"/>
  <c r="X2416" i="2"/>
  <c r="X2415" i="2"/>
  <c r="X2414" i="2"/>
  <c r="X2413" i="2"/>
  <c r="X2412" i="2"/>
  <c r="X2411" i="2"/>
  <c r="X2410" i="2"/>
  <c r="X2409" i="2"/>
  <c r="X2408" i="2"/>
  <c r="X2407" i="2"/>
  <c r="X2406" i="2"/>
  <c r="X2405" i="2"/>
  <c r="X2404" i="2"/>
  <c r="X2403" i="2"/>
  <c r="X2402" i="2"/>
  <c r="X2401" i="2"/>
  <c r="X2400" i="2"/>
  <c r="X2399" i="2"/>
  <c r="X2398" i="2"/>
  <c r="X2397" i="2"/>
  <c r="X2396" i="2"/>
  <c r="X2395" i="2"/>
  <c r="X2394" i="2"/>
  <c r="X2393" i="2"/>
  <c r="X2392" i="2"/>
  <c r="X2391" i="2"/>
  <c r="X2390" i="2"/>
  <c r="X2389" i="2"/>
  <c r="X2388" i="2"/>
  <c r="X2387" i="2"/>
  <c r="X2386" i="2"/>
  <c r="X2385" i="2"/>
  <c r="X2384" i="2"/>
  <c r="X2383" i="2"/>
  <c r="X2382" i="2"/>
  <c r="X2381" i="2"/>
  <c r="X2380" i="2"/>
  <c r="X2379" i="2"/>
  <c r="X2378" i="2"/>
  <c r="X2377" i="2"/>
  <c r="X2376" i="2"/>
  <c r="X2375" i="2"/>
  <c r="X2374" i="2"/>
  <c r="X2373" i="2"/>
  <c r="X2372" i="2"/>
  <c r="X2371" i="2"/>
  <c r="X2370" i="2"/>
  <c r="X2369" i="2"/>
  <c r="X2368" i="2"/>
  <c r="X2367" i="2"/>
  <c r="X2366" i="2"/>
  <c r="X2365" i="2"/>
  <c r="X2364" i="2"/>
  <c r="X2363" i="2"/>
  <c r="X2362" i="2"/>
  <c r="X2361" i="2"/>
  <c r="X2360" i="2"/>
  <c r="X2359" i="2"/>
  <c r="X2358" i="2"/>
  <c r="X2357" i="2"/>
  <c r="X2356" i="2"/>
  <c r="X2355" i="2"/>
  <c r="X2354" i="2"/>
  <c r="X2353" i="2"/>
  <c r="X2352" i="2"/>
  <c r="X2351" i="2"/>
  <c r="X2350" i="2"/>
  <c r="X2349" i="2"/>
  <c r="X2348" i="2"/>
  <c r="X2347" i="2"/>
  <c r="X2346" i="2"/>
  <c r="X2345" i="2"/>
  <c r="X2344" i="2"/>
  <c r="X2343" i="2"/>
  <c r="X2342" i="2"/>
  <c r="X2341" i="2"/>
  <c r="X2340" i="2"/>
  <c r="X2339" i="2"/>
  <c r="X2338" i="2"/>
  <c r="X2337" i="2"/>
  <c r="X2336" i="2"/>
  <c r="X2335" i="2"/>
  <c r="X2334" i="2"/>
  <c r="X2333" i="2"/>
  <c r="X2332" i="2"/>
  <c r="X2331" i="2"/>
  <c r="X2330" i="2"/>
  <c r="X2329" i="2"/>
  <c r="X2328" i="2"/>
  <c r="X2327" i="2"/>
  <c r="X2326" i="2"/>
  <c r="X2325" i="2"/>
  <c r="X2324" i="2"/>
  <c r="X2323" i="2"/>
  <c r="X2322" i="2"/>
  <c r="X2321" i="2"/>
  <c r="X2320" i="2"/>
  <c r="X2319" i="2"/>
  <c r="X2318" i="2"/>
  <c r="X2317" i="2"/>
  <c r="X2316" i="2"/>
  <c r="X2315" i="2"/>
  <c r="X2314" i="2"/>
  <c r="X2313" i="2"/>
  <c r="X2312" i="2"/>
  <c r="X2311" i="2"/>
  <c r="X2310" i="2"/>
  <c r="X2309" i="2"/>
  <c r="X2308" i="2"/>
  <c r="X2307" i="2"/>
  <c r="X2306" i="2"/>
  <c r="X2305" i="2"/>
  <c r="X2304" i="2"/>
  <c r="X2303" i="2"/>
  <c r="X2302" i="2"/>
  <c r="X2301" i="2"/>
  <c r="X2300" i="2"/>
  <c r="X2299" i="2"/>
  <c r="X2298" i="2"/>
  <c r="X2297" i="2"/>
  <c r="X2296" i="2"/>
  <c r="X2295" i="2"/>
  <c r="X2294" i="2"/>
  <c r="X2293" i="2"/>
  <c r="X2292" i="2"/>
  <c r="X2291" i="2"/>
  <c r="X2290" i="2"/>
  <c r="X2289" i="2"/>
  <c r="X2288" i="2"/>
  <c r="X2287" i="2"/>
  <c r="X2286" i="2"/>
  <c r="X2285" i="2"/>
  <c r="X2284" i="2"/>
  <c r="X2283" i="2"/>
  <c r="X2282" i="2"/>
  <c r="X2281" i="2"/>
  <c r="X2280" i="2"/>
  <c r="X2279" i="2"/>
  <c r="X2278" i="2"/>
  <c r="X2277" i="2"/>
  <c r="X2276" i="2"/>
  <c r="X2275" i="2"/>
  <c r="X2274" i="2"/>
  <c r="X2273" i="2"/>
  <c r="X2272" i="2"/>
  <c r="X2271" i="2"/>
  <c r="X2270" i="2"/>
  <c r="X2269" i="2"/>
  <c r="X2268" i="2"/>
  <c r="X2267" i="2"/>
  <c r="X2266" i="2"/>
  <c r="X2265" i="2"/>
  <c r="X2264" i="2"/>
  <c r="X2263" i="2"/>
  <c r="X2262" i="2"/>
  <c r="X2261" i="2"/>
  <c r="X2260" i="2"/>
  <c r="X2259" i="2"/>
  <c r="X2258" i="2"/>
  <c r="X2257" i="2"/>
  <c r="X2256" i="2"/>
  <c r="X2255" i="2"/>
  <c r="X2254" i="2"/>
  <c r="X2253" i="2"/>
  <c r="X2252" i="2"/>
  <c r="X2251" i="2"/>
  <c r="X2250" i="2"/>
  <c r="X2249" i="2"/>
  <c r="X2248" i="2"/>
  <c r="X2247" i="2"/>
  <c r="X2246" i="2"/>
  <c r="X2245" i="2"/>
  <c r="X2244" i="2"/>
  <c r="X2243" i="2"/>
  <c r="X2242" i="2"/>
  <c r="X2241" i="2"/>
  <c r="X2240" i="2"/>
  <c r="X2239" i="2"/>
  <c r="X2238" i="2"/>
  <c r="X2237" i="2"/>
  <c r="X2236" i="2"/>
  <c r="X2235" i="2"/>
  <c r="X2234" i="2"/>
  <c r="X2233" i="2"/>
  <c r="X2232" i="2"/>
  <c r="X2231" i="2"/>
  <c r="X2230" i="2"/>
  <c r="X2229" i="2"/>
  <c r="X2228" i="2"/>
  <c r="X2227" i="2"/>
  <c r="X2226" i="2"/>
  <c r="X2225" i="2"/>
  <c r="X2224" i="2"/>
  <c r="X2223" i="2"/>
  <c r="X2222" i="2"/>
  <c r="X2221" i="2"/>
  <c r="X2220" i="2"/>
  <c r="X2219" i="2"/>
  <c r="X2218" i="2"/>
  <c r="X2217" i="2"/>
  <c r="X2216" i="2"/>
  <c r="X2215" i="2"/>
  <c r="X2214" i="2"/>
  <c r="X2213" i="2"/>
  <c r="X2212" i="2"/>
  <c r="X2211" i="2"/>
  <c r="X2210" i="2"/>
  <c r="X2209" i="2"/>
  <c r="X2208" i="2"/>
  <c r="X2207" i="2"/>
  <c r="X2206" i="2"/>
  <c r="X2205" i="2"/>
  <c r="X2204" i="2"/>
  <c r="X2203" i="2"/>
  <c r="X2202" i="2"/>
  <c r="X2201" i="2"/>
  <c r="X2200" i="2"/>
  <c r="X2199" i="2"/>
  <c r="X2198" i="2"/>
  <c r="X2197" i="2"/>
  <c r="X2196" i="2"/>
  <c r="X2195" i="2"/>
  <c r="X2194" i="2"/>
  <c r="X2193" i="2"/>
  <c r="X2192" i="2"/>
  <c r="X2191" i="2"/>
  <c r="X2190" i="2"/>
  <c r="X2189" i="2"/>
  <c r="X2188" i="2"/>
  <c r="X2187" i="2"/>
  <c r="X2186" i="2"/>
  <c r="X2185" i="2"/>
  <c r="X2184" i="2"/>
  <c r="X2183" i="2"/>
  <c r="X2182" i="2"/>
  <c r="X2181" i="2"/>
  <c r="X2180" i="2"/>
  <c r="X2179" i="2"/>
  <c r="X2178" i="2"/>
  <c r="X2177" i="2"/>
  <c r="X2176" i="2"/>
  <c r="X2175" i="2"/>
  <c r="X2174" i="2"/>
  <c r="X2173" i="2"/>
  <c r="X2172" i="2"/>
  <c r="X2171" i="2"/>
  <c r="X2170" i="2"/>
  <c r="X2169" i="2"/>
  <c r="X2168" i="2"/>
  <c r="X2167" i="2"/>
  <c r="X2166" i="2"/>
  <c r="X2165" i="2"/>
  <c r="X2164" i="2"/>
  <c r="X2163" i="2"/>
  <c r="X2162" i="2"/>
  <c r="X2161" i="2"/>
  <c r="X2160" i="2"/>
  <c r="X2159" i="2"/>
  <c r="X2158" i="2"/>
  <c r="X2157" i="2"/>
  <c r="X2156" i="2"/>
  <c r="X2155" i="2"/>
  <c r="X2154" i="2"/>
  <c r="X2153" i="2"/>
  <c r="X2152" i="2"/>
  <c r="X2151" i="2"/>
  <c r="X2150" i="2"/>
  <c r="X2149" i="2"/>
  <c r="X2148" i="2"/>
  <c r="X2147" i="2"/>
  <c r="X2146" i="2"/>
  <c r="X2145" i="2"/>
  <c r="X2144" i="2"/>
  <c r="X2143" i="2"/>
  <c r="X2142" i="2"/>
  <c r="X2141" i="2"/>
  <c r="X2140" i="2"/>
  <c r="X2139" i="2"/>
  <c r="X2138" i="2"/>
  <c r="X2137" i="2"/>
  <c r="X2136" i="2"/>
  <c r="X2135" i="2"/>
  <c r="X2134" i="2"/>
  <c r="X2133" i="2"/>
  <c r="X2132" i="2"/>
  <c r="X2131" i="2"/>
  <c r="X2130" i="2"/>
  <c r="X2129" i="2"/>
  <c r="X2128" i="2"/>
  <c r="X2127" i="2"/>
  <c r="X2126" i="2"/>
  <c r="X2125" i="2"/>
  <c r="X2124" i="2"/>
  <c r="X2123" i="2"/>
  <c r="X2122" i="2"/>
  <c r="X2121" i="2"/>
  <c r="X2120" i="2"/>
  <c r="X2119" i="2"/>
  <c r="X2118" i="2"/>
  <c r="X2117" i="2"/>
  <c r="X2116" i="2"/>
  <c r="X2115" i="2"/>
  <c r="X2114" i="2"/>
  <c r="X2113" i="2"/>
  <c r="X2112" i="2"/>
  <c r="X2111" i="2"/>
  <c r="X2110" i="2"/>
  <c r="X2109" i="2"/>
  <c r="X2108" i="2"/>
  <c r="X2107" i="2"/>
  <c r="X2106" i="2"/>
  <c r="X2105" i="2"/>
  <c r="X2104" i="2"/>
  <c r="X2103" i="2"/>
  <c r="X2102" i="2"/>
  <c r="X2101" i="2"/>
  <c r="X2100" i="2"/>
  <c r="X2099" i="2"/>
  <c r="X2098" i="2"/>
  <c r="X2097" i="2"/>
  <c r="X2096" i="2"/>
  <c r="X2095" i="2"/>
  <c r="X2094" i="2"/>
  <c r="X2093" i="2"/>
  <c r="X2092" i="2"/>
  <c r="X2091" i="2"/>
  <c r="X2090" i="2"/>
  <c r="X2089" i="2"/>
  <c r="X2088" i="2"/>
  <c r="X2087" i="2"/>
  <c r="X2086" i="2"/>
  <c r="X2085" i="2"/>
  <c r="X2084" i="2"/>
  <c r="X2083" i="2"/>
  <c r="X2082" i="2"/>
  <c r="X2081" i="2"/>
  <c r="X2080" i="2"/>
  <c r="X2079" i="2"/>
  <c r="X2078" i="2"/>
  <c r="X2077" i="2"/>
  <c r="X2076" i="2"/>
  <c r="X2075" i="2"/>
  <c r="X2074" i="2"/>
  <c r="X2073" i="2"/>
  <c r="X2072" i="2"/>
  <c r="X2071" i="2"/>
  <c r="X2070" i="2"/>
  <c r="X2069" i="2"/>
  <c r="X2068" i="2"/>
  <c r="X2067" i="2"/>
  <c r="X2066" i="2"/>
  <c r="X2065" i="2"/>
  <c r="X2064" i="2"/>
  <c r="X2063" i="2"/>
  <c r="X2062" i="2"/>
  <c r="X2061" i="2"/>
  <c r="X2060" i="2"/>
  <c r="X2059" i="2"/>
  <c r="X2058" i="2"/>
  <c r="X2057" i="2"/>
  <c r="X2056" i="2"/>
  <c r="X2055" i="2"/>
  <c r="X2054" i="2"/>
  <c r="X2053" i="2"/>
  <c r="X2052" i="2"/>
  <c r="X2051" i="2"/>
  <c r="X2050" i="2"/>
  <c r="X2049" i="2"/>
  <c r="X2048" i="2"/>
  <c r="X2047" i="2"/>
  <c r="X2046" i="2"/>
  <c r="X2045" i="2"/>
  <c r="X2044" i="2"/>
  <c r="X2043" i="2"/>
  <c r="X2042" i="2"/>
  <c r="X2041" i="2"/>
  <c r="X2040" i="2"/>
  <c r="X2039" i="2"/>
  <c r="X2038" i="2"/>
  <c r="X2037" i="2"/>
  <c r="X2036" i="2"/>
  <c r="X2035" i="2"/>
  <c r="X2034" i="2"/>
  <c r="X2033" i="2"/>
  <c r="X2032" i="2"/>
  <c r="X2031" i="2"/>
  <c r="X2030" i="2"/>
  <c r="X2029" i="2"/>
  <c r="X2028" i="2"/>
  <c r="X2027" i="2"/>
  <c r="X2026" i="2"/>
  <c r="X2025" i="2"/>
  <c r="X2024" i="2"/>
  <c r="X2023" i="2"/>
  <c r="X2022" i="2"/>
  <c r="X2021" i="2"/>
  <c r="X2020" i="2"/>
  <c r="X2019" i="2"/>
  <c r="X2018" i="2"/>
  <c r="X2017" i="2"/>
  <c r="X2016" i="2"/>
  <c r="X2015" i="2"/>
  <c r="X2014" i="2"/>
  <c r="X2013" i="2"/>
  <c r="X2012" i="2"/>
  <c r="X2011" i="2"/>
  <c r="X2010" i="2"/>
  <c r="X2009" i="2"/>
  <c r="X2008" i="2"/>
  <c r="X2007" i="2"/>
  <c r="X2006" i="2"/>
  <c r="X2005" i="2"/>
  <c r="X2004" i="2"/>
  <c r="X2003" i="2"/>
  <c r="X2002" i="2"/>
  <c r="X2001" i="2"/>
  <c r="X2000" i="2"/>
  <c r="X1999" i="2"/>
  <c r="X1998" i="2"/>
  <c r="X1997" i="2"/>
  <c r="X1996" i="2"/>
  <c r="X1995" i="2"/>
  <c r="X1994" i="2"/>
  <c r="X1993" i="2"/>
  <c r="X1992" i="2"/>
  <c r="X1991" i="2"/>
  <c r="X1990" i="2"/>
  <c r="X1989" i="2"/>
  <c r="X1988" i="2"/>
  <c r="X1987" i="2"/>
  <c r="X1986" i="2"/>
  <c r="X1985" i="2"/>
  <c r="X1984" i="2"/>
  <c r="X1983" i="2"/>
  <c r="X1982" i="2"/>
  <c r="X1981" i="2"/>
  <c r="X1980" i="2"/>
  <c r="X1979" i="2"/>
  <c r="X1978" i="2"/>
  <c r="X1977" i="2"/>
  <c r="X1976" i="2"/>
  <c r="X1975" i="2"/>
  <c r="X1974" i="2"/>
  <c r="X1973" i="2"/>
  <c r="X1972" i="2"/>
  <c r="X1971" i="2"/>
  <c r="X1970" i="2"/>
  <c r="X1969" i="2"/>
  <c r="X1968" i="2"/>
  <c r="X1967" i="2"/>
  <c r="X1966" i="2"/>
  <c r="X1965" i="2"/>
  <c r="X1964" i="2"/>
  <c r="X1963" i="2"/>
  <c r="X1962" i="2"/>
  <c r="X1961" i="2"/>
  <c r="X1960" i="2"/>
  <c r="X1959" i="2"/>
  <c r="X1958" i="2"/>
  <c r="X1957" i="2"/>
  <c r="X1956" i="2"/>
  <c r="X1955" i="2"/>
  <c r="X1954" i="2"/>
  <c r="X1953" i="2"/>
  <c r="X1952" i="2"/>
  <c r="X1951" i="2"/>
  <c r="X1950" i="2"/>
  <c r="X1949" i="2"/>
  <c r="X1948" i="2"/>
  <c r="X1947" i="2"/>
  <c r="X1946" i="2"/>
  <c r="X1945" i="2"/>
  <c r="X1944" i="2"/>
  <c r="X1943" i="2"/>
  <c r="X1942" i="2"/>
  <c r="X1941" i="2"/>
  <c r="X1940" i="2"/>
  <c r="X1939" i="2"/>
  <c r="X1938" i="2"/>
  <c r="X1937" i="2"/>
  <c r="X1936" i="2"/>
  <c r="X1935" i="2"/>
  <c r="X1934" i="2"/>
  <c r="X1933" i="2"/>
  <c r="X1932" i="2"/>
  <c r="X1931" i="2"/>
  <c r="X1930" i="2"/>
  <c r="X1929" i="2"/>
  <c r="X1928" i="2"/>
  <c r="X1927" i="2"/>
  <c r="X1926" i="2"/>
  <c r="X1925" i="2"/>
  <c r="X1924" i="2"/>
  <c r="X1923" i="2"/>
  <c r="X1922" i="2"/>
  <c r="X1921" i="2"/>
  <c r="X1920" i="2"/>
  <c r="X1919" i="2"/>
  <c r="X1918" i="2"/>
  <c r="X1917" i="2"/>
  <c r="X1916" i="2"/>
  <c r="X1915" i="2"/>
  <c r="X1914" i="2"/>
  <c r="X1913" i="2"/>
  <c r="X1912" i="2"/>
  <c r="X1911" i="2"/>
  <c r="X1910" i="2"/>
  <c r="X1909" i="2"/>
  <c r="X1908" i="2"/>
  <c r="X1907" i="2"/>
  <c r="X1906" i="2"/>
  <c r="X1905" i="2"/>
  <c r="X1904" i="2"/>
  <c r="X1903" i="2"/>
  <c r="X1902" i="2"/>
  <c r="X1901" i="2"/>
  <c r="X1900" i="2"/>
  <c r="X1899" i="2"/>
  <c r="X1898" i="2"/>
  <c r="X1897" i="2"/>
  <c r="X1896" i="2"/>
  <c r="X1895" i="2"/>
  <c r="X1894" i="2"/>
  <c r="X1893" i="2"/>
  <c r="X1892" i="2"/>
  <c r="X1891" i="2"/>
  <c r="X1890" i="2"/>
  <c r="X1889" i="2"/>
  <c r="X1888" i="2"/>
  <c r="X1887" i="2"/>
  <c r="X1886" i="2"/>
  <c r="X1885" i="2"/>
  <c r="X1884" i="2"/>
  <c r="X1883" i="2"/>
  <c r="X1882" i="2"/>
  <c r="X1881" i="2"/>
  <c r="X1880" i="2"/>
  <c r="X1879" i="2"/>
  <c r="X1878" i="2"/>
  <c r="X1877" i="2"/>
  <c r="X1876" i="2"/>
  <c r="X1875" i="2"/>
  <c r="X1874" i="2"/>
  <c r="X1873" i="2"/>
  <c r="X1872" i="2"/>
  <c r="X1871" i="2"/>
  <c r="X1870" i="2"/>
  <c r="X1869" i="2"/>
  <c r="X1868" i="2"/>
  <c r="X1867" i="2"/>
  <c r="X1866" i="2"/>
  <c r="X1865" i="2"/>
  <c r="X1864" i="2"/>
  <c r="X1863" i="2"/>
  <c r="X1862" i="2"/>
  <c r="X1861" i="2"/>
  <c r="X1860" i="2"/>
  <c r="X1859" i="2"/>
  <c r="X1858" i="2"/>
  <c r="X1857" i="2"/>
  <c r="X1856" i="2"/>
  <c r="X1855" i="2"/>
  <c r="X1854" i="2"/>
  <c r="X1853" i="2"/>
  <c r="X1852" i="2"/>
  <c r="X1851" i="2"/>
  <c r="X1850" i="2"/>
  <c r="X1849" i="2"/>
  <c r="X1848" i="2"/>
  <c r="X1847" i="2"/>
  <c r="X1846" i="2"/>
  <c r="X1845" i="2"/>
  <c r="X1844" i="2"/>
  <c r="X1843" i="2"/>
  <c r="X1842" i="2"/>
  <c r="X1841" i="2"/>
  <c r="X1840" i="2"/>
  <c r="X1839" i="2"/>
  <c r="X1838" i="2"/>
  <c r="X1837" i="2"/>
  <c r="X1836" i="2"/>
  <c r="X1835" i="2"/>
  <c r="X1834" i="2"/>
  <c r="X1833" i="2"/>
  <c r="X1832" i="2"/>
  <c r="X1831" i="2"/>
  <c r="X1830" i="2"/>
  <c r="X1829" i="2"/>
  <c r="X1828" i="2"/>
  <c r="X1827" i="2"/>
  <c r="X1826" i="2"/>
  <c r="X1825" i="2"/>
  <c r="X1824" i="2"/>
  <c r="X1823" i="2"/>
  <c r="X1822" i="2"/>
  <c r="X1821" i="2"/>
  <c r="X1820" i="2"/>
  <c r="X1819" i="2"/>
  <c r="X1818" i="2"/>
  <c r="X1817" i="2"/>
  <c r="X1816" i="2"/>
  <c r="X1815" i="2"/>
  <c r="X1814" i="2"/>
  <c r="X1813" i="2"/>
  <c r="X1812" i="2"/>
  <c r="X1811" i="2"/>
  <c r="X1810" i="2"/>
  <c r="X1809" i="2"/>
  <c r="X1808" i="2"/>
  <c r="X1807" i="2"/>
  <c r="X1806" i="2"/>
  <c r="X1805" i="2"/>
  <c r="X1804" i="2"/>
  <c r="X1803" i="2"/>
  <c r="X1802" i="2"/>
  <c r="X1801" i="2"/>
  <c r="X1800" i="2"/>
  <c r="X1799" i="2"/>
  <c r="X1798" i="2"/>
  <c r="X1797" i="2"/>
  <c r="X1796" i="2"/>
  <c r="X1795" i="2"/>
  <c r="X1794" i="2"/>
  <c r="X1793" i="2"/>
  <c r="X1792" i="2"/>
  <c r="X1791" i="2"/>
  <c r="X1790" i="2"/>
  <c r="X1789" i="2"/>
  <c r="X1788" i="2"/>
  <c r="X1787" i="2"/>
  <c r="X1786" i="2"/>
  <c r="X1785" i="2"/>
  <c r="X1784" i="2"/>
  <c r="X1783" i="2"/>
  <c r="X1782" i="2"/>
  <c r="X1781" i="2"/>
  <c r="X1780" i="2"/>
  <c r="X1779" i="2"/>
  <c r="X1778" i="2"/>
  <c r="X1777" i="2"/>
  <c r="X1776" i="2"/>
  <c r="X1775" i="2"/>
  <c r="X1774" i="2"/>
  <c r="X1773" i="2"/>
  <c r="X1772" i="2"/>
  <c r="X1771" i="2"/>
  <c r="X1770" i="2"/>
  <c r="X1769" i="2"/>
  <c r="X1768" i="2"/>
  <c r="X1767" i="2"/>
  <c r="X1766" i="2"/>
  <c r="X1765" i="2"/>
  <c r="X1764" i="2"/>
  <c r="X1763" i="2"/>
  <c r="X1762" i="2"/>
  <c r="X1761" i="2"/>
  <c r="X1760" i="2"/>
  <c r="X1759" i="2"/>
  <c r="X1758" i="2"/>
  <c r="X1757" i="2"/>
  <c r="X1756" i="2"/>
  <c r="X1755" i="2"/>
  <c r="X1754" i="2"/>
  <c r="X1753" i="2"/>
  <c r="X1752" i="2"/>
  <c r="X1751" i="2"/>
  <c r="X1750" i="2"/>
  <c r="X1749" i="2"/>
  <c r="X1748" i="2"/>
  <c r="X1747" i="2"/>
  <c r="X1746" i="2"/>
  <c r="X1745" i="2"/>
  <c r="X1744" i="2"/>
  <c r="X1743" i="2"/>
  <c r="X1742" i="2"/>
  <c r="X1741" i="2"/>
  <c r="X1740" i="2"/>
  <c r="X1739" i="2"/>
  <c r="X1738" i="2"/>
  <c r="X1737" i="2"/>
  <c r="X1736" i="2"/>
  <c r="X1735" i="2"/>
  <c r="X1734" i="2"/>
  <c r="X1733" i="2"/>
  <c r="X1732" i="2"/>
  <c r="X1731" i="2"/>
  <c r="X1730" i="2"/>
  <c r="X1729" i="2"/>
  <c r="X1728" i="2"/>
  <c r="X1727" i="2"/>
  <c r="X1726" i="2"/>
  <c r="X1725" i="2"/>
  <c r="X1724" i="2"/>
  <c r="X1723" i="2"/>
  <c r="X1722" i="2"/>
  <c r="X1721" i="2"/>
  <c r="X1720" i="2"/>
  <c r="X1719" i="2"/>
  <c r="X1718" i="2"/>
  <c r="X1717" i="2"/>
  <c r="X1716" i="2"/>
  <c r="X1715" i="2"/>
  <c r="X1714" i="2"/>
  <c r="X1713" i="2"/>
  <c r="X1712" i="2"/>
  <c r="X1711" i="2"/>
  <c r="X1710" i="2"/>
  <c r="X1709" i="2"/>
  <c r="X1708" i="2"/>
  <c r="X1707" i="2"/>
  <c r="X1706" i="2"/>
  <c r="X1705" i="2"/>
  <c r="X1704" i="2"/>
  <c r="X1703" i="2"/>
  <c r="X1702" i="2"/>
  <c r="X1701" i="2"/>
  <c r="X1700" i="2"/>
  <c r="X1699" i="2"/>
  <c r="X1698" i="2"/>
  <c r="X1697" i="2"/>
  <c r="X1696" i="2"/>
  <c r="X1695" i="2"/>
  <c r="X1694" i="2"/>
  <c r="X1693" i="2"/>
  <c r="X1692" i="2"/>
  <c r="X1691" i="2"/>
  <c r="X1690" i="2"/>
  <c r="X1689" i="2"/>
  <c r="X1688" i="2"/>
  <c r="X1687" i="2"/>
  <c r="X1686" i="2"/>
  <c r="X1685" i="2"/>
  <c r="X1684" i="2"/>
  <c r="X1683" i="2"/>
  <c r="X1682" i="2"/>
  <c r="X1681" i="2"/>
  <c r="X1680" i="2"/>
  <c r="X1679" i="2"/>
  <c r="X1678" i="2"/>
  <c r="X1677" i="2"/>
  <c r="X1676" i="2"/>
  <c r="X1675" i="2"/>
  <c r="X1674" i="2"/>
  <c r="X1673" i="2"/>
  <c r="X1672" i="2"/>
  <c r="X1671" i="2"/>
  <c r="X1670" i="2"/>
  <c r="X1669" i="2"/>
  <c r="X1668" i="2"/>
  <c r="X1667" i="2"/>
  <c r="X1666" i="2"/>
  <c r="X1665" i="2"/>
  <c r="X1664" i="2"/>
  <c r="X1663" i="2"/>
  <c r="X1662" i="2"/>
  <c r="X1661" i="2"/>
  <c r="X1660" i="2"/>
  <c r="X1659" i="2"/>
  <c r="X1658" i="2"/>
  <c r="X1657" i="2"/>
  <c r="X1656" i="2"/>
  <c r="X1655" i="2"/>
  <c r="X1654" i="2"/>
  <c r="X1653" i="2"/>
  <c r="X1652" i="2"/>
  <c r="X1651" i="2"/>
  <c r="X1650" i="2"/>
  <c r="X1649" i="2"/>
  <c r="X1648" i="2"/>
  <c r="X1647" i="2"/>
  <c r="X1646" i="2"/>
  <c r="X1645" i="2"/>
  <c r="X1644" i="2"/>
  <c r="X1643" i="2"/>
  <c r="X1642" i="2"/>
  <c r="X1641" i="2"/>
  <c r="X1640" i="2"/>
  <c r="X1639" i="2"/>
  <c r="X1638" i="2"/>
  <c r="X1637" i="2"/>
  <c r="X1636" i="2"/>
  <c r="X1635" i="2"/>
  <c r="X1634" i="2"/>
  <c r="X1633" i="2"/>
  <c r="X1632" i="2"/>
  <c r="X1631" i="2"/>
  <c r="X1630" i="2"/>
  <c r="X1629" i="2"/>
  <c r="X1628" i="2"/>
  <c r="X1627" i="2"/>
  <c r="X1626" i="2"/>
  <c r="X1625" i="2"/>
  <c r="X1624" i="2"/>
  <c r="X1623" i="2"/>
  <c r="X1622" i="2"/>
  <c r="X1621" i="2"/>
  <c r="X1620" i="2"/>
  <c r="X1619" i="2"/>
  <c r="X1618" i="2"/>
  <c r="X1617" i="2"/>
  <c r="X1616" i="2"/>
  <c r="X1615" i="2"/>
  <c r="X1614" i="2"/>
  <c r="X1613" i="2"/>
  <c r="X1612" i="2"/>
  <c r="X1611" i="2"/>
  <c r="X1610" i="2"/>
  <c r="X1609" i="2"/>
  <c r="X1608" i="2"/>
  <c r="X1607" i="2"/>
  <c r="X1606" i="2"/>
  <c r="X1605" i="2"/>
  <c r="X1604" i="2"/>
  <c r="X1603" i="2"/>
  <c r="X1602" i="2"/>
  <c r="X1601" i="2"/>
  <c r="X1600" i="2"/>
  <c r="X1599" i="2"/>
  <c r="X1598" i="2"/>
  <c r="X1597" i="2"/>
  <c r="X1596" i="2"/>
  <c r="X1595" i="2"/>
  <c r="X1594" i="2"/>
  <c r="X1593" i="2"/>
  <c r="X1592" i="2"/>
  <c r="X1591" i="2"/>
  <c r="X1590" i="2"/>
  <c r="X1589" i="2"/>
  <c r="X1588" i="2"/>
  <c r="X1587" i="2"/>
  <c r="X1586" i="2"/>
  <c r="X1585" i="2"/>
  <c r="X1584" i="2"/>
  <c r="X1583" i="2"/>
  <c r="X1582" i="2"/>
  <c r="X1581" i="2"/>
  <c r="X1580" i="2"/>
  <c r="X1579" i="2"/>
  <c r="X1578" i="2"/>
  <c r="X1577" i="2"/>
  <c r="X1576" i="2"/>
  <c r="X1575" i="2"/>
  <c r="X1574" i="2"/>
  <c r="X1573" i="2"/>
  <c r="X1572" i="2"/>
  <c r="X1571" i="2"/>
  <c r="X1570" i="2"/>
  <c r="X1569" i="2"/>
  <c r="X1568" i="2"/>
  <c r="X1567" i="2"/>
  <c r="X1566" i="2"/>
  <c r="X1565" i="2"/>
  <c r="X1564" i="2"/>
  <c r="X1563" i="2"/>
  <c r="X1562" i="2"/>
  <c r="X1561" i="2"/>
  <c r="X1560" i="2"/>
  <c r="X1559" i="2"/>
  <c r="X1558" i="2"/>
  <c r="X1557" i="2"/>
  <c r="X1556" i="2"/>
  <c r="X1555" i="2"/>
  <c r="X1554" i="2"/>
  <c r="X1553" i="2"/>
  <c r="X1552" i="2"/>
  <c r="X1551" i="2"/>
  <c r="X1550" i="2"/>
  <c r="X1549" i="2"/>
  <c r="X1548" i="2"/>
  <c r="X1547" i="2"/>
  <c r="X1546" i="2"/>
  <c r="X1545" i="2"/>
  <c r="X1544" i="2"/>
  <c r="X1543" i="2"/>
  <c r="X1542" i="2"/>
  <c r="X1541" i="2"/>
  <c r="X1540" i="2"/>
  <c r="X1539" i="2"/>
  <c r="X1538" i="2"/>
  <c r="X1537" i="2"/>
  <c r="X1536" i="2"/>
  <c r="X1535" i="2"/>
  <c r="X1534" i="2"/>
  <c r="X1533" i="2"/>
  <c r="X1532" i="2"/>
  <c r="X1531" i="2"/>
  <c r="X1530" i="2"/>
  <c r="X1529" i="2"/>
  <c r="X1528" i="2"/>
  <c r="X1527" i="2"/>
  <c r="X1526" i="2"/>
  <c r="X1525" i="2"/>
  <c r="X1524" i="2"/>
  <c r="X1523" i="2"/>
  <c r="X1522" i="2"/>
  <c r="X1521" i="2"/>
  <c r="X1520" i="2"/>
  <c r="X1519" i="2"/>
  <c r="X1518" i="2"/>
  <c r="X1517" i="2"/>
  <c r="X1516" i="2"/>
  <c r="X1515" i="2"/>
  <c r="X1514" i="2"/>
  <c r="X1513" i="2"/>
  <c r="X1512" i="2"/>
  <c r="X1511" i="2"/>
  <c r="X1510" i="2"/>
  <c r="X1509" i="2"/>
  <c r="X1508" i="2"/>
  <c r="X1507" i="2"/>
  <c r="X1506" i="2"/>
  <c r="X1505" i="2"/>
  <c r="X1504" i="2"/>
  <c r="X1503" i="2"/>
  <c r="X1502" i="2"/>
  <c r="X1501" i="2"/>
  <c r="X1500" i="2"/>
  <c r="X1499" i="2"/>
  <c r="X1498" i="2"/>
  <c r="X1497" i="2"/>
  <c r="X1496" i="2"/>
  <c r="X1495" i="2"/>
  <c r="X1494" i="2"/>
  <c r="X1493" i="2"/>
  <c r="X1492" i="2"/>
  <c r="X1491" i="2"/>
  <c r="X1490" i="2"/>
  <c r="X1489" i="2"/>
  <c r="X1488" i="2"/>
  <c r="X1487" i="2"/>
  <c r="X1486" i="2"/>
  <c r="X1485" i="2"/>
  <c r="X1484" i="2"/>
  <c r="X1483" i="2"/>
  <c r="X1482" i="2"/>
  <c r="X1481" i="2"/>
  <c r="X1480" i="2"/>
  <c r="X1479" i="2"/>
  <c r="X1478" i="2"/>
  <c r="X1477" i="2"/>
  <c r="X1476" i="2"/>
  <c r="X1475" i="2"/>
  <c r="X1474" i="2"/>
  <c r="X1473" i="2"/>
  <c r="X1472" i="2"/>
  <c r="X1471" i="2"/>
  <c r="X1470" i="2"/>
  <c r="X1469" i="2"/>
  <c r="X1468" i="2"/>
  <c r="X1467" i="2"/>
  <c r="X1466" i="2"/>
  <c r="X1465" i="2"/>
  <c r="X1464" i="2"/>
  <c r="X1463" i="2"/>
  <c r="X1462" i="2"/>
  <c r="X1461" i="2"/>
  <c r="X1460" i="2"/>
  <c r="X1459" i="2"/>
  <c r="X1458" i="2"/>
  <c r="X1457" i="2"/>
  <c r="X1456" i="2"/>
  <c r="X1455" i="2"/>
  <c r="X1454" i="2"/>
  <c r="X1453" i="2"/>
  <c r="X1452" i="2"/>
  <c r="X1451" i="2"/>
  <c r="X1450" i="2"/>
  <c r="X1449" i="2"/>
  <c r="X1448" i="2"/>
  <c r="X1447" i="2"/>
  <c r="X1446" i="2"/>
  <c r="X1445" i="2"/>
  <c r="X1444" i="2"/>
  <c r="X1443" i="2"/>
  <c r="X1442" i="2"/>
  <c r="X1441" i="2"/>
  <c r="X1440" i="2"/>
  <c r="X1439" i="2"/>
  <c r="X1438" i="2"/>
  <c r="X1437" i="2"/>
  <c r="X1436" i="2"/>
  <c r="X1435" i="2"/>
  <c r="X1434" i="2"/>
  <c r="X1433" i="2"/>
  <c r="X1432" i="2"/>
  <c r="X1431" i="2"/>
  <c r="X1430" i="2"/>
  <c r="X1429" i="2"/>
  <c r="X1428" i="2"/>
  <c r="X1427" i="2"/>
  <c r="X1426" i="2"/>
  <c r="X1425" i="2"/>
  <c r="X1424" i="2"/>
  <c r="X1423" i="2"/>
  <c r="X1422" i="2"/>
  <c r="X1421" i="2"/>
  <c r="X1420" i="2"/>
  <c r="X1419" i="2"/>
  <c r="X1418" i="2"/>
  <c r="X1417" i="2"/>
  <c r="X1416" i="2"/>
  <c r="X1415" i="2"/>
  <c r="X1414" i="2"/>
  <c r="X1413" i="2"/>
  <c r="X1412" i="2"/>
  <c r="X1411" i="2"/>
  <c r="X1410" i="2"/>
  <c r="X1409" i="2"/>
  <c r="X1408" i="2"/>
  <c r="X1407" i="2"/>
  <c r="X1406" i="2"/>
  <c r="X1405" i="2"/>
  <c r="X1404" i="2"/>
  <c r="X1403" i="2"/>
  <c r="X1402" i="2"/>
  <c r="X1401" i="2"/>
  <c r="X1400" i="2"/>
  <c r="X1399" i="2"/>
  <c r="X1398" i="2"/>
  <c r="X1397" i="2"/>
  <c r="X1396" i="2"/>
  <c r="X1395" i="2"/>
  <c r="X1394" i="2"/>
  <c r="X1393" i="2"/>
  <c r="X1392" i="2"/>
  <c r="X1391" i="2"/>
  <c r="X1390" i="2"/>
  <c r="X1389" i="2"/>
  <c r="X1388" i="2"/>
  <c r="X1387" i="2"/>
  <c r="X1386" i="2"/>
  <c r="X1385" i="2"/>
  <c r="X1384" i="2"/>
  <c r="X1383" i="2"/>
  <c r="X1382" i="2"/>
  <c r="X1381" i="2"/>
  <c r="X1380" i="2"/>
  <c r="X1379" i="2"/>
  <c r="X1378" i="2"/>
  <c r="X1377" i="2"/>
  <c r="X1376" i="2"/>
  <c r="X1375" i="2"/>
  <c r="X1374" i="2"/>
  <c r="X1373" i="2"/>
  <c r="X1372" i="2"/>
  <c r="X1371" i="2"/>
  <c r="X1370" i="2"/>
  <c r="X1369" i="2"/>
  <c r="X1368" i="2"/>
  <c r="X1367" i="2"/>
  <c r="X1366" i="2"/>
  <c r="X1365" i="2"/>
  <c r="X1364" i="2"/>
  <c r="X1363" i="2"/>
  <c r="X1362" i="2"/>
  <c r="X1361" i="2"/>
  <c r="X1360" i="2"/>
  <c r="X1359" i="2"/>
  <c r="X1358" i="2"/>
  <c r="X1357" i="2"/>
  <c r="X1356" i="2"/>
  <c r="X1355" i="2"/>
  <c r="X1354" i="2"/>
  <c r="X1353" i="2"/>
  <c r="X1352" i="2"/>
  <c r="X1351" i="2"/>
  <c r="X1350" i="2"/>
  <c r="X1349" i="2"/>
  <c r="X1348" i="2"/>
  <c r="X1347" i="2"/>
  <c r="X1346" i="2"/>
  <c r="X1345" i="2"/>
  <c r="X1344" i="2"/>
  <c r="X1343" i="2"/>
  <c r="X1342" i="2"/>
  <c r="X1341" i="2"/>
  <c r="X1340" i="2"/>
  <c r="X1339" i="2"/>
  <c r="X1338" i="2"/>
  <c r="X1337" i="2"/>
  <c r="X1336" i="2"/>
  <c r="X1335" i="2"/>
  <c r="X1334" i="2"/>
  <c r="X1333" i="2"/>
  <c r="X1332" i="2"/>
  <c r="X1331" i="2"/>
  <c r="X1330" i="2"/>
  <c r="X1329" i="2"/>
  <c r="X1328" i="2"/>
  <c r="X1327" i="2"/>
  <c r="X1326" i="2"/>
  <c r="X1325" i="2"/>
  <c r="X1324" i="2"/>
  <c r="X1323" i="2"/>
  <c r="X1322" i="2"/>
  <c r="X1321" i="2"/>
  <c r="X1320" i="2"/>
  <c r="X1319" i="2"/>
  <c r="X1318" i="2"/>
  <c r="X1317" i="2"/>
  <c r="X1316" i="2"/>
  <c r="X1315" i="2"/>
  <c r="X1314" i="2"/>
  <c r="X1313" i="2"/>
  <c r="X1312" i="2"/>
  <c r="X1311" i="2"/>
  <c r="X1310" i="2"/>
  <c r="X1309" i="2"/>
  <c r="X1308" i="2"/>
  <c r="X1307" i="2"/>
  <c r="X1306" i="2"/>
  <c r="X1305" i="2"/>
  <c r="X1304" i="2"/>
  <c r="X1303" i="2"/>
  <c r="X1302" i="2"/>
  <c r="X1301" i="2"/>
  <c r="X1300" i="2"/>
  <c r="X1299" i="2"/>
  <c r="X1298" i="2"/>
  <c r="X1297" i="2"/>
  <c r="X1296" i="2"/>
  <c r="X1295" i="2"/>
  <c r="X1294" i="2"/>
  <c r="X1293" i="2"/>
  <c r="X1292" i="2"/>
  <c r="X1291" i="2"/>
  <c r="X1290" i="2"/>
  <c r="X1289" i="2"/>
  <c r="X1288" i="2"/>
  <c r="X1287" i="2"/>
  <c r="X1286" i="2"/>
  <c r="X1285" i="2"/>
  <c r="X1284" i="2"/>
  <c r="X1283" i="2"/>
  <c r="X1282" i="2"/>
  <c r="X1281" i="2"/>
  <c r="X1280" i="2"/>
  <c r="X1279" i="2"/>
  <c r="X1278" i="2"/>
  <c r="X1277" i="2"/>
  <c r="X1276" i="2"/>
  <c r="X1275" i="2"/>
  <c r="X1274" i="2"/>
  <c r="X1273" i="2"/>
  <c r="X1272" i="2"/>
  <c r="X1271" i="2"/>
  <c r="X1270" i="2"/>
  <c r="X1269" i="2"/>
  <c r="X1268" i="2"/>
  <c r="X1267" i="2"/>
  <c r="X1266" i="2"/>
  <c r="X1265" i="2"/>
  <c r="X1264" i="2"/>
  <c r="X1263" i="2"/>
  <c r="X1262" i="2"/>
  <c r="X1261" i="2"/>
  <c r="X1260" i="2"/>
  <c r="X1259" i="2"/>
  <c r="X1258" i="2"/>
  <c r="X1257" i="2"/>
  <c r="X1256" i="2"/>
  <c r="X1255" i="2"/>
  <c r="X1254" i="2"/>
  <c r="X1253" i="2"/>
  <c r="X1252" i="2"/>
  <c r="X1251" i="2"/>
  <c r="X1250" i="2"/>
  <c r="X1249" i="2"/>
  <c r="X1248" i="2"/>
  <c r="X1247" i="2"/>
  <c r="X1246" i="2"/>
  <c r="X1245" i="2"/>
  <c r="X1244" i="2"/>
  <c r="X1243" i="2"/>
  <c r="X1242" i="2"/>
  <c r="X1241" i="2"/>
  <c r="X1240" i="2"/>
  <c r="X1239" i="2"/>
  <c r="X1238" i="2"/>
  <c r="X1237" i="2"/>
  <c r="X1236" i="2"/>
  <c r="X1235" i="2"/>
  <c r="X1234" i="2"/>
  <c r="X1233" i="2"/>
  <c r="X1232" i="2"/>
  <c r="X1231" i="2"/>
  <c r="X1230" i="2"/>
  <c r="X1229" i="2"/>
  <c r="X1228" i="2"/>
  <c r="X1227" i="2"/>
  <c r="X1226" i="2"/>
  <c r="X1225" i="2"/>
  <c r="X1224" i="2"/>
  <c r="X1223" i="2"/>
  <c r="X1222" i="2"/>
  <c r="X1221" i="2"/>
  <c r="X1220" i="2"/>
  <c r="X1219" i="2"/>
  <c r="X1218" i="2"/>
  <c r="X1217" i="2"/>
  <c r="X1216" i="2"/>
  <c r="X1215" i="2"/>
  <c r="X1214" i="2"/>
  <c r="X1213" i="2"/>
  <c r="X1212" i="2"/>
  <c r="X1211" i="2"/>
  <c r="X1210" i="2"/>
  <c r="X1209" i="2"/>
  <c r="X1208" i="2"/>
  <c r="X1207" i="2"/>
  <c r="X1206" i="2"/>
  <c r="X1205" i="2"/>
  <c r="X1204" i="2"/>
  <c r="X1203" i="2"/>
  <c r="X1202" i="2"/>
  <c r="X1201" i="2"/>
  <c r="X1200" i="2"/>
  <c r="X1199" i="2"/>
  <c r="X1198" i="2"/>
  <c r="X1197" i="2"/>
  <c r="X1196" i="2"/>
  <c r="X1195" i="2"/>
  <c r="X1194" i="2"/>
  <c r="X1193" i="2"/>
  <c r="X1192" i="2"/>
  <c r="X1191" i="2"/>
  <c r="X1190" i="2"/>
  <c r="X1189" i="2"/>
  <c r="X1188" i="2"/>
  <c r="X1187" i="2"/>
  <c r="X1186" i="2"/>
  <c r="X1185" i="2"/>
  <c r="X1184" i="2"/>
  <c r="X1183" i="2"/>
  <c r="X1182" i="2"/>
  <c r="X1181" i="2"/>
  <c r="X1180" i="2"/>
  <c r="X1179" i="2"/>
  <c r="X1178" i="2"/>
  <c r="X1177" i="2"/>
  <c r="X1176" i="2"/>
  <c r="X1175" i="2"/>
  <c r="X1174" i="2"/>
  <c r="X1173" i="2"/>
  <c r="X1172" i="2"/>
  <c r="X1171" i="2"/>
  <c r="X1170" i="2"/>
  <c r="X1169" i="2"/>
  <c r="X1168" i="2"/>
  <c r="X1167" i="2"/>
  <c r="X1166" i="2"/>
  <c r="X1165" i="2"/>
  <c r="X1164" i="2"/>
  <c r="X1163" i="2"/>
  <c r="X1162" i="2"/>
  <c r="X1161" i="2"/>
  <c r="X1160" i="2"/>
  <c r="X1159" i="2"/>
  <c r="X1158" i="2"/>
  <c r="X1157" i="2"/>
  <c r="X1156" i="2"/>
  <c r="X1155" i="2"/>
  <c r="X1154" i="2"/>
  <c r="X1153" i="2"/>
  <c r="X1152" i="2"/>
  <c r="X1151" i="2"/>
  <c r="X1150" i="2"/>
  <c r="X1149" i="2"/>
  <c r="X1148" i="2"/>
  <c r="X1147" i="2"/>
  <c r="X1146" i="2"/>
  <c r="X1145" i="2"/>
  <c r="X1144" i="2"/>
  <c r="X1143" i="2"/>
  <c r="X1142" i="2"/>
  <c r="X1141" i="2"/>
  <c r="X1140" i="2"/>
  <c r="X1139" i="2"/>
  <c r="X1138" i="2"/>
  <c r="X1137" i="2"/>
  <c r="X1136" i="2"/>
  <c r="X1135" i="2"/>
  <c r="X1134" i="2"/>
  <c r="X1133" i="2"/>
  <c r="X1132" i="2"/>
  <c r="X1131" i="2"/>
  <c r="X1130" i="2"/>
  <c r="X1129" i="2"/>
  <c r="X1128" i="2"/>
  <c r="X1127" i="2"/>
  <c r="X1126" i="2"/>
  <c r="X1125" i="2"/>
  <c r="X1124" i="2"/>
  <c r="X1123" i="2"/>
  <c r="X1122" i="2"/>
  <c r="X1121" i="2"/>
  <c r="X1120" i="2"/>
  <c r="X1119" i="2"/>
  <c r="X1118" i="2"/>
  <c r="X1117" i="2"/>
  <c r="X1116" i="2"/>
  <c r="X1115" i="2"/>
  <c r="X1114" i="2"/>
  <c r="X1113" i="2"/>
  <c r="X1112" i="2"/>
  <c r="X1111" i="2"/>
  <c r="X1110" i="2"/>
  <c r="X1109" i="2"/>
  <c r="X1108" i="2"/>
  <c r="X1107" i="2"/>
  <c r="X1106" i="2"/>
  <c r="X1105" i="2"/>
  <c r="X1104" i="2"/>
  <c r="X1103" i="2"/>
  <c r="X1102" i="2"/>
  <c r="X1101" i="2"/>
  <c r="X1100" i="2"/>
  <c r="X1099" i="2"/>
  <c r="X1098" i="2"/>
  <c r="X1097" i="2"/>
  <c r="X1096" i="2"/>
  <c r="X1095" i="2"/>
  <c r="X1094" i="2"/>
  <c r="X1093" i="2"/>
  <c r="X1092" i="2"/>
  <c r="X1091" i="2"/>
  <c r="X1090" i="2"/>
  <c r="X1089" i="2"/>
  <c r="X1088" i="2"/>
  <c r="X1087" i="2"/>
  <c r="X1086" i="2"/>
  <c r="X1085" i="2"/>
  <c r="X1084" i="2"/>
  <c r="X1083" i="2"/>
  <c r="X1082" i="2"/>
  <c r="X1081" i="2"/>
  <c r="X1080" i="2"/>
  <c r="X1079" i="2"/>
  <c r="X1078" i="2"/>
  <c r="X1077" i="2"/>
  <c r="X1076" i="2"/>
  <c r="X1075" i="2"/>
  <c r="X1074" i="2"/>
  <c r="X1073" i="2"/>
  <c r="X1072" i="2"/>
  <c r="X1071" i="2"/>
  <c r="X1070" i="2"/>
  <c r="X1069" i="2"/>
  <c r="X1068" i="2"/>
  <c r="X1067" i="2"/>
  <c r="X1066" i="2"/>
  <c r="X1065" i="2"/>
  <c r="X1064" i="2"/>
  <c r="X1063" i="2"/>
  <c r="X1062" i="2"/>
  <c r="X1061" i="2"/>
  <c r="X1060" i="2"/>
  <c r="X1059" i="2"/>
  <c r="X1058" i="2"/>
  <c r="X1057" i="2"/>
  <c r="X1056" i="2"/>
  <c r="X1055" i="2"/>
  <c r="X1054" i="2"/>
  <c r="X1053" i="2"/>
  <c r="X1052" i="2"/>
  <c r="X1051" i="2"/>
  <c r="X1050" i="2"/>
  <c r="X1049" i="2"/>
  <c r="X1048" i="2"/>
  <c r="X1047" i="2"/>
  <c r="X1046" i="2"/>
  <c r="X1045" i="2"/>
  <c r="X1044" i="2"/>
  <c r="X1043" i="2"/>
  <c r="X1042" i="2"/>
  <c r="X1041" i="2"/>
  <c r="X1040" i="2"/>
  <c r="X1039" i="2"/>
  <c r="X1038" i="2"/>
  <c r="X1037" i="2"/>
  <c r="X1036" i="2"/>
  <c r="X1035" i="2"/>
  <c r="X1034" i="2"/>
  <c r="X1033" i="2"/>
  <c r="X1032" i="2"/>
  <c r="X1031" i="2"/>
  <c r="X1030" i="2"/>
  <c r="X1029" i="2"/>
  <c r="X1028" i="2"/>
  <c r="X1027" i="2"/>
  <c r="X1026" i="2"/>
  <c r="X1025" i="2"/>
  <c r="X1024" i="2"/>
  <c r="X1023" i="2"/>
  <c r="X1022" i="2"/>
  <c r="X1021" i="2"/>
  <c r="X1020" i="2"/>
  <c r="X1019" i="2"/>
  <c r="X1018" i="2"/>
  <c r="X1017" i="2"/>
  <c r="X1016" i="2"/>
  <c r="X1015" i="2"/>
  <c r="X1014" i="2"/>
  <c r="X1013" i="2"/>
  <c r="X1012" i="2"/>
  <c r="X1011" i="2"/>
  <c r="X1010" i="2"/>
  <c r="X1009" i="2"/>
  <c r="X1008" i="2"/>
  <c r="X1007" i="2"/>
  <c r="X1006" i="2"/>
  <c r="X1005" i="2"/>
  <c r="X1004" i="2"/>
  <c r="X1003" i="2"/>
  <c r="X1002" i="2"/>
  <c r="X1001" i="2"/>
  <c r="X1000" i="2"/>
  <c r="X999" i="2"/>
  <c r="X998" i="2"/>
  <c r="X997" i="2"/>
  <c r="X996" i="2"/>
  <c r="X995" i="2"/>
  <c r="X994" i="2"/>
  <c r="X993" i="2"/>
  <c r="X992" i="2"/>
  <c r="X991" i="2"/>
  <c r="X990" i="2"/>
  <c r="X989" i="2"/>
  <c r="X988" i="2"/>
  <c r="X987" i="2"/>
  <c r="X986" i="2"/>
  <c r="X985" i="2"/>
  <c r="X984" i="2"/>
  <c r="X983" i="2"/>
  <c r="X982" i="2"/>
  <c r="X981" i="2"/>
  <c r="X980" i="2"/>
  <c r="X979" i="2"/>
  <c r="X978" i="2"/>
  <c r="X977" i="2"/>
  <c r="X976" i="2"/>
  <c r="X975" i="2"/>
  <c r="X974" i="2"/>
  <c r="X973" i="2"/>
  <c r="X972" i="2"/>
  <c r="X971" i="2"/>
  <c r="X970" i="2"/>
  <c r="X969" i="2"/>
  <c r="X968" i="2"/>
  <c r="X967" i="2"/>
  <c r="X966" i="2"/>
  <c r="X965" i="2"/>
  <c r="X964" i="2"/>
  <c r="X963" i="2"/>
  <c r="X962" i="2"/>
  <c r="X961" i="2"/>
  <c r="X960" i="2"/>
  <c r="X959" i="2"/>
  <c r="X958" i="2"/>
  <c r="X957" i="2"/>
  <c r="X956" i="2"/>
  <c r="X955" i="2"/>
  <c r="X954" i="2"/>
  <c r="X953" i="2"/>
  <c r="X952" i="2"/>
  <c r="X951" i="2"/>
  <c r="X950" i="2"/>
  <c r="X949" i="2"/>
  <c r="X948" i="2"/>
  <c r="X947" i="2"/>
  <c r="X946" i="2"/>
  <c r="X945" i="2"/>
  <c r="X944" i="2"/>
  <c r="X943" i="2"/>
  <c r="X942" i="2"/>
  <c r="X941" i="2"/>
  <c r="X940" i="2"/>
  <c r="X939" i="2"/>
  <c r="X938" i="2"/>
  <c r="X937" i="2"/>
  <c r="X936" i="2"/>
  <c r="X935" i="2"/>
  <c r="X934" i="2"/>
  <c r="X933" i="2"/>
  <c r="X932" i="2"/>
  <c r="X931" i="2"/>
  <c r="X930" i="2"/>
  <c r="X929" i="2"/>
  <c r="X928" i="2"/>
  <c r="X927" i="2"/>
  <c r="X926" i="2"/>
  <c r="X925" i="2"/>
  <c r="X924" i="2"/>
  <c r="X923" i="2"/>
  <c r="X922" i="2"/>
  <c r="X921" i="2"/>
  <c r="X920" i="2"/>
  <c r="X919" i="2"/>
  <c r="X918" i="2"/>
  <c r="X917" i="2"/>
  <c r="X916" i="2"/>
  <c r="X915" i="2"/>
  <c r="X914" i="2"/>
  <c r="X913" i="2"/>
  <c r="X912" i="2"/>
  <c r="X911" i="2"/>
  <c r="X910" i="2"/>
  <c r="X909" i="2"/>
  <c r="X908" i="2"/>
  <c r="X907" i="2"/>
  <c r="X906" i="2"/>
  <c r="X905" i="2"/>
  <c r="X904" i="2"/>
  <c r="X903" i="2"/>
  <c r="X902" i="2"/>
  <c r="X901" i="2"/>
  <c r="X900" i="2"/>
  <c r="X899" i="2"/>
  <c r="X898" i="2"/>
  <c r="X897" i="2"/>
  <c r="X896" i="2"/>
  <c r="X895" i="2"/>
  <c r="X894" i="2"/>
  <c r="X893" i="2"/>
  <c r="X892" i="2"/>
  <c r="X891" i="2"/>
  <c r="X890" i="2"/>
  <c r="X889" i="2"/>
  <c r="X888" i="2"/>
  <c r="X887" i="2"/>
  <c r="X886" i="2"/>
  <c r="X885" i="2"/>
  <c r="X884" i="2"/>
  <c r="X883" i="2"/>
  <c r="X882" i="2"/>
  <c r="X881" i="2"/>
  <c r="X880" i="2"/>
  <c r="X879" i="2"/>
  <c r="X878" i="2"/>
  <c r="X877" i="2"/>
  <c r="X876" i="2"/>
  <c r="X875" i="2"/>
  <c r="X874" i="2"/>
  <c r="X873" i="2"/>
  <c r="X872" i="2"/>
  <c r="X871" i="2"/>
  <c r="X870" i="2"/>
  <c r="X869" i="2"/>
  <c r="X868" i="2"/>
  <c r="X867" i="2"/>
  <c r="X866" i="2"/>
  <c r="X865" i="2"/>
  <c r="X864" i="2"/>
  <c r="X863" i="2"/>
  <c r="X862" i="2"/>
  <c r="X861" i="2"/>
  <c r="X860" i="2"/>
  <c r="X859" i="2"/>
  <c r="X858" i="2"/>
  <c r="X857" i="2"/>
  <c r="X856" i="2"/>
  <c r="X855" i="2"/>
  <c r="X854" i="2"/>
  <c r="X853" i="2"/>
  <c r="X852" i="2"/>
  <c r="X851" i="2"/>
  <c r="X850" i="2"/>
  <c r="X849" i="2"/>
  <c r="X848" i="2"/>
  <c r="X847" i="2"/>
  <c r="X846" i="2"/>
  <c r="X845" i="2"/>
  <c r="X844" i="2"/>
  <c r="X843" i="2"/>
  <c r="X842" i="2"/>
  <c r="X841" i="2"/>
  <c r="X840" i="2"/>
  <c r="X839" i="2"/>
  <c r="X838" i="2"/>
  <c r="X837" i="2"/>
  <c r="X836" i="2"/>
  <c r="X835" i="2"/>
  <c r="X834" i="2"/>
  <c r="X833" i="2"/>
  <c r="X832" i="2"/>
  <c r="X831" i="2"/>
  <c r="X830" i="2"/>
  <c r="X829" i="2"/>
  <c r="X828" i="2"/>
  <c r="X827" i="2"/>
  <c r="X826" i="2"/>
  <c r="X825" i="2"/>
  <c r="X824" i="2"/>
  <c r="X823" i="2"/>
  <c r="X822" i="2"/>
  <c r="X821" i="2"/>
  <c r="X820" i="2"/>
  <c r="X819" i="2"/>
  <c r="X818" i="2"/>
  <c r="X817" i="2"/>
  <c r="X816" i="2"/>
  <c r="X815" i="2"/>
  <c r="X814" i="2"/>
  <c r="X813" i="2"/>
  <c r="X812" i="2"/>
  <c r="X811" i="2"/>
  <c r="X810" i="2"/>
  <c r="X809" i="2"/>
  <c r="X808" i="2"/>
  <c r="X807" i="2"/>
  <c r="X806" i="2"/>
  <c r="X805" i="2"/>
  <c r="X804" i="2"/>
  <c r="X803" i="2"/>
  <c r="X802" i="2"/>
  <c r="X801" i="2"/>
  <c r="X800" i="2"/>
  <c r="X799" i="2"/>
  <c r="X798" i="2"/>
  <c r="X797" i="2"/>
  <c r="X796" i="2"/>
  <c r="X795" i="2"/>
  <c r="X794" i="2"/>
  <c r="X793" i="2"/>
  <c r="X792" i="2"/>
  <c r="X791" i="2"/>
  <c r="X790" i="2"/>
  <c r="X789" i="2"/>
  <c r="X788" i="2"/>
  <c r="X787" i="2"/>
  <c r="X786" i="2"/>
  <c r="X785" i="2"/>
  <c r="X784" i="2"/>
  <c r="X783" i="2"/>
  <c r="X782" i="2"/>
  <c r="X781" i="2"/>
  <c r="X780" i="2"/>
  <c r="X779" i="2"/>
  <c r="X778" i="2"/>
  <c r="X777" i="2"/>
  <c r="X776" i="2"/>
  <c r="X775" i="2"/>
  <c r="X774" i="2"/>
  <c r="X773" i="2"/>
  <c r="X772" i="2"/>
  <c r="X771" i="2"/>
  <c r="X770" i="2"/>
  <c r="X769" i="2"/>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X733" i="2"/>
  <c r="X732" i="2"/>
  <c r="X731" i="2"/>
  <c r="X730" i="2"/>
  <c r="X729" i="2"/>
  <c r="X728" i="2"/>
  <c r="X727" i="2"/>
  <c r="X726" i="2"/>
  <c r="X725" i="2"/>
  <c r="X724" i="2"/>
  <c r="X723" i="2"/>
  <c r="X722" i="2"/>
  <c r="X721" i="2"/>
  <c r="X720" i="2"/>
  <c r="X719" i="2"/>
  <c r="X718" i="2"/>
  <c r="X717" i="2"/>
  <c r="X716" i="2"/>
  <c r="X715" i="2"/>
  <c r="X714" i="2"/>
  <c r="X713" i="2"/>
  <c r="X712" i="2"/>
  <c r="X711" i="2"/>
  <c r="X710" i="2"/>
  <c r="X709" i="2"/>
  <c r="X708" i="2"/>
  <c r="X707" i="2"/>
  <c r="X706" i="2"/>
  <c r="X705" i="2"/>
  <c r="X704" i="2"/>
  <c r="X703" i="2"/>
  <c r="X702" i="2"/>
  <c r="X701" i="2"/>
  <c r="X700" i="2"/>
  <c r="X699" i="2"/>
  <c r="X698" i="2"/>
  <c r="X697" i="2"/>
  <c r="X696" i="2"/>
  <c r="X695" i="2"/>
  <c r="X694" i="2"/>
  <c r="X693" i="2"/>
  <c r="X692" i="2"/>
  <c r="X691" i="2"/>
  <c r="X690" i="2"/>
  <c r="X689" i="2"/>
  <c r="X688" i="2"/>
  <c r="X687" i="2"/>
  <c r="X686" i="2"/>
  <c r="X685" i="2"/>
  <c r="X684" i="2"/>
  <c r="X683" i="2"/>
  <c r="X682" i="2"/>
  <c r="X681" i="2"/>
  <c r="X680" i="2"/>
  <c r="X679" i="2"/>
  <c r="X678" i="2"/>
  <c r="X677" i="2"/>
  <c r="X676" i="2"/>
  <c r="X675" i="2"/>
  <c r="X674" i="2"/>
  <c r="X673" i="2"/>
  <c r="X672" i="2"/>
  <c r="X671" i="2"/>
  <c r="X670" i="2"/>
  <c r="X669" i="2"/>
  <c r="X668" i="2"/>
  <c r="X667" i="2"/>
  <c r="X666" i="2"/>
  <c r="X665" i="2"/>
  <c r="X664" i="2"/>
  <c r="X663" i="2"/>
  <c r="X662" i="2"/>
  <c r="X661" i="2"/>
  <c r="X660" i="2"/>
  <c r="X659" i="2"/>
  <c r="X658" i="2"/>
  <c r="X657" i="2"/>
  <c r="X656" i="2"/>
  <c r="X655" i="2"/>
  <c r="X654" i="2"/>
  <c r="X653" i="2"/>
  <c r="X652" i="2"/>
  <c r="X651" i="2"/>
  <c r="X650" i="2"/>
  <c r="X649" i="2"/>
  <c r="X648" i="2"/>
  <c r="X647" i="2"/>
  <c r="X646" i="2"/>
  <c r="X645" i="2"/>
  <c r="X644" i="2"/>
  <c r="X643" i="2"/>
  <c r="X642" i="2"/>
  <c r="X641" i="2"/>
  <c r="X640" i="2"/>
  <c r="X639" i="2"/>
  <c r="X638" i="2"/>
  <c r="X637" i="2"/>
  <c r="X636" i="2"/>
  <c r="X635" i="2"/>
  <c r="X634" i="2"/>
  <c r="X633" i="2"/>
  <c r="X632" i="2"/>
  <c r="X631" i="2"/>
  <c r="X630" i="2"/>
  <c r="X629" i="2"/>
  <c r="X628" i="2"/>
  <c r="X627" i="2"/>
  <c r="X626" i="2"/>
  <c r="X625" i="2"/>
  <c r="X624" i="2"/>
  <c r="X623" i="2"/>
  <c r="X622" i="2"/>
  <c r="X621" i="2"/>
  <c r="X620"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8"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AZ368" i="4"/>
  <c r="AZ216" i="4"/>
  <c r="AZ492" i="4"/>
  <c r="AZ406" i="4"/>
  <c r="B58" i="4"/>
  <c r="B59" i="4"/>
  <c r="B60" i="4"/>
  <c r="B61" i="4"/>
  <c r="B62" i="4"/>
  <c r="B63" i="4"/>
  <c r="B64" i="4"/>
  <c r="B65" i="4"/>
  <c r="B66" i="4"/>
  <c r="B67" i="4"/>
  <c r="B68" i="4"/>
  <c r="B69" i="4"/>
  <c r="B70" i="4"/>
  <c r="B71" i="4"/>
  <c r="B72" i="4"/>
  <c r="B73" i="4"/>
  <c r="B74" i="4"/>
  <c r="B75" i="4"/>
  <c r="B76" i="4"/>
  <c r="B77" i="4"/>
  <c r="B78" i="4"/>
  <c r="B79" i="4"/>
  <c r="B80" i="4"/>
  <c r="B81" i="4"/>
  <c r="B57" i="4"/>
  <c r="B49" i="4"/>
  <c r="B48" i="4"/>
  <c r="B47" i="4"/>
  <c r="B46" i="4"/>
  <c r="B45" i="4"/>
  <c r="B44" i="4"/>
  <c r="B43" i="4"/>
  <c r="B42" i="4"/>
  <c r="B41" i="4"/>
  <c r="B40" i="4"/>
  <c r="AZ98" i="4"/>
  <c r="AZ440" i="4" s="1"/>
  <c r="AZ97" i="4"/>
  <c r="AZ325" i="4" s="1"/>
  <c r="AZ96" i="4"/>
  <c r="AZ172" i="4" s="1"/>
  <c r="AZ95" i="4"/>
  <c r="AZ475" i="4" s="1"/>
  <c r="AZ94" i="4"/>
  <c r="AZ436" i="4" s="1"/>
  <c r="AZ93" i="4"/>
  <c r="AZ321" i="4" s="1"/>
  <c r="AZ92" i="4"/>
  <c r="AZ472" i="4" s="1"/>
  <c r="AZ91" i="4"/>
  <c r="AZ471" i="4" s="1"/>
  <c r="AZ90" i="4"/>
  <c r="AZ432" i="4" s="1"/>
  <c r="AZ89" i="4"/>
  <c r="AZ317" i="4" s="1"/>
  <c r="AZ88" i="4"/>
  <c r="AZ468" i="4" s="1"/>
  <c r="AZ87" i="4"/>
  <c r="AZ467" i="4" s="1"/>
  <c r="AZ86" i="4"/>
  <c r="AZ428" i="4" s="1"/>
  <c r="AZ85" i="4"/>
  <c r="AZ313" i="4" s="1"/>
  <c r="AZ84" i="4"/>
  <c r="AZ83" i="4"/>
  <c r="AZ463" i="4" s="1"/>
  <c r="AZ82" i="4"/>
  <c r="AZ424" i="4" s="1"/>
  <c r="AZ81" i="4"/>
  <c r="AZ309" i="4" s="1"/>
  <c r="AZ80" i="4"/>
  <c r="AZ156" i="4" s="1"/>
  <c r="AZ79" i="4"/>
  <c r="AZ459" i="4" s="1"/>
  <c r="AZ78" i="4"/>
  <c r="AZ496" i="4" s="1"/>
  <c r="AZ77" i="4"/>
  <c r="AZ305" i="4" s="1"/>
  <c r="AZ76" i="4"/>
  <c r="AZ418" i="4" s="1"/>
  <c r="AZ75" i="4"/>
  <c r="AZ455" i="4" s="1"/>
  <c r="AZ73" i="4"/>
  <c r="AZ453" i="4" s="1"/>
  <c r="AZ72" i="4"/>
  <c r="AZ414" i="4" s="1"/>
  <c r="AZ71" i="4"/>
  <c r="AZ223" i="4" s="1"/>
  <c r="AZ70" i="4"/>
  <c r="AZ488" i="4" s="1"/>
  <c r="AZ69" i="4"/>
  <c r="AZ449" i="4" s="1"/>
  <c r="AZ68" i="4"/>
  <c r="AZ410" i="4" s="1"/>
  <c r="AZ67" i="4"/>
  <c r="AZ66" i="4"/>
  <c r="AZ484" i="4" s="1"/>
  <c r="AZ65" i="4"/>
  <c r="AZ445" i="4" s="1"/>
  <c r="BA3" i="4"/>
  <c r="AY3" i="4" s="1"/>
  <c r="P3510" i="2"/>
  <c r="R3510" i="2" s="1"/>
  <c r="P3509" i="2"/>
  <c r="R3509" i="2" s="1"/>
  <c r="P3508" i="2"/>
  <c r="R3508" i="2" s="1"/>
  <c r="P3507" i="2"/>
  <c r="R3507" i="2" s="1"/>
  <c r="P3506" i="2"/>
  <c r="R3506" i="2" s="1"/>
  <c r="P3505" i="2"/>
  <c r="R3505" i="2" s="1"/>
  <c r="P3504" i="2"/>
  <c r="R3504" i="2" s="1"/>
  <c r="P3503" i="2"/>
  <c r="R3503" i="2" s="1"/>
  <c r="P3502" i="2"/>
  <c r="R3502" i="2" s="1"/>
  <c r="P3501" i="2"/>
  <c r="R3501" i="2" s="1"/>
  <c r="P3500" i="2"/>
  <c r="R3500" i="2" s="1"/>
  <c r="P3499" i="2"/>
  <c r="R3499" i="2" s="1"/>
  <c r="P3498" i="2"/>
  <c r="R3498" i="2" s="1"/>
  <c r="P3497" i="2"/>
  <c r="R3497" i="2" s="1"/>
  <c r="P3496" i="2"/>
  <c r="R3496" i="2" s="1"/>
  <c r="P3495" i="2"/>
  <c r="R3495" i="2" s="1"/>
  <c r="P3494" i="2"/>
  <c r="R3494" i="2" s="1"/>
  <c r="P3493" i="2"/>
  <c r="R3493" i="2" s="1"/>
  <c r="P3492" i="2"/>
  <c r="R3492" i="2" s="1"/>
  <c r="P3491" i="2"/>
  <c r="R3491" i="2" s="1"/>
  <c r="P3490" i="2"/>
  <c r="R3490" i="2" s="1"/>
  <c r="P3489" i="2"/>
  <c r="R3489" i="2" s="1"/>
  <c r="P3488" i="2"/>
  <c r="R3488" i="2" s="1"/>
  <c r="P3487" i="2"/>
  <c r="R3487" i="2" s="1"/>
  <c r="P3486" i="2"/>
  <c r="R3486" i="2" s="1"/>
  <c r="P3485" i="2"/>
  <c r="R3485" i="2" s="1"/>
  <c r="P3484" i="2"/>
  <c r="R3484" i="2" s="1"/>
  <c r="P3483" i="2"/>
  <c r="R3483" i="2" s="1"/>
  <c r="P3482" i="2"/>
  <c r="R3482" i="2" s="1"/>
  <c r="P3481" i="2"/>
  <c r="R3481" i="2" s="1"/>
  <c r="P3480" i="2"/>
  <c r="R3480" i="2" s="1"/>
  <c r="P3479" i="2"/>
  <c r="R3479" i="2" s="1"/>
  <c r="P3478" i="2"/>
  <c r="R3478" i="2" s="1"/>
  <c r="P3477" i="2"/>
  <c r="R3477" i="2" s="1"/>
  <c r="P3476" i="2"/>
  <c r="R3476" i="2" s="1"/>
  <c r="P3475" i="2"/>
  <c r="R3475" i="2" s="1"/>
  <c r="P3474" i="2"/>
  <c r="R3474" i="2" s="1"/>
  <c r="P3473" i="2"/>
  <c r="R3473" i="2" s="1"/>
  <c r="P3472" i="2"/>
  <c r="R3472" i="2" s="1"/>
  <c r="P3471" i="2"/>
  <c r="R3471" i="2" s="1"/>
  <c r="P3470" i="2"/>
  <c r="R3470" i="2" s="1"/>
  <c r="P3469" i="2"/>
  <c r="R3469" i="2" s="1"/>
  <c r="P3468" i="2"/>
  <c r="R3468" i="2" s="1"/>
  <c r="P3467" i="2"/>
  <c r="R3467" i="2" s="1"/>
  <c r="P3466" i="2"/>
  <c r="R3466" i="2" s="1"/>
  <c r="P3465" i="2"/>
  <c r="R3465" i="2" s="1"/>
  <c r="P3464" i="2"/>
  <c r="R3464" i="2" s="1"/>
  <c r="P3463" i="2"/>
  <c r="R3463" i="2" s="1"/>
  <c r="P3462" i="2"/>
  <c r="R3462" i="2" s="1"/>
  <c r="P3461" i="2"/>
  <c r="R3461" i="2" s="1"/>
  <c r="P3460" i="2"/>
  <c r="R3460" i="2" s="1"/>
  <c r="P3459" i="2"/>
  <c r="R3459" i="2" s="1"/>
  <c r="P3458" i="2"/>
  <c r="R3458" i="2" s="1"/>
  <c r="P3457" i="2"/>
  <c r="R3457" i="2" s="1"/>
  <c r="P3456" i="2"/>
  <c r="R3456" i="2" s="1"/>
  <c r="P3455" i="2"/>
  <c r="R3455" i="2" s="1"/>
  <c r="P3454" i="2"/>
  <c r="R3454" i="2" s="1"/>
  <c r="P3453" i="2"/>
  <c r="R3453" i="2" s="1"/>
  <c r="P3452" i="2"/>
  <c r="R3452" i="2" s="1"/>
  <c r="P3451" i="2"/>
  <c r="R3451" i="2" s="1"/>
  <c r="P3450" i="2"/>
  <c r="R3450" i="2" s="1"/>
  <c r="P3449" i="2"/>
  <c r="R3449" i="2" s="1"/>
  <c r="P3448" i="2"/>
  <c r="R3448" i="2" s="1"/>
  <c r="P3447" i="2"/>
  <c r="R3447" i="2" s="1"/>
  <c r="P3446" i="2"/>
  <c r="R3446" i="2" s="1"/>
  <c r="P3445" i="2"/>
  <c r="R3445" i="2" s="1"/>
  <c r="P3444" i="2"/>
  <c r="R3444" i="2" s="1"/>
  <c r="P3443" i="2"/>
  <c r="R3443" i="2" s="1"/>
  <c r="P3442" i="2"/>
  <c r="R3442" i="2" s="1"/>
  <c r="P3441" i="2"/>
  <c r="R3441" i="2" s="1"/>
  <c r="P3440" i="2"/>
  <c r="R3440" i="2" s="1"/>
  <c r="P3439" i="2"/>
  <c r="R3439" i="2" s="1"/>
  <c r="P3438" i="2"/>
  <c r="R3438" i="2" s="1"/>
  <c r="P3437" i="2"/>
  <c r="R3437" i="2" s="1"/>
  <c r="P3436" i="2"/>
  <c r="R3436" i="2" s="1"/>
  <c r="P3435" i="2"/>
  <c r="R3435" i="2" s="1"/>
  <c r="P3434" i="2"/>
  <c r="R3434" i="2" s="1"/>
  <c r="P3433" i="2"/>
  <c r="R3433" i="2" s="1"/>
  <c r="P3432" i="2"/>
  <c r="R3432" i="2" s="1"/>
  <c r="P3431" i="2"/>
  <c r="R3431" i="2" s="1"/>
  <c r="P3430" i="2"/>
  <c r="R3430" i="2" s="1"/>
  <c r="P3429" i="2"/>
  <c r="R3429" i="2" s="1"/>
  <c r="P3428" i="2"/>
  <c r="R3428" i="2" s="1"/>
  <c r="P3427" i="2"/>
  <c r="R3427" i="2" s="1"/>
  <c r="P3426" i="2"/>
  <c r="R3426" i="2" s="1"/>
  <c r="P3425" i="2"/>
  <c r="R3425" i="2" s="1"/>
  <c r="P3424" i="2"/>
  <c r="R3424" i="2" s="1"/>
  <c r="P3423" i="2"/>
  <c r="R3423" i="2" s="1"/>
  <c r="P3422" i="2"/>
  <c r="R3422" i="2" s="1"/>
  <c r="P3421" i="2"/>
  <c r="R3421" i="2" s="1"/>
  <c r="P3420" i="2"/>
  <c r="R3420" i="2" s="1"/>
  <c r="P3419" i="2"/>
  <c r="R3419" i="2" s="1"/>
  <c r="P3418" i="2"/>
  <c r="R3418" i="2" s="1"/>
  <c r="P3417" i="2"/>
  <c r="R3417" i="2" s="1"/>
  <c r="P3416" i="2"/>
  <c r="R3416" i="2" s="1"/>
  <c r="P3415" i="2"/>
  <c r="R3415" i="2" s="1"/>
  <c r="P3414" i="2"/>
  <c r="R3414" i="2" s="1"/>
  <c r="P3413" i="2"/>
  <c r="R3413" i="2" s="1"/>
  <c r="P3412" i="2"/>
  <c r="R3412" i="2" s="1"/>
  <c r="P3411" i="2"/>
  <c r="R3411" i="2" s="1"/>
  <c r="P3410" i="2"/>
  <c r="R3410" i="2" s="1"/>
  <c r="P3409" i="2"/>
  <c r="R3409" i="2" s="1"/>
  <c r="P3408" i="2"/>
  <c r="R3408" i="2" s="1"/>
  <c r="P3407" i="2"/>
  <c r="R3407" i="2" s="1"/>
  <c r="P3406" i="2"/>
  <c r="R3406" i="2" s="1"/>
  <c r="P3405" i="2"/>
  <c r="R3405" i="2" s="1"/>
  <c r="P3404" i="2"/>
  <c r="R3404" i="2" s="1"/>
  <c r="P3403" i="2"/>
  <c r="R3403" i="2" s="1"/>
  <c r="P3402" i="2"/>
  <c r="R3402" i="2" s="1"/>
  <c r="P3401" i="2"/>
  <c r="R3401" i="2" s="1"/>
  <c r="P3400" i="2"/>
  <c r="R3400" i="2" s="1"/>
  <c r="P3399" i="2"/>
  <c r="R3399" i="2" s="1"/>
  <c r="P3398" i="2"/>
  <c r="R3398" i="2" s="1"/>
  <c r="P3397" i="2"/>
  <c r="R3397" i="2" s="1"/>
  <c r="P3396" i="2"/>
  <c r="R3396" i="2" s="1"/>
  <c r="P3395" i="2"/>
  <c r="R3395" i="2" s="1"/>
  <c r="P3394" i="2"/>
  <c r="R3394" i="2" s="1"/>
  <c r="P3393" i="2"/>
  <c r="R3393" i="2" s="1"/>
  <c r="P3392" i="2"/>
  <c r="R3392" i="2" s="1"/>
  <c r="P3391" i="2"/>
  <c r="R3391" i="2" s="1"/>
  <c r="P3390" i="2"/>
  <c r="R3390" i="2" s="1"/>
  <c r="P3389" i="2"/>
  <c r="R3389" i="2" s="1"/>
  <c r="P3388" i="2"/>
  <c r="R3388" i="2" s="1"/>
  <c r="P3387" i="2"/>
  <c r="R3387" i="2" s="1"/>
  <c r="P3386" i="2"/>
  <c r="R3386" i="2" s="1"/>
  <c r="P3385" i="2"/>
  <c r="R3385" i="2" s="1"/>
  <c r="P3384" i="2"/>
  <c r="R3384" i="2" s="1"/>
  <c r="P3383" i="2"/>
  <c r="R3383" i="2" s="1"/>
  <c r="P3382" i="2"/>
  <c r="R3382" i="2" s="1"/>
  <c r="P3381" i="2"/>
  <c r="R3381" i="2" s="1"/>
  <c r="P3380" i="2"/>
  <c r="R3380" i="2" s="1"/>
  <c r="P3379" i="2"/>
  <c r="R3379" i="2" s="1"/>
  <c r="P3378" i="2"/>
  <c r="R3378" i="2" s="1"/>
  <c r="P3377" i="2"/>
  <c r="R3377" i="2" s="1"/>
  <c r="P3376" i="2"/>
  <c r="R3376" i="2" s="1"/>
  <c r="P3375" i="2"/>
  <c r="R3375" i="2" s="1"/>
  <c r="P3374" i="2"/>
  <c r="R3374" i="2" s="1"/>
  <c r="P3373" i="2"/>
  <c r="R3373" i="2" s="1"/>
  <c r="P3372" i="2"/>
  <c r="R3372" i="2" s="1"/>
  <c r="P3371" i="2"/>
  <c r="R3371" i="2" s="1"/>
  <c r="P3370" i="2"/>
  <c r="R3370" i="2" s="1"/>
  <c r="P3369" i="2"/>
  <c r="R3369" i="2" s="1"/>
  <c r="P3368" i="2"/>
  <c r="R3368" i="2" s="1"/>
  <c r="P3367" i="2"/>
  <c r="R3367" i="2" s="1"/>
  <c r="P3366" i="2"/>
  <c r="R3366" i="2" s="1"/>
  <c r="P3365" i="2"/>
  <c r="R3365" i="2" s="1"/>
  <c r="P3364" i="2"/>
  <c r="R3364" i="2" s="1"/>
  <c r="P3363" i="2"/>
  <c r="R3363" i="2" s="1"/>
  <c r="P3362" i="2"/>
  <c r="R3362" i="2" s="1"/>
  <c r="P3361" i="2"/>
  <c r="R3361" i="2" s="1"/>
  <c r="P3360" i="2"/>
  <c r="R3360" i="2" s="1"/>
  <c r="P3359" i="2"/>
  <c r="R3359" i="2" s="1"/>
  <c r="P3358" i="2"/>
  <c r="R3358" i="2" s="1"/>
  <c r="P3357" i="2"/>
  <c r="R3357" i="2" s="1"/>
  <c r="P3356" i="2"/>
  <c r="R3356" i="2" s="1"/>
  <c r="P3355" i="2"/>
  <c r="R3355" i="2" s="1"/>
  <c r="P3354" i="2"/>
  <c r="R3354" i="2" s="1"/>
  <c r="P3353" i="2"/>
  <c r="R3353" i="2" s="1"/>
  <c r="P3352" i="2"/>
  <c r="R3352" i="2" s="1"/>
  <c r="P3351" i="2"/>
  <c r="R3351" i="2" s="1"/>
  <c r="P3350" i="2"/>
  <c r="R3350" i="2" s="1"/>
  <c r="P3349" i="2"/>
  <c r="R3349" i="2" s="1"/>
  <c r="P3348" i="2"/>
  <c r="R3348" i="2" s="1"/>
  <c r="P3347" i="2"/>
  <c r="R3347" i="2" s="1"/>
  <c r="P3346" i="2"/>
  <c r="R3346" i="2" s="1"/>
  <c r="P3345" i="2"/>
  <c r="R3345" i="2" s="1"/>
  <c r="P3344" i="2"/>
  <c r="R3344" i="2" s="1"/>
  <c r="P3343" i="2"/>
  <c r="R3343" i="2" s="1"/>
  <c r="P3342" i="2"/>
  <c r="R3342" i="2" s="1"/>
  <c r="P3341" i="2"/>
  <c r="R3341" i="2" s="1"/>
  <c r="P3340" i="2"/>
  <c r="R3340" i="2" s="1"/>
  <c r="P3339" i="2"/>
  <c r="R3339" i="2" s="1"/>
  <c r="P3338" i="2"/>
  <c r="R3338" i="2" s="1"/>
  <c r="P3337" i="2"/>
  <c r="R3337" i="2" s="1"/>
  <c r="P3336" i="2"/>
  <c r="R3336" i="2" s="1"/>
  <c r="P3335" i="2"/>
  <c r="R3335" i="2" s="1"/>
  <c r="P3334" i="2"/>
  <c r="R3334" i="2" s="1"/>
  <c r="P3333" i="2"/>
  <c r="R3333" i="2" s="1"/>
  <c r="P3332" i="2"/>
  <c r="R3332" i="2" s="1"/>
  <c r="P3331" i="2"/>
  <c r="R3331" i="2" s="1"/>
  <c r="P3330" i="2"/>
  <c r="R3330" i="2" s="1"/>
  <c r="P3329" i="2"/>
  <c r="R3329" i="2" s="1"/>
  <c r="P3328" i="2"/>
  <c r="R3328" i="2" s="1"/>
  <c r="P3327" i="2"/>
  <c r="R3327" i="2" s="1"/>
  <c r="P3326" i="2"/>
  <c r="R3326" i="2" s="1"/>
  <c r="P3325" i="2"/>
  <c r="R3325" i="2" s="1"/>
  <c r="P3324" i="2"/>
  <c r="R3324" i="2" s="1"/>
  <c r="P3323" i="2"/>
  <c r="R3323" i="2" s="1"/>
  <c r="P3322" i="2"/>
  <c r="R3322" i="2" s="1"/>
  <c r="P3321" i="2"/>
  <c r="R3321" i="2" s="1"/>
  <c r="P3320" i="2"/>
  <c r="R3320" i="2" s="1"/>
  <c r="P3319" i="2"/>
  <c r="R3319" i="2" s="1"/>
  <c r="P3318" i="2"/>
  <c r="R3318" i="2" s="1"/>
  <c r="P3317" i="2"/>
  <c r="R3317" i="2" s="1"/>
  <c r="P3316" i="2"/>
  <c r="R3316" i="2" s="1"/>
  <c r="P3315" i="2"/>
  <c r="R3315" i="2" s="1"/>
  <c r="P3314" i="2"/>
  <c r="R3314" i="2" s="1"/>
  <c r="P3313" i="2"/>
  <c r="R3313" i="2" s="1"/>
  <c r="P3312" i="2"/>
  <c r="R3312" i="2" s="1"/>
  <c r="P3311" i="2"/>
  <c r="R3311" i="2" s="1"/>
  <c r="P3310" i="2"/>
  <c r="R3310" i="2" s="1"/>
  <c r="P3309" i="2"/>
  <c r="R3309" i="2" s="1"/>
  <c r="P3308" i="2"/>
  <c r="R3308" i="2" s="1"/>
  <c r="P3307" i="2"/>
  <c r="R3307" i="2" s="1"/>
  <c r="P3306" i="2"/>
  <c r="R3306" i="2" s="1"/>
  <c r="P3305" i="2"/>
  <c r="R3305" i="2" s="1"/>
  <c r="P3304" i="2"/>
  <c r="R3304" i="2" s="1"/>
  <c r="P3303" i="2"/>
  <c r="R3303" i="2" s="1"/>
  <c r="P3302" i="2"/>
  <c r="R3302" i="2" s="1"/>
  <c r="P3301" i="2"/>
  <c r="R3301" i="2" s="1"/>
  <c r="P3300" i="2"/>
  <c r="R3300" i="2" s="1"/>
  <c r="P3299" i="2"/>
  <c r="R3299" i="2" s="1"/>
  <c r="P3298" i="2"/>
  <c r="R3298" i="2" s="1"/>
  <c r="P3297" i="2"/>
  <c r="R3297" i="2" s="1"/>
  <c r="P3296" i="2"/>
  <c r="R3296" i="2" s="1"/>
  <c r="P3295" i="2"/>
  <c r="R3295" i="2" s="1"/>
  <c r="P3294" i="2"/>
  <c r="R3294" i="2" s="1"/>
  <c r="P3293" i="2"/>
  <c r="R3293" i="2" s="1"/>
  <c r="P3292" i="2"/>
  <c r="R3292" i="2" s="1"/>
  <c r="P3291" i="2"/>
  <c r="R3291" i="2" s="1"/>
  <c r="P3290" i="2"/>
  <c r="R3290" i="2" s="1"/>
  <c r="P3289" i="2"/>
  <c r="R3289" i="2" s="1"/>
  <c r="P3288" i="2"/>
  <c r="R3288" i="2" s="1"/>
  <c r="P3287" i="2"/>
  <c r="R3287" i="2" s="1"/>
  <c r="P3286" i="2"/>
  <c r="R3286" i="2" s="1"/>
  <c r="P3285" i="2"/>
  <c r="R3285" i="2" s="1"/>
  <c r="P3284" i="2"/>
  <c r="R3284" i="2" s="1"/>
  <c r="P3283" i="2"/>
  <c r="R3283" i="2" s="1"/>
  <c r="P3282" i="2"/>
  <c r="R3282" i="2" s="1"/>
  <c r="P3281" i="2"/>
  <c r="R3281" i="2" s="1"/>
  <c r="P3280" i="2"/>
  <c r="R3280" i="2" s="1"/>
  <c r="P3279" i="2"/>
  <c r="R3279" i="2" s="1"/>
  <c r="P3278" i="2"/>
  <c r="R3278" i="2" s="1"/>
  <c r="P3277" i="2"/>
  <c r="R3277" i="2" s="1"/>
  <c r="P3276" i="2"/>
  <c r="R3276" i="2" s="1"/>
  <c r="P3275" i="2"/>
  <c r="R3275" i="2" s="1"/>
  <c r="P3274" i="2"/>
  <c r="R3274" i="2" s="1"/>
  <c r="P3273" i="2"/>
  <c r="R3273" i="2" s="1"/>
  <c r="P3272" i="2"/>
  <c r="R3272" i="2" s="1"/>
  <c r="P3271" i="2"/>
  <c r="R3271" i="2" s="1"/>
  <c r="P3270" i="2"/>
  <c r="R3270" i="2" s="1"/>
  <c r="P3269" i="2"/>
  <c r="R3269" i="2" s="1"/>
  <c r="P3268" i="2"/>
  <c r="R3268" i="2" s="1"/>
  <c r="P3267" i="2"/>
  <c r="R3267" i="2" s="1"/>
  <c r="P3266" i="2"/>
  <c r="R3266" i="2" s="1"/>
  <c r="P3265" i="2"/>
  <c r="R3265" i="2" s="1"/>
  <c r="P3264" i="2"/>
  <c r="R3264" i="2" s="1"/>
  <c r="P3263" i="2"/>
  <c r="R3263" i="2" s="1"/>
  <c r="P3262" i="2"/>
  <c r="R3262" i="2" s="1"/>
  <c r="P3261" i="2"/>
  <c r="R3261" i="2" s="1"/>
  <c r="P3260" i="2"/>
  <c r="R3260" i="2" s="1"/>
  <c r="P3259" i="2"/>
  <c r="R3259" i="2" s="1"/>
  <c r="P3258" i="2"/>
  <c r="R3258" i="2" s="1"/>
  <c r="P3257" i="2"/>
  <c r="R3257" i="2" s="1"/>
  <c r="P3256" i="2"/>
  <c r="R3256" i="2" s="1"/>
  <c r="P3255" i="2"/>
  <c r="R3255" i="2" s="1"/>
  <c r="P3254" i="2"/>
  <c r="R3254" i="2" s="1"/>
  <c r="P3253" i="2"/>
  <c r="R3253" i="2" s="1"/>
  <c r="P3252" i="2"/>
  <c r="R3252" i="2" s="1"/>
  <c r="P3251" i="2"/>
  <c r="R3251" i="2" s="1"/>
  <c r="P3250" i="2"/>
  <c r="R3250" i="2" s="1"/>
  <c r="P3249" i="2"/>
  <c r="R3249" i="2" s="1"/>
  <c r="P3248" i="2"/>
  <c r="R3248" i="2" s="1"/>
  <c r="P3247" i="2"/>
  <c r="R3247" i="2" s="1"/>
  <c r="P3246" i="2"/>
  <c r="R3246" i="2" s="1"/>
  <c r="P3245" i="2"/>
  <c r="R3245" i="2" s="1"/>
  <c r="P3244" i="2"/>
  <c r="R3244" i="2" s="1"/>
  <c r="P3243" i="2"/>
  <c r="R3243" i="2" s="1"/>
  <c r="P3242" i="2"/>
  <c r="R3242" i="2" s="1"/>
  <c r="P3241" i="2"/>
  <c r="R3241" i="2" s="1"/>
  <c r="P3240" i="2"/>
  <c r="R3240" i="2" s="1"/>
  <c r="P3239" i="2"/>
  <c r="R3239" i="2" s="1"/>
  <c r="P3238" i="2"/>
  <c r="R3238" i="2" s="1"/>
  <c r="P3237" i="2"/>
  <c r="R3237" i="2" s="1"/>
  <c r="P3236" i="2"/>
  <c r="R3236" i="2" s="1"/>
  <c r="P3235" i="2"/>
  <c r="R3235" i="2" s="1"/>
  <c r="P3234" i="2"/>
  <c r="R3234" i="2" s="1"/>
  <c r="P3233" i="2"/>
  <c r="R3233" i="2" s="1"/>
  <c r="P3232" i="2"/>
  <c r="R3232" i="2" s="1"/>
  <c r="P3231" i="2"/>
  <c r="R3231" i="2" s="1"/>
  <c r="P3230" i="2"/>
  <c r="R3230" i="2" s="1"/>
  <c r="P3229" i="2"/>
  <c r="R3229" i="2" s="1"/>
  <c r="P3228" i="2"/>
  <c r="R3228" i="2" s="1"/>
  <c r="P3227" i="2"/>
  <c r="R3227" i="2" s="1"/>
  <c r="P3226" i="2"/>
  <c r="R3226" i="2" s="1"/>
  <c r="P3225" i="2"/>
  <c r="R3225" i="2" s="1"/>
  <c r="P3224" i="2"/>
  <c r="R3224" i="2" s="1"/>
  <c r="P3223" i="2"/>
  <c r="R3223" i="2" s="1"/>
  <c r="P3222" i="2"/>
  <c r="R3222" i="2" s="1"/>
  <c r="P3221" i="2"/>
  <c r="R3221" i="2" s="1"/>
  <c r="P3220" i="2"/>
  <c r="R3220" i="2" s="1"/>
  <c r="P3219" i="2"/>
  <c r="R3219" i="2" s="1"/>
  <c r="P3218" i="2"/>
  <c r="R3218" i="2" s="1"/>
  <c r="P3217" i="2"/>
  <c r="R3217" i="2" s="1"/>
  <c r="P3216" i="2"/>
  <c r="R3216" i="2" s="1"/>
  <c r="P3215" i="2"/>
  <c r="R3215" i="2" s="1"/>
  <c r="P3214" i="2"/>
  <c r="R3214" i="2" s="1"/>
  <c r="P3213" i="2"/>
  <c r="R3213" i="2" s="1"/>
  <c r="P3212" i="2"/>
  <c r="R3212" i="2" s="1"/>
  <c r="P3211" i="2"/>
  <c r="R3211" i="2" s="1"/>
  <c r="P3210" i="2"/>
  <c r="R3210" i="2" s="1"/>
  <c r="P3209" i="2"/>
  <c r="R3209" i="2" s="1"/>
  <c r="P3208" i="2"/>
  <c r="R3208" i="2" s="1"/>
  <c r="P3207" i="2"/>
  <c r="R3207" i="2" s="1"/>
  <c r="P3206" i="2"/>
  <c r="R3206" i="2" s="1"/>
  <c r="P3205" i="2"/>
  <c r="R3205" i="2" s="1"/>
  <c r="P3204" i="2"/>
  <c r="R3204" i="2" s="1"/>
  <c r="P3203" i="2"/>
  <c r="R3203" i="2" s="1"/>
  <c r="P3202" i="2"/>
  <c r="R3202" i="2" s="1"/>
  <c r="P3201" i="2"/>
  <c r="R3201" i="2" s="1"/>
  <c r="P3200" i="2"/>
  <c r="R3200" i="2" s="1"/>
  <c r="P3199" i="2"/>
  <c r="R3199" i="2" s="1"/>
  <c r="P3198" i="2"/>
  <c r="R3198" i="2" s="1"/>
  <c r="P3197" i="2"/>
  <c r="R3197" i="2" s="1"/>
  <c r="P3196" i="2"/>
  <c r="R3196" i="2" s="1"/>
  <c r="P3195" i="2"/>
  <c r="R3195" i="2" s="1"/>
  <c r="P3194" i="2"/>
  <c r="R3194" i="2" s="1"/>
  <c r="P3193" i="2"/>
  <c r="R3193" i="2" s="1"/>
  <c r="P3192" i="2"/>
  <c r="R3192" i="2" s="1"/>
  <c r="P3191" i="2"/>
  <c r="R3191" i="2" s="1"/>
  <c r="P3190" i="2"/>
  <c r="R3190" i="2" s="1"/>
  <c r="P3189" i="2"/>
  <c r="R3189" i="2" s="1"/>
  <c r="P3188" i="2"/>
  <c r="R3188" i="2" s="1"/>
  <c r="P3187" i="2"/>
  <c r="R3187" i="2" s="1"/>
  <c r="P3186" i="2"/>
  <c r="R3186" i="2" s="1"/>
  <c r="P3185" i="2"/>
  <c r="R3185" i="2" s="1"/>
  <c r="P3184" i="2"/>
  <c r="R3184" i="2" s="1"/>
  <c r="P3183" i="2"/>
  <c r="R3183" i="2" s="1"/>
  <c r="P3182" i="2"/>
  <c r="R3182" i="2" s="1"/>
  <c r="P3181" i="2"/>
  <c r="R3181" i="2" s="1"/>
  <c r="P3180" i="2"/>
  <c r="R3180" i="2" s="1"/>
  <c r="P3179" i="2"/>
  <c r="R3179" i="2" s="1"/>
  <c r="P3178" i="2"/>
  <c r="R3178" i="2" s="1"/>
  <c r="P3177" i="2"/>
  <c r="R3177" i="2" s="1"/>
  <c r="P3176" i="2"/>
  <c r="R3176" i="2" s="1"/>
  <c r="P3175" i="2"/>
  <c r="R3175" i="2" s="1"/>
  <c r="P3174" i="2"/>
  <c r="R3174" i="2" s="1"/>
  <c r="P3173" i="2"/>
  <c r="R3173" i="2" s="1"/>
  <c r="P3172" i="2"/>
  <c r="R3172" i="2" s="1"/>
  <c r="P3171" i="2"/>
  <c r="R3171" i="2" s="1"/>
  <c r="P3170" i="2"/>
  <c r="R3170" i="2" s="1"/>
  <c r="P3169" i="2"/>
  <c r="R3169" i="2" s="1"/>
  <c r="P3168" i="2"/>
  <c r="R3168" i="2" s="1"/>
  <c r="P3167" i="2"/>
  <c r="R3167" i="2" s="1"/>
  <c r="P3166" i="2"/>
  <c r="R3166" i="2" s="1"/>
  <c r="P3165" i="2"/>
  <c r="R3165" i="2" s="1"/>
  <c r="P3164" i="2"/>
  <c r="R3164" i="2" s="1"/>
  <c r="P3163" i="2"/>
  <c r="R3163" i="2" s="1"/>
  <c r="P3162" i="2"/>
  <c r="R3162" i="2" s="1"/>
  <c r="P3161" i="2"/>
  <c r="R3161" i="2" s="1"/>
  <c r="P3160" i="2"/>
  <c r="R3160" i="2" s="1"/>
  <c r="P3159" i="2"/>
  <c r="R3159" i="2" s="1"/>
  <c r="P3158" i="2"/>
  <c r="R3158" i="2" s="1"/>
  <c r="P3157" i="2"/>
  <c r="R3157" i="2" s="1"/>
  <c r="P3156" i="2"/>
  <c r="R3156" i="2" s="1"/>
  <c r="P3155" i="2"/>
  <c r="R3155" i="2" s="1"/>
  <c r="P3154" i="2"/>
  <c r="R3154" i="2" s="1"/>
  <c r="P3153" i="2"/>
  <c r="R3153" i="2" s="1"/>
  <c r="P3152" i="2"/>
  <c r="R3152" i="2" s="1"/>
  <c r="P3151" i="2"/>
  <c r="R3151" i="2" s="1"/>
  <c r="P3150" i="2"/>
  <c r="R3150" i="2" s="1"/>
  <c r="P3149" i="2"/>
  <c r="R3149" i="2" s="1"/>
  <c r="P3148" i="2"/>
  <c r="R3148" i="2" s="1"/>
  <c r="P3147" i="2"/>
  <c r="R3147" i="2" s="1"/>
  <c r="P3146" i="2"/>
  <c r="R3146" i="2" s="1"/>
  <c r="P3145" i="2"/>
  <c r="R3145" i="2" s="1"/>
  <c r="P3144" i="2"/>
  <c r="R3144" i="2" s="1"/>
  <c r="P3143" i="2"/>
  <c r="R3143" i="2" s="1"/>
  <c r="P3142" i="2"/>
  <c r="R3142" i="2" s="1"/>
  <c r="P3141" i="2"/>
  <c r="R3141" i="2" s="1"/>
  <c r="P3140" i="2"/>
  <c r="R3140" i="2" s="1"/>
  <c r="P3139" i="2"/>
  <c r="R3139" i="2" s="1"/>
  <c r="P3138" i="2"/>
  <c r="R3138" i="2" s="1"/>
  <c r="P3137" i="2"/>
  <c r="R3137" i="2" s="1"/>
  <c r="P3136" i="2"/>
  <c r="R3136" i="2" s="1"/>
  <c r="P3135" i="2"/>
  <c r="R3135" i="2" s="1"/>
  <c r="P3134" i="2"/>
  <c r="R3134" i="2" s="1"/>
  <c r="P3133" i="2"/>
  <c r="R3133" i="2" s="1"/>
  <c r="P3132" i="2"/>
  <c r="R3132" i="2" s="1"/>
  <c r="P3131" i="2"/>
  <c r="R3131" i="2" s="1"/>
  <c r="P3130" i="2"/>
  <c r="R3130" i="2" s="1"/>
  <c r="P3129" i="2"/>
  <c r="R3129" i="2" s="1"/>
  <c r="P3128" i="2"/>
  <c r="R3128" i="2" s="1"/>
  <c r="P3127" i="2"/>
  <c r="R3127" i="2" s="1"/>
  <c r="P3126" i="2"/>
  <c r="R3126" i="2" s="1"/>
  <c r="P3125" i="2"/>
  <c r="R3125" i="2" s="1"/>
  <c r="P3124" i="2"/>
  <c r="R3124" i="2" s="1"/>
  <c r="P3123" i="2"/>
  <c r="R3123" i="2" s="1"/>
  <c r="P3122" i="2"/>
  <c r="R3122" i="2" s="1"/>
  <c r="P3121" i="2"/>
  <c r="R3121" i="2" s="1"/>
  <c r="P3120" i="2"/>
  <c r="R3120" i="2" s="1"/>
  <c r="P3119" i="2"/>
  <c r="R3119" i="2" s="1"/>
  <c r="P3118" i="2"/>
  <c r="R3118" i="2" s="1"/>
  <c r="P3117" i="2"/>
  <c r="R3117" i="2" s="1"/>
  <c r="P3116" i="2"/>
  <c r="R3116" i="2" s="1"/>
  <c r="P3115" i="2"/>
  <c r="R3115" i="2" s="1"/>
  <c r="P3114" i="2"/>
  <c r="R3114" i="2" s="1"/>
  <c r="P3113" i="2"/>
  <c r="R3113" i="2" s="1"/>
  <c r="P3112" i="2"/>
  <c r="R3112" i="2" s="1"/>
  <c r="P3111" i="2"/>
  <c r="R3111" i="2" s="1"/>
  <c r="P3110" i="2"/>
  <c r="R3110" i="2" s="1"/>
  <c r="P3109" i="2"/>
  <c r="R3109" i="2" s="1"/>
  <c r="P3108" i="2"/>
  <c r="R3108" i="2" s="1"/>
  <c r="P3107" i="2"/>
  <c r="R3107" i="2" s="1"/>
  <c r="P3106" i="2"/>
  <c r="R3106" i="2" s="1"/>
  <c r="P3105" i="2"/>
  <c r="R3105" i="2" s="1"/>
  <c r="P3104" i="2"/>
  <c r="R3104" i="2" s="1"/>
  <c r="P3103" i="2"/>
  <c r="R3103" i="2" s="1"/>
  <c r="P3102" i="2"/>
  <c r="R3102" i="2" s="1"/>
  <c r="P3101" i="2"/>
  <c r="R3101" i="2" s="1"/>
  <c r="P3100" i="2"/>
  <c r="R3100" i="2" s="1"/>
  <c r="P3099" i="2"/>
  <c r="R3099" i="2" s="1"/>
  <c r="P3098" i="2"/>
  <c r="R3098" i="2" s="1"/>
  <c r="P3097" i="2"/>
  <c r="R3097" i="2" s="1"/>
  <c r="P3096" i="2"/>
  <c r="R3096" i="2" s="1"/>
  <c r="P3095" i="2"/>
  <c r="R3095" i="2" s="1"/>
  <c r="P3094" i="2"/>
  <c r="R3094" i="2" s="1"/>
  <c r="P3093" i="2"/>
  <c r="R3093" i="2" s="1"/>
  <c r="P3092" i="2"/>
  <c r="R3092" i="2" s="1"/>
  <c r="P3091" i="2"/>
  <c r="R3091" i="2" s="1"/>
  <c r="P3090" i="2"/>
  <c r="R3090" i="2" s="1"/>
  <c r="P3089" i="2"/>
  <c r="R3089" i="2" s="1"/>
  <c r="P3088" i="2"/>
  <c r="R3088" i="2" s="1"/>
  <c r="P3087" i="2"/>
  <c r="R3087" i="2" s="1"/>
  <c r="P3086" i="2"/>
  <c r="R3086" i="2" s="1"/>
  <c r="P3085" i="2"/>
  <c r="R3085" i="2" s="1"/>
  <c r="P3084" i="2"/>
  <c r="R3084" i="2" s="1"/>
  <c r="P3083" i="2"/>
  <c r="R3083" i="2" s="1"/>
  <c r="P3082" i="2"/>
  <c r="R3082" i="2" s="1"/>
  <c r="P3081" i="2"/>
  <c r="R3081" i="2" s="1"/>
  <c r="P3080" i="2"/>
  <c r="R3080" i="2" s="1"/>
  <c r="P3079" i="2"/>
  <c r="R3079" i="2" s="1"/>
  <c r="P3078" i="2"/>
  <c r="R3078" i="2" s="1"/>
  <c r="P3077" i="2"/>
  <c r="R3077" i="2" s="1"/>
  <c r="P3076" i="2"/>
  <c r="R3076" i="2" s="1"/>
  <c r="P3075" i="2"/>
  <c r="R3075" i="2" s="1"/>
  <c r="P3074" i="2"/>
  <c r="R3074" i="2" s="1"/>
  <c r="P3073" i="2"/>
  <c r="R3073" i="2" s="1"/>
  <c r="P3072" i="2"/>
  <c r="R3072" i="2" s="1"/>
  <c r="P3071" i="2"/>
  <c r="R3071" i="2" s="1"/>
  <c r="P3070" i="2"/>
  <c r="R3070" i="2" s="1"/>
  <c r="P3069" i="2"/>
  <c r="R3069" i="2" s="1"/>
  <c r="P3068" i="2"/>
  <c r="R3068" i="2" s="1"/>
  <c r="P3067" i="2"/>
  <c r="R3067" i="2" s="1"/>
  <c r="P3066" i="2"/>
  <c r="R3066" i="2" s="1"/>
  <c r="P3065" i="2"/>
  <c r="R3065" i="2" s="1"/>
  <c r="P3064" i="2"/>
  <c r="R3064" i="2" s="1"/>
  <c r="P3063" i="2"/>
  <c r="R3063" i="2" s="1"/>
  <c r="P3062" i="2"/>
  <c r="R3062" i="2" s="1"/>
  <c r="P3061" i="2"/>
  <c r="R3061" i="2" s="1"/>
  <c r="P3060" i="2"/>
  <c r="R3060" i="2" s="1"/>
  <c r="P3059" i="2"/>
  <c r="R3059" i="2" s="1"/>
  <c r="P3058" i="2"/>
  <c r="R3058" i="2" s="1"/>
  <c r="P3057" i="2"/>
  <c r="R3057" i="2" s="1"/>
  <c r="P3056" i="2"/>
  <c r="R3056" i="2" s="1"/>
  <c r="P3055" i="2"/>
  <c r="R3055" i="2" s="1"/>
  <c r="P3054" i="2"/>
  <c r="R3054" i="2" s="1"/>
  <c r="P3053" i="2"/>
  <c r="R3053" i="2" s="1"/>
  <c r="P3052" i="2"/>
  <c r="R3052" i="2" s="1"/>
  <c r="P3051" i="2"/>
  <c r="R3051" i="2" s="1"/>
  <c r="P3050" i="2"/>
  <c r="R3050" i="2" s="1"/>
  <c r="P3049" i="2"/>
  <c r="R3049" i="2" s="1"/>
  <c r="P3048" i="2"/>
  <c r="R3048" i="2" s="1"/>
  <c r="P3047" i="2"/>
  <c r="R3047" i="2" s="1"/>
  <c r="P3046" i="2"/>
  <c r="R3046" i="2" s="1"/>
  <c r="P3045" i="2"/>
  <c r="R3045" i="2" s="1"/>
  <c r="P3044" i="2"/>
  <c r="R3044" i="2" s="1"/>
  <c r="P3043" i="2"/>
  <c r="R3043" i="2" s="1"/>
  <c r="P3042" i="2"/>
  <c r="R3042" i="2" s="1"/>
  <c r="P3041" i="2"/>
  <c r="R3041" i="2" s="1"/>
  <c r="P3040" i="2"/>
  <c r="R3040" i="2" s="1"/>
  <c r="P3039" i="2"/>
  <c r="R3039" i="2" s="1"/>
  <c r="P3038" i="2"/>
  <c r="R3038" i="2" s="1"/>
  <c r="P3037" i="2"/>
  <c r="R3037" i="2" s="1"/>
  <c r="P3036" i="2"/>
  <c r="R3036" i="2" s="1"/>
  <c r="P3035" i="2"/>
  <c r="R3035" i="2" s="1"/>
  <c r="P3034" i="2"/>
  <c r="R3034" i="2" s="1"/>
  <c r="P3033" i="2"/>
  <c r="R3033" i="2" s="1"/>
  <c r="P3032" i="2"/>
  <c r="R3032" i="2" s="1"/>
  <c r="P3031" i="2"/>
  <c r="R3031" i="2" s="1"/>
  <c r="P3030" i="2"/>
  <c r="R3030" i="2" s="1"/>
  <c r="P3029" i="2"/>
  <c r="R3029" i="2" s="1"/>
  <c r="P3028" i="2"/>
  <c r="R3028" i="2" s="1"/>
  <c r="P3027" i="2"/>
  <c r="R3027" i="2" s="1"/>
  <c r="P3026" i="2"/>
  <c r="R3026" i="2" s="1"/>
  <c r="P3025" i="2"/>
  <c r="R3025" i="2" s="1"/>
  <c r="P3024" i="2"/>
  <c r="R3024" i="2" s="1"/>
  <c r="P3023" i="2"/>
  <c r="R3023" i="2" s="1"/>
  <c r="P3022" i="2"/>
  <c r="R3022" i="2" s="1"/>
  <c r="P3021" i="2"/>
  <c r="R3021" i="2" s="1"/>
  <c r="P3020" i="2"/>
  <c r="R3020" i="2" s="1"/>
  <c r="P3019" i="2"/>
  <c r="R3019" i="2" s="1"/>
  <c r="P3018" i="2"/>
  <c r="R3018" i="2" s="1"/>
  <c r="P3017" i="2"/>
  <c r="R3017" i="2" s="1"/>
  <c r="P3016" i="2"/>
  <c r="R3016" i="2" s="1"/>
  <c r="P3015" i="2"/>
  <c r="R3015" i="2" s="1"/>
  <c r="P3014" i="2"/>
  <c r="R3014" i="2" s="1"/>
  <c r="P3013" i="2"/>
  <c r="R3013" i="2" s="1"/>
  <c r="P3012" i="2"/>
  <c r="R3012" i="2" s="1"/>
  <c r="P3011" i="2"/>
  <c r="R3011" i="2" s="1"/>
  <c r="P3010" i="2"/>
  <c r="R3010" i="2" s="1"/>
  <c r="P3009" i="2"/>
  <c r="R3009" i="2" s="1"/>
  <c r="P3008" i="2"/>
  <c r="R3008" i="2" s="1"/>
  <c r="P3007" i="2"/>
  <c r="R3007" i="2" s="1"/>
  <c r="P3006" i="2"/>
  <c r="R3006" i="2" s="1"/>
  <c r="P3005" i="2"/>
  <c r="R3005" i="2" s="1"/>
  <c r="P3004" i="2"/>
  <c r="R3004" i="2" s="1"/>
  <c r="P3003" i="2"/>
  <c r="R3003" i="2" s="1"/>
  <c r="P3002" i="2"/>
  <c r="R3002" i="2" s="1"/>
  <c r="P3001" i="2"/>
  <c r="R3001" i="2" s="1"/>
  <c r="P3000" i="2"/>
  <c r="R3000" i="2" s="1"/>
  <c r="P2999" i="2"/>
  <c r="R2999" i="2" s="1"/>
  <c r="P2998" i="2"/>
  <c r="R2998" i="2" s="1"/>
  <c r="P2997" i="2"/>
  <c r="R2997" i="2" s="1"/>
  <c r="P2996" i="2"/>
  <c r="R2996" i="2" s="1"/>
  <c r="P2995" i="2"/>
  <c r="R2995" i="2" s="1"/>
  <c r="P2994" i="2"/>
  <c r="R2994" i="2" s="1"/>
  <c r="P2993" i="2"/>
  <c r="R2993" i="2" s="1"/>
  <c r="P2992" i="2"/>
  <c r="R2992" i="2" s="1"/>
  <c r="P2991" i="2"/>
  <c r="R2991" i="2" s="1"/>
  <c r="P2990" i="2"/>
  <c r="R2990" i="2" s="1"/>
  <c r="P2989" i="2"/>
  <c r="R2989" i="2" s="1"/>
  <c r="P2988" i="2"/>
  <c r="R2988" i="2" s="1"/>
  <c r="P2987" i="2"/>
  <c r="R2987" i="2" s="1"/>
  <c r="P2986" i="2"/>
  <c r="R2986" i="2" s="1"/>
  <c r="P2985" i="2"/>
  <c r="R2985" i="2" s="1"/>
  <c r="P2984" i="2"/>
  <c r="R2984" i="2" s="1"/>
  <c r="P2983" i="2"/>
  <c r="R2983" i="2" s="1"/>
  <c r="P2982" i="2"/>
  <c r="R2982" i="2" s="1"/>
  <c r="P2981" i="2"/>
  <c r="R2981" i="2" s="1"/>
  <c r="P2980" i="2"/>
  <c r="R2980" i="2" s="1"/>
  <c r="P2979" i="2"/>
  <c r="R2979" i="2" s="1"/>
  <c r="P2978" i="2"/>
  <c r="R2978" i="2" s="1"/>
  <c r="P2977" i="2"/>
  <c r="R2977" i="2" s="1"/>
  <c r="P2976" i="2"/>
  <c r="R2976" i="2" s="1"/>
  <c r="P2975" i="2"/>
  <c r="R2975" i="2" s="1"/>
  <c r="P2974" i="2"/>
  <c r="R2974" i="2" s="1"/>
  <c r="P2973" i="2"/>
  <c r="R2973" i="2" s="1"/>
  <c r="P2972" i="2"/>
  <c r="R2972" i="2" s="1"/>
  <c r="P2971" i="2"/>
  <c r="R2971" i="2" s="1"/>
  <c r="P2970" i="2"/>
  <c r="R2970" i="2" s="1"/>
  <c r="P2969" i="2"/>
  <c r="R2969" i="2" s="1"/>
  <c r="P2968" i="2"/>
  <c r="R2968" i="2" s="1"/>
  <c r="P2967" i="2"/>
  <c r="R2967" i="2" s="1"/>
  <c r="P2966" i="2"/>
  <c r="R2966" i="2" s="1"/>
  <c r="P2965" i="2"/>
  <c r="R2965" i="2" s="1"/>
  <c r="P2964" i="2"/>
  <c r="R2964" i="2" s="1"/>
  <c r="P2963" i="2"/>
  <c r="R2963" i="2" s="1"/>
  <c r="P2962" i="2"/>
  <c r="R2962" i="2" s="1"/>
  <c r="P2961" i="2"/>
  <c r="R2961" i="2" s="1"/>
  <c r="P2960" i="2"/>
  <c r="R2960" i="2" s="1"/>
  <c r="P2959" i="2"/>
  <c r="R2959" i="2" s="1"/>
  <c r="P2958" i="2"/>
  <c r="R2958" i="2" s="1"/>
  <c r="P2957" i="2"/>
  <c r="R2957" i="2" s="1"/>
  <c r="P2956" i="2"/>
  <c r="R2956" i="2" s="1"/>
  <c r="P2955" i="2"/>
  <c r="R2955" i="2" s="1"/>
  <c r="P2954" i="2"/>
  <c r="R2954" i="2" s="1"/>
  <c r="P2953" i="2"/>
  <c r="R2953" i="2" s="1"/>
  <c r="P2952" i="2"/>
  <c r="R2952" i="2" s="1"/>
  <c r="P2951" i="2"/>
  <c r="R2951" i="2" s="1"/>
  <c r="P2950" i="2"/>
  <c r="R2950" i="2" s="1"/>
  <c r="P2949" i="2"/>
  <c r="R2949" i="2" s="1"/>
  <c r="P2948" i="2"/>
  <c r="R2948" i="2" s="1"/>
  <c r="P2947" i="2"/>
  <c r="R2947" i="2" s="1"/>
  <c r="P2946" i="2"/>
  <c r="R2946" i="2" s="1"/>
  <c r="P2945" i="2"/>
  <c r="R2945" i="2" s="1"/>
  <c r="P2944" i="2"/>
  <c r="R2944" i="2" s="1"/>
  <c r="P2943" i="2"/>
  <c r="R2943" i="2" s="1"/>
  <c r="P2942" i="2"/>
  <c r="R2942" i="2" s="1"/>
  <c r="P2941" i="2"/>
  <c r="R2941" i="2" s="1"/>
  <c r="P2940" i="2"/>
  <c r="R2940" i="2" s="1"/>
  <c r="P2939" i="2"/>
  <c r="R2939" i="2" s="1"/>
  <c r="P2938" i="2"/>
  <c r="R2938" i="2" s="1"/>
  <c r="P2937" i="2"/>
  <c r="R2937" i="2" s="1"/>
  <c r="P2936" i="2"/>
  <c r="R2936" i="2" s="1"/>
  <c r="P2935" i="2"/>
  <c r="R2935" i="2" s="1"/>
  <c r="P2934" i="2"/>
  <c r="R2934" i="2" s="1"/>
  <c r="P2933" i="2"/>
  <c r="R2933" i="2" s="1"/>
  <c r="P2932" i="2"/>
  <c r="R2932" i="2" s="1"/>
  <c r="P2931" i="2"/>
  <c r="R2931" i="2" s="1"/>
  <c r="P2930" i="2"/>
  <c r="R2930" i="2" s="1"/>
  <c r="P2929" i="2"/>
  <c r="R2929" i="2" s="1"/>
  <c r="P2928" i="2"/>
  <c r="R2928" i="2" s="1"/>
  <c r="P2927" i="2"/>
  <c r="R2927" i="2" s="1"/>
  <c r="P2926" i="2"/>
  <c r="R2926" i="2" s="1"/>
  <c r="P2925" i="2"/>
  <c r="R2925" i="2" s="1"/>
  <c r="P2924" i="2"/>
  <c r="R2924" i="2" s="1"/>
  <c r="P2923" i="2"/>
  <c r="R2923" i="2" s="1"/>
  <c r="P2922" i="2"/>
  <c r="R2922" i="2" s="1"/>
  <c r="P2921" i="2"/>
  <c r="R2921" i="2" s="1"/>
  <c r="P2920" i="2"/>
  <c r="R2920" i="2" s="1"/>
  <c r="P2919" i="2"/>
  <c r="R2919" i="2" s="1"/>
  <c r="P2918" i="2"/>
  <c r="R2918" i="2" s="1"/>
  <c r="P2917" i="2"/>
  <c r="R2917" i="2" s="1"/>
  <c r="P2916" i="2"/>
  <c r="R2916" i="2" s="1"/>
  <c r="P2915" i="2"/>
  <c r="R2915" i="2" s="1"/>
  <c r="P2914" i="2"/>
  <c r="R2914" i="2" s="1"/>
  <c r="P2913" i="2"/>
  <c r="R2913" i="2" s="1"/>
  <c r="P2912" i="2"/>
  <c r="R2912" i="2" s="1"/>
  <c r="P2911" i="2"/>
  <c r="R2911" i="2" s="1"/>
  <c r="P2910" i="2"/>
  <c r="R2910" i="2" s="1"/>
  <c r="P2909" i="2"/>
  <c r="R2909" i="2" s="1"/>
  <c r="P2908" i="2"/>
  <c r="R2908" i="2" s="1"/>
  <c r="P2907" i="2"/>
  <c r="R2907" i="2" s="1"/>
  <c r="P2906" i="2"/>
  <c r="R2906" i="2" s="1"/>
  <c r="P2905" i="2"/>
  <c r="R2905" i="2" s="1"/>
  <c r="P2904" i="2"/>
  <c r="R2904" i="2" s="1"/>
  <c r="P2903" i="2"/>
  <c r="R2903" i="2" s="1"/>
  <c r="P2902" i="2"/>
  <c r="R2902" i="2" s="1"/>
  <c r="P2901" i="2"/>
  <c r="R2901" i="2" s="1"/>
  <c r="P2900" i="2"/>
  <c r="R2900" i="2" s="1"/>
  <c r="P2899" i="2"/>
  <c r="R2899" i="2" s="1"/>
  <c r="P2898" i="2"/>
  <c r="R2898" i="2" s="1"/>
  <c r="P2897" i="2"/>
  <c r="R2897" i="2" s="1"/>
  <c r="P2896" i="2"/>
  <c r="R2896" i="2" s="1"/>
  <c r="P2895" i="2"/>
  <c r="R2895" i="2" s="1"/>
  <c r="P2894" i="2"/>
  <c r="R2894" i="2" s="1"/>
  <c r="P2893" i="2"/>
  <c r="R2893" i="2" s="1"/>
  <c r="P2892" i="2"/>
  <c r="R2892" i="2" s="1"/>
  <c r="P2891" i="2"/>
  <c r="R2891" i="2" s="1"/>
  <c r="P2890" i="2"/>
  <c r="R2890" i="2" s="1"/>
  <c r="P2889" i="2"/>
  <c r="R2889" i="2" s="1"/>
  <c r="P2888" i="2"/>
  <c r="R2888" i="2" s="1"/>
  <c r="P2887" i="2"/>
  <c r="R2887" i="2" s="1"/>
  <c r="P2886" i="2"/>
  <c r="R2886" i="2" s="1"/>
  <c r="P2885" i="2"/>
  <c r="R2885" i="2" s="1"/>
  <c r="P2884" i="2"/>
  <c r="R2884" i="2" s="1"/>
  <c r="P2883" i="2"/>
  <c r="R2883" i="2" s="1"/>
  <c r="P2882" i="2"/>
  <c r="R2882" i="2" s="1"/>
  <c r="P2881" i="2"/>
  <c r="R2881" i="2" s="1"/>
  <c r="P2880" i="2"/>
  <c r="R2880" i="2" s="1"/>
  <c r="P2879" i="2"/>
  <c r="R2879" i="2" s="1"/>
  <c r="P2878" i="2"/>
  <c r="R2878" i="2" s="1"/>
  <c r="P2877" i="2"/>
  <c r="R2877" i="2" s="1"/>
  <c r="P2876" i="2"/>
  <c r="R2876" i="2" s="1"/>
  <c r="P2875" i="2"/>
  <c r="R2875" i="2" s="1"/>
  <c r="P2874" i="2"/>
  <c r="R2874" i="2" s="1"/>
  <c r="P2873" i="2"/>
  <c r="R2873" i="2" s="1"/>
  <c r="P2872" i="2"/>
  <c r="R2872" i="2" s="1"/>
  <c r="P2871" i="2"/>
  <c r="R2871" i="2" s="1"/>
  <c r="P2870" i="2"/>
  <c r="R2870" i="2" s="1"/>
  <c r="P2869" i="2"/>
  <c r="R2869" i="2" s="1"/>
  <c r="P2868" i="2"/>
  <c r="R2868" i="2" s="1"/>
  <c r="P2867" i="2"/>
  <c r="R2867" i="2" s="1"/>
  <c r="P2866" i="2"/>
  <c r="R2866" i="2" s="1"/>
  <c r="P2865" i="2"/>
  <c r="R2865" i="2" s="1"/>
  <c r="P2864" i="2"/>
  <c r="R2864" i="2" s="1"/>
  <c r="P2863" i="2"/>
  <c r="R2863" i="2" s="1"/>
  <c r="P2862" i="2"/>
  <c r="R2862" i="2" s="1"/>
  <c r="P2861" i="2"/>
  <c r="R2861" i="2" s="1"/>
  <c r="P2860" i="2"/>
  <c r="R2860" i="2" s="1"/>
  <c r="P2859" i="2"/>
  <c r="R2859" i="2" s="1"/>
  <c r="P2858" i="2"/>
  <c r="R2858" i="2" s="1"/>
  <c r="P2857" i="2"/>
  <c r="R2857" i="2" s="1"/>
  <c r="P2856" i="2"/>
  <c r="R2856" i="2" s="1"/>
  <c r="P2855" i="2"/>
  <c r="R2855" i="2" s="1"/>
  <c r="P2854" i="2"/>
  <c r="R2854" i="2" s="1"/>
  <c r="P2853" i="2"/>
  <c r="R2853" i="2" s="1"/>
  <c r="P2852" i="2"/>
  <c r="R2852" i="2" s="1"/>
  <c r="P2851" i="2"/>
  <c r="R2851" i="2" s="1"/>
  <c r="P2850" i="2"/>
  <c r="R2850" i="2" s="1"/>
  <c r="P2849" i="2"/>
  <c r="R2849" i="2" s="1"/>
  <c r="P2848" i="2"/>
  <c r="R2848" i="2" s="1"/>
  <c r="P2847" i="2"/>
  <c r="R2847" i="2" s="1"/>
  <c r="P2846" i="2"/>
  <c r="R2846" i="2" s="1"/>
  <c r="P2845" i="2"/>
  <c r="R2845" i="2" s="1"/>
  <c r="P2844" i="2"/>
  <c r="R2844" i="2" s="1"/>
  <c r="P2843" i="2"/>
  <c r="R2843" i="2" s="1"/>
  <c r="P2842" i="2"/>
  <c r="R2842" i="2" s="1"/>
  <c r="P2841" i="2"/>
  <c r="R2841" i="2" s="1"/>
  <c r="P2840" i="2"/>
  <c r="R2840" i="2" s="1"/>
  <c r="P2839" i="2"/>
  <c r="R2839" i="2" s="1"/>
  <c r="P2838" i="2"/>
  <c r="R2838" i="2" s="1"/>
  <c r="P2837" i="2"/>
  <c r="R2837" i="2" s="1"/>
  <c r="P2836" i="2"/>
  <c r="R2836" i="2" s="1"/>
  <c r="P2835" i="2"/>
  <c r="R2835" i="2" s="1"/>
  <c r="P2834" i="2"/>
  <c r="R2834" i="2" s="1"/>
  <c r="P2833" i="2"/>
  <c r="R2833" i="2" s="1"/>
  <c r="P2832" i="2"/>
  <c r="R2832" i="2" s="1"/>
  <c r="P2831" i="2"/>
  <c r="R2831" i="2" s="1"/>
  <c r="P2830" i="2"/>
  <c r="R2830" i="2" s="1"/>
  <c r="P2829" i="2"/>
  <c r="R2829" i="2" s="1"/>
  <c r="P2828" i="2"/>
  <c r="R2828" i="2" s="1"/>
  <c r="P2827" i="2"/>
  <c r="R2827" i="2" s="1"/>
  <c r="P2826" i="2"/>
  <c r="R2826" i="2" s="1"/>
  <c r="P2825" i="2"/>
  <c r="R2825" i="2" s="1"/>
  <c r="P2824" i="2"/>
  <c r="R2824" i="2" s="1"/>
  <c r="P2823" i="2"/>
  <c r="R2823" i="2" s="1"/>
  <c r="P2822" i="2"/>
  <c r="R2822" i="2" s="1"/>
  <c r="P2821" i="2"/>
  <c r="R2821" i="2" s="1"/>
  <c r="P2820" i="2"/>
  <c r="R2820" i="2" s="1"/>
  <c r="P2819" i="2"/>
  <c r="R2819" i="2" s="1"/>
  <c r="P2818" i="2"/>
  <c r="R2818" i="2" s="1"/>
  <c r="P2817" i="2"/>
  <c r="R2817" i="2" s="1"/>
  <c r="P2816" i="2"/>
  <c r="R2816" i="2" s="1"/>
  <c r="P2815" i="2"/>
  <c r="R2815" i="2" s="1"/>
  <c r="P2814" i="2"/>
  <c r="R2814" i="2" s="1"/>
  <c r="P2813" i="2"/>
  <c r="R2813" i="2" s="1"/>
  <c r="P2812" i="2"/>
  <c r="R2812" i="2" s="1"/>
  <c r="P2811" i="2"/>
  <c r="R2811" i="2" s="1"/>
  <c r="P2810" i="2"/>
  <c r="R2810" i="2" s="1"/>
  <c r="P2809" i="2"/>
  <c r="R2809" i="2" s="1"/>
  <c r="P2808" i="2"/>
  <c r="R2808" i="2" s="1"/>
  <c r="P2807" i="2"/>
  <c r="R2807" i="2" s="1"/>
  <c r="P2806" i="2"/>
  <c r="R2806" i="2" s="1"/>
  <c r="P2805" i="2"/>
  <c r="R2805" i="2" s="1"/>
  <c r="P2804" i="2"/>
  <c r="R2804" i="2" s="1"/>
  <c r="P2803" i="2"/>
  <c r="R2803" i="2" s="1"/>
  <c r="P2802" i="2"/>
  <c r="R2802" i="2" s="1"/>
  <c r="P2801" i="2"/>
  <c r="R2801" i="2" s="1"/>
  <c r="P2800" i="2"/>
  <c r="R2800" i="2" s="1"/>
  <c r="P2799" i="2"/>
  <c r="R2799" i="2" s="1"/>
  <c r="P2798" i="2"/>
  <c r="R2798" i="2" s="1"/>
  <c r="P2797" i="2"/>
  <c r="R2797" i="2" s="1"/>
  <c r="P2796" i="2"/>
  <c r="R2796" i="2" s="1"/>
  <c r="P2795" i="2"/>
  <c r="R2795" i="2" s="1"/>
  <c r="P2794" i="2"/>
  <c r="R2794" i="2" s="1"/>
  <c r="P2793" i="2"/>
  <c r="R2793" i="2" s="1"/>
  <c r="P2792" i="2"/>
  <c r="R2792" i="2" s="1"/>
  <c r="P2791" i="2"/>
  <c r="R2791" i="2" s="1"/>
  <c r="P2790" i="2"/>
  <c r="R2790" i="2" s="1"/>
  <c r="P2789" i="2"/>
  <c r="R2789" i="2" s="1"/>
  <c r="P2788" i="2"/>
  <c r="R2788" i="2" s="1"/>
  <c r="P2787" i="2"/>
  <c r="R2787" i="2" s="1"/>
  <c r="P2786" i="2"/>
  <c r="R2786" i="2" s="1"/>
  <c r="P2785" i="2"/>
  <c r="R2785" i="2" s="1"/>
  <c r="P2784" i="2"/>
  <c r="R2784" i="2" s="1"/>
  <c r="P2783" i="2"/>
  <c r="R2783" i="2" s="1"/>
  <c r="P2782" i="2"/>
  <c r="R2782" i="2" s="1"/>
  <c r="P2781" i="2"/>
  <c r="R2781" i="2" s="1"/>
  <c r="P2780" i="2"/>
  <c r="R2780" i="2" s="1"/>
  <c r="P2779" i="2"/>
  <c r="R2779" i="2" s="1"/>
  <c r="P2778" i="2"/>
  <c r="R2778" i="2" s="1"/>
  <c r="P2777" i="2"/>
  <c r="R2777" i="2" s="1"/>
  <c r="P2776" i="2"/>
  <c r="R2776" i="2" s="1"/>
  <c r="P2775" i="2"/>
  <c r="R2775" i="2" s="1"/>
  <c r="P2774" i="2"/>
  <c r="R2774" i="2" s="1"/>
  <c r="P2773" i="2"/>
  <c r="R2773" i="2" s="1"/>
  <c r="P2772" i="2"/>
  <c r="R2772" i="2" s="1"/>
  <c r="P2771" i="2"/>
  <c r="R2771" i="2" s="1"/>
  <c r="P2770" i="2"/>
  <c r="R2770" i="2" s="1"/>
  <c r="P2769" i="2"/>
  <c r="R2769" i="2" s="1"/>
  <c r="P2768" i="2"/>
  <c r="R2768" i="2" s="1"/>
  <c r="P2767" i="2"/>
  <c r="R2767" i="2" s="1"/>
  <c r="P2766" i="2"/>
  <c r="R2766" i="2" s="1"/>
  <c r="P2765" i="2"/>
  <c r="R2765" i="2" s="1"/>
  <c r="P2764" i="2"/>
  <c r="R2764" i="2" s="1"/>
  <c r="P2763" i="2"/>
  <c r="R2763" i="2" s="1"/>
  <c r="P2762" i="2"/>
  <c r="R2762" i="2" s="1"/>
  <c r="P2761" i="2"/>
  <c r="R2761" i="2" s="1"/>
  <c r="P2760" i="2"/>
  <c r="R2760" i="2" s="1"/>
  <c r="P2759" i="2"/>
  <c r="R2759" i="2" s="1"/>
  <c r="P2758" i="2"/>
  <c r="R2758" i="2" s="1"/>
  <c r="P2757" i="2"/>
  <c r="R2757" i="2" s="1"/>
  <c r="P2756" i="2"/>
  <c r="R2756" i="2" s="1"/>
  <c r="P2755" i="2"/>
  <c r="R2755" i="2" s="1"/>
  <c r="P2754" i="2"/>
  <c r="R2754" i="2" s="1"/>
  <c r="P2753" i="2"/>
  <c r="R2753" i="2" s="1"/>
  <c r="P2752" i="2"/>
  <c r="R2752" i="2" s="1"/>
  <c r="P2751" i="2"/>
  <c r="R2751" i="2" s="1"/>
  <c r="P2750" i="2"/>
  <c r="R2750" i="2" s="1"/>
  <c r="P2749" i="2"/>
  <c r="R2749" i="2" s="1"/>
  <c r="P2748" i="2"/>
  <c r="R2748" i="2" s="1"/>
  <c r="P2747" i="2"/>
  <c r="R2747" i="2" s="1"/>
  <c r="P2746" i="2"/>
  <c r="R2746" i="2" s="1"/>
  <c r="P2745" i="2"/>
  <c r="R2745" i="2" s="1"/>
  <c r="P2744" i="2"/>
  <c r="R2744" i="2" s="1"/>
  <c r="P2743" i="2"/>
  <c r="R2743" i="2" s="1"/>
  <c r="P2742" i="2"/>
  <c r="R2742" i="2" s="1"/>
  <c r="P2741" i="2"/>
  <c r="R2741" i="2" s="1"/>
  <c r="P2740" i="2"/>
  <c r="R2740" i="2" s="1"/>
  <c r="P2739" i="2"/>
  <c r="R2739" i="2" s="1"/>
  <c r="P2738" i="2"/>
  <c r="R2738" i="2" s="1"/>
  <c r="P2737" i="2"/>
  <c r="R2737" i="2" s="1"/>
  <c r="P2736" i="2"/>
  <c r="R2736" i="2" s="1"/>
  <c r="P2735" i="2"/>
  <c r="R2735" i="2" s="1"/>
  <c r="P2734" i="2"/>
  <c r="R2734" i="2" s="1"/>
  <c r="P2733" i="2"/>
  <c r="R2733" i="2" s="1"/>
  <c r="P2732" i="2"/>
  <c r="R2732" i="2" s="1"/>
  <c r="P2731" i="2"/>
  <c r="R2731" i="2" s="1"/>
  <c r="P2730" i="2"/>
  <c r="R2730" i="2" s="1"/>
  <c r="P2729" i="2"/>
  <c r="R2729" i="2" s="1"/>
  <c r="P2728" i="2"/>
  <c r="R2728" i="2" s="1"/>
  <c r="P2727" i="2"/>
  <c r="R2727" i="2" s="1"/>
  <c r="P2726" i="2"/>
  <c r="R2726" i="2" s="1"/>
  <c r="P2725" i="2"/>
  <c r="R2725" i="2" s="1"/>
  <c r="P2724" i="2"/>
  <c r="R2724" i="2" s="1"/>
  <c r="P2723" i="2"/>
  <c r="R2723" i="2" s="1"/>
  <c r="P2722" i="2"/>
  <c r="R2722" i="2" s="1"/>
  <c r="P2721" i="2"/>
  <c r="R2721" i="2" s="1"/>
  <c r="P2720" i="2"/>
  <c r="R2720" i="2" s="1"/>
  <c r="P2719" i="2"/>
  <c r="R2719" i="2" s="1"/>
  <c r="P2718" i="2"/>
  <c r="R2718" i="2" s="1"/>
  <c r="P2717" i="2"/>
  <c r="R2717" i="2" s="1"/>
  <c r="P2716" i="2"/>
  <c r="R2716" i="2" s="1"/>
  <c r="P2715" i="2"/>
  <c r="R2715" i="2" s="1"/>
  <c r="P2714" i="2"/>
  <c r="R2714" i="2" s="1"/>
  <c r="P2713" i="2"/>
  <c r="R2713" i="2" s="1"/>
  <c r="P2712" i="2"/>
  <c r="R2712" i="2" s="1"/>
  <c r="P2711" i="2"/>
  <c r="R2711" i="2" s="1"/>
  <c r="P2710" i="2"/>
  <c r="R2710" i="2" s="1"/>
  <c r="P2709" i="2"/>
  <c r="R2709" i="2" s="1"/>
  <c r="P2708" i="2"/>
  <c r="R2708" i="2" s="1"/>
  <c r="P2707" i="2"/>
  <c r="R2707" i="2" s="1"/>
  <c r="P2706" i="2"/>
  <c r="R2706" i="2" s="1"/>
  <c r="P2705" i="2"/>
  <c r="R2705" i="2" s="1"/>
  <c r="P2704" i="2"/>
  <c r="R2704" i="2" s="1"/>
  <c r="P2703" i="2"/>
  <c r="R2703" i="2" s="1"/>
  <c r="P2702" i="2"/>
  <c r="R2702" i="2" s="1"/>
  <c r="P2701" i="2"/>
  <c r="R2701" i="2" s="1"/>
  <c r="P2700" i="2"/>
  <c r="R2700" i="2" s="1"/>
  <c r="P2699" i="2"/>
  <c r="R2699" i="2" s="1"/>
  <c r="P2698" i="2"/>
  <c r="R2698" i="2" s="1"/>
  <c r="P2697" i="2"/>
  <c r="R2697" i="2" s="1"/>
  <c r="P2696" i="2"/>
  <c r="R2696" i="2" s="1"/>
  <c r="P2695" i="2"/>
  <c r="R2695" i="2" s="1"/>
  <c r="P2694" i="2"/>
  <c r="R2694" i="2" s="1"/>
  <c r="P2693" i="2"/>
  <c r="R2693" i="2" s="1"/>
  <c r="P2692" i="2"/>
  <c r="R2692" i="2" s="1"/>
  <c r="P2691" i="2"/>
  <c r="R2691" i="2" s="1"/>
  <c r="P2690" i="2"/>
  <c r="R2690" i="2" s="1"/>
  <c r="P2689" i="2"/>
  <c r="R2689" i="2" s="1"/>
  <c r="P2688" i="2"/>
  <c r="R2688" i="2" s="1"/>
  <c r="P2687" i="2"/>
  <c r="R2687" i="2" s="1"/>
  <c r="P2686" i="2"/>
  <c r="R2686" i="2" s="1"/>
  <c r="P2685" i="2"/>
  <c r="R2685" i="2" s="1"/>
  <c r="P2684" i="2"/>
  <c r="R2684" i="2" s="1"/>
  <c r="P2683" i="2"/>
  <c r="R2683" i="2" s="1"/>
  <c r="P2682" i="2"/>
  <c r="R2682" i="2" s="1"/>
  <c r="P2681" i="2"/>
  <c r="R2681" i="2" s="1"/>
  <c r="P2680" i="2"/>
  <c r="R2680" i="2" s="1"/>
  <c r="P2679" i="2"/>
  <c r="R2679" i="2" s="1"/>
  <c r="P2678" i="2"/>
  <c r="R2678" i="2" s="1"/>
  <c r="P2677" i="2"/>
  <c r="R2677" i="2" s="1"/>
  <c r="P2676" i="2"/>
  <c r="R2676" i="2" s="1"/>
  <c r="P2675" i="2"/>
  <c r="R2675" i="2" s="1"/>
  <c r="P2674" i="2"/>
  <c r="R2674" i="2" s="1"/>
  <c r="P2673" i="2"/>
  <c r="R2673" i="2" s="1"/>
  <c r="P2672" i="2"/>
  <c r="R2672" i="2" s="1"/>
  <c r="P2671" i="2"/>
  <c r="R2671" i="2" s="1"/>
  <c r="P2670" i="2"/>
  <c r="R2670" i="2" s="1"/>
  <c r="P2669" i="2"/>
  <c r="R2669" i="2" s="1"/>
  <c r="P2668" i="2"/>
  <c r="R2668" i="2" s="1"/>
  <c r="P2667" i="2"/>
  <c r="R2667" i="2" s="1"/>
  <c r="P2666" i="2"/>
  <c r="R2666" i="2" s="1"/>
  <c r="P2665" i="2"/>
  <c r="R2665" i="2" s="1"/>
  <c r="P2664" i="2"/>
  <c r="R2664" i="2" s="1"/>
  <c r="P2663" i="2"/>
  <c r="R2663" i="2" s="1"/>
  <c r="P2662" i="2"/>
  <c r="R2662" i="2" s="1"/>
  <c r="P2661" i="2"/>
  <c r="R2661" i="2" s="1"/>
  <c r="P2660" i="2"/>
  <c r="R2660" i="2" s="1"/>
  <c r="P2659" i="2"/>
  <c r="R2659" i="2" s="1"/>
  <c r="P2658" i="2"/>
  <c r="R2658" i="2" s="1"/>
  <c r="P2657" i="2"/>
  <c r="R2657" i="2" s="1"/>
  <c r="P2656" i="2"/>
  <c r="R2656" i="2" s="1"/>
  <c r="P2655" i="2"/>
  <c r="R2655" i="2" s="1"/>
  <c r="P2654" i="2"/>
  <c r="R2654" i="2" s="1"/>
  <c r="P2653" i="2"/>
  <c r="R2653" i="2" s="1"/>
  <c r="P2652" i="2"/>
  <c r="R2652" i="2" s="1"/>
  <c r="P2651" i="2"/>
  <c r="R2651" i="2" s="1"/>
  <c r="P2650" i="2"/>
  <c r="R2650" i="2" s="1"/>
  <c r="P2649" i="2"/>
  <c r="R2649" i="2" s="1"/>
  <c r="P2648" i="2"/>
  <c r="R2648" i="2" s="1"/>
  <c r="P2647" i="2"/>
  <c r="R2647" i="2" s="1"/>
  <c r="P2646" i="2"/>
  <c r="R2646" i="2" s="1"/>
  <c r="P2645" i="2"/>
  <c r="R2645" i="2" s="1"/>
  <c r="P2644" i="2"/>
  <c r="R2644" i="2" s="1"/>
  <c r="P2643" i="2"/>
  <c r="R2643" i="2" s="1"/>
  <c r="P2642" i="2"/>
  <c r="R2642" i="2" s="1"/>
  <c r="P2641" i="2"/>
  <c r="R2641" i="2" s="1"/>
  <c r="P2640" i="2"/>
  <c r="R2640" i="2" s="1"/>
  <c r="P2639" i="2"/>
  <c r="R2639" i="2" s="1"/>
  <c r="P2638" i="2"/>
  <c r="R2638" i="2" s="1"/>
  <c r="P2637" i="2"/>
  <c r="R2637" i="2" s="1"/>
  <c r="P2636" i="2"/>
  <c r="R2636" i="2" s="1"/>
  <c r="P2635" i="2"/>
  <c r="R2635" i="2" s="1"/>
  <c r="P2634" i="2"/>
  <c r="R2634" i="2" s="1"/>
  <c r="P2633" i="2"/>
  <c r="R2633" i="2" s="1"/>
  <c r="P2632" i="2"/>
  <c r="R2632" i="2" s="1"/>
  <c r="P2631" i="2"/>
  <c r="R2631" i="2" s="1"/>
  <c r="P2630" i="2"/>
  <c r="R2630" i="2" s="1"/>
  <c r="P2629" i="2"/>
  <c r="R2629" i="2" s="1"/>
  <c r="P2628" i="2"/>
  <c r="R2628" i="2" s="1"/>
  <c r="P2627" i="2"/>
  <c r="R2627" i="2" s="1"/>
  <c r="P2626" i="2"/>
  <c r="R2626" i="2" s="1"/>
  <c r="P2625" i="2"/>
  <c r="R2625" i="2" s="1"/>
  <c r="P2624" i="2"/>
  <c r="R2624" i="2" s="1"/>
  <c r="P2623" i="2"/>
  <c r="R2623" i="2" s="1"/>
  <c r="P2622" i="2"/>
  <c r="R2622" i="2" s="1"/>
  <c r="P2621" i="2"/>
  <c r="R2621" i="2" s="1"/>
  <c r="P2620" i="2"/>
  <c r="R2620" i="2" s="1"/>
  <c r="P2619" i="2"/>
  <c r="R2619" i="2" s="1"/>
  <c r="P2618" i="2"/>
  <c r="R2618" i="2" s="1"/>
  <c r="P2617" i="2"/>
  <c r="R2617" i="2" s="1"/>
  <c r="P2616" i="2"/>
  <c r="R2616" i="2" s="1"/>
  <c r="P2615" i="2"/>
  <c r="R2615" i="2" s="1"/>
  <c r="P2614" i="2"/>
  <c r="R2614" i="2" s="1"/>
  <c r="P2613" i="2"/>
  <c r="R2613" i="2" s="1"/>
  <c r="P2612" i="2"/>
  <c r="R2612" i="2" s="1"/>
  <c r="P2611" i="2"/>
  <c r="R2611" i="2" s="1"/>
  <c r="P2610" i="2"/>
  <c r="R2610" i="2" s="1"/>
  <c r="P2609" i="2"/>
  <c r="R2609" i="2" s="1"/>
  <c r="P2608" i="2"/>
  <c r="R2608" i="2" s="1"/>
  <c r="P2607" i="2"/>
  <c r="R2607" i="2" s="1"/>
  <c r="P2606" i="2"/>
  <c r="R2606" i="2" s="1"/>
  <c r="P2605" i="2"/>
  <c r="R2605" i="2" s="1"/>
  <c r="P2604" i="2"/>
  <c r="R2604" i="2" s="1"/>
  <c r="P2603" i="2"/>
  <c r="R2603" i="2" s="1"/>
  <c r="P2602" i="2"/>
  <c r="R2602" i="2" s="1"/>
  <c r="P2601" i="2"/>
  <c r="R2601" i="2" s="1"/>
  <c r="P2600" i="2"/>
  <c r="R2600" i="2" s="1"/>
  <c r="P2599" i="2"/>
  <c r="R2599" i="2" s="1"/>
  <c r="P2598" i="2"/>
  <c r="R2598" i="2" s="1"/>
  <c r="P2597" i="2"/>
  <c r="R2597" i="2" s="1"/>
  <c r="P2596" i="2"/>
  <c r="R2596" i="2" s="1"/>
  <c r="P2595" i="2"/>
  <c r="R2595" i="2" s="1"/>
  <c r="P2594" i="2"/>
  <c r="R2594" i="2" s="1"/>
  <c r="P2593" i="2"/>
  <c r="R2593" i="2" s="1"/>
  <c r="P2592" i="2"/>
  <c r="R2592" i="2" s="1"/>
  <c r="P2591" i="2"/>
  <c r="R2591" i="2" s="1"/>
  <c r="P2590" i="2"/>
  <c r="R2590" i="2" s="1"/>
  <c r="P2589" i="2"/>
  <c r="R2589" i="2" s="1"/>
  <c r="P2588" i="2"/>
  <c r="R2588" i="2" s="1"/>
  <c r="P2587" i="2"/>
  <c r="R2587" i="2" s="1"/>
  <c r="P2586" i="2"/>
  <c r="R2586" i="2" s="1"/>
  <c r="P2585" i="2"/>
  <c r="R2585" i="2" s="1"/>
  <c r="P2584" i="2"/>
  <c r="R2584" i="2" s="1"/>
  <c r="P2583" i="2"/>
  <c r="R2583" i="2" s="1"/>
  <c r="P2582" i="2"/>
  <c r="R2582" i="2" s="1"/>
  <c r="P2581" i="2"/>
  <c r="R2581" i="2" s="1"/>
  <c r="P2580" i="2"/>
  <c r="R2580" i="2" s="1"/>
  <c r="P2579" i="2"/>
  <c r="R2579" i="2" s="1"/>
  <c r="P2578" i="2"/>
  <c r="R2578" i="2" s="1"/>
  <c r="P2577" i="2"/>
  <c r="R2577" i="2" s="1"/>
  <c r="P2576" i="2"/>
  <c r="R2576" i="2" s="1"/>
  <c r="P2575" i="2"/>
  <c r="R2575" i="2" s="1"/>
  <c r="P2574" i="2"/>
  <c r="R2574" i="2" s="1"/>
  <c r="P2573" i="2"/>
  <c r="R2573" i="2" s="1"/>
  <c r="P2572" i="2"/>
  <c r="R2572" i="2" s="1"/>
  <c r="P2571" i="2"/>
  <c r="R2571" i="2" s="1"/>
  <c r="P2570" i="2"/>
  <c r="R2570" i="2" s="1"/>
  <c r="P2569" i="2"/>
  <c r="R2569" i="2" s="1"/>
  <c r="P2568" i="2"/>
  <c r="R2568" i="2" s="1"/>
  <c r="P2567" i="2"/>
  <c r="R2567" i="2" s="1"/>
  <c r="P2566" i="2"/>
  <c r="R2566" i="2" s="1"/>
  <c r="P2565" i="2"/>
  <c r="R2565" i="2" s="1"/>
  <c r="P2564" i="2"/>
  <c r="R2564" i="2" s="1"/>
  <c r="P2563" i="2"/>
  <c r="R2563" i="2" s="1"/>
  <c r="P2562" i="2"/>
  <c r="R2562" i="2" s="1"/>
  <c r="P2561" i="2"/>
  <c r="R2561" i="2" s="1"/>
  <c r="P2560" i="2"/>
  <c r="R2560" i="2" s="1"/>
  <c r="P2559" i="2"/>
  <c r="R2559" i="2" s="1"/>
  <c r="P2558" i="2"/>
  <c r="R2558" i="2" s="1"/>
  <c r="P2557" i="2"/>
  <c r="R2557" i="2" s="1"/>
  <c r="P2556" i="2"/>
  <c r="R2556" i="2" s="1"/>
  <c r="P2555" i="2"/>
  <c r="R2555" i="2" s="1"/>
  <c r="P2554" i="2"/>
  <c r="R2554" i="2" s="1"/>
  <c r="P2553" i="2"/>
  <c r="R2553" i="2" s="1"/>
  <c r="P2552" i="2"/>
  <c r="R2552" i="2" s="1"/>
  <c r="P2551" i="2"/>
  <c r="R2551" i="2" s="1"/>
  <c r="P2550" i="2"/>
  <c r="R2550" i="2" s="1"/>
  <c r="P2549" i="2"/>
  <c r="R2549" i="2" s="1"/>
  <c r="P2548" i="2"/>
  <c r="R2548" i="2" s="1"/>
  <c r="P2547" i="2"/>
  <c r="R2547" i="2" s="1"/>
  <c r="P2546" i="2"/>
  <c r="R2546" i="2" s="1"/>
  <c r="P2545" i="2"/>
  <c r="R2545" i="2" s="1"/>
  <c r="P2544" i="2"/>
  <c r="R2544" i="2" s="1"/>
  <c r="P2543" i="2"/>
  <c r="R2543" i="2" s="1"/>
  <c r="P2542" i="2"/>
  <c r="R2542" i="2" s="1"/>
  <c r="P2541" i="2"/>
  <c r="R2541" i="2" s="1"/>
  <c r="P2540" i="2"/>
  <c r="R2540" i="2" s="1"/>
  <c r="P2539" i="2"/>
  <c r="R2539" i="2" s="1"/>
  <c r="P2538" i="2"/>
  <c r="R2538" i="2" s="1"/>
  <c r="P2537" i="2"/>
  <c r="R2537" i="2" s="1"/>
  <c r="P2536" i="2"/>
  <c r="R2536" i="2" s="1"/>
  <c r="P2535" i="2"/>
  <c r="R2535" i="2" s="1"/>
  <c r="P2534" i="2"/>
  <c r="R2534" i="2" s="1"/>
  <c r="P2533" i="2"/>
  <c r="R2533" i="2" s="1"/>
  <c r="P2532" i="2"/>
  <c r="R2532" i="2" s="1"/>
  <c r="P2531" i="2"/>
  <c r="R2531" i="2" s="1"/>
  <c r="P2530" i="2"/>
  <c r="R2530" i="2" s="1"/>
  <c r="P2529" i="2"/>
  <c r="R2529" i="2" s="1"/>
  <c r="P2528" i="2"/>
  <c r="R2528" i="2" s="1"/>
  <c r="P2527" i="2"/>
  <c r="R2527" i="2" s="1"/>
  <c r="P2526" i="2"/>
  <c r="R2526" i="2" s="1"/>
  <c r="P2525" i="2"/>
  <c r="R2525" i="2" s="1"/>
  <c r="P2524" i="2"/>
  <c r="R2524" i="2" s="1"/>
  <c r="P2523" i="2"/>
  <c r="R2523" i="2" s="1"/>
  <c r="P2522" i="2"/>
  <c r="R2522" i="2" s="1"/>
  <c r="P2521" i="2"/>
  <c r="R2521" i="2" s="1"/>
  <c r="P2520" i="2"/>
  <c r="R2520" i="2" s="1"/>
  <c r="P2519" i="2"/>
  <c r="R2519" i="2" s="1"/>
  <c r="P2518" i="2"/>
  <c r="R2518" i="2" s="1"/>
  <c r="P2517" i="2"/>
  <c r="R2517" i="2" s="1"/>
  <c r="P2516" i="2"/>
  <c r="R2516" i="2" s="1"/>
  <c r="P2515" i="2"/>
  <c r="R2515" i="2" s="1"/>
  <c r="P2514" i="2"/>
  <c r="R2514" i="2" s="1"/>
  <c r="P2513" i="2"/>
  <c r="R2513" i="2" s="1"/>
  <c r="P2512" i="2"/>
  <c r="R2512" i="2" s="1"/>
  <c r="P2511" i="2"/>
  <c r="R2511" i="2" s="1"/>
  <c r="P2510" i="2"/>
  <c r="R2510" i="2" s="1"/>
  <c r="P2509" i="2"/>
  <c r="R2509" i="2" s="1"/>
  <c r="P2508" i="2"/>
  <c r="R2508" i="2" s="1"/>
  <c r="P2507" i="2"/>
  <c r="R2507" i="2" s="1"/>
  <c r="P2506" i="2"/>
  <c r="R2506" i="2" s="1"/>
  <c r="P2505" i="2"/>
  <c r="R2505" i="2" s="1"/>
  <c r="P2504" i="2"/>
  <c r="R2504" i="2" s="1"/>
  <c r="P2503" i="2"/>
  <c r="R2503" i="2" s="1"/>
  <c r="P2502" i="2"/>
  <c r="R2502" i="2" s="1"/>
  <c r="P2501" i="2"/>
  <c r="R2501" i="2" s="1"/>
  <c r="P2500" i="2"/>
  <c r="R2500" i="2" s="1"/>
  <c r="P2499" i="2"/>
  <c r="R2499" i="2" s="1"/>
  <c r="P2498" i="2"/>
  <c r="R2498" i="2" s="1"/>
  <c r="P2497" i="2"/>
  <c r="R2497" i="2" s="1"/>
  <c r="P2496" i="2"/>
  <c r="R2496" i="2" s="1"/>
  <c r="P2495" i="2"/>
  <c r="R2495" i="2" s="1"/>
  <c r="P2494" i="2"/>
  <c r="R2494" i="2" s="1"/>
  <c r="P2493" i="2"/>
  <c r="R2493" i="2" s="1"/>
  <c r="P2492" i="2"/>
  <c r="R2492" i="2" s="1"/>
  <c r="P2491" i="2"/>
  <c r="R2491" i="2" s="1"/>
  <c r="P2490" i="2"/>
  <c r="R2490" i="2" s="1"/>
  <c r="P2489" i="2"/>
  <c r="R2489" i="2" s="1"/>
  <c r="P2488" i="2"/>
  <c r="R2488" i="2" s="1"/>
  <c r="P2487" i="2"/>
  <c r="R2487" i="2" s="1"/>
  <c r="P2486" i="2"/>
  <c r="R2486" i="2" s="1"/>
  <c r="P2485" i="2"/>
  <c r="R2485" i="2" s="1"/>
  <c r="P2484" i="2"/>
  <c r="R2484" i="2" s="1"/>
  <c r="P2483" i="2"/>
  <c r="R2483" i="2" s="1"/>
  <c r="P2482" i="2"/>
  <c r="R2482" i="2" s="1"/>
  <c r="P2481" i="2"/>
  <c r="R2481" i="2" s="1"/>
  <c r="P2480" i="2"/>
  <c r="R2480" i="2" s="1"/>
  <c r="P2479" i="2"/>
  <c r="R2479" i="2" s="1"/>
  <c r="P2478" i="2"/>
  <c r="R2478" i="2" s="1"/>
  <c r="P2477" i="2"/>
  <c r="R2477" i="2" s="1"/>
  <c r="P2476" i="2"/>
  <c r="R2476" i="2" s="1"/>
  <c r="P2475" i="2"/>
  <c r="R2475" i="2" s="1"/>
  <c r="P2474" i="2"/>
  <c r="R2474" i="2" s="1"/>
  <c r="P2473" i="2"/>
  <c r="R2473" i="2" s="1"/>
  <c r="P2472" i="2"/>
  <c r="R2472" i="2" s="1"/>
  <c r="P2471" i="2"/>
  <c r="R2471" i="2" s="1"/>
  <c r="P2470" i="2"/>
  <c r="R2470" i="2" s="1"/>
  <c r="P2469" i="2"/>
  <c r="R2469" i="2" s="1"/>
  <c r="P2468" i="2"/>
  <c r="R2468" i="2" s="1"/>
  <c r="P2467" i="2"/>
  <c r="R2467" i="2" s="1"/>
  <c r="P2466" i="2"/>
  <c r="R2466" i="2" s="1"/>
  <c r="P2465" i="2"/>
  <c r="R2465" i="2" s="1"/>
  <c r="P2464" i="2"/>
  <c r="R2464" i="2" s="1"/>
  <c r="P2463" i="2"/>
  <c r="R2463" i="2" s="1"/>
  <c r="P2462" i="2"/>
  <c r="R2462" i="2" s="1"/>
  <c r="P2461" i="2"/>
  <c r="R2461" i="2" s="1"/>
  <c r="P2460" i="2"/>
  <c r="R2460" i="2" s="1"/>
  <c r="P2459" i="2"/>
  <c r="R2459" i="2" s="1"/>
  <c r="P2458" i="2"/>
  <c r="R2458" i="2" s="1"/>
  <c r="P2457" i="2"/>
  <c r="R2457" i="2" s="1"/>
  <c r="P2456" i="2"/>
  <c r="R2456" i="2" s="1"/>
  <c r="P2455" i="2"/>
  <c r="R2455" i="2" s="1"/>
  <c r="P2454" i="2"/>
  <c r="R2454" i="2" s="1"/>
  <c r="P2453" i="2"/>
  <c r="R2453" i="2" s="1"/>
  <c r="P2452" i="2"/>
  <c r="R2452" i="2" s="1"/>
  <c r="P2451" i="2"/>
  <c r="R2451" i="2" s="1"/>
  <c r="P2450" i="2"/>
  <c r="R2450" i="2" s="1"/>
  <c r="P2449" i="2"/>
  <c r="R2449" i="2" s="1"/>
  <c r="P2448" i="2"/>
  <c r="R2448" i="2" s="1"/>
  <c r="P2447" i="2"/>
  <c r="R2447" i="2" s="1"/>
  <c r="P2446" i="2"/>
  <c r="R2446" i="2" s="1"/>
  <c r="P2445" i="2"/>
  <c r="R2445" i="2" s="1"/>
  <c r="P2444" i="2"/>
  <c r="R2444" i="2" s="1"/>
  <c r="P2443" i="2"/>
  <c r="R2443" i="2" s="1"/>
  <c r="P2442" i="2"/>
  <c r="R2442" i="2" s="1"/>
  <c r="P2441" i="2"/>
  <c r="R2441" i="2" s="1"/>
  <c r="P2440" i="2"/>
  <c r="R2440" i="2" s="1"/>
  <c r="P2439" i="2"/>
  <c r="R2439" i="2" s="1"/>
  <c r="P2438" i="2"/>
  <c r="R2438" i="2" s="1"/>
  <c r="P2437" i="2"/>
  <c r="R2437" i="2" s="1"/>
  <c r="P2436" i="2"/>
  <c r="R2436" i="2" s="1"/>
  <c r="P2435" i="2"/>
  <c r="R2435" i="2" s="1"/>
  <c r="P2434" i="2"/>
  <c r="R2434" i="2" s="1"/>
  <c r="P2433" i="2"/>
  <c r="R2433" i="2" s="1"/>
  <c r="P2432" i="2"/>
  <c r="R2432" i="2" s="1"/>
  <c r="P2431" i="2"/>
  <c r="R2431" i="2" s="1"/>
  <c r="P2430" i="2"/>
  <c r="R2430" i="2" s="1"/>
  <c r="P2429" i="2"/>
  <c r="R2429" i="2" s="1"/>
  <c r="P2428" i="2"/>
  <c r="R2428" i="2" s="1"/>
  <c r="P2427" i="2"/>
  <c r="R2427" i="2" s="1"/>
  <c r="P2426" i="2"/>
  <c r="R2426" i="2" s="1"/>
  <c r="P2425" i="2"/>
  <c r="R2425" i="2" s="1"/>
  <c r="P2424" i="2"/>
  <c r="R2424" i="2" s="1"/>
  <c r="P2423" i="2"/>
  <c r="R2423" i="2" s="1"/>
  <c r="P2422" i="2"/>
  <c r="R2422" i="2" s="1"/>
  <c r="P2421" i="2"/>
  <c r="R2421" i="2" s="1"/>
  <c r="P2420" i="2"/>
  <c r="R2420" i="2" s="1"/>
  <c r="P2419" i="2"/>
  <c r="R2419" i="2" s="1"/>
  <c r="P2418" i="2"/>
  <c r="R2418" i="2" s="1"/>
  <c r="P2417" i="2"/>
  <c r="R2417" i="2" s="1"/>
  <c r="P2416" i="2"/>
  <c r="R2416" i="2" s="1"/>
  <c r="P2415" i="2"/>
  <c r="R2415" i="2" s="1"/>
  <c r="P2414" i="2"/>
  <c r="R2414" i="2" s="1"/>
  <c r="P2413" i="2"/>
  <c r="R2413" i="2" s="1"/>
  <c r="P2412" i="2"/>
  <c r="R2412" i="2" s="1"/>
  <c r="P2411" i="2"/>
  <c r="R2411" i="2" s="1"/>
  <c r="P2410" i="2"/>
  <c r="R2410" i="2" s="1"/>
  <c r="P2409" i="2"/>
  <c r="R2409" i="2" s="1"/>
  <c r="P2408" i="2"/>
  <c r="R2408" i="2" s="1"/>
  <c r="P2407" i="2"/>
  <c r="R2407" i="2" s="1"/>
  <c r="P2406" i="2"/>
  <c r="R2406" i="2" s="1"/>
  <c r="P2405" i="2"/>
  <c r="R2405" i="2" s="1"/>
  <c r="P2404" i="2"/>
  <c r="R2404" i="2" s="1"/>
  <c r="P2403" i="2"/>
  <c r="R2403" i="2" s="1"/>
  <c r="P2402" i="2"/>
  <c r="R2402" i="2" s="1"/>
  <c r="P2401" i="2"/>
  <c r="R2401" i="2" s="1"/>
  <c r="P2400" i="2"/>
  <c r="R2400" i="2" s="1"/>
  <c r="P2399" i="2"/>
  <c r="R2399" i="2" s="1"/>
  <c r="P2398" i="2"/>
  <c r="R2398" i="2" s="1"/>
  <c r="P2397" i="2"/>
  <c r="R2397" i="2" s="1"/>
  <c r="P2396" i="2"/>
  <c r="R2396" i="2" s="1"/>
  <c r="P2395" i="2"/>
  <c r="R2395" i="2" s="1"/>
  <c r="P2394" i="2"/>
  <c r="R2394" i="2" s="1"/>
  <c r="P2393" i="2"/>
  <c r="R2393" i="2" s="1"/>
  <c r="P2392" i="2"/>
  <c r="R2392" i="2" s="1"/>
  <c r="P2391" i="2"/>
  <c r="R2391" i="2" s="1"/>
  <c r="P2390" i="2"/>
  <c r="R2390" i="2" s="1"/>
  <c r="P2389" i="2"/>
  <c r="R2389" i="2" s="1"/>
  <c r="P2388" i="2"/>
  <c r="R2388" i="2" s="1"/>
  <c r="P2387" i="2"/>
  <c r="R2387" i="2" s="1"/>
  <c r="P2386" i="2"/>
  <c r="R2386" i="2" s="1"/>
  <c r="P2385" i="2"/>
  <c r="R2385" i="2" s="1"/>
  <c r="P2384" i="2"/>
  <c r="R2384" i="2" s="1"/>
  <c r="P2383" i="2"/>
  <c r="R2383" i="2" s="1"/>
  <c r="P2382" i="2"/>
  <c r="R2382" i="2" s="1"/>
  <c r="P2381" i="2"/>
  <c r="R2381" i="2" s="1"/>
  <c r="P2380" i="2"/>
  <c r="R2380" i="2" s="1"/>
  <c r="P2379" i="2"/>
  <c r="R2379" i="2" s="1"/>
  <c r="P2378" i="2"/>
  <c r="R2378" i="2" s="1"/>
  <c r="P2377" i="2"/>
  <c r="R2377" i="2" s="1"/>
  <c r="P2376" i="2"/>
  <c r="R2376" i="2" s="1"/>
  <c r="P2375" i="2"/>
  <c r="R2375" i="2" s="1"/>
  <c r="P2374" i="2"/>
  <c r="R2374" i="2" s="1"/>
  <c r="P2373" i="2"/>
  <c r="R2373" i="2" s="1"/>
  <c r="P2372" i="2"/>
  <c r="R2372" i="2" s="1"/>
  <c r="P2371" i="2"/>
  <c r="R2371" i="2" s="1"/>
  <c r="P2370" i="2"/>
  <c r="R2370" i="2" s="1"/>
  <c r="P2369" i="2"/>
  <c r="R2369" i="2" s="1"/>
  <c r="P2368" i="2"/>
  <c r="R2368" i="2" s="1"/>
  <c r="P2367" i="2"/>
  <c r="R2367" i="2" s="1"/>
  <c r="P2366" i="2"/>
  <c r="R2366" i="2" s="1"/>
  <c r="P2365" i="2"/>
  <c r="R2365" i="2" s="1"/>
  <c r="P2364" i="2"/>
  <c r="R2364" i="2" s="1"/>
  <c r="P2363" i="2"/>
  <c r="R2363" i="2" s="1"/>
  <c r="P2362" i="2"/>
  <c r="R2362" i="2" s="1"/>
  <c r="P2361" i="2"/>
  <c r="R2361" i="2" s="1"/>
  <c r="P2360" i="2"/>
  <c r="R2360" i="2" s="1"/>
  <c r="P2359" i="2"/>
  <c r="R2359" i="2" s="1"/>
  <c r="P2358" i="2"/>
  <c r="R2358" i="2" s="1"/>
  <c r="P2357" i="2"/>
  <c r="R2357" i="2" s="1"/>
  <c r="P2356" i="2"/>
  <c r="R2356" i="2" s="1"/>
  <c r="P2355" i="2"/>
  <c r="R2355" i="2" s="1"/>
  <c r="P2354" i="2"/>
  <c r="R2354" i="2" s="1"/>
  <c r="P2353" i="2"/>
  <c r="R2353" i="2" s="1"/>
  <c r="P2352" i="2"/>
  <c r="R2352" i="2" s="1"/>
  <c r="P2351" i="2"/>
  <c r="R2351" i="2" s="1"/>
  <c r="P2350" i="2"/>
  <c r="R2350" i="2" s="1"/>
  <c r="P2349" i="2"/>
  <c r="R2349" i="2" s="1"/>
  <c r="P2348" i="2"/>
  <c r="R2348" i="2" s="1"/>
  <c r="P2347" i="2"/>
  <c r="R2347" i="2" s="1"/>
  <c r="P2346" i="2"/>
  <c r="R2346" i="2" s="1"/>
  <c r="P2345" i="2"/>
  <c r="R2345" i="2" s="1"/>
  <c r="P2344" i="2"/>
  <c r="R2344" i="2" s="1"/>
  <c r="P2343" i="2"/>
  <c r="R2343" i="2" s="1"/>
  <c r="P2342" i="2"/>
  <c r="R2342" i="2" s="1"/>
  <c r="P2341" i="2"/>
  <c r="R2341" i="2" s="1"/>
  <c r="P2340" i="2"/>
  <c r="R2340" i="2" s="1"/>
  <c r="P2339" i="2"/>
  <c r="R2339" i="2" s="1"/>
  <c r="P2338" i="2"/>
  <c r="R2338" i="2" s="1"/>
  <c r="P2337" i="2"/>
  <c r="R2337" i="2" s="1"/>
  <c r="P2336" i="2"/>
  <c r="R2336" i="2" s="1"/>
  <c r="P2335" i="2"/>
  <c r="R2335" i="2" s="1"/>
  <c r="P2334" i="2"/>
  <c r="R2334" i="2" s="1"/>
  <c r="P2333" i="2"/>
  <c r="R2333" i="2" s="1"/>
  <c r="P2332" i="2"/>
  <c r="R2332" i="2" s="1"/>
  <c r="P2331" i="2"/>
  <c r="R2331" i="2" s="1"/>
  <c r="P2330" i="2"/>
  <c r="R2330" i="2" s="1"/>
  <c r="P2329" i="2"/>
  <c r="R2329" i="2" s="1"/>
  <c r="P2328" i="2"/>
  <c r="R2328" i="2" s="1"/>
  <c r="P2327" i="2"/>
  <c r="R2327" i="2" s="1"/>
  <c r="P2326" i="2"/>
  <c r="R2326" i="2" s="1"/>
  <c r="P2325" i="2"/>
  <c r="R2325" i="2" s="1"/>
  <c r="P2324" i="2"/>
  <c r="R2324" i="2" s="1"/>
  <c r="P2323" i="2"/>
  <c r="R2323" i="2" s="1"/>
  <c r="P2322" i="2"/>
  <c r="R2322" i="2" s="1"/>
  <c r="P2321" i="2"/>
  <c r="R2321" i="2" s="1"/>
  <c r="P2320" i="2"/>
  <c r="R2320" i="2" s="1"/>
  <c r="P2319" i="2"/>
  <c r="R2319" i="2" s="1"/>
  <c r="P2318" i="2"/>
  <c r="R2318" i="2" s="1"/>
  <c r="P2317" i="2"/>
  <c r="R2317" i="2" s="1"/>
  <c r="P2316" i="2"/>
  <c r="R2316" i="2" s="1"/>
  <c r="P2315" i="2"/>
  <c r="R2315" i="2" s="1"/>
  <c r="P2314" i="2"/>
  <c r="R2314" i="2" s="1"/>
  <c r="P2313" i="2"/>
  <c r="R2313" i="2" s="1"/>
  <c r="P2312" i="2"/>
  <c r="R2312" i="2" s="1"/>
  <c r="P2311" i="2"/>
  <c r="R2311" i="2" s="1"/>
  <c r="P2310" i="2"/>
  <c r="R2310" i="2" s="1"/>
  <c r="P2309" i="2"/>
  <c r="R2309" i="2" s="1"/>
  <c r="P2308" i="2"/>
  <c r="R2308" i="2" s="1"/>
  <c r="P2307" i="2"/>
  <c r="R2307" i="2" s="1"/>
  <c r="P2306" i="2"/>
  <c r="R2306" i="2" s="1"/>
  <c r="P2305" i="2"/>
  <c r="R2305" i="2" s="1"/>
  <c r="P2304" i="2"/>
  <c r="R2304" i="2" s="1"/>
  <c r="P2303" i="2"/>
  <c r="R2303" i="2" s="1"/>
  <c r="P2302" i="2"/>
  <c r="R2302" i="2" s="1"/>
  <c r="P2301" i="2"/>
  <c r="R2301" i="2" s="1"/>
  <c r="P2300" i="2"/>
  <c r="R2300" i="2" s="1"/>
  <c r="P2299" i="2"/>
  <c r="R2299" i="2" s="1"/>
  <c r="P2298" i="2"/>
  <c r="R2298" i="2" s="1"/>
  <c r="P2297" i="2"/>
  <c r="R2297" i="2" s="1"/>
  <c r="P2296" i="2"/>
  <c r="R2296" i="2" s="1"/>
  <c r="P2295" i="2"/>
  <c r="R2295" i="2" s="1"/>
  <c r="P2294" i="2"/>
  <c r="R2294" i="2" s="1"/>
  <c r="P2293" i="2"/>
  <c r="R2293" i="2" s="1"/>
  <c r="P2292" i="2"/>
  <c r="R2292" i="2" s="1"/>
  <c r="P2291" i="2"/>
  <c r="R2291" i="2" s="1"/>
  <c r="P2290" i="2"/>
  <c r="R2290" i="2" s="1"/>
  <c r="P2289" i="2"/>
  <c r="R2289" i="2" s="1"/>
  <c r="P2288" i="2"/>
  <c r="R2288" i="2" s="1"/>
  <c r="P2287" i="2"/>
  <c r="R2287" i="2" s="1"/>
  <c r="P2286" i="2"/>
  <c r="R2286" i="2" s="1"/>
  <c r="P2285" i="2"/>
  <c r="R2285" i="2" s="1"/>
  <c r="P2284" i="2"/>
  <c r="R2284" i="2" s="1"/>
  <c r="P2283" i="2"/>
  <c r="R2283" i="2" s="1"/>
  <c r="P2282" i="2"/>
  <c r="R2282" i="2" s="1"/>
  <c r="P2281" i="2"/>
  <c r="R2281" i="2" s="1"/>
  <c r="P2280" i="2"/>
  <c r="R2280" i="2" s="1"/>
  <c r="P2279" i="2"/>
  <c r="R2279" i="2" s="1"/>
  <c r="P2278" i="2"/>
  <c r="R2278" i="2" s="1"/>
  <c r="P2277" i="2"/>
  <c r="R2277" i="2" s="1"/>
  <c r="P2276" i="2"/>
  <c r="R2276" i="2" s="1"/>
  <c r="P2275" i="2"/>
  <c r="R2275" i="2" s="1"/>
  <c r="P2274" i="2"/>
  <c r="R2274" i="2" s="1"/>
  <c r="P2273" i="2"/>
  <c r="R2273" i="2" s="1"/>
  <c r="P2272" i="2"/>
  <c r="R2272" i="2" s="1"/>
  <c r="P2271" i="2"/>
  <c r="R2271" i="2" s="1"/>
  <c r="P2270" i="2"/>
  <c r="R2270" i="2" s="1"/>
  <c r="P2269" i="2"/>
  <c r="R2269" i="2" s="1"/>
  <c r="P2268" i="2"/>
  <c r="R2268" i="2" s="1"/>
  <c r="P2267" i="2"/>
  <c r="R2267" i="2" s="1"/>
  <c r="P2266" i="2"/>
  <c r="R2266" i="2" s="1"/>
  <c r="P2265" i="2"/>
  <c r="R2265" i="2" s="1"/>
  <c r="P2264" i="2"/>
  <c r="R2264" i="2" s="1"/>
  <c r="P2263" i="2"/>
  <c r="R2263" i="2" s="1"/>
  <c r="P2262" i="2"/>
  <c r="R2262" i="2" s="1"/>
  <c r="P2261" i="2"/>
  <c r="R2261" i="2" s="1"/>
  <c r="P2260" i="2"/>
  <c r="R2260" i="2" s="1"/>
  <c r="P2259" i="2"/>
  <c r="R2259" i="2" s="1"/>
  <c r="P2258" i="2"/>
  <c r="R2258" i="2" s="1"/>
  <c r="P2257" i="2"/>
  <c r="R2257" i="2" s="1"/>
  <c r="P2256" i="2"/>
  <c r="R2256" i="2" s="1"/>
  <c r="P2255" i="2"/>
  <c r="R2255" i="2" s="1"/>
  <c r="P2254" i="2"/>
  <c r="R2254" i="2" s="1"/>
  <c r="P2253" i="2"/>
  <c r="R2253" i="2" s="1"/>
  <c r="P2252" i="2"/>
  <c r="R2252" i="2" s="1"/>
  <c r="P2251" i="2"/>
  <c r="R2251" i="2" s="1"/>
  <c r="P2250" i="2"/>
  <c r="R2250" i="2" s="1"/>
  <c r="P2249" i="2"/>
  <c r="R2249" i="2" s="1"/>
  <c r="P2248" i="2"/>
  <c r="R2248" i="2" s="1"/>
  <c r="P2247" i="2"/>
  <c r="R2247" i="2" s="1"/>
  <c r="P2246" i="2"/>
  <c r="R2246" i="2" s="1"/>
  <c r="P2245" i="2"/>
  <c r="R2245" i="2" s="1"/>
  <c r="P2244" i="2"/>
  <c r="R2244" i="2" s="1"/>
  <c r="P2243" i="2"/>
  <c r="R2243" i="2" s="1"/>
  <c r="P2242" i="2"/>
  <c r="R2242" i="2" s="1"/>
  <c r="P2241" i="2"/>
  <c r="R2241" i="2" s="1"/>
  <c r="P2240" i="2"/>
  <c r="R2240" i="2" s="1"/>
  <c r="P2239" i="2"/>
  <c r="R2239" i="2" s="1"/>
  <c r="P2238" i="2"/>
  <c r="R2238" i="2" s="1"/>
  <c r="P2237" i="2"/>
  <c r="R2237" i="2" s="1"/>
  <c r="P2236" i="2"/>
  <c r="R2236" i="2" s="1"/>
  <c r="P2235" i="2"/>
  <c r="R2235" i="2" s="1"/>
  <c r="P2234" i="2"/>
  <c r="R2234" i="2" s="1"/>
  <c r="P2233" i="2"/>
  <c r="R2233" i="2" s="1"/>
  <c r="P2232" i="2"/>
  <c r="R2232" i="2" s="1"/>
  <c r="P2231" i="2"/>
  <c r="R2231" i="2" s="1"/>
  <c r="P2230" i="2"/>
  <c r="R2230" i="2" s="1"/>
  <c r="P2229" i="2"/>
  <c r="R2229" i="2" s="1"/>
  <c r="P2228" i="2"/>
  <c r="R2228" i="2" s="1"/>
  <c r="P2227" i="2"/>
  <c r="R2227" i="2" s="1"/>
  <c r="P2226" i="2"/>
  <c r="R2226" i="2" s="1"/>
  <c r="P2225" i="2"/>
  <c r="R2225" i="2" s="1"/>
  <c r="P2224" i="2"/>
  <c r="R2224" i="2" s="1"/>
  <c r="P2223" i="2"/>
  <c r="R2223" i="2" s="1"/>
  <c r="P2222" i="2"/>
  <c r="R2222" i="2" s="1"/>
  <c r="P2221" i="2"/>
  <c r="R2221" i="2" s="1"/>
  <c r="P2220" i="2"/>
  <c r="R2220" i="2" s="1"/>
  <c r="P2219" i="2"/>
  <c r="R2219" i="2" s="1"/>
  <c r="P2218" i="2"/>
  <c r="R2218" i="2" s="1"/>
  <c r="P2217" i="2"/>
  <c r="R2217" i="2" s="1"/>
  <c r="P2216" i="2"/>
  <c r="R2216" i="2" s="1"/>
  <c r="P2215" i="2"/>
  <c r="R2215" i="2" s="1"/>
  <c r="P2214" i="2"/>
  <c r="R2214" i="2" s="1"/>
  <c r="P2213" i="2"/>
  <c r="R2213" i="2" s="1"/>
  <c r="P2212" i="2"/>
  <c r="R2212" i="2" s="1"/>
  <c r="P2211" i="2"/>
  <c r="R2211" i="2" s="1"/>
  <c r="P2210" i="2"/>
  <c r="R2210" i="2" s="1"/>
  <c r="P2209" i="2"/>
  <c r="R2209" i="2" s="1"/>
  <c r="P2208" i="2"/>
  <c r="R2208" i="2" s="1"/>
  <c r="P2207" i="2"/>
  <c r="R2207" i="2" s="1"/>
  <c r="P2206" i="2"/>
  <c r="R2206" i="2" s="1"/>
  <c r="P2205" i="2"/>
  <c r="R2205" i="2" s="1"/>
  <c r="P2204" i="2"/>
  <c r="R2204" i="2" s="1"/>
  <c r="P2203" i="2"/>
  <c r="R2203" i="2" s="1"/>
  <c r="P2202" i="2"/>
  <c r="R2202" i="2" s="1"/>
  <c r="P2201" i="2"/>
  <c r="R2201" i="2" s="1"/>
  <c r="P2200" i="2"/>
  <c r="R2200" i="2" s="1"/>
  <c r="P2199" i="2"/>
  <c r="R2199" i="2" s="1"/>
  <c r="P2198" i="2"/>
  <c r="R2198" i="2" s="1"/>
  <c r="P2197" i="2"/>
  <c r="R2197" i="2" s="1"/>
  <c r="P2196" i="2"/>
  <c r="R2196" i="2" s="1"/>
  <c r="P2195" i="2"/>
  <c r="R2195" i="2" s="1"/>
  <c r="P2194" i="2"/>
  <c r="R2194" i="2" s="1"/>
  <c r="P2193" i="2"/>
  <c r="R2193" i="2" s="1"/>
  <c r="P2192" i="2"/>
  <c r="R2192" i="2" s="1"/>
  <c r="P2191" i="2"/>
  <c r="R2191" i="2" s="1"/>
  <c r="P2190" i="2"/>
  <c r="R2190" i="2" s="1"/>
  <c r="P2189" i="2"/>
  <c r="R2189" i="2" s="1"/>
  <c r="P2188" i="2"/>
  <c r="R2188" i="2" s="1"/>
  <c r="P2187" i="2"/>
  <c r="R2187" i="2" s="1"/>
  <c r="P2186" i="2"/>
  <c r="R2186" i="2" s="1"/>
  <c r="P2185" i="2"/>
  <c r="R2185" i="2" s="1"/>
  <c r="P2184" i="2"/>
  <c r="R2184" i="2" s="1"/>
  <c r="P2183" i="2"/>
  <c r="R2183" i="2" s="1"/>
  <c r="P2182" i="2"/>
  <c r="R2182" i="2" s="1"/>
  <c r="P2181" i="2"/>
  <c r="R2181" i="2" s="1"/>
  <c r="P2180" i="2"/>
  <c r="R2180" i="2" s="1"/>
  <c r="P2179" i="2"/>
  <c r="R2179" i="2" s="1"/>
  <c r="P2178" i="2"/>
  <c r="R2178" i="2" s="1"/>
  <c r="P2177" i="2"/>
  <c r="R2177" i="2" s="1"/>
  <c r="P2176" i="2"/>
  <c r="R2176" i="2" s="1"/>
  <c r="P2175" i="2"/>
  <c r="R2175" i="2" s="1"/>
  <c r="P2174" i="2"/>
  <c r="R2174" i="2" s="1"/>
  <c r="P2173" i="2"/>
  <c r="R2173" i="2" s="1"/>
  <c r="P2172" i="2"/>
  <c r="R2172" i="2" s="1"/>
  <c r="P2171" i="2"/>
  <c r="R2171" i="2" s="1"/>
  <c r="P2170" i="2"/>
  <c r="R2170" i="2" s="1"/>
  <c r="P2169" i="2"/>
  <c r="R2169" i="2" s="1"/>
  <c r="P2168" i="2"/>
  <c r="R2168" i="2" s="1"/>
  <c r="P2167" i="2"/>
  <c r="R2167" i="2" s="1"/>
  <c r="P2166" i="2"/>
  <c r="R2166" i="2" s="1"/>
  <c r="P2165" i="2"/>
  <c r="R2165" i="2" s="1"/>
  <c r="P2164" i="2"/>
  <c r="R2164" i="2" s="1"/>
  <c r="P2163" i="2"/>
  <c r="R2163" i="2" s="1"/>
  <c r="P2162" i="2"/>
  <c r="R2162" i="2" s="1"/>
  <c r="P2161" i="2"/>
  <c r="R2161" i="2" s="1"/>
  <c r="P2160" i="2"/>
  <c r="R2160" i="2" s="1"/>
  <c r="P2159" i="2"/>
  <c r="R2159" i="2" s="1"/>
  <c r="P2158" i="2"/>
  <c r="R2158" i="2" s="1"/>
  <c r="P2157" i="2"/>
  <c r="R2157" i="2" s="1"/>
  <c r="P2156" i="2"/>
  <c r="R2156" i="2" s="1"/>
  <c r="P2155" i="2"/>
  <c r="R2155" i="2" s="1"/>
  <c r="P2154" i="2"/>
  <c r="R2154" i="2" s="1"/>
  <c r="P2153" i="2"/>
  <c r="R2153" i="2" s="1"/>
  <c r="P2152" i="2"/>
  <c r="R2152" i="2" s="1"/>
  <c r="P2151" i="2"/>
  <c r="R2151" i="2" s="1"/>
  <c r="P2150" i="2"/>
  <c r="R2150" i="2" s="1"/>
  <c r="P2149" i="2"/>
  <c r="R2149" i="2" s="1"/>
  <c r="P2148" i="2"/>
  <c r="R2148" i="2" s="1"/>
  <c r="P2147" i="2"/>
  <c r="R2147" i="2" s="1"/>
  <c r="P2146" i="2"/>
  <c r="R2146" i="2" s="1"/>
  <c r="P2145" i="2"/>
  <c r="R2145" i="2" s="1"/>
  <c r="P2144" i="2"/>
  <c r="R2144" i="2" s="1"/>
  <c r="P2143" i="2"/>
  <c r="R2143" i="2" s="1"/>
  <c r="P2142" i="2"/>
  <c r="R2142" i="2" s="1"/>
  <c r="P2141" i="2"/>
  <c r="R2141" i="2" s="1"/>
  <c r="P2140" i="2"/>
  <c r="R2140" i="2" s="1"/>
  <c r="P2139" i="2"/>
  <c r="R2139" i="2" s="1"/>
  <c r="P2138" i="2"/>
  <c r="R2138" i="2" s="1"/>
  <c r="P2137" i="2"/>
  <c r="R2137" i="2" s="1"/>
  <c r="P2136" i="2"/>
  <c r="R2136" i="2" s="1"/>
  <c r="P2135" i="2"/>
  <c r="R2135" i="2" s="1"/>
  <c r="P2134" i="2"/>
  <c r="R2134" i="2" s="1"/>
  <c r="P2133" i="2"/>
  <c r="R2133" i="2" s="1"/>
  <c r="P2132" i="2"/>
  <c r="R2132" i="2" s="1"/>
  <c r="P2131" i="2"/>
  <c r="R2131" i="2" s="1"/>
  <c r="P2130" i="2"/>
  <c r="R2130" i="2" s="1"/>
  <c r="P2129" i="2"/>
  <c r="R2129" i="2" s="1"/>
  <c r="P2128" i="2"/>
  <c r="R2128" i="2" s="1"/>
  <c r="P2127" i="2"/>
  <c r="R2127" i="2" s="1"/>
  <c r="P2126" i="2"/>
  <c r="R2126" i="2" s="1"/>
  <c r="P2125" i="2"/>
  <c r="R2125" i="2" s="1"/>
  <c r="P2124" i="2"/>
  <c r="R2124" i="2" s="1"/>
  <c r="P2123" i="2"/>
  <c r="R2123" i="2" s="1"/>
  <c r="P2122" i="2"/>
  <c r="R2122" i="2" s="1"/>
  <c r="P2121" i="2"/>
  <c r="R2121" i="2" s="1"/>
  <c r="P2120" i="2"/>
  <c r="R2120" i="2" s="1"/>
  <c r="P2119" i="2"/>
  <c r="R2119" i="2" s="1"/>
  <c r="P2118" i="2"/>
  <c r="R2118" i="2" s="1"/>
  <c r="P2117" i="2"/>
  <c r="R2117" i="2" s="1"/>
  <c r="P2116" i="2"/>
  <c r="R2116" i="2" s="1"/>
  <c r="P2115" i="2"/>
  <c r="R2115" i="2" s="1"/>
  <c r="P2114" i="2"/>
  <c r="R2114" i="2" s="1"/>
  <c r="P2113" i="2"/>
  <c r="R2113" i="2" s="1"/>
  <c r="P2112" i="2"/>
  <c r="R2112" i="2" s="1"/>
  <c r="P2111" i="2"/>
  <c r="R2111" i="2" s="1"/>
  <c r="P2110" i="2"/>
  <c r="R2110" i="2" s="1"/>
  <c r="P2109" i="2"/>
  <c r="R2109" i="2" s="1"/>
  <c r="P2108" i="2"/>
  <c r="R2108" i="2" s="1"/>
  <c r="P2107" i="2"/>
  <c r="R2107" i="2" s="1"/>
  <c r="P2106" i="2"/>
  <c r="R2106" i="2" s="1"/>
  <c r="P2105" i="2"/>
  <c r="R2105" i="2" s="1"/>
  <c r="P2104" i="2"/>
  <c r="R2104" i="2" s="1"/>
  <c r="P2103" i="2"/>
  <c r="R2103" i="2" s="1"/>
  <c r="P2102" i="2"/>
  <c r="R2102" i="2" s="1"/>
  <c r="P2101" i="2"/>
  <c r="R2101" i="2" s="1"/>
  <c r="P2100" i="2"/>
  <c r="R2100" i="2" s="1"/>
  <c r="P2099" i="2"/>
  <c r="R2099" i="2" s="1"/>
  <c r="P2098" i="2"/>
  <c r="R2098" i="2" s="1"/>
  <c r="P2097" i="2"/>
  <c r="R2097" i="2" s="1"/>
  <c r="P2096" i="2"/>
  <c r="R2096" i="2" s="1"/>
  <c r="P2095" i="2"/>
  <c r="R2095" i="2" s="1"/>
  <c r="P2094" i="2"/>
  <c r="R2094" i="2" s="1"/>
  <c r="P2093" i="2"/>
  <c r="R2093" i="2" s="1"/>
  <c r="P2092" i="2"/>
  <c r="R2092" i="2" s="1"/>
  <c r="P2091" i="2"/>
  <c r="R2091" i="2" s="1"/>
  <c r="P2090" i="2"/>
  <c r="R2090" i="2" s="1"/>
  <c r="P2089" i="2"/>
  <c r="R2089" i="2" s="1"/>
  <c r="P2088" i="2"/>
  <c r="R2088" i="2" s="1"/>
  <c r="P2087" i="2"/>
  <c r="R2087" i="2" s="1"/>
  <c r="P2086" i="2"/>
  <c r="R2086" i="2" s="1"/>
  <c r="P2085" i="2"/>
  <c r="R2085" i="2" s="1"/>
  <c r="P2084" i="2"/>
  <c r="R2084" i="2" s="1"/>
  <c r="P2083" i="2"/>
  <c r="R2083" i="2" s="1"/>
  <c r="P2082" i="2"/>
  <c r="R2082" i="2" s="1"/>
  <c r="P2081" i="2"/>
  <c r="R2081" i="2" s="1"/>
  <c r="P2080" i="2"/>
  <c r="R2080" i="2" s="1"/>
  <c r="P2079" i="2"/>
  <c r="R2079" i="2" s="1"/>
  <c r="P2078" i="2"/>
  <c r="R2078" i="2" s="1"/>
  <c r="P2077" i="2"/>
  <c r="R2077" i="2" s="1"/>
  <c r="P2076" i="2"/>
  <c r="R2076" i="2" s="1"/>
  <c r="P2075" i="2"/>
  <c r="R2075" i="2" s="1"/>
  <c r="P2074" i="2"/>
  <c r="R2074" i="2" s="1"/>
  <c r="P2073" i="2"/>
  <c r="R2073" i="2" s="1"/>
  <c r="P2072" i="2"/>
  <c r="R2072" i="2" s="1"/>
  <c r="P2071" i="2"/>
  <c r="R2071" i="2" s="1"/>
  <c r="P2070" i="2"/>
  <c r="R2070" i="2" s="1"/>
  <c r="P2069" i="2"/>
  <c r="R2069" i="2" s="1"/>
  <c r="P2068" i="2"/>
  <c r="R2068" i="2" s="1"/>
  <c r="P2067" i="2"/>
  <c r="R2067" i="2" s="1"/>
  <c r="P2066" i="2"/>
  <c r="R2066" i="2" s="1"/>
  <c r="P2065" i="2"/>
  <c r="R2065" i="2" s="1"/>
  <c r="P2064" i="2"/>
  <c r="R2064" i="2" s="1"/>
  <c r="P2063" i="2"/>
  <c r="R2063" i="2" s="1"/>
  <c r="P2062" i="2"/>
  <c r="R2062" i="2" s="1"/>
  <c r="P2061" i="2"/>
  <c r="R2061" i="2" s="1"/>
  <c r="P2060" i="2"/>
  <c r="R2060" i="2" s="1"/>
  <c r="P2059" i="2"/>
  <c r="R2059" i="2" s="1"/>
  <c r="P2058" i="2"/>
  <c r="R2058" i="2" s="1"/>
  <c r="P2057" i="2"/>
  <c r="R2057" i="2" s="1"/>
  <c r="P2056" i="2"/>
  <c r="R2056" i="2" s="1"/>
  <c r="P2055" i="2"/>
  <c r="R2055" i="2" s="1"/>
  <c r="P2054" i="2"/>
  <c r="R2054" i="2" s="1"/>
  <c r="P2053" i="2"/>
  <c r="R2053" i="2" s="1"/>
  <c r="P2052" i="2"/>
  <c r="R2052" i="2" s="1"/>
  <c r="P2051" i="2"/>
  <c r="R2051" i="2" s="1"/>
  <c r="P2050" i="2"/>
  <c r="R2050" i="2" s="1"/>
  <c r="P2049" i="2"/>
  <c r="R2049" i="2" s="1"/>
  <c r="P2048" i="2"/>
  <c r="R2048" i="2" s="1"/>
  <c r="P2047" i="2"/>
  <c r="R2047" i="2" s="1"/>
  <c r="P2046" i="2"/>
  <c r="R2046" i="2" s="1"/>
  <c r="P2045" i="2"/>
  <c r="R2045" i="2" s="1"/>
  <c r="P2044" i="2"/>
  <c r="R2044" i="2" s="1"/>
  <c r="P2043" i="2"/>
  <c r="R2043" i="2" s="1"/>
  <c r="P2042" i="2"/>
  <c r="R2042" i="2" s="1"/>
  <c r="P2041" i="2"/>
  <c r="R2041" i="2" s="1"/>
  <c r="P2040" i="2"/>
  <c r="R2040" i="2" s="1"/>
  <c r="P2039" i="2"/>
  <c r="R2039" i="2" s="1"/>
  <c r="P2038" i="2"/>
  <c r="R2038" i="2" s="1"/>
  <c r="P2037" i="2"/>
  <c r="R2037" i="2" s="1"/>
  <c r="P2036" i="2"/>
  <c r="R2036" i="2" s="1"/>
  <c r="P2035" i="2"/>
  <c r="R2035" i="2" s="1"/>
  <c r="P2034" i="2"/>
  <c r="R2034" i="2" s="1"/>
  <c r="P2033" i="2"/>
  <c r="R2033" i="2" s="1"/>
  <c r="P2032" i="2"/>
  <c r="R2032" i="2" s="1"/>
  <c r="P2031" i="2"/>
  <c r="R2031" i="2" s="1"/>
  <c r="P2030" i="2"/>
  <c r="R2030" i="2" s="1"/>
  <c r="P2029" i="2"/>
  <c r="R2029" i="2" s="1"/>
  <c r="P2028" i="2"/>
  <c r="R2028" i="2" s="1"/>
  <c r="P2027" i="2"/>
  <c r="R2027" i="2" s="1"/>
  <c r="P2026" i="2"/>
  <c r="R2026" i="2" s="1"/>
  <c r="P2025" i="2"/>
  <c r="R2025" i="2" s="1"/>
  <c r="P2024" i="2"/>
  <c r="R2024" i="2" s="1"/>
  <c r="P2023" i="2"/>
  <c r="R2023" i="2" s="1"/>
  <c r="P2022" i="2"/>
  <c r="R2022" i="2" s="1"/>
  <c r="P2021" i="2"/>
  <c r="R2021" i="2" s="1"/>
  <c r="P2020" i="2"/>
  <c r="R2020" i="2" s="1"/>
  <c r="P2019" i="2"/>
  <c r="R2019" i="2" s="1"/>
  <c r="P2018" i="2"/>
  <c r="R2018" i="2" s="1"/>
  <c r="P2017" i="2"/>
  <c r="R2017" i="2" s="1"/>
  <c r="P2016" i="2"/>
  <c r="R2016" i="2" s="1"/>
  <c r="P2015" i="2"/>
  <c r="R2015" i="2" s="1"/>
  <c r="P2014" i="2"/>
  <c r="R2014" i="2" s="1"/>
  <c r="P2013" i="2"/>
  <c r="R2013" i="2" s="1"/>
  <c r="P2012" i="2"/>
  <c r="R2012" i="2" s="1"/>
  <c r="P2011" i="2"/>
  <c r="R2011" i="2" s="1"/>
  <c r="P2010" i="2"/>
  <c r="R2010" i="2" s="1"/>
  <c r="P2009" i="2"/>
  <c r="R2009" i="2" s="1"/>
  <c r="P2008" i="2"/>
  <c r="R2008" i="2" s="1"/>
  <c r="P2007" i="2"/>
  <c r="R2007" i="2" s="1"/>
  <c r="P2006" i="2"/>
  <c r="R2006" i="2" s="1"/>
  <c r="P2005" i="2"/>
  <c r="R2005" i="2" s="1"/>
  <c r="P2004" i="2"/>
  <c r="R2004" i="2" s="1"/>
  <c r="P2003" i="2"/>
  <c r="R2003" i="2" s="1"/>
  <c r="P2002" i="2"/>
  <c r="R2002" i="2" s="1"/>
  <c r="P2001" i="2"/>
  <c r="R2001" i="2" s="1"/>
  <c r="P2000" i="2"/>
  <c r="R2000" i="2" s="1"/>
  <c r="P1999" i="2"/>
  <c r="R1999" i="2" s="1"/>
  <c r="P1998" i="2"/>
  <c r="R1998" i="2" s="1"/>
  <c r="P1997" i="2"/>
  <c r="R1997" i="2" s="1"/>
  <c r="P1996" i="2"/>
  <c r="R1996" i="2" s="1"/>
  <c r="P1995" i="2"/>
  <c r="R1995" i="2" s="1"/>
  <c r="P1994" i="2"/>
  <c r="R1994" i="2" s="1"/>
  <c r="P1993" i="2"/>
  <c r="R1993" i="2" s="1"/>
  <c r="P1992" i="2"/>
  <c r="R1992" i="2" s="1"/>
  <c r="P1991" i="2"/>
  <c r="R1991" i="2" s="1"/>
  <c r="P1990" i="2"/>
  <c r="R1990" i="2" s="1"/>
  <c r="P1989" i="2"/>
  <c r="R1989" i="2" s="1"/>
  <c r="P1988" i="2"/>
  <c r="R1988" i="2" s="1"/>
  <c r="P1987" i="2"/>
  <c r="R1987" i="2" s="1"/>
  <c r="P1986" i="2"/>
  <c r="R1986" i="2" s="1"/>
  <c r="P1985" i="2"/>
  <c r="R1985" i="2" s="1"/>
  <c r="P1984" i="2"/>
  <c r="R1984" i="2" s="1"/>
  <c r="P1983" i="2"/>
  <c r="R1983" i="2" s="1"/>
  <c r="P1982" i="2"/>
  <c r="R1982" i="2" s="1"/>
  <c r="P1981" i="2"/>
  <c r="R1981" i="2" s="1"/>
  <c r="P1980" i="2"/>
  <c r="R1980" i="2" s="1"/>
  <c r="P1979" i="2"/>
  <c r="R1979" i="2" s="1"/>
  <c r="P1978" i="2"/>
  <c r="R1978" i="2" s="1"/>
  <c r="P1977" i="2"/>
  <c r="R1977" i="2" s="1"/>
  <c r="P1976" i="2"/>
  <c r="R1976" i="2" s="1"/>
  <c r="P1975" i="2"/>
  <c r="R1975" i="2" s="1"/>
  <c r="P1974" i="2"/>
  <c r="R1974" i="2" s="1"/>
  <c r="P1973" i="2"/>
  <c r="R1973" i="2" s="1"/>
  <c r="P1972" i="2"/>
  <c r="R1972" i="2" s="1"/>
  <c r="P1971" i="2"/>
  <c r="R1971" i="2" s="1"/>
  <c r="P1970" i="2"/>
  <c r="R1970" i="2" s="1"/>
  <c r="P1969" i="2"/>
  <c r="R1969" i="2" s="1"/>
  <c r="P1968" i="2"/>
  <c r="R1968" i="2" s="1"/>
  <c r="P1967" i="2"/>
  <c r="R1967" i="2" s="1"/>
  <c r="P1966" i="2"/>
  <c r="R1966" i="2" s="1"/>
  <c r="P1965" i="2"/>
  <c r="R1965" i="2" s="1"/>
  <c r="P1964" i="2"/>
  <c r="R1964" i="2" s="1"/>
  <c r="P1963" i="2"/>
  <c r="R1963" i="2" s="1"/>
  <c r="P1962" i="2"/>
  <c r="R1962" i="2" s="1"/>
  <c r="P1961" i="2"/>
  <c r="R1961" i="2" s="1"/>
  <c r="P1960" i="2"/>
  <c r="R1960" i="2" s="1"/>
  <c r="P1959" i="2"/>
  <c r="R1959" i="2" s="1"/>
  <c r="P1958" i="2"/>
  <c r="R1958" i="2" s="1"/>
  <c r="P1957" i="2"/>
  <c r="R1957" i="2" s="1"/>
  <c r="P1956" i="2"/>
  <c r="R1956" i="2" s="1"/>
  <c r="P1955" i="2"/>
  <c r="R1955" i="2" s="1"/>
  <c r="P1954" i="2"/>
  <c r="R1954" i="2" s="1"/>
  <c r="P1953" i="2"/>
  <c r="R1953" i="2" s="1"/>
  <c r="P1952" i="2"/>
  <c r="R1952" i="2" s="1"/>
  <c r="P1951" i="2"/>
  <c r="R1951" i="2" s="1"/>
  <c r="P1950" i="2"/>
  <c r="R1950" i="2" s="1"/>
  <c r="P1949" i="2"/>
  <c r="R1949" i="2" s="1"/>
  <c r="P1948" i="2"/>
  <c r="R1948" i="2" s="1"/>
  <c r="P1947" i="2"/>
  <c r="R1947" i="2" s="1"/>
  <c r="P1946" i="2"/>
  <c r="R1946" i="2" s="1"/>
  <c r="P1945" i="2"/>
  <c r="R1945" i="2" s="1"/>
  <c r="P1944" i="2"/>
  <c r="R1944" i="2" s="1"/>
  <c r="P1943" i="2"/>
  <c r="R1943" i="2" s="1"/>
  <c r="P1942" i="2"/>
  <c r="R1942" i="2" s="1"/>
  <c r="P1941" i="2"/>
  <c r="R1941" i="2" s="1"/>
  <c r="P1940" i="2"/>
  <c r="R1940" i="2" s="1"/>
  <c r="P1939" i="2"/>
  <c r="R1939" i="2" s="1"/>
  <c r="P1938" i="2"/>
  <c r="R1938" i="2" s="1"/>
  <c r="P1937" i="2"/>
  <c r="R1937" i="2" s="1"/>
  <c r="P1936" i="2"/>
  <c r="R1936" i="2" s="1"/>
  <c r="P1935" i="2"/>
  <c r="R1935" i="2" s="1"/>
  <c r="P1934" i="2"/>
  <c r="R1934" i="2" s="1"/>
  <c r="P1933" i="2"/>
  <c r="R1933" i="2" s="1"/>
  <c r="P1932" i="2"/>
  <c r="R1932" i="2" s="1"/>
  <c r="P1931" i="2"/>
  <c r="R1931" i="2" s="1"/>
  <c r="P1930" i="2"/>
  <c r="R1930" i="2" s="1"/>
  <c r="P1929" i="2"/>
  <c r="R1929" i="2" s="1"/>
  <c r="P1928" i="2"/>
  <c r="R1928" i="2" s="1"/>
  <c r="P1927" i="2"/>
  <c r="R1927" i="2" s="1"/>
  <c r="P1926" i="2"/>
  <c r="R1926" i="2" s="1"/>
  <c r="P1925" i="2"/>
  <c r="R1925" i="2" s="1"/>
  <c r="P1924" i="2"/>
  <c r="R1924" i="2" s="1"/>
  <c r="P1923" i="2"/>
  <c r="R1923" i="2" s="1"/>
  <c r="P1922" i="2"/>
  <c r="R1922" i="2" s="1"/>
  <c r="P1921" i="2"/>
  <c r="R1921" i="2" s="1"/>
  <c r="P1920" i="2"/>
  <c r="R1920" i="2" s="1"/>
  <c r="P1919" i="2"/>
  <c r="R1919" i="2" s="1"/>
  <c r="P1918" i="2"/>
  <c r="R1918" i="2" s="1"/>
  <c r="P1917" i="2"/>
  <c r="R1917" i="2" s="1"/>
  <c r="P1916" i="2"/>
  <c r="R1916" i="2" s="1"/>
  <c r="P1915" i="2"/>
  <c r="R1915" i="2" s="1"/>
  <c r="P1914" i="2"/>
  <c r="R1914" i="2" s="1"/>
  <c r="P1913" i="2"/>
  <c r="R1913" i="2" s="1"/>
  <c r="P1912" i="2"/>
  <c r="R1912" i="2" s="1"/>
  <c r="P1911" i="2"/>
  <c r="R1911" i="2" s="1"/>
  <c r="P1910" i="2"/>
  <c r="R1910" i="2" s="1"/>
  <c r="P1909" i="2"/>
  <c r="R1909" i="2" s="1"/>
  <c r="P1908" i="2"/>
  <c r="R1908" i="2" s="1"/>
  <c r="P1907" i="2"/>
  <c r="R1907" i="2" s="1"/>
  <c r="P1906" i="2"/>
  <c r="R1906" i="2" s="1"/>
  <c r="P1905" i="2"/>
  <c r="R1905" i="2" s="1"/>
  <c r="P1904" i="2"/>
  <c r="R1904" i="2" s="1"/>
  <c r="P1903" i="2"/>
  <c r="R1903" i="2" s="1"/>
  <c r="P1902" i="2"/>
  <c r="R1902" i="2" s="1"/>
  <c r="P1901" i="2"/>
  <c r="R1901" i="2" s="1"/>
  <c r="P1900" i="2"/>
  <c r="R1900" i="2" s="1"/>
  <c r="P1899" i="2"/>
  <c r="R1899" i="2" s="1"/>
  <c r="P1898" i="2"/>
  <c r="R1898" i="2" s="1"/>
  <c r="P1897" i="2"/>
  <c r="R1897" i="2" s="1"/>
  <c r="P1896" i="2"/>
  <c r="R1896" i="2" s="1"/>
  <c r="P1895" i="2"/>
  <c r="R1895" i="2" s="1"/>
  <c r="P1894" i="2"/>
  <c r="R1894" i="2" s="1"/>
  <c r="P1893" i="2"/>
  <c r="R1893" i="2" s="1"/>
  <c r="P1892" i="2"/>
  <c r="R1892" i="2" s="1"/>
  <c r="P1891" i="2"/>
  <c r="R1891" i="2" s="1"/>
  <c r="P1890" i="2"/>
  <c r="R1890" i="2" s="1"/>
  <c r="P1889" i="2"/>
  <c r="R1889" i="2" s="1"/>
  <c r="P1888" i="2"/>
  <c r="R1888" i="2" s="1"/>
  <c r="P1887" i="2"/>
  <c r="R1887" i="2" s="1"/>
  <c r="P1886" i="2"/>
  <c r="R1886" i="2" s="1"/>
  <c r="P1885" i="2"/>
  <c r="R1885" i="2" s="1"/>
  <c r="P1884" i="2"/>
  <c r="R1884" i="2" s="1"/>
  <c r="P1883" i="2"/>
  <c r="R1883" i="2" s="1"/>
  <c r="P1882" i="2"/>
  <c r="R1882" i="2" s="1"/>
  <c r="P1881" i="2"/>
  <c r="R1881" i="2" s="1"/>
  <c r="P1880" i="2"/>
  <c r="R1880" i="2" s="1"/>
  <c r="P1879" i="2"/>
  <c r="R1879" i="2" s="1"/>
  <c r="P1878" i="2"/>
  <c r="R1878" i="2" s="1"/>
  <c r="P1877" i="2"/>
  <c r="R1877" i="2" s="1"/>
  <c r="P1876" i="2"/>
  <c r="R1876" i="2" s="1"/>
  <c r="P1875" i="2"/>
  <c r="R1875" i="2" s="1"/>
  <c r="P1874" i="2"/>
  <c r="R1874" i="2" s="1"/>
  <c r="P1873" i="2"/>
  <c r="R1873" i="2" s="1"/>
  <c r="P1872" i="2"/>
  <c r="R1872" i="2" s="1"/>
  <c r="P1871" i="2"/>
  <c r="R1871" i="2" s="1"/>
  <c r="P1870" i="2"/>
  <c r="R1870" i="2" s="1"/>
  <c r="P1869" i="2"/>
  <c r="R1869" i="2" s="1"/>
  <c r="P1868" i="2"/>
  <c r="R1868" i="2" s="1"/>
  <c r="P1867" i="2"/>
  <c r="R1867" i="2" s="1"/>
  <c r="P1866" i="2"/>
  <c r="R1866" i="2" s="1"/>
  <c r="P1865" i="2"/>
  <c r="R1865" i="2" s="1"/>
  <c r="P1864" i="2"/>
  <c r="R1864" i="2" s="1"/>
  <c r="P1863" i="2"/>
  <c r="R1863" i="2" s="1"/>
  <c r="P1862" i="2"/>
  <c r="R1862" i="2" s="1"/>
  <c r="P1861" i="2"/>
  <c r="R1861" i="2" s="1"/>
  <c r="P1860" i="2"/>
  <c r="R1860" i="2" s="1"/>
  <c r="P1859" i="2"/>
  <c r="R1859" i="2" s="1"/>
  <c r="P1858" i="2"/>
  <c r="R1858" i="2" s="1"/>
  <c r="P1857" i="2"/>
  <c r="R1857" i="2" s="1"/>
  <c r="P1856" i="2"/>
  <c r="R1856" i="2" s="1"/>
  <c r="P1855" i="2"/>
  <c r="R1855" i="2" s="1"/>
  <c r="P1854" i="2"/>
  <c r="R1854" i="2" s="1"/>
  <c r="P1853" i="2"/>
  <c r="R1853" i="2" s="1"/>
  <c r="P1852" i="2"/>
  <c r="R1852" i="2" s="1"/>
  <c r="P1851" i="2"/>
  <c r="R1851" i="2" s="1"/>
  <c r="P1850" i="2"/>
  <c r="R1850" i="2" s="1"/>
  <c r="P1849" i="2"/>
  <c r="R1849" i="2" s="1"/>
  <c r="P1848" i="2"/>
  <c r="R1848" i="2" s="1"/>
  <c r="P1847" i="2"/>
  <c r="R1847" i="2" s="1"/>
  <c r="P1846" i="2"/>
  <c r="R1846" i="2" s="1"/>
  <c r="P1845" i="2"/>
  <c r="R1845" i="2" s="1"/>
  <c r="P1844" i="2"/>
  <c r="R1844" i="2" s="1"/>
  <c r="P1843" i="2"/>
  <c r="R1843" i="2" s="1"/>
  <c r="P1842" i="2"/>
  <c r="R1842" i="2" s="1"/>
  <c r="P1841" i="2"/>
  <c r="R1841" i="2" s="1"/>
  <c r="P1840" i="2"/>
  <c r="R1840" i="2" s="1"/>
  <c r="P1839" i="2"/>
  <c r="R1839" i="2" s="1"/>
  <c r="P1838" i="2"/>
  <c r="R1838" i="2" s="1"/>
  <c r="P1837" i="2"/>
  <c r="R1837" i="2" s="1"/>
  <c r="P1836" i="2"/>
  <c r="R1836" i="2" s="1"/>
  <c r="P1835" i="2"/>
  <c r="R1835" i="2" s="1"/>
  <c r="P1834" i="2"/>
  <c r="R1834" i="2" s="1"/>
  <c r="P1833" i="2"/>
  <c r="R1833" i="2" s="1"/>
  <c r="P1832" i="2"/>
  <c r="R1832" i="2" s="1"/>
  <c r="P1831" i="2"/>
  <c r="R1831" i="2" s="1"/>
  <c r="P1830" i="2"/>
  <c r="R1830" i="2" s="1"/>
  <c r="P1829" i="2"/>
  <c r="R1829" i="2" s="1"/>
  <c r="P1828" i="2"/>
  <c r="R1828" i="2" s="1"/>
  <c r="P1827" i="2"/>
  <c r="R1827" i="2" s="1"/>
  <c r="P1826" i="2"/>
  <c r="R1826" i="2" s="1"/>
  <c r="P1825" i="2"/>
  <c r="R1825" i="2" s="1"/>
  <c r="P1824" i="2"/>
  <c r="R1824" i="2" s="1"/>
  <c r="P1823" i="2"/>
  <c r="R1823" i="2" s="1"/>
  <c r="P1822" i="2"/>
  <c r="R1822" i="2" s="1"/>
  <c r="P1821" i="2"/>
  <c r="R1821" i="2" s="1"/>
  <c r="P1820" i="2"/>
  <c r="R1820" i="2" s="1"/>
  <c r="P1819" i="2"/>
  <c r="R1819" i="2" s="1"/>
  <c r="P1818" i="2"/>
  <c r="R1818" i="2" s="1"/>
  <c r="P1817" i="2"/>
  <c r="R1817" i="2" s="1"/>
  <c r="P1816" i="2"/>
  <c r="R1816" i="2" s="1"/>
  <c r="P1815" i="2"/>
  <c r="R1815" i="2" s="1"/>
  <c r="P1814" i="2"/>
  <c r="R1814" i="2" s="1"/>
  <c r="P1813" i="2"/>
  <c r="R1813" i="2" s="1"/>
  <c r="P1812" i="2"/>
  <c r="R1812" i="2" s="1"/>
  <c r="P1811" i="2"/>
  <c r="R1811" i="2" s="1"/>
  <c r="P1810" i="2"/>
  <c r="R1810" i="2" s="1"/>
  <c r="P1809" i="2"/>
  <c r="R1809" i="2" s="1"/>
  <c r="P1808" i="2"/>
  <c r="R1808" i="2" s="1"/>
  <c r="P1807" i="2"/>
  <c r="R1807" i="2" s="1"/>
  <c r="P1806" i="2"/>
  <c r="R1806" i="2" s="1"/>
  <c r="P1805" i="2"/>
  <c r="R1805" i="2" s="1"/>
  <c r="P1804" i="2"/>
  <c r="R1804" i="2" s="1"/>
  <c r="P1803" i="2"/>
  <c r="R1803" i="2" s="1"/>
  <c r="P1802" i="2"/>
  <c r="R1802" i="2" s="1"/>
  <c r="P1801" i="2"/>
  <c r="R1801" i="2" s="1"/>
  <c r="P1800" i="2"/>
  <c r="R1800" i="2" s="1"/>
  <c r="P1799" i="2"/>
  <c r="R1799" i="2" s="1"/>
  <c r="P1798" i="2"/>
  <c r="R1798" i="2" s="1"/>
  <c r="P1797" i="2"/>
  <c r="R1797" i="2" s="1"/>
  <c r="P1796" i="2"/>
  <c r="R1796" i="2" s="1"/>
  <c r="P1795" i="2"/>
  <c r="R1795" i="2" s="1"/>
  <c r="P1794" i="2"/>
  <c r="R1794" i="2" s="1"/>
  <c r="P1793" i="2"/>
  <c r="R1793" i="2" s="1"/>
  <c r="P1792" i="2"/>
  <c r="R1792" i="2" s="1"/>
  <c r="P1791" i="2"/>
  <c r="R1791" i="2" s="1"/>
  <c r="P1790" i="2"/>
  <c r="R1790" i="2" s="1"/>
  <c r="P1789" i="2"/>
  <c r="R1789" i="2" s="1"/>
  <c r="P1788" i="2"/>
  <c r="R1788" i="2" s="1"/>
  <c r="P1787" i="2"/>
  <c r="R1787" i="2" s="1"/>
  <c r="P1786" i="2"/>
  <c r="R1786" i="2" s="1"/>
  <c r="P1785" i="2"/>
  <c r="R1785" i="2" s="1"/>
  <c r="P1784" i="2"/>
  <c r="R1784" i="2" s="1"/>
  <c r="P1783" i="2"/>
  <c r="R1783" i="2" s="1"/>
  <c r="P1782" i="2"/>
  <c r="R1782" i="2" s="1"/>
  <c r="P1781" i="2"/>
  <c r="R1781" i="2" s="1"/>
  <c r="P1780" i="2"/>
  <c r="R1780" i="2" s="1"/>
  <c r="P1779" i="2"/>
  <c r="R1779" i="2" s="1"/>
  <c r="P1778" i="2"/>
  <c r="R1778" i="2" s="1"/>
  <c r="P1777" i="2"/>
  <c r="R1777" i="2" s="1"/>
  <c r="P1776" i="2"/>
  <c r="R1776" i="2" s="1"/>
  <c r="P1775" i="2"/>
  <c r="R1775" i="2" s="1"/>
  <c r="P1774" i="2"/>
  <c r="R1774" i="2" s="1"/>
  <c r="P1773" i="2"/>
  <c r="R1773" i="2" s="1"/>
  <c r="P1772" i="2"/>
  <c r="R1772" i="2" s="1"/>
  <c r="P1771" i="2"/>
  <c r="R1771" i="2" s="1"/>
  <c r="P1770" i="2"/>
  <c r="R1770" i="2" s="1"/>
  <c r="P1769" i="2"/>
  <c r="R1769" i="2" s="1"/>
  <c r="P1768" i="2"/>
  <c r="R1768" i="2" s="1"/>
  <c r="P1767" i="2"/>
  <c r="R1767" i="2" s="1"/>
  <c r="P1766" i="2"/>
  <c r="R1766" i="2" s="1"/>
  <c r="P1765" i="2"/>
  <c r="R1765" i="2" s="1"/>
  <c r="P1764" i="2"/>
  <c r="R1764" i="2" s="1"/>
  <c r="P1763" i="2"/>
  <c r="R1763" i="2" s="1"/>
  <c r="P1762" i="2"/>
  <c r="R1762" i="2" s="1"/>
  <c r="P1761" i="2"/>
  <c r="R1761" i="2" s="1"/>
  <c r="P1760" i="2"/>
  <c r="R1760" i="2" s="1"/>
  <c r="P1759" i="2"/>
  <c r="R1759" i="2" s="1"/>
  <c r="P1758" i="2"/>
  <c r="R1758" i="2" s="1"/>
  <c r="P1757" i="2"/>
  <c r="R1757" i="2" s="1"/>
  <c r="P1756" i="2"/>
  <c r="R1756" i="2" s="1"/>
  <c r="P1755" i="2"/>
  <c r="R1755" i="2" s="1"/>
  <c r="P1754" i="2"/>
  <c r="R1754" i="2" s="1"/>
  <c r="P1753" i="2"/>
  <c r="R1753" i="2" s="1"/>
  <c r="P1752" i="2"/>
  <c r="R1752" i="2" s="1"/>
  <c r="P1751" i="2"/>
  <c r="R1751" i="2" s="1"/>
  <c r="P1750" i="2"/>
  <c r="R1750" i="2" s="1"/>
  <c r="P1749" i="2"/>
  <c r="R1749" i="2" s="1"/>
  <c r="P1748" i="2"/>
  <c r="R1748" i="2" s="1"/>
  <c r="P1747" i="2"/>
  <c r="R1747" i="2" s="1"/>
  <c r="P1746" i="2"/>
  <c r="R1746" i="2" s="1"/>
  <c r="P1745" i="2"/>
  <c r="R1745" i="2" s="1"/>
  <c r="P1744" i="2"/>
  <c r="R1744" i="2" s="1"/>
  <c r="P1743" i="2"/>
  <c r="R1743" i="2" s="1"/>
  <c r="P1742" i="2"/>
  <c r="R1742" i="2" s="1"/>
  <c r="P1741" i="2"/>
  <c r="R1741" i="2" s="1"/>
  <c r="P1740" i="2"/>
  <c r="R1740" i="2" s="1"/>
  <c r="P1739" i="2"/>
  <c r="R1739" i="2" s="1"/>
  <c r="P1738" i="2"/>
  <c r="R1738" i="2" s="1"/>
  <c r="P1737" i="2"/>
  <c r="R1737" i="2" s="1"/>
  <c r="P1736" i="2"/>
  <c r="R1736" i="2" s="1"/>
  <c r="P1735" i="2"/>
  <c r="R1735" i="2" s="1"/>
  <c r="P1734" i="2"/>
  <c r="R1734" i="2" s="1"/>
  <c r="P1733" i="2"/>
  <c r="R1733" i="2" s="1"/>
  <c r="P1732" i="2"/>
  <c r="R1732" i="2" s="1"/>
  <c r="P1731" i="2"/>
  <c r="R1731" i="2" s="1"/>
  <c r="P1730" i="2"/>
  <c r="R1730" i="2" s="1"/>
  <c r="P1729" i="2"/>
  <c r="R1729" i="2" s="1"/>
  <c r="P1728" i="2"/>
  <c r="R1728" i="2" s="1"/>
  <c r="P1727" i="2"/>
  <c r="R1727" i="2" s="1"/>
  <c r="P1726" i="2"/>
  <c r="R1726" i="2" s="1"/>
  <c r="P1725" i="2"/>
  <c r="R1725" i="2" s="1"/>
  <c r="P1724" i="2"/>
  <c r="R1724" i="2" s="1"/>
  <c r="P1723" i="2"/>
  <c r="R1723" i="2" s="1"/>
  <c r="P1722" i="2"/>
  <c r="R1722" i="2" s="1"/>
  <c r="P1721" i="2"/>
  <c r="R1721" i="2" s="1"/>
  <c r="P1720" i="2"/>
  <c r="R1720" i="2" s="1"/>
  <c r="P1719" i="2"/>
  <c r="R1719" i="2" s="1"/>
  <c r="P1718" i="2"/>
  <c r="R1718" i="2" s="1"/>
  <c r="P1717" i="2"/>
  <c r="R1717" i="2" s="1"/>
  <c r="P1716" i="2"/>
  <c r="R1716" i="2" s="1"/>
  <c r="P1715" i="2"/>
  <c r="R1715" i="2" s="1"/>
  <c r="P1714" i="2"/>
  <c r="R1714" i="2" s="1"/>
  <c r="P1713" i="2"/>
  <c r="R1713" i="2" s="1"/>
  <c r="P1712" i="2"/>
  <c r="R1712" i="2" s="1"/>
  <c r="P1711" i="2"/>
  <c r="R1711" i="2" s="1"/>
  <c r="P1710" i="2"/>
  <c r="R1710" i="2" s="1"/>
  <c r="P1709" i="2"/>
  <c r="R1709" i="2" s="1"/>
  <c r="P1708" i="2"/>
  <c r="R1708" i="2" s="1"/>
  <c r="P1707" i="2"/>
  <c r="R1707" i="2" s="1"/>
  <c r="P1706" i="2"/>
  <c r="R1706" i="2" s="1"/>
  <c r="P1705" i="2"/>
  <c r="R1705" i="2" s="1"/>
  <c r="P1704" i="2"/>
  <c r="R1704" i="2" s="1"/>
  <c r="P1703" i="2"/>
  <c r="R1703" i="2" s="1"/>
  <c r="P1702" i="2"/>
  <c r="R1702" i="2" s="1"/>
  <c r="P1701" i="2"/>
  <c r="R1701" i="2" s="1"/>
  <c r="P1700" i="2"/>
  <c r="R1700" i="2" s="1"/>
  <c r="P1699" i="2"/>
  <c r="R1699" i="2" s="1"/>
  <c r="P1698" i="2"/>
  <c r="R1698" i="2" s="1"/>
  <c r="P1697" i="2"/>
  <c r="R1697" i="2" s="1"/>
  <c r="P1696" i="2"/>
  <c r="R1696" i="2" s="1"/>
  <c r="P1695" i="2"/>
  <c r="R1695" i="2" s="1"/>
  <c r="P1694" i="2"/>
  <c r="R1694" i="2" s="1"/>
  <c r="P1693" i="2"/>
  <c r="R1693" i="2" s="1"/>
  <c r="P1692" i="2"/>
  <c r="R1692" i="2" s="1"/>
  <c r="P1691" i="2"/>
  <c r="R1691" i="2" s="1"/>
  <c r="P1690" i="2"/>
  <c r="R1690" i="2" s="1"/>
  <c r="P1689" i="2"/>
  <c r="R1689" i="2" s="1"/>
  <c r="P1688" i="2"/>
  <c r="R1688" i="2" s="1"/>
  <c r="P1687" i="2"/>
  <c r="R1687" i="2" s="1"/>
  <c r="P1686" i="2"/>
  <c r="R1686" i="2" s="1"/>
  <c r="P1685" i="2"/>
  <c r="R1685" i="2" s="1"/>
  <c r="P1684" i="2"/>
  <c r="R1684" i="2" s="1"/>
  <c r="P1683" i="2"/>
  <c r="R1683" i="2" s="1"/>
  <c r="P1682" i="2"/>
  <c r="R1682" i="2" s="1"/>
  <c r="P1681" i="2"/>
  <c r="R1681" i="2" s="1"/>
  <c r="P1680" i="2"/>
  <c r="R1680" i="2" s="1"/>
  <c r="P1679" i="2"/>
  <c r="R1679" i="2" s="1"/>
  <c r="P1678" i="2"/>
  <c r="R1678" i="2" s="1"/>
  <c r="P1677" i="2"/>
  <c r="R1677" i="2" s="1"/>
  <c r="P1676" i="2"/>
  <c r="R1676" i="2" s="1"/>
  <c r="P1675" i="2"/>
  <c r="R1675" i="2" s="1"/>
  <c r="P1674" i="2"/>
  <c r="R1674" i="2" s="1"/>
  <c r="P1673" i="2"/>
  <c r="R1673" i="2" s="1"/>
  <c r="P1672" i="2"/>
  <c r="R1672" i="2" s="1"/>
  <c r="P1671" i="2"/>
  <c r="R1671" i="2" s="1"/>
  <c r="P1670" i="2"/>
  <c r="R1670" i="2" s="1"/>
  <c r="P1669" i="2"/>
  <c r="R1669" i="2" s="1"/>
  <c r="P1668" i="2"/>
  <c r="R1668" i="2" s="1"/>
  <c r="P1667" i="2"/>
  <c r="R1667" i="2" s="1"/>
  <c r="P1666" i="2"/>
  <c r="R1666" i="2" s="1"/>
  <c r="P1665" i="2"/>
  <c r="R1665" i="2" s="1"/>
  <c r="P1664" i="2"/>
  <c r="R1664" i="2" s="1"/>
  <c r="P1663" i="2"/>
  <c r="R1663" i="2" s="1"/>
  <c r="P1662" i="2"/>
  <c r="R1662" i="2" s="1"/>
  <c r="P1661" i="2"/>
  <c r="R1661" i="2" s="1"/>
  <c r="P1660" i="2"/>
  <c r="R1660" i="2" s="1"/>
  <c r="P1659" i="2"/>
  <c r="R1659" i="2" s="1"/>
  <c r="P1658" i="2"/>
  <c r="R1658" i="2" s="1"/>
  <c r="P1657" i="2"/>
  <c r="R1657" i="2" s="1"/>
  <c r="P1656" i="2"/>
  <c r="R1656" i="2" s="1"/>
  <c r="P1655" i="2"/>
  <c r="R1655" i="2" s="1"/>
  <c r="P1654" i="2"/>
  <c r="R1654" i="2" s="1"/>
  <c r="P1653" i="2"/>
  <c r="R1653" i="2" s="1"/>
  <c r="P1652" i="2"/>
  <c r="R1652" i="2" s="1"/>
  <c r="P1651" i="2"/>
  <c r="R1651" i="2" s="1"/>
  <c r="P1650" i="2"/>
  <c r="R1650" i="2" s="1"/>
  <c r="P1649" i="2"/>
  <c r="R1649" i="2" s="1"/>
  <c r="P1648" i="2"/>
  <c r="R1648" i="2" s="1"/>
  <c r="P1647" i="2"/>
  <c r="R1647" i="2" s="1"/>
  <c r="P1646" i="2"/>
  <c r="R1646" i="2" s="1"/>
  <c r="P1645" i="2"/>
  <c r="R1645" i="2" s="1"/>
  <c r="P1644" i="2"/>
  <c r="R1644" i="2" s="1"/>
  <c r="P1643" i="2"/>
  <c r="R1643" i="2" s="1"/>
  <c r="P1642" i="2"/>
  <c r="R1642" i="2" s="1"/>
  <c r="P1641" i="2"/>
  <c r="R1641" i="2" s="1"/>
  <c r="P1640" i="2"/>
  <c r="R1640" i="2" s="1"/>
  <c r="P1639" i="2"/>
  <c r="R1639" i="2" s="1"/>
  <c r="P1638" i="2"/>
  <c r="R1638" i="2" s="1"/>
  <c r="P1637" i="2"/>
  <c r="R1637" i="2" s="1"/>
  <c r="P1636" i="2"/>
  <c r="R1636" i="2" s="1"/>
  <c r="P1635" i="2"/>
  <c r="R1635" i="2" s="1"/>
  <c r="P1634" i="2"/>
  <c r="R1634" i="2" s="1"/>
  <c r="P1633" i="2"/>
  <c r="R1633" i="2" s="1"/>
  <c r="P1632" i="2"/>
  <c r="R1632" i="2" s="1"/>
  <c r="P1631" i="2"/>
  <c r="R1631" i="2" s="1"/>
  <c r="P1630" i="2"/>
  <c r="R1630" i="2" s="1"/>
  <c r="P1629" i="2"/>
  <c r="R1629" i="2" s="1"/>
  <c r="P1628" i="2"/>
  <c r="R1628" i="2" s="1"/>
  <c r="P1627" i="2"/>
  <c r="R1627" i="2" s="1"/>
  <c r="P1626" i="2"/>
  <c r="R1626" i="2" s="1"/>
  <c r="P1625" i="2"/>
  <c r="R1625" i="2" s="1"/>
  <c r="P1624" i="2"/>
  <c r="R1624" i="2" s="1"/>
  <c r="P1623" i="2"/>
  <c r="R1623" i="2" s="1"/>
  <c r="P1622" i="2"/>
  <c r="R1622" i="2" s="1"/>
  <c r="P1621" i="2"/>
  <c r="R1621" i="2" s="1"/>
  <c r="P1620" i="2"/>
  <c r="R1620" i="2" s="1"/>
  <c r="P1619" i="2"/>
  <c r="R1619" i="2" s="1"/>
  <c r="P1618" i="2"/>
  <c r="R1618" i="2" s="1"/>
  <c r="P1617" i="2"/>
  <c r="R1617" i="2" s="1"/>
  <c r="P1616" i="2"/>
  <c r="R1616" i="2" s="1"/>
  <c r="P1615" i="2"/>
  <c r="R1615" i="2" s="1"/>
  <c r="P1614" i="2"/>
  <c r="R1614" i="2" s="1"/>
  <c r="P1613" i="2"/>
  <c r="R1613" i="2" s="1"/>
  <c r="P1612" i="2"/>
  <c r="R1612" i="2" s="1"/>
  <c r="P1611" i="2"/>
  <c r="R1611" i="2" s="1"/>
  <c r="P1610" i="2"/>
  <c r="R1610" i="2" s="1"/>
  <c r="P1609" i="2"/>
  <c r="R1609" i="2" s="1"/>
  <c r="P1608" i="2"/>
  <c r="R1608" i="2" s="1"/>
  <c r="P1607" i="2"/>
  <c r="R1607" i="2" s="1"/>
  <c r="P1606" i="2"/>
  <c r="R1606" i="2" s="1"/>
  <c r="P1605" i="2"/>
  <c r="R1605" i="2" s="1"/>
  <c r="P1604" i="2"/>
  <c r="R1604" i="2" s="1"/>
  <c r="P1603" i="2"/>
  <c r="R1603" i="2" s="1"/>
  <c r="P1602" i="2"/>
  <c r="R1602" i="2" s="1"/>
  <c r="P1601" i="2"/>
  <c r="R1601" i="2" s="1"/>
  <c r="P1600" i="2"/>
  <c r="R1600" i="2" s="1"/>
  <c r="P1599" i="2"/>
  <c r="R1599" i="2" s="1"/>
  <c r="P1598" i="2"/>
  <c r="R1598" i="2" s="1"/>
  <c r="P1597" i="2"/>
  <c r="R1597" i="2" s="1"/>
  <c r="P1596" i="2"/>
  <c r="R1596" i="2" s="1"/>
  <c r="P1595" i="2"/>
  <c r="R1595" i="2" s="1"/>
  <c r="P1594" i="2"/>
  <c r="R1594" i="2" s="1"/>
  <c r="P1593" i="2"/>
  <c r="R1593" i="2" s="1"/>
  <c r="P1592" i="2"/>
  <c r="R1592" i="2" s="1"/>
  <c r="P1591" i="2"/>
  <c r="R1591" i="2" s="1"/>
  <c r="P1590" i="2"/>
  <c r="R1590" i="2" s="1"/>
  <c r="P1589" i="2"/>
  <c r="R1589" i="2" s="1"/>
  <c r="P1588" i="2"/>
  <c r="R1588" i="2" s="1"/>
  <c r="P1587" i="2"/>
  <c r="R1587" i="2" s="1"/>
  <c r="P1586" i="2"/>
  <c r="R1586" i="2" s="1"/>
  <c r="P1585" i="2"/>
  <c r="R1585" i="2" s="1"/>
  <c r="P1584" i="2"/>
  <c r="R1584" i="2" s="1"/>
  <c r="P1583" i="2"/>
  <c r="R1583" i="2" s="1"/>
  <c r="P1582" i="2"/>
  <c r="R1582" i="2" s="1"/>
  <c r="P1581" i="2"/>
  <c r="R1581" i="2" s="1"/>
  <c r="P1580" i="2"/>
  <c r="R1580" i="2" s="1"/>
  <c r="P1579" i="2"/>
  <c r="R1579" i="2" s="1"/>
  <c r="P1578" i="2"/>
  <c r="R1578" i="2" s="1"/>
  <c r="P1577" i="2"/>
  <c r="R1577" i="2" s="1"/>
  <c r="P1576" i="2"/>
  <c r="R1576" i="2" s="1"/>
  <c r="P1575" i="2"/>
  <c r="R1575" i="2" s="1"/>
  <c r="P1574" i="2"/>
  <c r="R1574" i="2" s="1"/>
  <c r="P1573" i="2"/>
  <c r="R1573" i="2" s="1"/>
  <c r="P1572" i="2"/>
  <c r="R1572" i="2" s="1"/>
  <c r="P1571" i="2"/>
  <c r="R1571" i="2" s="1"/>
  <c r="P1570" i="2"/>
  <c r="R1570" i="2" s="1"/>
  <c r="P1569" i="2"/>
  <c r="R1569" i="2" s="1"/>
  <c r="P1568" i="2"/>
  <c r="R1568" i="2" s="1"/>
  <c r="P1567" i="2"/>
  <c r="R1567" i="2" s="1"/>
  <c r="P1566" i="2"/>
  <c r="R1566" i="2" s="1"/>
  <c r="P1565" i="2"/>
  <c r="R1565" i="2" s="1"/>
  <c r="P1564" i="2"/>
  <c r="R1564" i="2" s="1"/>
  <c r="P1563" i="2"/>
  <c r="R1563" i="2" s="1"/>
  <c r="P1562" i="2"/>
  <c r="R1562" i="2" s="1"/>
  <c r="P1561" i="2"/>
  <c r="R1561" i="2" s="1"/>
  <c r="P1560" i="2"/>
  <c r="R1560" i="2" s="1"/>
  <c r="P1559" i="2"/>
  <c r="R1559" i="2" s="1"/>
  <c r="P1558" i="2"/>
  <c r="R1558" i="2" s="1"/>
  <c r="P1557" i="2"/>
  <c r="R1557" i="2" s="1"/>
  <c r="P1556" i="2"/>
  <c r="R1556" i="2" s="1"/>
  <c r="P1555" i="2"/>
  <c r="R1555" i="2" s="1"/>
  <c r="P1554" i="2"/>
  <c r="R1554" i="2" s="1"/>
  <c r="P1553" i="2"/>
  <c r="R1553" i="2" s="1"/>
  <c r="P1552" i="2"/>
  <c r="R1552" i="2" s="1"/>
  <c r="P1551" i="2"/>
  <c r="R1551" i="2" s="1"/>
  <c r="P1550" i="2"/>
  <c r="R1550" i="2" s="1"/>
  <c r="P1549" i="2"/>
  <c r="R1549" i="2" s="1"/>
  <c r="P1548" i="2"/>
  <c r="R1548" i="2" s="1"/>
  <c r="P1547" i="2"/>
  <c r="R1547" i="2" s="1"/>
  <c r="P1546" i="2"/>
  <c r="R1546" i="2" s="1"/>
  <c r="P1545" i="2"/>
  <c r="R1545" i="2" s="1"/>
  <c r="P1544" i="2"/>
  <c r="R1544" i="2" s="1"/>
  <c r="P1543" i="2"/>
  <c r="R1543" i="2" s="1"/>
  <c r="P1542" i="2"/>
  <c r="R1542" i="2" s="1"/>
  <c r="P1541" i="2"/>
  <c r="R1541" i="2" s="1"/>
  <c r="P1540" i="2"/>
  <c r="R1540" i="2" s="1"/>
  <c r="P1539" i="2"/>
  <c r="R1539" i="2" s="1"/>
  <c r="P1538" i="2"/>
  <c r="R1538" i="2" s="1"/>
  <c r="P1537" i="2"/>
  <c r="R1537" i="2" s="1"/>
  <c r="P1536" i="2"/>
  <c r="R1536" i="2" s="1"/>
  <c r="P1535" i="2"/>
  <c r="R1535" i="2" s="1"/>
  <c r="P1534" i="2"/>
  <c r="R1534" i="2" s="1"/>
  <c r="P1533" i="2"/>
  <c r="R1533" i="2" s="1"/>
  <c r="P1532" i="2"/>
  <c r="R1532" i="2" s="1"/>
  <c r="P1531" i="2"/>
  <c r="R1531" i="2" s="1"/>
  <c r="P1530" i="2"/>
  <c r="R1530" i="2" s="1"/>
  <c r="P1529" i="2"/>
  <c r="R1529" i="2" s="1"/>
  <c r="P1528" i="2"/>
  <c r="R1528" i="2" s="1"/>
  <c r="P1527" i="2"/>
  <c r="R1527" i="2" s="1"/>
  <c r="P1526" i="2"/>
  <c r="R1526" i="2" s="1"/>
  <c r="P1525" i="2"/>
  <c r="R1525" i="2" s="1"/>
  <c r="P1524" i="2"/>
  <c r="R1524" i="2" s="1"/>
  <c r="P1523" i="2"/>
  <c r="R1523" i="2" s="1"/>
  <c r="P1522" i="2"/>
  <c r="R1522" i="2" s="1"/>
  <c r="P1521" i="2"/>
  <c r="R1521" i="2" s="1"/>
  <c r="P1520" i="2"/>
  <c r="R1520" i="2" s="1"/>
  <c r="P1519" i="2"/>
  <c r="R1519" i="2" s="1"/>
  <c r="P1518" i="2"/>
  <c r="R1518" i="2" s="1"/>
  <c r="P1517" i="2"/>
  <c r="R1517" i="2" s="1"/>
  <c r="P1516" i="2"/>
  <c r="R1516" i="2" s="1"/>
  <c r="P1515" i="2"/>
  <c r="R1515" i="2" s="1"/>
  <c r="P1514" i="2"/>
  <c r="R1514" i="2" s="1"/>
  <c r="P1513" i="2"/>
  <c r="R1513" i="2" s="1"/>
  <c r="P1512" i="2"/>
  <c r="R1512" i="2" s="1"/>
  <c r="P1511" i="2"/>
  <c r="R1511" i="2" s="1"/>
  <c r="P1510" i="2"/>
  <c r="R1510" i="2" s="1"/>
  <c r="P1509" i="2"/>
  <c r="R1509" i="2" s="1"/>
  <c r="P1508" i="2"/>
  <c r="R1508" i="2" s="1"/>
  <c r="P1507" i="2"/>
  <c r="R1507" i="2" s="1"/>
  <c r="P1506" i="2"/>
  <c r="R1506" i="2" s="1"/>
  <c r="P1505" i="2"/>
  <c r="R1505" i="2" s="1"/>
  <c r="P1504" i="2"/>
  <c r="R1504" i="2" s="1"/>
  <c r="P1503" i="2"/>
  <c r="R1503" i="2" s="1"/>
  <c r="P1502" i="2"/>
  <c r="R1502" i="2" s="1"/>
  <c r="P1501" i="2"/>
  <c r="R1501" i="2" s="1"/>
  <c r="P1500" i="2"/>
  <c r="R1500" i="2" s="1"/>
  <c r="P1499" i="2"/>
  <c r="R1499" i="2" s="1"/>
  <c r="P1498" i="2"/>
  <c r="R1498" i="2" s="1"/>
  <c r="P1497" i="2"/>
  <c r="R1497" i="2" s="1"/>
  <c r="P1496" i="2"/>
  <c r="R1496" i="2" s="1"/>
  <c r="P1495" i="2"/>
  <c r="R1495" i="2" s="1"/>
  <c r="P1494" i="2"/>
  <c r="R1494" i="2" s="1"/>
  <c r="P1493" i="2"/>
  <c r="R1493" i="2" s="1"/>
  <c r="P1492" i="2"/>
  <c r="R1492" i="2" s="1"/>
  <c r="P1491" i="2"/>
  <c r="R1491" i="2" s="1"/>
  <c r="P1490" i="2"/>
  <c r="R1490" i="2" s="1"/>
  <c r="P1489" i="2"/>
  <c r="R1489" i="2" s="1"/>
  <c r="P1488" i="2"/>
  <c r="R1488" i="2" s="1"/>
  <c r="P1487" i="2"/>
  <c r="R1487" i="2" s="1"/>
  <c r="P1486" i="2"/>
  <c r="R1486" i="2" s="1"/>
  <c r="P1485" i="2"/>
  <c r="R1485" i="2" s="1"/>
  <c r="P1484" i="2"/>
  <c r="R1484" i="2" s="1"/>
  <c r="P1483" i="2"/>
  <c r="R1483" i="2" s="1"/>
  <c r="P1482" i="2"/>
  <c r="R1482" i="2" s="1"/>
  <c r="P1481" i="2"/>
  <c r="R1481" i="2" s="1"/>
  <c r="P1480" i="2"/>
  <c r="R1480" i="2" s="1"/>
  <c r="P1479" i="2"/>
  <c r="R1479" i="2" s="1"/>
  <c r="P1478" i="2"/>
  <c r="R1478" i="2" s="1"/>
  <c r="P1477" i="2"/>
  <c r="R1477" i="2" s="1"/>
  <c r="P1476" i="2"/>
  <c r="R1476" i="2" s="1"/>
  <c r="P1475" i="2"/>
  <c r="R1475" i="2" s="1"/>
  <c r="P1474" i="2"/>
  <c r="R1474" i="2" s="1"/>
  <c r="P1473" i="2"/>
  <c r="R1473" i="2" s="1"/>
  <c r="P1472" i="2"/>
  <c r="R1472" i="2" s="1"/>
  <c r="P1471" i="2"/>
  <c r="R1471" i="2" s="1"/>
  <c r="P1470" i="2"/>
  <c r="R1470" i="2" s="1"/>
  <c r="P1469" i="2"/>
  <c r="R1469" i="2" s="1"/>
  <c r="P1468" i="2"/>
  <c r="R1468" i="2" s="1"/>
  <c r="P1467" i="2"/>
  <c r="R1467" i="2" s="1"/>
  <c r="P1466" i="2"/>
  <c r="R1466" i="2" s="1"/>
  <c r="P1465" i="2"/>
  <c r="R1465" i="2" s="1"/>
  <c r="P1464" i="2"/>
  <c r="R1464" i="2" s="1"/>
  <c r="P1463" i="2"/>
  <c r="R1463" i="2" s="1"/>
  <c r="P1462" i="2"/>
  <c r="R1462" i="2" s="1"/>
  <c r="P1461" i="2"/>
  <c r="R1461" i="2" s="1"/>
  <c r="P1460" i="2"/>
  <c r="R1460" i="2" s="1"/>
  <c r="P1459" i="2"/>
  <c r="R1459" i="2" s="1"/>
  <c r="P1458" i="2"/>
  <c r="R1458" i="2" s="1"/>
  <c r="P1457" i="2"/>
  <c r="R1457" i="2" s="1"/>
  <c r="P1456" i="2"/>
  <c r="R1456" i="2" s="1"/>
  <c r="P1455" i="2"/>
  <c r="R1455" i="2" s="1"/>
  <c r="P1454" i="2"/>
  <c r="R1454" i="2" s="1"/>
  <c r="P1453" i="2"/>
  <c r="R1453" i="2" s="1"/>
  <c r="P1452" i="2"/>
  <c r="R1452" i="2" s="1"/>
  <c r="P1451" i="2"/>
  <c r="R1451" i="2" s="1"/>
  <c r="P1450" i="2"/>
  <c r="R1450" i="2" s="1"/>
  <c r="P1449" i="2"/>
  <c r="R1449" i="2" s="1"/>
  <c r="P1448" i="2"/>
  <c r="R1448" i="2" s="1"/>
  <c r="P1447" i="2"/>
  <c r="R1447" i="2" s="1"/>
  <c r="P1446" i="2"/>
  <c r="R1446" i="2" s="1"/>
  <c r="P1445" i="2"/>
  <c r="R1445" i="2" s="1"/>
  <c r="P1444" i="2"/>
  <c r="R1444" i="2" s="1"/>
  <c r="P1443" i="2"/>
  <c r="R1443" i="2" s="1"/>
  <c r="P1442" i="2"/>
  <c r="R1442" i="2" s="1"/>
  <c r="P1441" i="2"/>
  <c r="R1441" i="2" s="1"/>
  <c r="P1440" i="2"/>
  <c r="R1440" i="2" s="1"/>
  <c r="P1439" i="2"/>
  <c r="R1439" i="2" s="1"/>
  <c r="P1438" i="2"/>
  <c r="R1438" i="2" s="1"/>
  <c r="P1437" i="2"/>
  <c r="R1437" i="2" s="1"/>
  <c r="P1436" i="2"/>
  <c r="R1436" i="2" s="1"/>
  <c r="P1435" i="2"/>
  <c r="R1435" i="2" s="1"/>
  <c r="P1434" i="2"/>
  <c r="R1434" i="2" s="1"/>
  <c r="P1433" i="2"/>
  <c r="R1433" i="2" s="1"/>
  <c r="P1432" i="2"/>
  <c r="R1432" i="2" s="1"/>
  <c r="P1431" i="2"/>
  <c r="R1431" i="2" s="1"/>
  <c r="P1430" i="2"/>
  <c r="R1430" i="2" s="1"/>
  <c r="P1429" i="2"/>
  <c r="R1429" i="2" s="1"/>
  <c r="P1428" i="2"/>
  <c r="R1428" i="2" s="1"/>
  <c r="P1427" i="2"/>
  <c r="R1427" i="2" s="1"/>
  <c r="P1426" i="2"/>
  <c r="R1426" i="2" s="1"/>
  <c r="P1425" i="2"/>
  <c r="R1425" i="2" s="1"/>
  <c r="P1424" i="2"/>
  <c r="R1424" i="2" s="1"/>
  <c r="P1423" i="2"/>
  <c r="R1423" i="2" s="1"/>
  <c r="P1422" i="2"/>
  <c r="R1422" i="2" s="1"/>
  <c r="P1421" i="2"/>
  <c r="R1421" i="2" s="1"/>
  <c r="P1420" i="2"/>
  <c r="R1420" i="2" s="1"/>
  <c r="P1419" i="2"/>
  <c r="R1419" i="2" s="1"/>
  <c r="P1418" i="2"/>
  <c r="R1418" i="2" s="1"/>
  <c r="P1417" i="2"/>
  <c r="R1417" i="2" s="1"/>
  <c r="P1416" i="2"/>
  <c r="R1416" i="2" s="1"/>
  <c r="P1415" i="2"/>
  <c r="R1415" i="2" s="1"/>
  <c r="P1414" i="2"/>
  <c r="R1414" i="2" s="1"/>
  <c r="P1413" i="2"/>
  <c r="R1413" i="2" s="1"/>
  <c r="P1412" i="2"/>
  <c r="R1412" i="2" s="1"/>
  <c r="P1411" i="2"/>
  <c r="R1411" i="2" s="1"/>
  <c r="P1410" i="2"/>
  <c r="R1410" i="2" s="1"/>
  <c r="P1409" i="2"/>
  <c r="R1409" i="2" s="1"/>
  <c r="P1408" i="2"/>
  <c r="R1408" i="2" s="1"/>
  <c r="P1407" i="2"/>
  <c r="R1407" i="2" s="1"/>
  <c r="P1406" i="2"/>
  <c r="R1406" i="2" s="1"/>
  <c r="P1405" i="2"/>
  <c r="R1405" i="2" s="1"/>
  <c r="P1404" i="2"/>
  <c r="R1404" i="2" s="1"/>
  <c r="P1403" i="2"/>
  <c r="R1403" i="2" s="1"/>
  <c r="P1402" i="2"/>
  <c r="R1402" i="2" s="1"/>
  <c r="P1401" i="2"/>
  <c r="R1401" i="2" s="1"/>
  <c r="P1400" i="2"/>
  <c r="R1400" i="2" s="1"/>
  <c r="P1399" i="2"/>
  <c r="R1399" i="2" s="1"/>
  <c r="P1398" i="2"/>
  <c r="R1398" i="2" s="1"/>
  <c r="P1397" i="2"/>
  <c r="R1397" i="2" s="1"/>
  <c r="P1396" i="2"/>
  <c r="R1396" i="2" s="1"/>
  <c r="P1395" i="2"/>
  <c r="R1395" i="2" s="1"/>
  <c r="P1394" i="2"/>
  <c r="R1394" i="2" s="1"/>
  <c r="P1393" i="2"/>
  <c r="R1393" i="2" s="1"/>
  <c r="P1392" i="2"/>
  <c r="R1392" i="2" s="1"/>
  <c r="P1391" i="2"/>
  <c r="R1391" i="2" s="1"/>
  <c r="P1390" i="2"/>
  <c r="R1390" i="2" s="1"/>
  <c r="P1389" i="2"/>
  <c r="R1389" i="2" s="1"/>
  <c r="P1388" i="2"/>
  <c r="R1388" i="2" s="1"/>
  <c r="P1387" i="2"/>
  <c r="R1387" i="2" s="1"/>
  <c r="P1386" i="2"/>
  <c r="R1386" i="2" s="1"/>
  <c r="P1385" i="2"/>
  <c r="R1385" i="2" s="1"/>
  <c r="P1384" i="2"/>
  <c r="R1384" i="2" s="1"/>
  <c r="P1383" i="2"/>
  <c r="R1383" i="2" s="1"/>
  <c r="P1382" i="2"/>
  <c r="R1382" i="2" s="1"/>
  <c r="P1381" i="2"/>
  <c r="R1381" i="2" s="1"/>
  <c r="P1380" i="2"/>
  <c r="R1380" i="2" s="1"/>
  <c r="P1379" i="2"/>
  <c r="R1379" i="2" s="1"/>
  <c r="P1378" i="2"/>
  <c r="R1378" i="2" s="1"/>
  <c r="P1377" i="2"/>
  <c r="R1377" i="2" s="1"/>
  <c r="P1376" i="2"/>
  <c r="R1376" i="2" s="1"/>
  <c r="P1375" i="2"/>
  <c r="R1375" i="2" s="1"/>
  <c r="P1374" i="2"/>
  <c r="R1374" i="2" s="1"/>
  <c r="P1373" i="2"/>
  <c r="R1373" i="2" s="1"/>
  <c r="P1372" i="2"/>
  <c r="R1372" i="2" s="1"/>
  <c r="P1371" i="2"/>
  <c r="R1371" i="2" s="1"/>
  <c r="P1370" i="2"/>
  <c r="R1370" i="2" s="1"/>
  <c r="P1369" i="2"/>
  <c r="R1369" i="2" s="1"/>
  <c r="P1368" i="2"/>
  <c r="R1368" i="2" s="1"/>
  <c r="P1367" i="2"/>
  <c r="R1367" i="2" s="1"/>
  <c r="P1366" i="2"/>
  <c r="R1366" i="2" s="1"/>
  <c r="P1365" i="2"/>
  <c r="R1365" i="2" s="1"/>
  <c r="P1364" i="2"/>
  <c r="R1364" i="2" s="1"/>
  <c r="P1363" i="2"/>
  <c r="R1363" i="2" s="1"/>
  <c r="P1362" i="2"/>
  <c r="R1362" i="2" s="1"/>
  <c r="P1361" i="2"/>
  <c r="R1361" i="2" s="1"/>
  <c r="P1360" i="2"/>
  <c r="R1360" i="2" s="1"/>
  <c r="P1359" i="2"/>
  <c r="R1359" i="2" s="1"/>
  <c r="P1358" i="2"/>
  <c r="R1358" i="2" s="1"/>
  <c r="P1357" i="2"/>
  <c r="R1357" i="2" s="1"/>
  <c r="P1356" i="2"/>
  <c r="R1356" i="2" s="1"/>
  <c r="P1355" i="2"/>
  <c r="R1355" i="2" s="1"/>
  <c r="P1354" i="2"/>
  <c r="R1354" i="2" s="1"/>
  <c r="P1353" i="2"/>
  <c r="R1353" i="2" s="1"/>
  <c r="P1352" i="2"/>
  <c r="R1352" i="2" s="1"/>
  <c r="P1351" i="2"/>
  <c r="R1351" i="2" s="1"/>
  <c r="P1350" i="2"/>
  <c r="R1350" i="2" s="1"/>
  <c r="P1349" i="2"/>
  <c r="R1349" i="2" s="1"/>
  <c r="P1348" i="2"/>
  <c r="R1348" i="2" s="1"/>
  <c r="P1347" i="2"/>
  <c r="R1347" i="2" s="1"/>
  <c r="P1346" i="2"/>
  <c r="R1346" i="2" s="1"/>
  <c r="P1345" i="2"/>
  <c r="R1345" i="2" s="1"/>
  <c r="P1344" i="2"/>
  <c r="R1344" i="2" s="1"/>
  <c r="P1343" i="2"/>
  <c r="R1343" i="2" s="1"/>
  <c r="P1342" i="2"/>
  <c r="R1342" i="2" s="1"/>
  <c r="P1341" i="2"/>
  <c r="R1341" i="2" s="1"/>
  <c r="P1340" i="2"/>
  <c r="R1340" i="2" s="1"/>
  <c r="P1339" i="2"/>
  <c r="R1339" i="2" s="1"/>
  <c r="P1338" i="2"/>
  <c r="R1338" i="2" s="1"/>
  <c r="P1337" i="2"/>
  <c r="R1337" i="2" s="1"/>
  <c r="P1336" i="2"/>
  <c r="R1336" i="2" s="1"/>
  <c r="P1335" i="2"/>
  <c r="R1335" i="2" s="1"/>
  <c r="P1334" i="2"/>
  <c r="R1334" i="2" s="1"/>
  <c r="P1333" i="2"/>
  <c r="R1333" i="2" s="1"/>
  <c r="P1332" i="2"/>
  <c r="R1332" i="2" s="1"/>
  <c r="P1331" i="2"/>
  <c r="R1331" i="2" s="1"/>
  <c r="P1330" i="2"/>
  <c r="R1330" i="2" s="1"/>
  <c r="P1329" i="2"/>
  <c r="R1329" i="2" s="1"/>
  <c r="P1328" i="2"/>
  <c r="R1328" i="2" s="1"/>
  <c r="P1327" i="2"/>
  <c r="R1327" i="2" s="1"/>
  <c r="P1326" i="2"/>
  <c r="R1326" i="2" s="1"/>
  <c r="P1325" i="2"/>
  <c r="R1325" i="2" s="1"/>
  <c r="P1324" i="2"/>
  <c r="R1324" i="2" s="1"/>
  <c r="P1323" i="2"/>
  <c r="R1323" i="2" s="1"/>
  <c r="P1322" i="2"/>
  <c r="R1322" i="2" s="1"/>
  <c r="P1321" i="2"/>
  <c r="R1321" i="2" s="1"/>
  <c r="P1320" i="2"/>
  <c r="R1320" i="2" s="1"/>
  <c r="P1319" i="2"/>
  <c r="R1319" i="2" s="1"/>
  <c r="P1318" i="2"/>
  <c r="R1318" i="2" s="1"/>
  <c r="P1317" i="2"/>
  <c r="R1317" i="2" s="1"/>
  <c r="P1316" i="2"/>
  <c r="R1316" i="2" s="1"/>
  <c r="P1315" i="2"/>
  <c r="R1315" i="2" s="1"/>
  <c r="P1314" i="2"/>
  <c r="R1314" i="2" s="1"/>
  <c r="P1313" i="2"/>
  <c r="R1313" i="2" s="1"/>
  <c r="P1312" i="2"/>
  <c r="R1312" i="2" s="1"/>
  <c r="P1311" i="2"/>
  <c r="R1311" i="2" s="1"/>
  <c r="P1310" i="2"/>
  <c r="R1310" i="2" s="1"/>
  <c r="P1309" i="2"/>
  <c r="R1309" i="2" s="1"/>
  <c r="P1308" i="2"/>
  <c r="R1308" i="2" s="1"/>
  <c r="P1307" i="2"/>
  <c r="R1307" i="2" s="1"/>
  <c r="P1306" i="2"/>
  <c r="R1306" i="2" s="1"/>
  <c r="P1305" i="2"/>
  <c r="R1305" i="2" s="1"/>
  <c r="P1304" i="2"/>
  <c r="R1304" i="2" s="1"/>
  <c r="P1303" i="2"/>
  <c r="R1303" i="2" s="1"/>
  <c r="P1302" i="2"/>
  <c r="R1302" i="2" s="1"/>
  <c r="P1301" i="2"/>
  <c r="R1301" i="2" s="1"/>
  <c r="P1300" i="2"/>
  <c r="R1300" i="2" s="1"/>
  <c r="P1299" i="2"/>
  <c r="R1299" i="2" s="1"/>
  <c r="P1298" i="2"/>
  <c r="R1298" i="2" s="1"/>
  <c r="P1297" i="2"/>
  <c r="R1297" i="2" s="1"/>
  <c r="P1296" i="2"/>
  <c r="R1296" i="2" s="1"/>
  <c r="P1295" i="2"/>
  <c r="R1295" i="2" s="1"/>
  <c r="P1294" i="2"/>
  <c r="R1294" i="2" s="1"/>
  <c r="P1293" i="2"/>
  <c r="R1293" i="2" s="1"/>
  <c r="P1292" i="2"/>
  <c r="R1292" i="2" s="1"/>
  <c r="P1291" i="2"/>
  <c r="R1291" i="2" s="1"/>
  <c r="P1290" i="2"/>
  <c r="R1290" i="2" s="1"/>
  <c r="P1289" i="2"/>
  <c r="R1289" i="2" s="1"/>
  <c r="P1288" i="2"/>
  <c r="R1288" i="2" s="1"/>
  <c r="P1287" i="2"/>
  <c r="R1287" i="2" s="1"/>
  <c r="P1286" i="2"/>
  <c r="R1286" i="2" s="1"/>
  <c r="P1285" i="2"/>
  <c r="R1285" i="2" s="1"/>
  <c r="P1284" i="2"/>
  <c r="R1284" i="2" s="1"/>
  <c r="P1283" i="2"/>
  <c r="R1283" i="2" s="1"/>
  <c r="P1282" i="2"/>
  <c r="R1282" i="2" s="1"/>
  <c r="P1281" i="2"/>
  <c r="R1281" i="2" s="1"/>
  <c r="P1280" i="2"/>
  <c r="R1280" i="2" s="1"/>
  <c r="P1279" i="2"/>
  <c r="R1279" i="2" s="1"/>
  <c r="P1278" i="2"/>
  <c r="R1278" i="2" s="1"/>
  <c r="P1277" i="2"/>
  <c r="R1277" i="2" s="1"/>
  <c r="P1276" i="2"/>
  <c r="R1276" i="2" s="1"/>
  <c r="P1275" i="2"/>
  <c r="R1275" i="2" s="1"/>
  <c r="P1274" i="2"/>
  <c r="R1274" i="2" s="1"/>
  <c r="P1273" i="2"/>
  <c r="R1273" i="2" s="1"/>
  <c r="P1272" i="2"/>
  <c r="R1272" i="2" s="1"/>
  <c r="P1271" i="2"/>
  <c r="R1271" i="2" s="1"/>
  <c r="P1270" i="2"/>
  <c r="R1270" i="2" s="1"/>
  <c r="P1269" i="2"/>
  <c r="R1269" i="2" s="1"/>
  <c r="P1268" i="2"/>
  <c r="R1268" i="2" s="1"/>
  <c r="P1267" i="2"/>
  <c r="R1267" i="2" s="1"/>
  <c r="P1266" i="2"/>
  <c r="R1266" i="2" s="1"/>
  <c r="P1265" i="2"/>
  <c r="R1265" i="2" s="1"/>
  <c r="P1264" i="2"/>
  <c r="R1264" i="2" s="1"/>
  <c r="P1263" i="2"/>
  <c r="R1263" i="2" s="1"/>
  <c r="P1262" i="2"/>
  <c r="R1262" i="2" s="1"/>
  <c r="P1261" i="2"/>
  <c r="R1261" i="2" s="1"/>
  <c r="P1260" i="2"/>
  <c r="R1260" i="2" s="1"/>
  <c r="P1259" i="2"/>
  <c r="R1259" i="2" s="1"/>
  <c r="P1258" i="2"/>
  <c r="R1258" i="2" s="1"/>
  <c r="P1257" i="2"/>
  <c r="R1257" i="2" s="1"/>
  <c r="P1256" i="2"/>
  <c r="R1256" i="2" s="1"/>
  <c r="P1255" i="2"/>
  <c r="R1255" i="2" s="1"/>
  <c r="P1254" i="2"/>
  <c r="R1254" i="2" s="1"/>
  <c r="P1253" i="2"/>
  <c r="R1253" i="2" s="1"/>
  <c r="P1252" i="2"/>
  <c r="R1252" i="2" s="1"/>
  <c r="P1251" i="2"/>
  <c r="R1251" i="2" s="1"/>
  <c r="P1250" i="2"/>
  <c r="R1250" i="2" s="1"/>
  <c r="P1249" i="2"/>
  <c r="R1249" i="2" s="1"/>
  <c r="P1248" i="2"/>
  <c r="R1248" i="2" s="1"/>
  <c r="P1247" i="2"/>
  <c r="R1247" i="2" s="1"/>
  <c r="P1246" i="2"/>
  <c r="R1246" i="2" s="1"/>
  <c r="P1245" i="2"/>
  <c r="R1245" i="2" s="1"/>
  <c r="P1244" i="2"/>
  <c r="R1244" i="2" s="1"/>
  <c r="P1243" i="2"/>
  <c r="R1243" i="2" s="1"/>
  <c r="P1242" i="2"/>
  <c r="R1242" i="2" s="1"/>
  <c r="P1241" i="2"/>
  <c r="R1241" i="2" s="1"/>
  <c r="P1240" i="2"/>
  <c r="R1240" i="2" s="1"/>
  <c r="P1239" i="2"/>
  <c r="R1239" i="2" s="1"/>
  <c r="P1238" i="2"/>
  <c r="R1238" i="2" s="1"/>
  <c r="P1237" i="2"/>
  <c r="R1237" i="2" s="1"/>
  <c r="P1236" i="2"/>
  <c r="R1236" i="2" s="1"/>
  <c r="P1235" i="2"/>
  <c r="R1235" i="2" s="1"/>
  <c r="P1234" i="2"/>
  <c r="R1234" i="2" s="1"/>
  <c r="P1233" i="2"/>
  <c r="R1233" i="2" s="1"/>
  <c r="P1232" i="2"/>
  <c r="R1232" i="2" s="1"/>
  <c r="P1231" i="2"/>
  <c r="R1231" i="2" s="1"/>
  <c r="P1230" i="2"/>
  <c r="R1230" i="2" s="1"/>
  <c r="P1229" i="2"/>
  <c r="R1229" i="2" s="1"/>
  <c r="P1228" i="2"/>
  <c r="R1228" i="2" s="1"/>
  <c r="P1227" i="2"/>
  <c r="R1227" i="2" s="1"/>
  <c r="P1226" i="2"/>
  <c r="R1226" i="2" s="1"/>
  <c r="P1225" i="2"/>
  <c r="R1225" i="2" s="1"/>
  <c r="P1224" i="2"/>
  <c r="R1224" i="2" s="1"/>
  <c r="P1223" i="2"/>
  <c r="R1223" i="2" s="1"/>
  <c r="P1222" i="2"/>
  <c r="R1222" i="2" s="1"/>
  <c r="P1221" i="2"/>
  <c r="R1221" i="2" s="1"/>
  <c r="P1220" i="2"/>
  <c r="R1220" i="2" s="1"/>
  <c r="P1219" i="2"/>
  <c r="R1219" i="2" s="1"/>
  <c r="P1218" i="2"/>
  <c r="R1218" i="2" s="1"/>
  <c r="P1217" i="2"/>
  <c r="R1217" i="2" s="1"/>
  <c r="P1216" i="2"/>
  <c r="R1216" i="2" s="1"/>
  <c r="P1215" i="2"/>
  <c r="R1215" i="2" s="1"/>
  <c r="P1214" i="2"/>
  <c r="R1214" i="2" s="1"/>
  <c r="P1213" i="2"/>
  <c r="R1213" i="2" s="1"/>
  <c r="P1212" i="2"/>
  <c r="R1212" i="2" s="1"/>
  <c r="P1211" i="2"/>
  <c r="R1211" i="2" s="1"/>
  <c r="P1210" i="2"/>
  <c r="R1210" i="2" s="1"/>
  <c r="P1209" i="2"/>
  <c r="R1209" i="2" s="1"/>
  <c r="P1208" i="2"/>
  <c r="R1208" i="2" s="1"/>
  <c r="P1207" i="2"/>
  <c r="R1207" i="2" s="1"/>
  <c r="P1206" i="2"/>
  <c r="R1206" i="2" s="1"/>
  <c r="P1205" i="2"/>
  <c r="R1205" i="2" s="1"/>
  <c r="P1204" i="2"/>
  <c r="R1204" i="2" s="1"/>
  <c r="P1203" i="2"/>
  <c r="R1203" i="2" s="1"/>
  <c r="P1202" i="2"/>
  <c r="R1202" i="2" s="1"/>
  <c r="P1201" i="2"/>
  <c r="R1201" i="2" s="1"/>
  <c r="P1200" i="2"/>
  <c r="R1200" i="2" s="1"/>
  <c r="P1199" i="2"/>
  <c r="R1199" i="2" s="1"/>
  <c r="P1198" i="2"/>
  <c r="R1198" i="2" s="1"/>
  <c r="P1197" i="2"/>
  <c r="R1197" i="2" s="1"/>
  <c r="P1196" i="2"/>
  <c r="R1196" i="2" s="1"/>
  <c r="P1195" i="2"/>
  <c r="R1195" i="2" s="1"/>
  <c r="P1194" i="2"/>
  <c r="R1194" i="2" s="1"/>
  <c r="P1193" i="2"/>
  <c r="R1193" i="2" s="1"/>
  <c r="P1192" i="2"/>
  <c r="R1192" i="2" s="1"/>
  <c r="P1191" i="2"/>
  <c r="R1191" i="2" s="1"/>
  <c r="P1190" i="2"/>
  <c r="R1190" i="2" s="1"/>
  <c r="P1189" i="2"/>
  <c r="R1189" i="2" s="1"/>
  <c r="P1188" i="2"/>
  <c r="R1188" i="2" s="1"/>
  <c r="P1187" i="2"/>
  <c r="R1187" i="2" s="1"/>
  <c r="P1186" i="2"/>
  <c r="R1186" i="2" s="1"/>
  <c r="P1185" i="2"/>
  <c r="R1185" i="2" s="1"/>
  <c r="P1184" i="2"/>
  <c r="R1184" i="2" s="1"/>
  <c r="P1183" i="2"/>
  <c r="R1183" i="2" s="1"/>
  <c r="P1182" i="2"/>
  <c r="R1182" i="2" s="1"/>
  <c r="P1181" i="2"/>
  <c r="R1181" i="2" s="1"/>
  <c r="P1180" i="2"/>
  <c r="R1180" i="2" s="1"/>
  <c r="P1179" i="2"/>
  <c r="R1179" i="2" s="1"/>
  <c r="P1178" i="2"/>
  <c r="R1178" i="2" s="1"/>
  <c r="P1177" i="2"/>
  <c r="R1177" i="2" s="1"/>
  <c r="P1176" i="2"/>
  <c r="R1176" i="2" s="1"/>
  <c r="P1175" i="2"/>
  <c r="R1175" i="2" s="1"/>
  <c r="P1174" i="2"/>
  <c r="R1174" i="2" s="1"/>
  <c r="P1173" i="2"/>
  <c r="R1173" i="2" s="1"/>
  <c r="P1172" i="2"/>
  <c r="R1172" i="2" s="1"/>
  <c r="P1171" i="2"/>
  <c r="R1171" i="2" s="1"/>
  <c r="P1170" i="2"/>
  <c r="R1170" i="2" s="1"/>
  <c r="P1169" i="2"/>
  <c r="R1169" i="2" s="1"/>
  <c r="P1168" i="2"/>
  <c r="R1168" i="2" s="1"/>
  <c r="P1167" i="2"/>
  <c r="R1167" i="2" s="1"/>
  <c r="P1166" i="2"/>
  <c r="R1166" i="2" s="1"/>
  <c r="P1165" i="2"/>
  <c r="R1165" i="2" s="1"/>
  <c r="P1164" i="2"/>
  <c r="R1164" i="2" s="1"/>
  <c r="P1163" i="2"/>
  <c r="R1163" i="2" s="1"/>
  <c r="P1162" i="2"/>
  <c r="R1162" i="2" s="1"/>
  <c r="P1161" i="2"/>
  <c r="R1161" i="2" s="1"/>
  <c r="P1160" i="2"/>
  <c r="R1160" i="2" s="1"/>
  <c r="P1159" i="2"/>
  <c r="R1159" i="2" s="1"/>
  <c r="P1158" i="2"/>
  <c r="R1158" i="2" s="1"/>
  <c r="P1157" i="2"/>
  <c r="R1157" i="2" s="1"/>
  <c r="P1156" i="2"/>
  <c r="R1156" i="2" s="1"/>
  <c r="P1155" i="2"/>
  <c r="R1155" i="2" s="1"/>
  <c r="P1154" i="2"/>
  <c r="R1154" i="2" s="1"/>
  <c r="P1153" i="2"/>
  <c r="R1153" i="2" s="1"/>
  <c r="P1152" i="2"/>
  <c r="R1152" i="2" s="1"/>
  <c r="P1151" i="2"/>
  <c r="R1151" i="2" s="1"/>
  <c r="P1150" i="2"/>
  <c r="R1150" i="2" s="1"/>
  <c r="P1149" i="2"/>
  <c r="R1149" i="2" s="1"/>
  <c r="P1148" i="2"/>
  <c r="R1148" i="2" s="1"/>
  <c r="P1147" i="2"/>
  <c r="R1147" i="2" s="1"/>
  <c r="P1146" i="2"/>
  <c r="R1146" i="2" s="1"/>
  <c r="P1145" i="2"/>
  <c r="R1145" i="2" s="1"/>
  <c r="P1144" i="2"/>
  <c r="R1144" i="2" s="1"/>
  <c r="P1143" i="2"/>
  <c r="R1143" i="2" s="1"/>
  <c r="P1142" i="2"/>
  <c r="R1142" i="2" s="1"/>
  <c r="P1141" i="2"/>
  <c r="R1141" i="2" s="1"/>
  <c r="P1140" i="2"/>
  <c r="R1140" i="2" s="1"/>
  <c r="P1139" i="2"/>
  <c r="R1139" i="2" s="1"/>
  <c r="P1138" i="2"/>
  <c r="R1138" i="2" s="1"/>
  <c r="P1137" i="2"/>
  <c r="R1137" i="2" s="1"/>
  <c r="P1136" i="2"/>
  <c r="R1136" i="2" s="1"/>
  <c r="P1135" i="2"/>
  <c r="R1135" i="2" s="1"/>
  <c r="P1134" i="2"/>
  <c r="R1134" i="2" s="1"/>
  <c r="P1133" i="2"/>
  <c r="R1133" i="2" s="1"/>
  <c r="P1132" i="2"/>
  <c r="R1132" i="2" s="1"/>
  <c r="P1131" i="2"/>
  <c r="R1131" i="2" s="1"/>
  <c r="P1130" i="2"/>
  <c r="R1130" i="2" s="1"/>
  <c r="P1129" i="2"/>
  <c r="R1129" i="2" s="1"/>
  <c r="P1128" i="2"/>
  <c r="R1128" i="2" s="1"/>
  <c r="P1127" i="2"/>
  <c r="R1127" i="2" s="1"/>
  <c r="P1126" i="2"/>
  <c r="R1126" i="2" s="1"/>
  <c r="P1125" i="2"/>
  <c r="R1125" i="2" s="1"/>
  <c r="P1124" i="2"/>
  <c r="R1124" i="2" s="1"/>
  <c r="P1123" i="2"/>
  <c r="R1123" i="2" s="1"/>
  <c r="P1122" i="2"/>
  <c r="R1122" i="2" s="1"/>
  <c r="P1121" i="2"/>
  <c r="R1121" i="2" s="1"/>
  <c r="P1120" i="2"/>
  <c r="R1120" i="2" s="1"/>
  <c r="P1119" i="2"/>
  <c r="R1119" i="2" s="1"/>
  <c r="P1118" i="2"/>
  <c r="R1118" i="2" s="1"/>
  <c r="P1117" i="2"/>
  <c r="R1117" i="2" s="1"/>
  <c r="P1116" i="2"/>
  <c r="R1116" i="2" s="1"/>
  <c r="P1115" i="2"/>
  <c r="R1115" i="2" s="1"/>
  <c r="P1114" i="2"/>
  <c r="R1114" i="2" s="1"/>
  <c r="P1113" i="2"/>
  <c r="R1113" i="2" s="1"/>
  <c r="P1112" i="2"/>
  <c r="R1112" i="2" s="1"/>
  <c r="P1111" i="2"/>
  <c r="R1111" i="2" s="1"/>
  <c r="P1110" i="2"/>
  <c r="R1110" i="2" s="1"/>
  <c r="P1109" i="2"/>
  <c r="R1109" i="2" s="1"/>
  <c r="P1108" i="2"/>
  <c r="R1108" i="2" s="1"/>
  <c r="P1107" i="2"/>
  <c r="R1107" i="2" s="1"/>
  <c r="P1106" i="2"/>
  <c r="R1106" i="2" s="1"/>
  <c r="P1105" i="2"/>
  <c r="R1105" i="2" s="1"/>
  <c r="P1104" i="2"/>
  <c r="R1104" i="2" s="1"/>
  <c r="P1103" i="2"/>
  <c r="R1103" i="2" s="1"/>
  <c r="P1102" i="2"/>
  <c r="R1102" i="2" s="1"/>
  <c r="P1101" i="2"/>
  <c r="R1101" i="2" s="1"/>
  <c r="P1100" i="2"/>
  <c r="R1100" i="2" s="1"/>
  <c r="P1099" i="2"/>
  <c r="R1099" i="2" s="1"/>
  <c r="P1098" i="2"/>
  <c r="R1098" i="2" s="1"/>
  <c r="P1097" i="2"/>
  <c r="R1097" i="2" s="1"/>
  <c r="P1096" i="2"/>
  <c r="R1096" i="2" s="1"/>
  <c r="P1095" i="2"/>
  <c r="R1095" i="2" s="1"/>
  <c r="P1094" i="2"/>
  <c r="R1094" i="2" s="1"/>
  <c r="P1093" i="2"/>
  <c r="R1093" i="2" s="1"/>
  <c r="P1092" i="2"/>
  <c r="R1092" i="2" s="1"/>
  <c r="P1091" i="2"/>
  <c r="R1091" i="2" s="1"/>
  <c r="P1090" i="2"/>
  <c r="R1090" i="2" s="1"/>
  <c r="P1089" i="2"/>
  <c r="R1089" i="2" s="1"/>
  <c r="P1088" i="2"/>
  <c r="R1088" i="2" s="1"/>
  <c r="P1087" i="2"/>
  <c r="R1087" i="2" s="1"/>
  <c r="P1086" i="2"/>
  <c r="R1086" i="2" s="1"/>
  <c r="P1085" i="2"/>
  <c r="R1085" i="2" s="1"/>
  <c r="P1084" i="2"/>
  <c r="R1084" i="2" s="1"/>
  <c r="P1083" i="2"/>
  <c r="R1083" i="2" s="1"/>
  <c r="P1082" i="2"/>
  <c r="R1082" i="2" s="1"/>
  <c r="P1081" i="2"/>
  <c r="R1081" i="2" s="1"/>
  <c r="P1080" i="2"/>
  <c r="R1080" i="2" s="1"/>
  <c r="P1079" i="2"/>
  <c r="R1079" i="2" s="1"/>
  <c r="P1078" i="2"/>
  <c r="R1078" i="2" s="1"/>
  <c r="P1077" i="2"/>
  <c r="R1077" i="2" s="1"/>
  <c r="P1076" i="2"/>
  <c r="R1076" i="2" s="1"/>
  <c r="P1075" i="2"/>
  <c r="R1075" i="2" s="1"/>
  <c r="P1074" i="2"/>
  <c r="R1074" i="2" s="1"/>
  <c r="P1073" i="2"/>
  <c r="R1073" i="2" s="1"/>
  <c r="P1072" i="2"/>
  <c r="R1072" i="2" s="1"/>
  <c r="P1071" i="2"/>
  <c r="R1071" i="2" s="1"/>
  <c r="P1070" i="2"/>
  <c r="R1070" i="2" s="1"/>
  <c r="P1069" i="2"/>
  <c r="R1069" i="2" s="1"/>
  <c r="P1068" i="2"/>
  <c r="R1068" i="2" s="1"/>
  <c r="P1067" i="2"/>
  <c r="R1067" i="2" s="1"/>
  <c r="P1066" i="2"/>
  <c r="R1066" i="2" s="1"/>
  <c r="P1065" i="2"/>
  <c r="R1065" i="2" s="1"/>
  <c r="P1064" i="2"/>
  <c r="R1064" i="2" s="1"/>
  <c r="P1063" i="2"/>
  <c r="R1063" i="2" s="1"/>
  <c r="P1062" i="2"/>
  <c r="R1062" i="2" s="1"/>
  <c r="P1061" i="2"/>
  <c r="R1061" i="2" s="1"/>
  <c r="P1060" i="2"/>
  <c r="R1060" i="2" s="1"/>
  <c r="P1059" i="2"/>
  <c r="R1059" i="2" s="1"/>
  <c r="P1058" i="2"/>
  <c r="R1058" i="2" s="1"/>
  <c r="P1057" i="2"/>
  <c r="R1057" i="2" s="1"/>
  <c r="P1056" i="2"/>
  <c r="R1056" i="2" s="1"/>
  <c r="P1055" i="2"/>
  <c r="R1055" i="2" s="1"/>
  <c r="P1054" i="2"/>
  <c r="R1054" i="2" s="1"/>
  <c r="P1053" i="2"/>
  <c r="R1053" i="2" s="1"/>
  <c r="P1052" i="2"/>
  <c r="R1052" i="2" s="1"/>
  <c r="P1051" i="2"/>
  <c r="R1051" i="2" s="1"/>
  <c r="P1050" i="2"/>
  <c r="R1050" i="2" s="1"/>
  <c r="P1049" i="2"/>
  <c r="R1049" i="2" s="1"/>
  <c r="P1048" i="2"/>
  <c r="R1048" i="2" s="1"/>
  <c r="P1047" i="2"/>
  <c r="R1047" i="2" s="1"/>
  <c r="P1046" i="2"/>
  <c r="R1046" i="2" s="1"/>
  <c r="P1045" i="2"/>
  <c r="R1045" i="2" s="1"/>
  <c r="P1044" i="2"/>
  <c r="R1044" i="2" s="1"/>
  <c r="P1043" i="2"/>
  <c r="R1043" i="2" s="1"/>
  <c r="P1042" i="2"/>
  <c r="R1042" i="2" s="1"/>
  <c r="P1041" i="2"/>
  <c r="R1041" i="2" s="1"/>
  <c r="P1040" i="2"/>
  <c r="R1040" i="2" s="1"/>
  <c r="P1039" i="2"/>
  <c r="R1039" i="2" s="1"/>
  <c r="P1038" i="2"/>
  <c r="R1038" i="2" s="1"/>
  <c r="P1037" i="2"/>
  <c r="R1037" i="2" s="1"/>
  <c r="P1036" i="2"/>
  <c r="R1036" i="2" s="1"/>
  <c r="P1035" i="2"/>
  <c r="R1035" i="2" s="1"/>
  <c r="P1034" i="2"/>
  <c r="R1034" i="2" s="1"/>
  <c r="P1033" i="2"/>
  <c r="R1033" i="2" s="1"/>
  <c r="P1032" i="2"/>
  <c r="R1032" i="2" s="1"/>
  <c r="P1031" i="2"/>
  <c r="R1031" i="2" s="1"/>
  <c r="P1030" i="2"/>
  <c r="R1030" i="2" s="1"/>
  <c r="P1029" i="2"/>
  <c r="R1029" i="2" s="1"/>
  <c r="P1028" i="2"/>
  <c r="R1028" i="2" s="1"/>
  <c r="P1027" i="2"/>
  <c r="R1027" i="2" s="1"/>
  <c r="P1026" i="2"/>
  <c r="R1026" i="2" s="1"/>
  <c r="P1025" i="2"/>
  <c r="R1025" i="2" s="1"/>
  <c r="P1024" i="2"/>
  <c r="R1024" i="2" s="1"/>
  <c r="P1023" i="2"/>
  <c r="R1023" i="2" s="1"/>
  <c r="P1022" i="2"/>
  <c r="R1022" i="2" s="1"/>
  <c r="P1021" i="2"/>
  <c r="R1021" i="2" s="1"/>
  <c r="P1020" i="2"/>
  <c r="R1020" i="2" s="1"/>
  <c r="P1019" i="2"/>
  <c r="R1019" i="2" s="1"/>
  <c r="P1018" i="2"/>
  <c r="R1018" i="2" s="1"/>
  <c r="P1017" i="2"/>
  <c r="R1017" i="2" s="1"/>
  <c r="P1016" i="2"/>
  <c r="R1016" i="2" s="1"/>
  <c r="P1015" i="2"/>
  <c r="R1015" i="2" s="1"/>
  <c r="P1014" i="2"/>
  <c r="R1014" i="2" s="1"/>
  <c r="P1013" i="2"/>
  <c r="R1013" i="2" s="1"/>
  <c r="P1012" i="2"/>
  <c r="R1012" i="2" s="1"/>
  <c r="P1011" i="2"/>
  <c r="R1011" i="2" s="1"/>
  <c r="P1010" i="2"/>
  <c r="R1010" i="2" s="1"/>
  <c r="P1009" i="2"/>
  <c r="R1009" i="2" s="1"/>
  <c r="P1008" i="2"/>
  <c r="R1008" i="2" s="1"/>
  <c r="P1007" i="2"/>
  <c r="R1007" i="2" s="1"/>
  <c r="P1006" i="2"/>
  <c r="R1006" i="2" s="1"/>
  <c r="P1005" i="2"/>
  <c r="R1005" i="2" s="1"/>
  <c r="P1004" i="2"/>
  <c r="R1004" i="2" s="1"/>
  <c r="P1003" i="2"/>
  <c r="R1003" i="2" s="1"/>
  <c r="P1002" i="2"/>
  <c r="R1002" i="2" s="1"/>
  <c r="P1001" i="2"/>
  <c r="R1001" i="2" s="1"/>
  <c r="P1000" i="2"/>
  <c r="R1000" i="2" s="1"/>
  <c r="P999" i="2"/>
  <c r="R999" i="2" s="1"/>
  <c r="P998" i="2"/>
  <c r="R998" i="2" s="1"/>
  <c r="P997" i="2"/>
  <c r="R997" i="2" s="1"/>
  <c r="P996" i="2"/>
  <c r="R996" i="2" s="1"/>
  <c r="P995" i="2"/>
  <c r="R995" i="2" s="1"/>
  <c r="P994" i="2"/>
  <c r="R994" i="2" s="1"/>
  <c r="P993" i="2"/>
  <c r="R993" i="2" s="1"/>
  <c r="P992" i="2"/>
  <c r="R992" i="2" s="1"/>
  <c r="P991" i="2"/>
  <c r="R991" i="2" s="1"/>
  <c r="P990" i="2"/>
  <c r="R990" i="2" s="1"/>
  <c r="P989" i="2"/>
  <c r="R989" i="2" s="1"/>
  <c r="P988" i="2"/>
  <c r="R988" i="2" s="1"/>
  <c r="P987" i="2"/>
  <c r="R987" i="2" s="1"/>
  <c r="P986" i="2"/>
  <c r="R986" i="2" s="1"/>
  <c r="P985" i="2"/>
  <c r="R985" i="2" s="1"/>
  <c r="P984" i="2"/>
  <c r="R984" i="2" s="1"/>
  <c r="P983" i="2"/>
  <c r="R983" i="2" s="1"/>
  <c r="P982" i="2"/>
  <c r="R982" i="2" s="1"/>
  <c r="P981" i="2"/>
  <c r="R981" i="2" s="1"/>
  <c r="P980" i="2"/>
  <c r="R980" i="2" s="1"/>
  <c r="P979" i="2"/>
  <c r="R979" i="2" s="1"/>
  <c r="P978" i="2"/>
  <c r="R978" i="2" s="1"/>
  <c r="P977" i="2"/>
  <c r="R977" i="2" s="1"/>
  <c r="P976" i="2"/>
  <c r="R976" i="2" s="1"/>
  <c r="P975" i="2"/>
  <c r="R975" i="2" s="1"/>
  <c r="P974" i="2"/>
  <c r="R974" i="2" s="1"/>
  <c r="P973" i="2"/>
  <c r="R973" i="2" s="1"/>
  <c r="P972" i="2"/>
  <c r="R972" i="2" s="1"/>
  <c r="P971" i="2"/>
  <c r="R971" i="2" s="1"/>
  <c r="P970" i="2"/>
  <c r="R970" i="2" s="1"/>
  <c r="P969" i="2"/>
  <c r="R969" i="2" s="1"/>
  <c r="P968" i="2"/>
  <c r="R968" i="2" s="1"/>
  <c r="P967" i="2"/>
  <c r="R967" i="2" s="1"/>
  <c r="P966" i="2"/>
  <c r="R966" i="2" s="1"/>
  <c r="P965" i="2"/>
  <c r="R965" i="2" s="1"/>
  <c r="P964" i="2"/>
  <c r="R964" i="2" s="1"/>
  <c r="P963" i="2"/>
  <c r="R963" i="2" s="1"/>
  <c r="P962" i="2"/>
  <c r="R962" i="2" s="1"/>
  <c r="P961" i="2"/>
  <c r="R961" i="2" s="1"/>
  <c r="P960" i="2"/>
  <c r="R960" i="2" s="1"/>
  <c r="P959" i="2"/>
  <c r="R959" i="2" s="1"/>
  <c r="P958" i="2"/>
  <c r="R958" i="2" s="1"/>
  <c r="P957" i="2"/>
  <c r="R957" i="2" s="1"/>
  <c r="P956" i="2"/>
  <c r="R956" i="2" s="1"/>
  <c r="P955" i="2"/>
  <c r="R955" i="2" s="1"/>
  <c r="P954" i="2"/>
  <c r="R954" i="2" s="1"/>
  <c r="P953" i="2"/>
  <c r="R953" i="2" s="1"/>
  <c r="P952" i="2"/>
  <c r="R952" i="2" s="1"/>
  <c r="P951" i="2"/>
  <c r="R951" i="2" s="1"/>
  <c r="P950" i="2"/>
  <c r="R950" i="2" s="1"/>
  <c r="P949" i="2"/>
  <c r="R949" i="2" s="1"/>
  <c r="P948" i="2"/>
  <c r="R948" i="2" s="1"/>
  <c r="P947" i="2"/>
  <c r="R947" i="2" s="1"/>
  <c r="P946" i="2"/>
  <c r="R946" i="2" s="1"/>
  <c r="P945" i="2"/>
  <c r="R945" i="2" s="1"/>
  <c r="P944" i="2"/>
  <c r="R944" i="2" s="1"/>
  <c r="P943" i="2"/>
  <c r="R943" i="2" s="1"/>
  <c r="P942" i="2"/>
  <c r="R942" i="2" s="1"/>
  <c r="P941" i="2"/>
  <c r="R941" i="2" s="1"/>
  <c r="P940" i="2"/>
  <c r="R940" i="2" s="1"/>
  <c r="P939" i="2"/>
  <c r="R939" i="2" s="1"/>
  <c r="P938" i="2"/>
  <c r="R938" i="2" s="1"/>
  <c r="P937" i="2"/>
  <c r="R937" i="2" s="1"/>
  <c r="P936" i="2"/>
  <c r="R936" i="2" s="1"/>
  <c r="P935" i="2"/>
  <c r="R935" i="2" s="1"/>
  <c r="P934" i="2"/>
  <c r="R934" i="2" s="1"/>
  <c r="P933" i="2"/>
  <c r="R933" i="2" s="1"/>
  <c r="P932" i="2"/>
  <c r="R932" i="2" s="1"/>
  <c r="P931" i="2"/>
  <c r="R931" i="2" s="1"/>
  <c r="P930" i="2"/>
  <c r="R930" i="2" s="1"/>
  <c r="P929" i="2"/>
  <c r="R929" i="2" s="1"/>
  <c r="P928" i="2"/>
  <c r="R928" i="2" s="1"/>
  <c r="P927" i="2"/>
  <c r="R927" i="2" s="1"/>
  <c r="P926" i="2"/>
  <c r="R926" i="2" s="1"/>
  <c r="P925" i="2"/>
  <c r="R925" i="2" s="1"/>
  <c r="P924" i="2"/>
  <c r="R924" i="2" s="1"/>
  <c r="P923" i="2"/>
  <c r="R923" i="2" s="1"/>
  <c r="P922" i="2"/>
  <c r="R922" i="2" s="1"/>
  <c r="P921" i="2"/>
  <c r="R921" i="2" s="1"/>
  <c r="P920" i="2"/>
  <c r="R920" i="2" s="1"/>
  <c r="P919" i="2"/>
  <c r="R919" i="2" s="1"/>
  <c r="P918" i="2"/>
  <c r="R918" i="2" s="1"/>
  <c r="P917" i="2"/>
  <c r="R917" i="2" s="1"/>
  <c r="P916" i="2"/>
  <c r="R916" i="2" s="1"/>
  <c r="P915" i="2"/>
  <c r="R915" i="2" s="1"/>
  <c r="P914" i="2"/>
  <c r="R914" i="2" s="1"/>
  <c r="P913" i="2"/>
  <c r="R913" i="2" s="1"/>
  <c r="P912" i="2"/>
  <c r="R912" i="2" s="1"/>
  <c r="P911" i="2"/>
  <c r="R911" i="2" s="1"/>
  <c r="P910" i="2"/>
  <c r="R910" i="2" s="1"/>
  <c r="P909" i="2"/>
  <c r="R909" i="2" s="1"/>
  <c r="P908" i="2"/>
  <c r="R908" i="2" s="1"/>
  <c r="P907" i="2"/>
  <c r="R907" i="2" s="1"/>
  <c r="P906" i="2"/>
  <c r="R906" i="2" s="1"/>
  <c r="P905" i="2"/>
  <c r="R905" i="2" s="1"/>
  <c r="P904" i="2"/>
  <c r="R904" i="2" s="1"/>
  <c r="P903" i="2"/>
  <c r="R903" i="2" s="1"/>
  <c r="P902" i="2"/>
  <c r="R902" i="2" s="1"/>
  <c r="P901" i="2"/>
  <c r="R901" i="2" s="1"/>
  <c r="P900" i="2"/>
  <c r="R900" i="2" s="1"/>
  <c r="P899" i="2"/>
  <c r="R899" i="2" s="1"/>
  <c r="P898" i="2"/>
  <c r="R898" i="2" s="1"/>
  <c r="P897" i="2"/>
  <c r="R897" i="2" s="1"/>
  <c r="P896" i="2"/>
  <c r="R896" i="2" s="1"/>
  <c r="P895" i="2"/>
  <c r="R895" i="2" s="1"/>
  <c r="P894" i="2"/>
  <c r="R894" i="2" s="1"/>
  <c r="P893" i="2"/>
  <c r="R893" i="2" s="1"/>
  <c r="P892" i="2"/>
  <c r="R892" i="2" s="1"/>
  <c r="P891" i="2"/>
  <c r="R891" i="2" s="1"/>
  <c r="P890" i="2"/>
  <c r="R890" i="2" s="1"/>
  <c r="P889" i="2"/>
  <c r="R889" i="2" s="1"/>
  <c r="P888" i="2"/>
  <c r="R888" i="2" s="1"/>
  <c r="P887" i="2"/>
  <c r="R887" i="2" s="1"/>
  <c r="P886" i="2"/>
  <c r="R886" i="2" s="1"/>
  <c r="P885" i="2"/>
  <c r="R885" i="2" s="1"/>
  <c r="P884" i="2"/>
  <c r="R884" i="2" s="1"/>
  <c r="P883" i="2"/>
  <c r="R883" i="2" s="1"/>
  <c r="P882" i="2"/>
  <c r="R882" i="2" s="1"/>
  <c r="P881" i="2"/>
  <c r="R881" i="2" s="1"/>
  <c r="P880" i="2"/>
  <c r="R880" i="2" s="1"/>
  <c r="P879" i="2"/>
  <c r="R879" i="2" s="1"/>
  <c r="P878" i="2"/>
  <c r="R878" i="2" s="1"/>
  <c r="P877" i="2"/>
  <c r="R877" i="2" s="1"/>
  <c r="P876" i="2"/>
  <c r="R876" i="2" s="1"/>
  <c r="P875" i="2"/>
  <c r="R875" i="2" s="1"/>
  <c r="P874" i="2"/>
  <c r="R874" i="2" s="1"/>
  <c r="P873" i="2"/>
  <c r="R873" i="2" s="1"/>
  <c r="P872" i="2"/>
  <c r="R872" i="2" s="1"/>
  <c r="P871" i="2"/>
  <c r="R871" i="2" s="1"/>
  <c r="P870" i="2"/>
  <c r="R870" i="2" s="1"/>
  <c r="P869" i="2"/>
  <c r="R869" i="2" s="1"/>
  <c r="P868" i="2"/>
  <c r="R868" i="2" s="1"/>
  <c r="P867" i="2"/>
  <c r="R867" i="2" s="1"/>
  <c r="P866" i="2"/>
  <c r="R866" i="2" s="1"/>
  <c r="P865" i="2"/>
  <c r="R865" i="2" s="1"/>
  <c r="P864" i="2"/>
  <c r="R864" i="2" s="1"/>
  <c r="P863" i="2"/>
  <c r="R863" i="2" s="1"/>
  <c r="P862" i="2"/>
  <c r="R862" i="2" s="1"/>
  <c r="P861" i="2"/>
  <c r="R861" i="2" s="1"/>
  <c r="P860" i="2"/>
  <c r="R860" i="2" s="1"/>
  <c r="P859" i="2"/>
  <c r="R859" i="2" s="1"/>
  <c r="P858" i="2"/>
  <c r="R858" i="2" s="1"/>
  <c r="P857" i="2"/>
  <c r="R857" i="2" s="1"/>
  <c r="P856" i="2"/>
  <c r="R856" i="2" s="1"/>
  <c r="P855" i="2"/>
  <c r="R855" i="2" s="1"/>
  <c r="P854" i="2"/>
  <c r="R854" i="2" s="1"/>
  <c r="P853" i="2"/>
  <c r="R853" i="2" s="1"/>
  <c r="P852" i="2"/>
  <c r="R852" i="2" s="1"/>
  <c r="P851" i="2"/>
  <c r="R851" i="2" s="1"/>
  <c r="P850" i="2"/>
  <c r="R850" i="2" s="1"/>
  <c r="P849" i="2"/>
  <c r="R849" i="2" s="1"/>
  <c r="P848" i="2"/>
  <c r="R848" i="2" s="1"/>
  <c r="P847" i="2"/>
  <c r="R847" i="2" s="1"/>
  <c r="P846" i="2"/>
  <c r="R846" i="2" s="1"/>
  <c r="P845" i="2"/>
  <c r="R845" i="2" s="1"/>
  <c r="P844" i="2"/>
  <c r="R844" i="2" s="1"/>
  <c r="P843" i="2"/>
  <c r="R843" i="2" s="1"/>
  <c r="P842" i="2"/>
  <c r="R842" i="2" s="1"/>
  <c r="P841" i="2"/>
  <c r="R841" i="2" s="1"/>
  <c r="P840" i="2"/>
  <c r="R840" i="2" s="1"/>
  <c r="P839" i="2"/>
  <c r="R839" i="2" s="1"/>
  <c r="P838" i="2"/>
  <c r="R838" i="2" s="1"/>
  <c r="P837" i="2"/>
  <c r="R837" i="2" s="1"/>
  <c r="P836" i="2"/>
  <c r="R836" i="2" s="1"/>
  <c r="P835" i="2"/>
  <c r="R835" i="2" s="1"/>
  <c r="P834" i="2"/>
  <c r="R834" i="2" s="1"/>
  <c r="P833" i="2"/>
  <c r="R833" i="2" s="1"/>
  <c r="P832" i="2"/>
  <c r="R832" i="2" s="1"/>
  <c r="P831" i="2"/>
  <c r="R831" i="2" s="1"/>
  <c r="P830" i="2"/>
  <c r="R830" i="2" s="1"/>
  <c r="P829" i="2"/>
  <c r="R829" i="2" s="1"/>
  <c r="P828" i="2"/>
  <c r="R828" i="2" s="1"/>
  <c r="P827" i="2"/>
  <c r="R827" i="2" s="1"/>
  <c r="P826" i="2"/>
  <c r="R826" i="2" s="1"/>
  <c r="P825" i="2"/>
  <c r="R825" i="2" s="1"/>
  <c r="P824" i="2"/>
  <c r="R824" i="2" s="1"/>
  <c r="P823" i="2"/>
  <c r="R823" i="2" s="1"/>
  <c r="P822" i="2"/>
  <c r="R822" i="2" s="1"/>
  <c r="P821" i="2"/>
  <c r="R821" i="2" s="1"/>
  <c r="P820" i="2"/>
  <c r="R820" i="2" s="1"/>
  <c r="P819" i="2"/>
  <c r="R819" i="2" s="1"/>
  <c r="P818" i="2"/>
  <c r="R818" i="2" s="1"/>
  <c r="P817" i="2"/>
  <c r="R817" i="2" s="1"/>
  <c r="P816" i="2"/>
  <c r="R816" i="2" s="1"/>
  <c r="P815" i="2"/>
  <c r="R815" i="2" s="1"/>
  <c r="P814" i="2"/>
  <c r="R814" i="2" s="1"/>
  <c r="P813" i="2"/>
  <c r="R813" i="2" s="1"/>
  <c r="P812" i="2"/>
  <c r="R812" i="2" s="1"/>
  <c r="P811" i="2"/>
  <c r="R811" i="2" s="1"/>
  <c r="P810" i="2"/>
  <c r="R810" i="2" s="1"/>
  <c r="P809" i="2"/>
  <c r="R809" i="2" s="1"/>
  <c r="P808" i="2"/>
  <c r="R808" i="2" s="1"/>
  <c r="P807" i="2"/>
  <c r="R807" i="2" s="1"/>
  <c r="P806" i="2"/>
  <c r="R806" i="2" s="1"/>
  <c r="P805" i="2"/>
  <c r="R805" i="2" s="1"/>
  <c r="P804" i="2"/>
  <c r="R804" i="2" s="1"/>
  <c r="P803" i="2"/>
  <c r="R803" i="2" s="1"/>
  <c r="P802" i="2"/>
  <c r="R802" i="2" s="1"/>
  <c r="P801" i="2"/>
  <c r="R801" i="2" s="1"/>
  <c r="P800" i="2"/>
  <c r="R800" i="2" s="1"/>
  <c r="P799" i="2"/>
  <c r="R799" i="2" s="1"/>
  <c r="P798" i="2"/>
  <c r="R798" i="2" s="1"/>
  <c r="P797" i="2"/>
  <c r="R797" i="2" s="1"/>
  <c r="P796" i="2"/>
  <c r="R796" i="2" s="1"/>
  <c r="P795" i="2"/>
  <c r="R795" i="2" s="1"/>
  <c r="P794" i="2"/>
  <c r="R794" i="2" s="1"/>
  <c r="P793" i="2"/>
  <c r="R793" i="2" s="1"/>
  <c r="P792" i="2"/>
  <c r="R792" i="2" s="1"/>
  <c r="P791" i="2"/>
  <c r="R791" i="2" s="1"/>
  <c r="P790" i="2"/>
  <c r="R790" i="2" s="1"/>
  <c r="P789" i="2"/>
  <c r="R789" i="2" s="1"/>
  <c r="P788" i="2"/>
  <c r="R788" i="2" s="1"/>
  <c r="P787" i="2"/>
  <c r="R787" i="2" s="1"/>
  <c r="P786" i="2"/>
  <c r="R786" i="2" s="1"/>
  <c r="P785" i="2"/>
  <c r="R785" i="2" s="1"/>
  <c r="P784" i="2"/>
  <c r="R784" i="2" s="1"/>
  <c r="P783" i="2"/>
  <c r="R783" i="2" s="1"/>
  <c r="P782" i="2"/>
  <c r="R782" i="2" s="1"/>
  <c r="P781" i="2"/>
  <c r="R781" i="2" s="1"/>
  <c r="P780" i="2"/>
  <c r="R780" i="2" s="1"/>
  <c r="P779" i="2"/>
  <c r="R779" i="2" s="1"/>
  <c r="P778" i="2"/>
  <c r="R778" i="2" s="1"/>
  <c r="P777" i="2"/>
  <c r="R777" i="2" s="1"/>
  <c r="P776" i="2"/>
  <c r="R776" i="2" s="1"/>
  <c r="P775" i="2"/>
  <c r="R775" i="2" s="1"/>
  <c r="P774" i="2"/>
  <c r="R774" i="2" s="1"/>
  <c r="P773" i="2"/>
  <c r="R773" i="2" s="1"/>
  <c r="P772" i="2"/>
  <c r="R772" i="2" s="1"/>
  <c r="P771" i="2"/>
  <c r="R771" i="2" s="1"/>
  <c r="P770" i="2"/>
  <c r="R770" i="2" s="1"/>
  <c r="P769" i="2"/>
  <c r="R769" i="2" s="1"/>
  <c r="P768" i="2"/>
  <c r="R768" i="2" s="1"/>
  <c r="P767" i="2"/>
  <c r="R767" i="2" s="1"/>
  <c r="P766" i="2"/>
  <c r="R766" i="2" s="1"/>
  <c r="P765" i="2"/>
  <c r="R765" i="2" s="1"/>
  <c r="P764" i="2"/>
  <c r="R764" i="2" s="1"/>
  <c r="P763" i="2"/>
  <c r="R763" i="2" s="1"/>
  <c r="P762" i="2"/>
  <c r="R762" i="2" s="1"/>
  <c r="P761" i="2"/>
  <c r="R761" i="2" s="1"/>
  <c r="P760" i="2"/>
  <c r="R760" i="2" s="1"/>
  <c r="P759" i="2"/>
  <c r="R759" i="2" s="1"/>
  <c r="P758" i="2"/>
  <c r="R758" i="2" s="1"/>
  <c r="P757" i="2"/>
  <c r="R757" i="2" s="1"/>
  <c r="P756" i="2"/>
  <c r="R756" i="2" s="1"/>
  <c r="P755" i="2"/>
  <c r="R755" i="2" s="1"/>
  <c r="P754" i="2"/>
  <c r="R754" i="2" s="1"/>
  <c r="P753" i="2"/>
  <c r="R753" i="2" s="1"/>
  <c r="P752" i="2"/>
  <c r="R752" i="2" s="1"/>
  <c r="P751" i="2"/>
  <c r="R751" i="2" s="1"/>
  <c r="P750" i="2"/>
  <c r="R750" i="2" s="1"/>
  <c r="P749" i="2"/>
  <c r="R749" i="2" s="1"/>
  <c r="P748" i="2"/>
  <c r="R748" i="2" s="1"/>
  <c r="P747" i="2"/>
  <c r="R747" i="2" s="1"/>
  <c r="P746" i="2"/>
  <c r="R746" i="2" s="1"/>
  <c r="P745" i="2"/>
  <c r="R745" i="2" s="1"/>
  <c r="P744" i="2"/>
  <c r="R744" i="2" s="1"/>
  <c r="P743" i="2"/>
  <c r="R743" i="2" s="1"/>
  <c r="P742" i="2"/>
  <c r="R742" i="2" s="1"/>
  <c r="P741" i="2"/>
  <c r="R741" i="2" s="1"/>
  <c r="P740" i="2"/>
  <c r="R740" i="2" s="1"/>
  <c r="P739" i="2"/>
  <c r="R739" i="2" s="1"/>
  <c r="P738" i="2"/>
  <c r="R738" i="2" s="1"/>
  <c r="P737" i="2"/>
  <c r="R737" i="2" s="1"/>
  <c r="P736" i="2"/>
  <c r="R736" i="2" s="1"/>
  <c r="P735" i="2"/>
  <c r="R735" i="2" s="1"/>
  <c r="P734" i="2"/>
  <c r="R734" i="2" s="1"/>
  <c r="P733" i="2"/>
  <c r="R733" i="2" s="1"/>
  <c r="P732" i="2"/>
  <c r="R732" i="2" s="1"/>
  <c r="P731" i="2"/>
  <c r="R731" i="2" s="1"/>
  <c r="P730" i="2"/>
  <c r="R730" i="2" s="1"/>
  <c r="P729" i="2"/>
  <c r="R729" i="2" s="1"/>
  <c r="P728" i="2"/>
  <c r="R728" i="2" s="1"/>
  <c r="P727" i="2"/>
  <c r="R727" i="2" s="1"/>
  <c r="P726" i="2"/>
  <c r="R726" i="2" s="1"/>
  <c r="P725" i="2"/>
  <c r="R725" i="2" s="1"/>
  <c r="P724" i="2"/>
  <c r="R724" i="2" s="1"/>
  <c r="P723" i="2"/>
  <c r="R723" i="2" s="1"/>
  <c r="P722" i="2"/>
  <c r="R722" i="2" s="1"/>
  <c r="P721" i="2"/>
  <c r="R721" i="2" s="1"/>
  <c r="P720" i="2"/>
  <c r="R720" i="2" s="1"/>
  <c r="P719" i="2"/>
  <c r="R719" i="2" s="1"/>
  <c r="P718" i="2"/>
  <c r="R718" i="2" s="1"/>
  <c r="P717" i="2"/>
  <c r="R717" i="2" s="1"/>
  <c r="P716" i="2"/>
  <c r="R716" i="2" s="1"/>
  <c r="P715" i="2"/>
  <c r="R715" i="2" s="1"/>
  <c r="P714" i="2"/>
  <c r="R714" i="2" s="1"/>
  <c r="P713" i="2"/>
  <c r="R713" i="2" s="1"/>
  <c r="P712" i="2"/>
  <c r="R712" i="2" s="1"/>
  <c r="P711" i="2"/>
  <c r="R711" i="2" s="1"/>
  <c r="P710" i="2"/>
  <c r="R710" i="2" s="1"/>
  <c r="P709" i="2"/>
  <c r="R709" i="2" s="1"/>
  <c r="P708" i="2"/>
  <c r="R708" i="2" s="1"/>
  <c r="P707" i="2"/>
  <c r="R707" i="2" s="1"/>
  <c r="P706" i="2"/>
  <c r="R706" i="2" s="1"/>
  <c r="P705" i="2"/>
  <c r="R705" i="2" s="1"/>
  <c r="P704" i="2"/>
  <c r="R704" i="2" s="1"/>
  <c r="P703" i="2"/>
  <c r="R703" i="2" s="1"/>
  <c r="P702" i="2"/>
  <c r="R702" i="2" s="1"/>
  <c r="P701" i="2"/>
  <c r="R701" i="2" s="1"/>
  <c r="P700" i="2"/>
  <c r="R700" i="2" s="1"/>
  <c r="P699" i="2"/>
  <c r="R699" i="2" s="1"/>
  <c r="P698" i="2"/>
  <c r="R698" i="2" s="1"/>
  <c r="P697" i="2"/>
  <c r="R697" i="2" s="1"/>
  <c r="P696" i="2"/>
  <c r="R696" i="2" s="1"/>
  <c r="P695" i="2"/>
  <c r="R695" i="2" s="1"/>
  <c r="P694" i="2"/>
  <c r="R694" i="2" s="1"/>
  <c r="P693" i="2"/>
  <c r="R693" i="2" s="1"/>
  <c r="P692" i="2"/>
  <c r="R692" i="2" s="1"/>
  <c r="P691" i="2"/>
  <c r="R691" i="2" s="1"/>
  <c r="P690" i="2"/>
  <c r="R690" i="2" s="1"/>
  <c r="P689" i="2"/>
  <c r="R689" i="2" s="1"/>
  <c r="P688" i="2"/>
  <c r="R688" i="2" s="1"/>
  <c r="P687" i="2"/>
  <c r="R687" i="2" s="1"/>
  <c r="P686" i="2"/>
  <c r="R686" i="2" s="1"/>
  <c r="P685" i="2"/>
  <c r="R685" i="2" s="1"/>
  <c r="P684" i="2"/>
  <c r="R684" i="2" s="1"/>
  <c r="P683" i="2"/>
  <c r="R683" i="2" s="1"/>
  <c r="P682" i="2"/>
  <c r="R682" i="2" s="1"/>
  <c r="P681" i="2"/>
  <c r="R681" i="2" s="1"/>
  <c r="P680" i="2"/>
  <c r="R680" i="2" s="1"/>
  <c r="P679" i="2"/>
  <c r="R679" i="2" s="1"/>
  <c r="P678" i="2"/>
  <c r="R678" i="2" s="1"/>
  <c r="P677" i="2"/>
  <c r="R677" i="2" s="1"/>
  <c r="P676" i="2"/>
  <c r="R676" i="2" s="1"/>
  <c r="P675" i="2"/>
  <c r="R675" i="2" s="1"/>
  <c r="P674" i="2"/>
  <c r="R674" i="2" s="1"/>
  <c r="P673" i="2"/>
  <c r="R673" i="2" s="1"/>
  <c r="P672" i="2"/>
  <c r="R672" i="2" s="1"/>
  <c r="P671" i="2"/>
  <c r="R671" i="2" s="1"/>
  <c r="P670" i="2"/>
  <c r="R670" i="2" s="1"/>
  <c r="P669" i="2"/>
  <c r="R669" i="2" s="1"/>
  <c r="P668" i="2"/>
  <c r="R668" i="2" s="1"/>
  <c r="P667" i="2"/>
  <c r="R667" i="2" s="1"/>
  <c r="P666" i="2"/>
  <c r="R666" i="2" s="1"/>
  <c r="P665" i="2"/>
  <c r="R665" i="2" s="1"/>
  <c r="P664" i="2"/>
  <c r="R664" i="2" s="1"/>
  <c r="P663" i="2"/>
  <c r="R663" i="2" s="1"/>
  <c r="P662" i="2"/>
  <c r="R662" i="2" s="1"/>
  <c r="P661" i="2"/>
  <c r="R661" i="2" s="1"/>
  <c r="P660" i="2"/>
  <c r="R660" i="2" s="1"/>
  <c r="P659" i="2"/>
  <c r="R659" i="2" s="1"/>
  <c r="P658" i="2"/>
  <c r="R658" i="2" s="1"/>
  <c r="P657" i="2"/>
  <c r="R657" i="2" s="1"/>
  <c r="P656" i="2"/>
  <c r="R656" i="2" s="1"/>
  <c r="P655" i="2"/>
  <c r="R655" i="2" s="1"/>
  <c r="P654" i="2"/>
  <c r="R654" i="2" s="1"/>
  <c r="P653" i="2"/>
  <c r="R653" i="2" s="1"/>
  <c r="P652" i="2"/>
  <c r="R652" i="2" s="1"/>
  <c r="P651" i="2"/>
  <c r="R651" i="2" s="1"/>
  <c r="P650" i="2"/>
  <c r="R650" i="2" s="1"/>
  <c r="P649" i="2"/>
  <c r="R649" i="2" s="1"/>
  <c r="P648" i="2"/>
  <c r="R648" i="2" s="1"/>
  <c r="P647" i="2"/>
  <c r="R647" i="2" s="1"/>
  <c r="P646" i="2"/>
  <c r="R646" i="2" s="1"/>
  <c r="P645" i="2"/>
  <c r="R645" i="2" s="1"/>
  <c r="P644" i="2"/>
  <c r="R644" i="2" s="1"/>
  <c r="P643" i="2"/>
  <c r="R643" i="2" s="1"/>
  <c r="P642" i="2"/>
  <c r="R642" i="2" s="1"/>
  <c r="P641" i="2"/>
  <c r="R641" i="2" s="1"/>
  <c r="P640" i="2"/>
  <c r="R640" i="2" s="1"/>
  <c r="P639" i="2"/>
  <c r="R639" i="2" s="1"/>
  <c r="P638" i="2"/>
  <c r="R638" i="2" s="1"/>
  <c r="P637" i="2"/>
  <c r="R637" i="2" s="1"/>
  <c r="P636" i="2"/>
  <c r="R636" i="2" s="1"/>
  <c r="P635" i="2"/>
  <c r="R635" i="2" s="1"/>
  <c r="P634" i="2"/>
  <c r="R634" i="2" s="1"/>
  <c r="P633" i="2"/>
  <c r="R633" i="2" s="1"/>
  <c r="P632" i="2"/>
  <c r="R632" i="2" s="1"/>
  <c r="P631" i="2"/>
  <c r="R631" i="2" s="1"/>
  <c r="P630" i="2"/>
  <c r="R630" i="2" s="1"/>
  <c r="P629" i="2"/>
  <c r="R629" i="2" s="1"/>
  <c r="P628" i="2"/>
  <c r="R628" i="2" s="1"/>
  <c r="P627" i="2"/>
  <c r="R627" i="2" s="1"/>
  <c r="P626" i="2"/>
  <c r="R626" i="2" s="1"/>
  <c r="P625" i="2"/>
  <c r="R625" i="2" s="1"/>
  <c r="P624" i="2"/>
  <c r="R624" i="2" s="1"/>
  <c r="P623" i="2"/>
  <c r="R623" i="2" s="1"/>
  <c r="P622" i="2"/>
  <c r="R622" i="2" s="1"/>
  <c r="P621" i="2"/>
  <c r="R621" i="2" s="1"/>
  <c r="P620" i="2"/>
  <c r="R620" i="2" s="1"/>
  <c r="P619" i="2"/>
  <c r="R619" i="2" s="1"/>
  <c r="P618" i="2"/>
  <c r="R618" i="2" s="1"/>
  <c r="P617" i="2"/>
  <c r="R617" i="2" s="1"/>
  <c r="P616" i="2"/>
  <c r="R616" i="2" s="1"/>
  <c r="P615" i="2"/>
  <c r="R615" i="2" s="1"/>
  <c r="P614" i="2"/>
  <c r="R614" i="2" s="1"/>
  <c r="P613" i="2"/>
  <c r="R613" i="2" s="1"/>
  <c r="P612" i="2"/>
  <c r="R612" i="2" s="1"/>
  <c r="P611" i="2"/>
  <c r="R611" i="2" s="1"/>
  <c r="P610" i="2"/>
  <c r="R610" i="2" s="1"/>
  <c r="P609" i="2"/>
  <c r="R609" i="2" s="1"/>
  <c r="P608" i="2"/>
  <c r="R608" i="2" s="1"/>
  <c r="P607" i="2"/>
  <c r="R607" i="2" s="1"/>
  <c r="P606" i="2"/>
  <c r="R606" i="2" s="1"/>
  <c r="P605" i="2"/>
  <c r="R605" i="2" s="1"/>
  <c r="P604" i="2"/>
  <c r="R604" i="2" s="1"/>
  <c r="P603" i="2"/>
  <c r="R603" i="2" s="1"/>
  <c r="P602" i="2"/>
  <c r="R602" i="2" s="1"/>
  <c r="P601" i="2"/>
  <c r="R601" i="2" s="1"/>
  <c r="P600" i="2"/>
  <c r="R600" i="2" s="1"/>
  <c r="P599" i="2"/>
  <c r="R599" i="2" s="1"/>
  <c r="P598" i="2"/>
  <c r="R598" i="2" s="1"/>
  <c r="P597" i="2"/>
  <c r="R597" i="2" s="1"/>
  <c r="P596" i="2"/>
  <c r="R596" i="2" s="1"/>
  <c r="P595" i="2"/>
  <c r="R595" i="2" s="1"/>
  <c r="P594" i="2"/>
  <c r="R594" i="2" s="1"/>
  <c r="P593" i="2"/>
  <c r="R593" i="2" s="1"/>
  <c r="P592" i="2"/>
  <c r="R592" i="2" s="1"/>
  <c r="P591" i="2"/>
  <c r="R591" i="2" s="1"/>
  <c r="P590" i="2"/>
  <c r="R590" i="2" s="1"/>
  <c r="P589" i="2"/>
  <c r="R589" i="2" s="1"/>
  <c r="P588" i="2"/>
  <c r="R588" i="2" s="1"/>
  <c r="P587" i="2"/>
  <c r="R587" i="2" s="1"/>
  <c r="P586" i="2"/>
  <c r="R586" i="2" s="1"/>
  <c r="P585" i="2"/>
  <c r="R585" i="2" s="1"/>
  <c r="P584" i="2"/>
  <c r="R584" i="2" s="1"/>
  <c r="P583" i="2"/>
  <c r="R583" i="2" s="1"/>
  <c r="P582" i="2"/>
  <c r="R582" i="2" s="1"/>
  <c r="P581" i="2"/>
  <c r="R581" i="2" s="1"/>
  <c r="P580" i="2"/>
  <c r="R580" i="2" s="1"/>
  <c r="P579" i="2"/>
  <c r="R579" i="2" s="1"/>
  <c r="P578" i="2"/>
  <c r="R578" i="2" s="1"/>
  <c r="P577" i="2"/>
  <c r="R577" i="2" s="1"/>
  <c r="P576" i="2"/>
  <c r="R576" i="2" s="1"/>
  <c r="P575" i="2"/>
  <c r="R575" i="2" s="1"/>
  <c r="P574" i="2"/>
  <c r="R574" i="2" s="1"/>
  <c r="P573" i="2"/>
  <c r="R573" i="2" s="1"/>
  <c r="P572" i="2"/>
  <c r="R572" i="2" s="1"/>
  <c r="P571" i="2"/>
  <c r="R571" i="2" s="1"/>
  <c r="P570" i="2"/>
  <c r="R570" i="2" s="1"/>
  <c r="P569" i="2"/>
  <c r="R569" i="2" s="1"/>
  <c r="P568" i="2"/>
  <c r="R568" i="2" s="1"/>
  <c r="P567" i="2"/>
  <c r="R567" i="2" s="1"/>
  <c r="P566" i="2"/>
  <c r="R566" i="2" s="1"/>
  <c r="P565" i="2"/>
  <c r="R565" i="2" s="1"/>
  <c r="P564" i="2"/>
  <c r="R564" i="2" s="1"/>
  <c r="P563" i="2"/>
  <c r="R563" i="2" s="1"/>
  <c r="P562" i="2"/>
  <c r="R562" i="2" s="1"/>
  <c r="P561" i="2"/>
  <c r="R561" i="2" s="1"/>
  <c r="P560" i="2"/>
  <c r="R560" i="2" s="1"/>
  <c r="P559" i="2"/>
  <c r="R559" i="2" s="1"/>
  <c r="P558" i="2"/>
  <c r="R558" i="2" s="1"/>
  <c r="P557" i="2"/>
  <c r="R557" i="2" s="1"/>
  <c r="P556" i="2"/>
  <c r="R556" i="2" s="1"/>
  <c r="P555" i="2"/>
  <c r="R555" i="2" s="1"/>
  <c r="P554" i="2"/>
  <c r="R554" i="2" s="1"/>
  <c r="P553" i="2"/>
  <c r="R553" i="2" s="1"/>
  <c r="P552" i="2"/>
  <c r="R552" i="2" s="1"/>
  <c r="P551" i="2"/>
  <c r="R551" i="2" s="1"/>
  <c r="P550" i="2"/>
  <c r="R550" i="2" s="1"/>
  <c r="P549" i="2"/>
  <c r="R549" i="2" s="1"/>
  <c r="P548" i="2"/>
  <c r="R548" i="2" s="1"/>
  <c r="P547" i="2"/>
  <c r="R547" i="2" s="1"/>
  <c r="P546" i="2"/>
  <c r="R546" i="2" s="1"/>
  <c r="P545" i="2"/>
  <c r="R545" i="2" s="1"/>
  <c r="P544" i="2"/>
  <c r="R544" i="2" s="1"/>
  <c r="P543" i="2"/>
  <c r="R543" i="2" s="1"/>
  <c r="P542" i="2"/>
  <c r="R542" i="2" s="1"/>
  <c r="P541" i="2"/>
  <c r="R541" i="2" s="1"/>
  <c r="P540" i="2"/>
  <c r="R540" i="2" s="1"/>
  <c r="P539" i="2"/>
  <c r="R539" i="2" s="1"/>
  <c r="P538" i="2"/>
  <c r="R538" i="2" s="1"/>
  <c r="P537" i="2"/>
  <c r="R537" i="2" s="1"/>
  <c r="P536" i="2"/>
  <c r="R536" i="2" s="1"/>
  <c r="P535" i="2"/>
  <c r="R535" i="2" s="1"/>
  <c r="P534" i="2"/>
  <c r="R534" i="2" s="1"/>
  <c r="P533" i="2"/>
  <c r="R533" i="2" s="1"/>
  <c r="P532" i="2"/>
  <c r="R532" i="2" s="1"/>
  <c r="P531" i="2"/>
  <c r="R531" i="2" s="1"/>
  <c r="P530" i="2"/>
  <c r="R530" i="2" s="1"/>
  <c r="P529" i="2"/>
  <c r="R529" i="2" s="1"/>
  <c r="P528" i="2"/>
  <c r="R528" i="2" s="1"/>
  <c r="P527" i="2"/>
  <c r="R527" i="2" s="1"/>
  <c r="P526" i="2"/>
  <c r="R526" i="2" s="1"/>
  <c r="P525" i="2"/>
  <c r="R525" i="2" s="1"/>
  <c r="P524" i="2"/>
  <c r="R524" i="2" s="1"/>
  <c r="P523" i="2"/>
  <c r="R523" i="2" s="1"/>
  <c r="P522" i="2"/>
  <c r="R522" i="2" s="1"/>
  <c r="P521" i="2"/>
  <c r="R521" i="2" s="1"/>
  <c r="P520" i="2"/>
  <c r="R520" i="2" s="1"/>
  <c r="P519" i="2"/>
  <c r="R519" i="2" s="1"/>
  <c r="P518" i="2"/>
  <c r="R518" i="2" s="1"/>
  <c r="P517" i="2"/>
  <c r="R517" i="2" s="1"/>
  <c r="P516" i="2"/>
  <c r="R516" i="2" s="1"/>
  <c r="P515" i="2"/>
  <c r="R515" i="2" s="1"/>
  <c r="P514" i="2"/>
  <c r="R514" i="2" s="1"/>
  <c r="P513" i="2"/>
  <c r="R513" i="2" s="1"/>
  <c r="P512" i="2"/>
  <c r="R512" i="2" s="1"/>
  <c r="P511" i="2"/>
  <c r="R511" i="2" s="1"/>
  <c r="P510" i="2"/>
  <c r="R510" i="2" s="1"/>
  <c r="P509" i="2"/>
  <c r="R509" i="2" s="1"/>
  <c r="P508" i="2"/>
  <c r="R508" i="2" s="1"/>
  <c r="P507" i="2"/>
  <c r="R507" i="2" s="1"/>
  <c r="P506" i="2"/>
  <c r="R506" i="2" s="1"/>
  <c r="P505" i="2"/>
  <c r="R505" i="2" s="1"/>
  <c r="P504" i="2"/>
  <c r="R504" i="2" s="1"/>
  <c r="P503" i="2"/>
  <c r="R503" i="2" s="1"/>
  <c r="P502" i="2"/>
  <c r="R502" i="2" s="1"/>
  <c r="P501" i="2"/>
  <c r="R501" i="2" s="1"/>
  <c r="P500" i="2"/>
  <c r="R500" i="2" s="1"/>
  <c r="P499" i="2"/>
  <c r="R499" i="2" s="1"/>
  <c r="P498" i="2"/>
  <c r="R498" i="2" s="1"/>
  <c r="P497" i="2"/>
  <c r="R497" i="2" s="1"/>
  <c r="P496" i="2"/>
  <c r="R496" i="2" s="1"/>
  <c r="P495" i="2"/>
  <c r="R495" i="2" s="1"/>
  <c r="P494" i="2"/>
  <c r="R494" i="2" s="1"/>
  <c r="P493" i="2"/>
  <c r="R493" i="2" s="1"/>
  <c r="P492" i="2"/>
  <c r="R492" i="2" s="1"/>
  <c r="P491" i="2"/>
  <c r="R491" i="2" s="1"/>
  <c r="P490" i="2"/>
  <c r="R490" i="2" s="1"/>
  <c r="P489" i="2"/>
  <c r="R489" i="2" s="1"/>
  <c r="P488" i="2"/>
  <c r="R488" i="2" s="1"/>
  <c r="P487" i="2"/>
  <c r="R487" i="2" s="1"/>
  <c r="P486" i="2"/>
  <c r="R486" i="2" s="1"/>
  <c r="P485" i="2"/>
  <c r="R485" i="2" s="1"/>
  <c r="P484" i="2"/>
  <c r="R484" i="2" s="1"/>
  <c r="P483" i="2"/>
  <c r="R483" i="2" s="1"/>
  <c r="P482" i="2"/>
  <c r="R482" i="2" s="1"/>
  <c r="P481" i="2"/>
  <c r="R481" i="2" s="1"/>
  <c r="P480" i="2"/>
  <c r="R480" i="2" s="1"/>
  <c r="P479" i="2"/>
  <c r="R479" i="2" s="1"/>
  <c r="P478" i="2"/>
  <c r="R478" i="2" s="1"/>
  <c r="P477" i="2"/>
  <c r="R477" i="2" s="1"/>
  <c r="P476" i="2"/>
  <c r="R476" i="2" s="1"/>
  <c r="P475" i="2"/>
  <c r="R475" i="2" s="1"/>
  <c r="P474" i="2"/>
  <c r="R474" i="2" s="1"/>
  <c r="P473" i="2"/>
  <c r="R473" i="2" s="1"/>
  <c r="P472" i="2"/>
  <c r="R472" i="2" s="1"/>
  <c r="P471" i="2"/>
  <c r="R471" i="2" s="1"/>
  <c r="P470" i="2"/>
  <c r="R470" i="2" s="1"/>
  <c r="P469" i="2"/>
  <c r="R469" i="2" s="1"/>
  <c r="P468" i="2"/>
  <c r="R468" i="2" s="1"/>
  <c r="P467" i="2"/>
  <c r="R467" i="2" s="1"/>
  <c r="P466" i="2"/>
  <c r="R466" i="2" s="1"/>
  <c r="P465" i="2"/>
  <c r="R465" i="2" s="1"/>
  <c r="P464" i="2"/>
  <c r="R464" i="2" s="1"/>
  <c r="P463" i="2"/>
  <c r="R463" i="2" s="1"/>
  <c r="P462" i="2"/>
  <c r="R462" i="2" s="1"/>
  <c r="P461" i="2"/>
  <c r="R461" i="2" s="1"/>
  <c r="P460" i="2"/>
  <c r="R460" i="2" s="1"/>
  <c r="P459" i="2"/>
  <c r="R459" i="2" s="1"/>
  <c r="P458" i="2"/>
  <c r="R458" i="2" s="1"/>
  <c r="P457" i="2"/>
  <c r="R457" i="2" s="1"/>
  <c r="P456" i="2"/>
  <c r="R456" i="2" s="1"/>
  <c r="P455" i="2"/>
  <c r="R455" i="2" s="1"/>
  <c r="P454" i="2"/>
  <c r="R454" i="2" s="1"/>
  <c r="P453" i="2"/>
  <c r="R453" i="2" s="1"/>
  <c r="P452" i="2"/>
  <c r="R452" i="2" s="1"/>
  <c r="P451" i="2"/>
  <c r="R451" i="2" s="1"/>
  <c r="P450" i="2"/>
  <c r="R450" i="2" s="1"/>
  <c r="P449" i="2"/>
  <c r="R449" i="2" s="1"/>
  <c r="P448" i="2"/>
  <c r="R448" i="2" s="1"/>
  <c r="P447" i="2"/>
  <c r="R447" i="2" s="1"/>
  <c r="P446" i="2"/>
  <c r="R446" i="2" s="1"/>
  <c r="P445" i="2"/>
  <c r="R445" i="2" s="1"/>
  <c r="P444" i="2"/>
  <c r="R444" i="2" s="1"/>
  <c r="P443" i="2"/>
  <c r="R443" i="2" s="1"/>
  <c r="P442" i="2"/>
  <c r="R442" i="2" s="1"/>
  <c r="P441" i="2"/>
  <c r="R441" i="2" s="1"/>
  <c r="P440" i="2"/>
  <c r="R440" i="2" s="1"/>
  <c r="P439" i="2"/>
  <c r="R439" i="2" s="1"/>
  <c r="P438" i="2"/>
  <c r="R438" i="2" s="1"/>
  <c r="P437" i="2"/>
  <c r="R437" i="2" s="1"/>
  <c r="P436" i="2"/>
  <c r="R436" i="2" s="1"/>
  <c r="P435" i="2"/>
  <c r="R435" i="2" s="1"/>
  <c r="P434" i="2"/>
  <c r="R434" i="2" s="1"/>
  <c r="P433" i="2"/>
  <c r="R433" i="2" s="1"/>
  <c r="P432" i="2"/>
  <c r="R432" i="2" s="1"/>
  <c r="P431" i="2"/>
  <c r="R431" i="2" s="1"/>
  <c r="P430" i="2"/>
  <c r="R430" i="2" s="1"/>
  <c r="P429" i="2"/>
  <c r="R429" i="2" s="1"/>
  <c r="P428" i="2"/>
  <c r="R428" i="2" s="1"/>
  <c r="P427" i="2"/>
  <c r="R427" i="2" s="1"/>
  <c r="P426" i="2"/>
  <c r="R426" i="2" s="1"/>
  <c r="P425" i="2"/>
  <c r="R425" i="2" s="1"/>
  <c r="P424" i="2"/>
  <c r="R424" i="2" s="1"/>
  <c r="P423" i="2"/>
  <c r="R423" i="2" s="1"/>
  <c r="P422" i="2"/>
  <c r="R422" i="2" s="1"/>
  <c r="P421" i="2"/>
  <c r="R421" i="2" s="1"/>
  <c r="P420" i="2"/>
  <c r="R420" i="2" s="1"/>
  <c r="P419" i="2"/>
  <c r="R419" i="2" s="1"/>
  <c r="P418" i="2"/>
  <c r="R418" i="2" s="1"/>
  <c r="P417" i="2"/>
  <c r="R417" i="2" s="1"/>
  <c r="P416" i="2"/>
  <c r="R416" i="2" s="1"/>
  <c r="P415" i="2"/>
  <c r="R415" i="2" s="1"/>
  <c r="P414" i="2"/>
  <c r="R414" i="2" s="1"/>
  <c r="P413" i="2"/>
  <c r="R413" i="2" s="1"/>
  <c r="P412" i="2"/>
  <c r="R412" i="2" s="1"/>
  <c r="P411" i="2"/>
  <c r="R411" i="2" s="1"/>
  <c r="P410" i="2"/>
  <c r="R410" i="2" s="1"/>
  <c r="P409" i="2"/>
  <c r="R409" i="2" s="1"/>
  <c r="P408" i="2"/>
  <c r="R408" i="2" s="1"/>
  <c r="P407" i="2"/>
  <c r="R407" i="2" s="1"/>
  <c r="P406" i="2"/>
  <c r="R406" i="2" s="1"/>
  <c r="P405" i="2"/>
  <c r="R405" i="2" s="1"/>
  <c r="P404" i="2"/>
  <c r="R404" i="2" s="1"/>
  <c r="P403" i="2"/>
  <c r="R403" i="2" s="1"/>
  <c r="P402" i="2"/>
  <c r="R402" i="2" s="1"/>
  <c r="P401" i="2"/>
  <c r="R401" i="2" s="1"/>
  <c r="P400" i="2"/>
  <c r="R400" i="2" s="1"/>
  <c r="P399" i="2"/>
  <c r="R399" i="2" s="1"/>
  <c r="P398" i="2"/>
  <c r="R398" i="2" s="1"/>
  <c r="P397" i="2"/>
  <c r="R397" i="2" s="1"/>
  <c r="P396" i="2"/>
  <c r="R396" i="2" s="1"/>
  <c r="P395" i="2"/>
  <c r="R395" i="2" s="1"/>
  <c r="P394" i="2"/>
  <c r="R394" i="2" s="1"/>
  <c r="P393" i="2"/>
  <c r="R393" i="2" s="1"/>
  <c r="P392" i="2"/>
  <c r="R392" i="2" s="1"/>
  <c r="P391" i="2"/>
  <c r="R391" i="2" s="1"/>
  <c r="P390" i="2"/>
  <c r="R390" i="2" s="1"/>
  <c r="P389" i="2"/>
  <c r="R389" i="2" s="1"/>
  <c r="P388" i="2"/>
  <c r="R388" i="2" s="1"/>
  <c r="P387" i="2"/>
  <c r="R387" i="2" s="1"/>
  <c r="P386" i="2"/>
  <c r="R386" i="2" s="1"/>
  <c r="P385" i="2"/>
  <c r="R385" i="2" s="1"/>
  <c r="P384" i="2"/>
  <c r="R384" i="2" s="1"/>
  <c r="P383" i="2"/>
  <c r="R383" i="2" s="1"/>
  <c r="P382" i="2"/>
  <c r="R382" i="2" s="1"/>
  <c r="P381" i="2"/>
  <c r="R381" i="2" s="1"/>
  <c r="P380" i="2"/>
  <c r="R380" i="2" s="1"/>
  <c r="P379" i="2"/>
  <c r="R379" i="2" s="1"/>
  <c r="P378" i="2"/>
  <c r="R378" i="2" s="1"/>
  <c r="P377" i="2"/>
  <c r="R377" i="2" s="1"/>
  <c r="P376" i="2"/>
  <c r="R376" i="2" s="1"/>
  <c r="P375" i="2"/>
  <c r="R375" i="2" s="1"/>
  <c r="P374" i="2"/>
  <c r="R374" i="2" s="1"/>
  <c r="P373" i="2"/>
  <c r="R373" i="2" s="1"/>
  <c r="P372" i="2"/>
  <c r="R372" i="2" s="1"/>
  <c r="P371" i="2"/>
  <c r="R371" i="2" s="1"/>
  <c r="P370" i="2"/>
  <c r="R370" i="2" s="1"/>
  <c r="P369" i="2"/>
  <c r="R369" i="2" s="1"/>
  <c r="P368" i="2"/>
  <c r="R368" i="2" s="1"/>
  <c r="P367" i="2"/>
  <c r="R367" i="2" s="1"/>
  <c r="P366" i="2"/>
  <c r="R366" i="2" s="1"/>
  <c r="P365" i="2"/>
  <c r="R365" i="2" s="1"/>
  <c r="P364" i="2"/>
  <c r="R364" i="2" s="1"/>
  <c r="P363" i="2"/>
  <c r="R363" i="2" s="1"/>
  <c r="P362" i="2"/>
  <c r="R362" i="2" s="1"/>
  <c r="P361" i="2"/>
  <c r="R361" i="2" s="1"/>
  <c r="P360" i="2"/>
  <c r="R360" i="2" s="1"/>
  <c r="P359" i="2"/>
  <c r="R359" i="2" s="1"/>
  <c r="P358" i="2"/>
  <c r="R358" i="2" s="1"/>
  <c r="P357" i="2"/>
  <c r="R357" i="2" s="1"/>
  <c r="P356" i="2"/>
  <c r="R356" i="2" s="1"/>
  <c r="P355" i="2"/>
  <c r="R355" i="2" s="1"/>
  <c r="P354" i="2"/>
  <c r="R354" i="2" s="1"/>
  <c r="P353" i="2"/>
  <c r="R353" i="2" s="1"/>
  <c r="P352" i="2"/>
  <c r="R352" i="2" s="1"/>
  <c r="P351" i="2"/>
  <c r="R351" i="2" s="1"/>
  <c r="P350" i="2"/>
  <c r="R350" i="2" s="1"/>
  <c r="P349" i="2"/>
  <c r="R349" i="2" s="1"/>
  <c r="P348" i="2"/>
  <c r="R348" i="2" s="1"/>
  <c r="P347" i="2"/>
  <c r="R347" i="2" s="1"/>
  <c r="P346" i="2"/>
  <c r="R346" i="2" s="1"/>
  <c r="P345" i="2"/>
  <c r="R345" i="2" s="1"/>
  <c r="P344" i="2"/>
  <c r="R344" i="2" s="1"/>
  <c r="P343" i="2"/>
  <c r="R343" i="2" s="1"/>
  <c r="P342" i="2"/>
  <c r="R342" i="2" s="1"/>
  <c r="P341" i="2"/>
  <c r="R341" i="2" s="1"/>
  <c r="P340" i="2"/>
  <c r="R340" i="2" s="1"/>
  <c r="P339" i="2"/>
  <c r="R339" i="2" s="1"/>
  <c r="P338" i="2"/>
  <c r="R338" i="2" s="1"/>
  <c r="P337" i="2"/>
  <c r="R337" i="2" s="1"/>
  <c r="P336" i="2"/>
  <c r="R336" i="2" s="1"/>
  <c r="P335" i="2"/>
  <c r="R335" i="2" s="1"/>
  <c r="P334" i="2"/>
  <c r="R334" i="2" s="1"/>
  <c r="P333" i="2"/>
  <c r="R333" i="2" s="1"/>
  <c r="P332" i="2"/>
  <c r="R332" i="2" s="1"/>
  <c r="P331" i="2"/>
  <c r="R331" i="2" s="1"/>
  <c r="P330" i="2"/>
  <c r="R330" i="2" s="1"/>
  <c r="P329" i="2"/>
  <c r="R329" i="2" s="1"/>
  <c r="P328" i="2"/>
  <c r="R328" i="2" s="1"/>
  <c r="P327" i="2"/>
  <c r="R327" i="2" s="1"/>
  <c r="P326" i="2"/>
  <c r="R326" i="2" s="1"/>
  <c r="P325" i="2"/>
  <c r="R325" i="2" s="1"/>
  <c r="P324" i="2"/>
  <c r="R324" i="2" s="1"/>
  <c r="P323" i="2"/>
  <c r="R323" i="2" s="1"/>
  <c r="P322" i="2"/>
  <c r="R322" i="2" s="1"/>
  <c r="P321" i="2"/>
  <c r="R321" i="2" s="1"/>
  <c r="P320" i="2"/>
  <c r="R320" i="2" s="1"/>
  <c r="P319" i="2"/>
  <c r="R319" i="2" s="1"/>
  <c r="P318" i="2"/>
  <c r="R318" i="2" s="1"/>
  <c r="P317" i="2"/>
  <c r="R317" i="2" s="1"/>
  <c r="P316" i="2"/>
  <c r="R316" i="2" s="1"/>
  <c r="P315" i="2"/>
  <c r="R315" i="2" s="1"/>
  <c r="P314" i="2"/>
  <c r="R314" i="2" s="1"/>
  <c r="P313" i="2"/>
  <c r="R313" i="2" s="1"/>
  <c r="P312" i="2"/>
  <c r="R312" i="2" s="1"/>
  <c r="P311" i="2"/>
  <c r="R311" i="2" s="1"/>
  <c r="P310" i="2"/>
  <c r="R310" i="2" s="1"/>
  <c r="P309" i="2"/>
  <c r="R309" i="2" s="1"/>
  <c r="P308" i="2"/>
  <c r="R308" i="2" s="1"/>
  <c r="P307" i="2"/>
  <c r="R307" i="2" s="1"/>
  <c r="P306" i="2"/>
  <c r="R306" i="2" s="1"/>
  <c r="P305" i="2"/>
  <c r="R305" i="2" s="1"/>
  <c r="P304" i="2"/>
  <c r="R304" i="2" s="1"/>
  <c r="P303" i="2"/>
  <c r="R303" i="2" s="1"/>
  <c r="P302" i="2"/>
  <c r="R302" i="2" s="1"/>
  <c r="P301" i="2"/>
  <c r="R301" i="2" s="1"/>
  <c r="P300" i="2"/>
  <c r="R300" i="2" s="1"/>
  <c r="P299" i="2"/>
  <c r="R299" i="2" s="1"/>
  <c r="P298" i="2"/>
  <c r="R298" i="2" s="1"/>
  <c r="P297" i="2"/>
  <c r="R297" i="2" s="1"/>
  <c r="P296" i="2"/>
  <c r="R296" i="2" s="1"/>
  <c r="P295" i="2"/>
  <c r="R295" i="2" s="1"/>
  <c r="P294" i="2"/>
  <c r="R294" i="2" s="1"/>
  <c r="P293" i="2"/>
  <c r="R293" i="2" s="1"/>
  <c r="P292" i="2"/>
  <c r="R292" i="2" s="1"/>
  <c r="P291" i="2"/>
  <c r="R291" i="2" s="1"/>
  <c r="P290" i="2"/>
  <c r="R290" i="2" s="1"/>
  <c r="P289" i="2"/>
  <c r="R289" i="2" s="1"/>
  <c r="P288" i="2"/>
  <c r="R288" i="2" s="1"/>
  <c r="P287" i="2"/>
  <c r="R287" i="2" s="1"/>
  <c r="P286" i="2"/>
  <c r="R286" i="2" s="1"/>
  <c r="P285" i="2"/>
  <c r="R285" i="2" s="1"/>
  <c r="P284" i="2"/>
  <c r="R284" i="2" s="1"/>
  <c r="P283" i="2"/>
  <c r="R283" i="2" s="1"/>
  <c r="P282" i="2"/>
  <c r="R282" i="2" s="1"/>
  <c r="P281" i="2"/>
  <c r="R281" i="2" s="1"/>
  <c r="P280" i="2"/>
  <c r="R280" i="2" s="1"/>
  <c r="P279" i="2"/>
  <c r="R279" i="2" s="1"/>
  <c r="P278" i="2"/>
  <c r="R278" i="2" s="1"/>
  <c r="P277" i="2"/>
  <c r="R277" i="2" s="1"/>
  <c r="P276" i="2"/>
  <c r="R276" i="2" s="1"/>
  <c r="P275" i="2"/>
  <c r="R275" i="2" s="1"/>
  <c r="P274" i="2"/>
  <c r="R274" i="2" s="1"/>
  <c r="P273" i="2"/>
  <c r="R273" i="2" s="1"/>
  <c r="P272" i="2"/>
  <c r="R272" i="2" s="1"/>
  <c r="P271" i="2"/>
  <c r="R271" i="2" s="1"/>
  <c r="P270" i="2"/>
  <c r="R270" i="2" s="1"/>
  <c r="P269" i="2"/>
  <c r="R269" i="2" s="1"/>
  <c r="P268" i="2"/>
  <c r="R268" i="2" s="1"/>
  <c r="P267" i="2"/>
  <c r="R267" i="2" s="1"/>
  <c r="P266" i="2"/>
  <c r="R266" i="2" s="1"/>
  <c r="P265" i="2"/>
  <c r="R265" i="2" s="1"/>
  <c r="P264" i="2"/>
  <c r="R264" i="2" s="1"/>
  <c r="P263" i="2"/>
  <c r="R263" i="2" s="1"/>
  <c r="P262" i="2"/>
  <c r="R262" i="2" s="1"/>
  <c r="P261" i="2"/>
  <c r="R261" i="2" s="1"/>
  <c r="P260" i="2"/>
  <c r="R260" i="2" s="1"/>
  <c r="P259" i="2"/>
  <c r="R259" i="2" s="1"/>
  <c r="P258" i="2"/>
  <c r="R258" i="2" s="1"/>
  <c r="P257" i="2"/>
  <c r="R257" i="2" s="1"/>
  <c r="P256" i="2"/>
  <c r="R256" i="2" s="1"/>
  <c r="P255" i="2"/>
  <c r="R255" i="2" s="1"/>
  <c r="P254" i="2"/>
  <c r="R254" i="2" s="1"/>
  <c r="P253" i="2"/>
  <c r="R253" i="2" s="1"/>
  <c r="P252" i="2"/>
  <c r="R252" i="2" s="1"/>
  <c r="P251" i="2"/>
  <c r="R251" i="2" s="1"/>
  <c r="P250" i="2"/>
  <c r="R250" i="2" s="1"/>
  <c r="P249" i="2"/>
  <c r="R249" i="2" s="1"/>
  <c r="P248" i="2"/>
  <c r="R248" i="2" s="1"/>
  <c r="P247" i="2"/>
  <c r="R247" i="2" s="1"/>
  <c r="P246" i="2"/>
  <c r="R246" i="2" s="1"/>
  <c r="P245" i="2"/>
  <c r="R245" i="2" s="1"/>
  <c r="P244" i="2"/>
  <c r="R244" i="2" s="1"/>
  <c r="P243" i="2"/>
  <c r="R243" i="2" s="1"/>
  <c r="P242" i="2"/>
  <c r="R242" i="2" s="1"/>
  <c r="P241" i="2"/>
  <c r="R241" i="2" s="1"/>
  <c r="P240" i="2"/>
  <c r="R240" i="2" s="1"/>
  <c r="P239" i="2"/>
  <c r="R239" i="2" s="1"/>
  <c r="P238" i="2"/>
  <c r="R238" i="2" s="1"/>
  <c r="P237" i="2"/>
  <c r="R237" i="2" s="1"/>
  <c r="P236" i="2"/>
  <c r="R236" i="2" s="1"/>
  <c r="P235" i="2"/>
  <c r="R235" i="2" s="1"/>
  <c r="P234" i="2"/>
  <c r="R234" i="2" s="1"/>
  <c r="P233" i="2"/>
  <c r="R233" i="2" s="1"/>
  <c r="P232" i="2"/>
  <c r="R232" i="2" s="1"/>
  <c r="P231" i="2"/>
  <c r="R231" i="2" s="1"/>
  <c r="P230" i="2"/>
  <c r="R230" i="2" s="1"/>
  <c r="P229" i="2"/>
  <c r="R229" i="2" s="1"/>
  <c r="P228" i="2"/>
  <c r="R228" i="2" s="1"/>
  <c r="P227" i="2"/>
  <c r="R227" i="2" s="1"/>
  <c r="P226" i="2"/>
  <c r="R226" i="2" s="1"/>
  <c r="P225" i="2"/>
  <c r="R225" i="2" s="1"/>
  <c r="P224" i="2"/>
  <c r="R224" i="2" s="1"/>
  <c r="P223" i="2"/>
  <c r="R223" i="2" s="1"/>
  <c r="P222" i="2"/>
  <c r="R222" i="2" s="1"/>
  <c r="P221" i="2"/>
  <c r="R221" i="2" s="1"/>
  <c r="P220" i="2"/>
  <c r="R220" i="2" s="1"/>
  <c r="P219" i="2"/>
  <c r="R219" i="2" s="1"/>
  <c r="P218" i="2"/>
  <c r="R218" i="2" s="1"/>
  <c r="P217" i="2"/>
  <c r="R217" i="2" s="1"/>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P200" i="2"/>
  <c r="R200" i="2" s="1"/>
  <c r="P199" i="2"/>
  <c r="R199" i="2" s="1"/>
  <c r="P198" i="2"/>
  <c r="R198" i="2" s="1"/>
  <c r="P197" i="2"/>
  <c r="R197" i="2" s="1"/>
  <c r="P196" i="2"/>
  <c r="R196" i="2" s="1"/>
  <c r="P195" i="2"/>
  <c r="R195" i="2" s="1"/>
  <c r="P194" i="2"/>
  <c r="R194" i="2" s="1"/>
  <c r="P193" i="2"/>
  <c r="R193" i="2" s="1"/>
  <c r="P192" i="2"/>
  <c r="R192" i="2" s="1"/>
  <c r="P191" i="2"/>
  <c r="R191" i="2" s="1"/>
  <c r="P190" i="2"/>
  <c r="R190" i="2" s="1"/>
  <c r="P189" i="2"/>
  <c r="R189" i="2" s="1"/>
  <c r="P188" i="2"/>
  <c r="R188" i="2" s="1"/>
  <c r="P187" i="2"/>
  <c r="R187" i="2" s="1"/>
  <c r="P186" i="2"/>
  <c r="R186" i="2" s="1"/>
  <c r="P185" i="2"/>
  <c r="R185" i="2" s="1"/>
  <c r="P184" i="2"/>
  <c r="R184" i="2" s="1"/>
  <c r="P183" i="2"/>
  <c r="R183" i="2" s="1"/>
  <c r="P182" i="2"/>
  <c r="R182" i="2" s="1"/>
  <c r="P181" i="2"/>
  <c r="R181" i="2" s="1"/>
  <c r="P180" i="2"/>
  <c r="R180" i="2" s="1"/>
  <c r="P179" i="2"/>
  <c r="R179" i="2" s="1"/>
  <c r="P178" i="2"/>
  <c r="R178" i="2" s="1"/>
  <c r="P177" i="2"/>
  <c r="R177" i="2" s="1"/>
  <c r="P176" i="2"/>
  <c r="R176" i="2" s="1"/>
  <c r="P175" i="2"/>
  <c r="R175" i="2" s="1"/>
  <c r="P174" i="2"/>
  <c r="R174" i="2" s="1"/>
  <c r="P173" i="2"/>
  <c r="R173" i="2" s="1"/>
  <c r="P172" i="2"/>
  <c r="R172" i="2" s="1"/>
  <c r="P171" i="2"/>
  <c r="R171" i="2" s="1"/>
  <c r="P170" i="2"/>
  <c r="R170" i="2" s="1"/>
  <c r="P169" i="2"/>
  <c r="R169" i="2" s="1"/>
  <c r="P168" i="2"/>
  <c r="R168" i="2" s="1"/>
  <c r="P167" i="2"/>
  <c r="R167" i="2" s="1"/>
  <c r="P166" i="2"/>
  <c r="R166" i="2" s="1"/>
  <c r="P165" i="2"/>
  <c r="R165" i="2" s="1"/>
  <c r="P164" i="2"/>
  <c r="R164" i="2" s="1"/>
  <c r="P163" i="2"/>
  <c r="R163" i="2" s="1"/>
  <c r="P162" i="2"/>
  <c r="R162" i="2" s="1"/>
  <c r="P161" i="2"/>
  <c r="R161" i="2" s="1"/>
  <c r="P160" i="2"/>
  <c r="R160" i="2" s="1"/>
  <c r="P159" i="2"/>
  <c r="R159" i="2" s="1"/>
  <c r="P158" i="2"/>
  <c r="R158" i="2" s="1"/>
  <c r="P157" i="2"/>
  <c r="R157" i="2" s="1"/>
  <c r="P156" i="2"/>
  <c r="R156" i="2" s="1"/>
  <c r="P155" i="2"/>
  <c r="R155" i="2" s="1"/>
  <c r="P154" i="2"/>
  <c r="R154" i="2" s="1"/>
  <c r="P153" i="2"/>
  <c r="R153" i="2" s="1"/>
  <c r="P152" i="2"/>
  <c r="R152" i="2" s="1"/>
  <c r="P151" i="2"/>
  <c r="R151" i="2" s="1"/>
  <c r="P150" i="2"/>
  <c r="R150" i="2" s="1"/>
  <c r="P149" i="2"/>
  <c r="R149" i="2" s="1"/>
  <c r="P148" i="2"/>
  <c r="R148" i="2" s="1"/>
  <c r="P147" i="2"/>
  <c r="R147" i="2" s="1"/>
  <c r="P146" i="2"/>
  <c r="R146" i="2" s="1"/>
  <c r="P145" i="2"/>
  <c r="R145" i="2" s="1"/>
  <c r="P144" i="2"/>
  <c r="R144" i="2" s="1"/>
  <c r="P143" i="2"/>
  <c r="R143" i="2" s="1"/>
  <c r="P142" i="2"/>
  <c r="R142" i="2" s="1"/>
  <c r="P141" i="2"/>
  <c r="R141" i="2" s="1"/>
  <c r="P140" i="2"/>
  <c r="R140" i="2" s="1"/>
  <c r="P139" i="2"/>
  <c r="R139" i="2" s="1"/>
  <c r="P138" i="2"/>
  <c r="R138" i="2" s="1"/>
  <c r="P137" i="2"/>
  <c r="R137" i="2" s="1"/>
  <c r="P136" i="2"/>
  <c r="R136" i="2" s="1"/>
  <c r="P135" i="2"/>
  <c r="R135" i="2" s="1"/>
  <c r="P134" i="2"/>
  <c r="R134" i="2" s="1"/>
  <c r="P133" i="2"/>
  <c r="R133" i="2" s="1"/>
  <c r="P132" i="2"/>
  <c r="R132" i="2" s="1"/>
  <c r="P131" i="2"/>
  <c r="R131" i="2" s="1"/>
  <c r="P130" i="2"/>
  <c r="R130" i="2" s="1"/>
  <c r="P129" i="2"/>
  <c r="R129" i="2" s="1"/>
  <c r="P128" i="2"/>
  <c r="R128" i="2" s="1"/>
  <c r="P127" i="2"/>
  <c r="R127" i="2" s="1"/>
  <c r="P126" i="2"/>
  <c r="R126" i="2" s="1"/>
  <c r="P125" i="2"/>
  <c r="R125" i="2" s="1"/>
  <c r="P124" i="2"/>
  <c r="R124" i="2" s="1"/>
  <c r="P123" i="2"/>
  <c r="R123" i="2" s="1"/>
  <c r="P122" i="2"/>
  <c r="R122" i="2" s="1"/>
  <c r="P121" i="2"/>
  <c r="R121" i="2" s="1"/>
  <c r="P120" i="2"/>
  <c r="R120" i="2" s="1"/>
  <c r="P119" i="2"/>
  <c r="R119" i="2" s="1"/>
  <c r="P118" i="2"/>
  <c r="R118" i="2" s="1"/>
  <c r="P117" i="2"/>
  <c r="R117" i="2" s="1"/>
  <c r="P116" i="2"/>
  <c r="R116" i="2" s="1"/>
  <c r="P115" i="2"/>
  <c r="R115" i="2" s="1"/>
  <c r="P114" i="2"/>
  <c r="R114" i="2" s="1"/>
  <c r="P113" i="2"/>
  <c r="R113" i="2" s="1"/>
  <c r="P112" i="2"/>
  <c r="R112" i="2" s="1"/>
  <c r="P111" i="2"/>
  <c r="R111" i="2" s="1"/>
  <c r="P110" i="2"/>
  <c r="R110" i="2" s="1"/>
  <c r="P109" i="2"/>
  <c r="R109" i="2" s="1"/>
  <c r="P108" i="2"/>
  <c r="R108" i="2" s="1"/>
  <c r="P107" i="2"/>
  <c r="R107" i="2" s="1"/>
  <c r="P106" i="2"/>
  <c r="R106" i="2" s="1"/>
  <c r="P105" i="2"/>
  <c r="R105" i="2" s="1"/>
  <c r="P104" i="2"/>
  <c r="R104" i="2" s="1"/>
  <c r="P103" i="2"/>
  <c r="R103" i="2" s="1"/>
  <c r="P102" i="2"/>
  <c r="R102" i="2" s="1"/>
  <c r="P101" i="2"/>
  <c r="R101" i="2" s="1"/>
  <c r="P100" i="2"/>
  <c r="R100" i="2" s="1"/>
  <c r="P99" i="2"/>
  <c r="R99" i="2" s="1"/>
  <c r="P98" i="2"/>
  <c r="R98" i="2" s="1"/>
  <c r="P97" i="2"/>
  <c r="R97" i="2" s="1"/>
  <c r="P96" i="2"/>
  <c r="R96" i="2" s="1"/>
  <c r="P95" i="2"/>
  <c r="R95" i="2" s="1"/>
  <c r="P94" i="2"/>
  <c r="R94" i="2" s="1"/>
  <c r="P93" i="2"/>
  <c r="R93" i="2" s="1"/>
  <c r="P92" i="2"/>
  <c r="R92" i="2" s="1"/>
  <c r="P91" i="2"/>
  <c r="R91" i="2" s="1"/>
  <c r="P90" i="2"/>
  <c r="R90" i="2" s="1"/>
  <c r="P89" i="2"/>
  <c r="R89" i="2" s="1"/>
  <c r="P88" i="2"/>
  <c r="R88" i="2" s="1"/>
  <c r="P87" i="2"/>
  <c r="R87" i="2" s="1"/>
  <c r="P86" i="2"/>
  <c r="R86" i="2" s="1"/>
  <c r="P85" i="2"/>
  <c r="R85" i="2" s="1"/>
  <c r="P84" i="2"/>
  <c r="R84" i="2" s="1"/>
  <c r="P83" i="2"/>
  <c r="R83" i="2" s="1"/>
  <c r="P82" i="2"/>
  <c r="R82" i="2" s="1"/>
  <c r="P81" i="2"/>
  <c r="R81" i="2" s="1"/>
  <c r="P80" i="2"/>
  <c r="R80" i="2" s="1"/>
  <c r="P79" i="2"/>
  <c r="R79" i="2" s="1"/>
  <c r="P78" i="2"/>
  <c r="R78" i="2" s="1"/>
  <c r="P77" i="2"/>
  <c r="R77" i="2" s="1"/>
  <c r="P76" i="2"/>
  <c r="R76" i="2" s="1"/>
  <c r="P75" i="2"/>
  <c r="R75" i="2" s="1"/>
  <c r="P74" i="2"/>
  <c r="R74" i="2" s="1"/>
  <c r="P73" i="2"/>
  <c r="R73" i="2" s="1"/>
  <c r="P72" i="2"/>
  <c r="R72" i="2" s="1"/>
  <c r="P71" i="2"/>
  <c r="R71" i="2" s="1"/>
  <c r="P70" i="2"/>
  <c r="R70" i="2" s="1"/>
  <c r="P69" i="2"/>
  <c r="R69" i="2" s="1"/>
  <c r="P68" i="2"/>
  <c r="R68" i="2" s="1"/>
  <c r="P67" i="2"/>
  <c r="R67" i="2" s="1"/>
  <c r="P66" i="2"/>
  <c r="R66" i="2" s="1"/>
  <c r="P65" i="2"/>
  <c r="R65" i="2" s="1"/>
  <c r="P64" i="2"/>
  <c r="R64" i="2" s="1"/>
  <c r="P63" i="2"/>
  <c r="R63" i="2" s="1"/>
  <c r="P62" i="2"/>
  <c r="R62" i="2" s="1"/>
  <c r="P61" i="2"/>
  <c r="R61" i="2" s="1"/>
  <c r="P60" i="2"/>
  <c r="R60" i="2" s="1"/>
  <c r="P59" i="2"/>
  <c r="R59" i="2" s="1"/>
  <c r="P58" i="2"/>
  <c r="R58" i="2" s="1"/>
  <c r="P57" i="2"/>
  <c r="R57" i="2" s="1"/>
  <c r="P56" i="2"/>
  <c r="R56" i="2" s="1"/>
  <c r="P55" i="2"/>
  <c r="R55" i="2" s="1"/>
  <c r="P54" i="2"/>
  <c r="R54" i="2" s="1"/>
  <c r="P53" i="2"/>
  <c r="R53" i="2" s="1"/>
  <c r="P52" i="2"/>
  <c r="R52" i="2" s="1"/>
  <c r="P51" i="2"/>
  <c r="R51" i="2" s="1"/>
  <c r="P50" i="2"/>
  <c r="R50" i="2" s="1"/>
  <c r="P49" i="2"/>
  <c r="R49" i="2" s="1"/>
  <c r="P48" i="2"/>
  <c r="R48" i="2" s="1"/>
  <c r="P47" i="2"/>
  <c r="R47" i="2" s="1"/>
  <c r="P46" i="2"/>
  <c r="R46" i="2" s="1"/>
  <c r="P45" i="2"/>
  <c r="R45" i="2" s="1"/>
  <c r="P44" i="2"/>
  <c r="R44" i="2" s="1"/>
  <c r="P43" i="2"/>
  <c r="R43" i="2" s="1"/>
  <c r="P42" i="2"/>
  <c r="R42" i="2" s="1"/>
  <c r="P41" i="2"/>
  <c r="R41" i="2" s="1"/>
  <c r="P40" i="2"/>
  <c r="R40" i="2" s="1"/>
  <c r="P39" i="2"/>
  <c r="R39" i="2" s="1"/>
  <c r="P38" i="2"/>
  <c r="R38" i="2" s="1"/>
  <c r="P37" i="2"/>
  <c r="R37" i="2" s="1"/>
  <c r="P36" i="2"/>
  <c r="R36" i="2" s="1"/>
  <c r="P35" i="2"/>
  <c r="R35" i="2" s="1"/>
  <c r="P34" i="2"/>
  <c r="R34" i="2" s="1"/>
  <c r="P33" i="2"/>
  <c r="R33" i="2" s="1"/>
  <c r="P32" i="2"/>
  <c r="R32" i="2" s="1"/>
  <c r="P31" i="2"/>
  <c r="R31" i="2" s="1"/>
  <c r="P30" i="2"/>
  <c r="R30" i="2" s="1"/>
  <c r="P29" i="2"/>
  <c r="R29" i="2" s="1"/>
  <c r="P28" i="2"/>
  <c r="R28" i="2" s="1"/>
  <c r="P27" i="2"/>
  <c r="R27" i="2" s="1"/>
  <c r="P26" i="2"/>
  <c r="R26" i="2" s="1"/>
  <c r="P25" i="2"/>
  <c r="R25" i="2" s="1"/>
  <c r="P24" i="2"/>
  <c r="R24" i="2" s="1"/>
  <c r="P23" i="2"/>
  <c r="R23" i="2" s="1"/>
  <c r="P22" i="2"/>
  <c r="R22" i="2" s="1"/>
  <c r="P21" i="2"/>
  <c r="R21" i="2" s="1"/>
  <c r="P20" i="2"/>
  <c r="R20" i="2" s="1"/>
  <c r="P19" i="2"/>
  <c r="R19" i="2" s="1"/>
  <c r="P18" i="2"/>
  <c r="R18" i="2" s="1"/>
  <c r="P17" i="2"/>
  <c r="R17" i="2" s="1"/>
  <c r="P16" i="2"/>
  <c r="R16" i="2" s="1"/>
  <c r="P15" i="2"/>
  <c r="R15" i="2" s="1"/>
  <c r="P14" i="2"/>
  <c r="R14" i="2" s="1"/>
  <c r="P13" i="2"/>
  <c r="R13" i="2" s="1"/>
  <c r="P12" i="2"/>
  <c r="R12" i="2" s="1"/>
  <c r="P11" i="2"/>
  <c r="N3510" i="2"/>
  <c r="N3509" i="2"/>
  <c r="N3508" i="2"/>
  <c r="N3507" i="2"/>
  <c r="N3506" i="2"/>
  <c r="N3505" i="2"/>
  <c r="N3504" i="2"/>
  <c r="N3503" i="2"/>
  <c r="N3502" i="2"/>
  <c r="N3501" i="2"/>
  <c r="N3500" i="2"/>
  <c r="N3499" i="2"/>
  <c r="N3498" i="2"/>
  <c r="N3497" i="2"/>
  <c r="N3496" i="2"/>
  <c r="N3495" i="2"/>
  <c r="N3494" i="2"/>
  <c r="N3493" i="2"/>
  <c r="N3492" i="2"/>
  <c r="N3491" i="2"/>
  <c r="N3490" i="2"/>
  <c r="N3489" i="2"/>
  <c r="N3488" i="2"/>
  <c r="N3487" i="2"/>
  <c r="N3486" i="2"/>
  <c r="N3485" i="2"/>
  <c r="N3484" i="2"/>
  <c r="N3483" i="2"/>
  <c r="N3482" i="2"/>
  <c r="N3481" i="2"/>
  <c r="N3480" i="2"/>
  <c r="N3479" i="2"/>
  <c r="N3478" i="2"/>
  <c r="N3477" i="2"/>
  <c r="N3476" i="2"/>
  <c r="N3475" i="2"/>
  <c r="N3474" i="2"/>
  <c r="N3473" i="2"/>
  <c r="N3472" i="2"/>
  <c r="N3471" i="2"/>
  <c r="N3470" i="2"/>
  <c r="N3469" i="2"/>
  <c r="N3468" i="2"/>
  <c r="N3467" i="2"/>
  <c r="N3466" i="2"/>
  <c r="N3465" i="2"/>
  <c r="N3464" i="2"/>
  <c r="N3463" i="2"/>
  <c r="N3462" i="2"/>
  <c r="N3461" i="2"/>
  <c r="N3460" i="2"/>
  <c r="N3459" i="2"/>
  <c r="N3458" i="2"/>
  <c r="N3457" i="2"/>
  <c r="N3456" i="2"/>
  <c r="N3455" i="2"/>
  <c r="N3454" i="2"/>
  <c r="N3453" i="2"/>
  <c r="N3452" i="2"/>
  <c r="N3451" i="2"/>
  <c r="N3450" i="2"/>
  <c r="N3449" i="2"/>
  <c r="N3448" i="2"/>
  <c r="N3447" i="2"/>
  <c r="N3446" i="2"/>
  <c r="N3445" i="2"/>
  <c r="N3444" i="2"/>
  <c r="N3443" i="2"/>
  <c r="N3442" i="2"/>
  <c r="N3441" i="2"/>
  <c r="N3440" i="2"/>
  <c r="N3439" i="2"/>
  <c r="N3438" i="2"/>
  <c r="N3437" i="2"/>
  <c r="N3436" i="2"/>
  <c r="N3435" i="2"/>
  <c r="N3434" i="2"/>
  <c r="N3433" i="2"/>
  <c r="N3432" i="2"/>
  <c r="N3431" i="2"/>
  <c r="N3430" i="2"/>
  <c r="N3429" i="2"/>
  <c r="N3428" i="2"/>
  <c r="N3427" i="2"/>
  <c r="N3426" i="2"/>
  <c r="N3425" i="2"/>
  <c r="N3424" i="2"/>
  <c r="N3423" i="2"/>
  <c r="N3422" i="2"/>
  <c r="N3421" i="2"/>
  <c r="N3420" i="2"/>
  <c r="N3419" i="2"/>
  <c r="N3418" i="2"/>
  <c r="N3417" i="2"/>
  <c r="N3416" i="2"/>
  <c r="N3415" i="2"/>
  <c r="N3414" i="2"/>
  <c r="N3413" i="2"/>
  <c r="N3412" i="2"/>
  <c r="N3411" i="2"/>
  <c r="N3410" i="2"/>
  <c r="N3409" i="2"/>
  <c r="N3408" i="2"/>
  <c r="N3407" i="2"/>
  <c r="N3406" i="2"/>
  <c r="N3405" i="2"/>
  <c r="N3404" i="2"/>
  <c r="N3403" i="2"/>
  <c r="N3402" i="2"/>
  <c r="N3401" i="2"/>
  <c r="N3400" i="2"/>
  <c r="N3399" i="2"/>
  <c r="N3398" i="2"/>
  <c r="N3397" i="2"/>
  <c r="N3396" i="2"/>
  <c r="N3395" i="2"/>
  <c r="N3394" i="2"/>
  <c r="N3393" i="2"/>
  <c r="N3392" i="2"/>
  <c r="N3391" i="2"/>
  <c r="N3390" i="2"/>
  <c r="N3389" i="2"/>
  <c r="N3388" i="2"/>
  <c r="N3387" i="2"/>
  <c r="N3386" i="2"/>
  <c r="N3385" i="2"/>
  <c r="N3384" i="2"/>
  <c r="N3383" i="2"/>
  <c r="N3382" i="2"/>
  <c r="N3381" i="2"/>
  <c r="N3380" i="2"/>
  <c r="N3379" i="2"/>
  <c r="N3378" i="2"/>
  <c r="N3377" i="2"/>
  <c r="N3376" i="2"/>
  <c r="N3375" i="2"/>
  <c r="N3374" i="2"/>
  <c r="N3373" i="2"/>
  <c r="N3372" i="2"/>
  <c r="N3371" i="2"/>
  <c r="N3370" i="2"/>
  <c r="N3369" i="2"/>
  <c r="N3368" i="2"/>
  <c r="N3367" i="2"/>
  <c r="N3366" i="2"/>
  <c r="N3365" i="2"/>
  <c r="N3364" i="2"/>
  <c r="N3363" i="2"/>
  <c r="N3362" i="2"/>
  <c r="N3361" i="2"/>
  <c r="N3360" i="2"/>
  <c r="N3359" i="2"/>
  <c r="N3358" i="2"/>
  <c r="N3357" i="2"/>
  <c r="N3356" i="2"/>
  <c r="N3355" i="2"/>
  <c r="N3354" i="2"/>
  <c r="N3353" i="2"/>
  <c r="N3352" i="2"/>
  <c r="N3351" i="2"/>
  <c r="N3350" i="2"/>
  <c r="N3349" i="2"/>
  <c r="N3348" i="2"/>
  <c r="N3347" i="2"/>
  <c r="N3346" i="2"/>
  <c r="N3345" i="2"/>
  <c r="N3344" i="2"/>
  <c r="N3343" i="2"/>
  <c r="N3342" i="2"/>
  <c r="N3341" i="2"/>
  <c r="N3340" i="2"/>
  <c r="N3339" i="2"/>
  <c r="N3338" i="2"/>
  <c r="N3337" i="2"/>
  <c r="N3336" i="2"/>
  <c r="N3335" i="2"/>
  <c r="N3334" i="2"/>
  <c r="N3333" i="2"/>
  <c r="N3332" i="2"/>
  <c r="N3331" i="2"/>
  <c r="N3330" i="2"/>
  <c r="N3329" i="2"/>
  <c r="N3328" i="2"/>
  <c r="N3327" i="2"/>
  <c r="N3326" i="2"/>
  <c r="N3325" i="2"/>
  <c r="N3324" i="2"/>
  <c r="N3323" i="2"/>
  <c r="N3322" i="2"/>
  <c r="N3321" i="2"/>
  <c r="N3320" i="2"/>
  <c r="N3319" i="2"/>
  <c r="N3318" i="2"/>
  <c r="N3317" i="2"/>
  <c r="N3316" i="2"/>
  <c r="N3315" i="2"/>
  <c r="N3314" i="2"/>
  <c r="N3313" i="2"/>
  <c r="N3312" i="2"/>
  <c r="N3311" i="2"/>
  <c r="N3310" i="2"/>
  <c r="N3309" i="2"/>
  <c r="N3308" i="2"/>
  <c r="N3307" i="2"/>
  <c r="N3306" i="2"/>
  <c r="N3305" i="2"/>
  <c r="N3304" i="2"/>
  <c r="N3303" i="2"/>
  <c r="N3302" i="2"/>
  <c r="N3301" i="2"/>
  <c r="N3300" i="2"/>
  <c r="N3299" i="2"/>
  <c r="N3298" i="2"/>
  <c r="N3297" i="2"/>
  <c r="N3296" i="2"/>
  <c r="N3295" i="2"/>
  <c r="N3294" i="2"/>
  <c r="N3293" i="2"/>
  <c r="N3292" i="2"/>
  <c r="N3291" i="2"/>
  <c r="N3290" i="2"/>
  <c r="N3289" i="2"/>
  <c r="N3288" i="2"/>
  <c r="N3287" i="2"/>
  <c r="N3286" i="2"/>
  <c r="N3285" i="2"/>
  <c r="N3284" i="2"/>
  <c r="N3283" i="2"/>
  <c r="N3282" i="2"/>
  <c r="N3281" i="2"/>
  <c r="N3280" i="2"/>
  <c r="N3279" i="2"/>
  <c r="N3278" i="2"/>
  <c r="N3277" i="2"/>
  <c r="N3276" i="2"/>
  <c r="N3275" i="2"/>
  <c r="N3274" i="2"/>
  <c r="N3273" i="2"/>
  <c r="N3272" i="2"/>
  <c r="N3271" i="2"/>
  <c r="N3270" i="2"/>
  <c r="N3269" i="2"/>
  <c r="N3268" i="2"/>
  <c r="N3267" i="2"/>
  <c r="N3266" i="2"/>
  <c r="N3265" i="2"/>
  <c r="N3264" i="2"/>
  <c r="N3263" i="2"/>
  <c r="N3262" i="2"/>
  <c r="N3261" i="2"/>
  <c r="N3260" i="2"/>
  <c r="N3259" i="2"/>
  <c r="N3258" i="2"/>
  <c r="N3257" i="2"/>
  <c r="N3256" i="2"/>
  <c r="N3255" i="2"/>
  <c r="N3254" i="2"/>
  <c r="N3253" i="2"/>
  <c r="N3252" i="2"/>
  <c r="N3251" i="2"/>
  <c r="N3250" i="2"/>
  <c r="N3249" i="2"/>
  <c r="N3248" i="2"/>
  <c r="N3247" i="2"/>
  <c r="N3246" i="2"/>
  <c r="N3245" i="2"/>
  <c r="N3244" i="2"/>
  <c r="N3243" i="2"/>
  <c r="N3242" i="2"/>
  <c r="N3241" i="2"/>
  <c r="N3240" i="2"/>
  <c r="N3239" i="2"/>
  <c r="N3238" i="2"/>
  <c r="N3237" i="2"/>
  <c r="N3236" i="2"/>
  <c r="N3235" i="2"/>
  <c r="N3234" i="2"/>
  <c r="N3233" i="2"/>
  <c r="N3232" i="2"/>
  <c r="N3231" i="2"/>
  <c r="N3230" i="2"/>
  <c r="N3229" i="2"/>
  <c r="N3228" i="2"/>
  <c r="N3227" i="2"/>
  <c r="N3226" i="2"/>
  <c r="N3225" i="2"/>
  <c r="N3224" i="2"/>
  <c r="N3223" i="2"/>
  <c r="N3222" i="2"/>
  <c r="N3221" i="2"/>
  <c r="N3220" i="2"/>
  <c r="N3219" i="2"/>
  <c r="N3218" i="2"/>
  <c r="N3217" i="2"/>
  <c r="N3216" i="2"/>
  <c r="N3215" i="2"/>
  <c r="N3214" i="2"/>
  <c r="N3213" i="2"/>
  <c r="N3212" i="2"/>
  <c r="N3211" i="2"/>
  <c r="N3210" i="2"/>
  <c r="N3209" i="2"/>
  <c r="N3208" i="2"/>
  <c r="N3207" i="2"/>
  <c r="N3206" i="2"/>
  <c r="N3205" i="2"/>
  <c r="N3204" i="2"/>
  <c r="N3203" i="2"/>
  <c r="N3202" i="2"/>
  <c r="N3201" i="2"/>
  <c r="N3200" i="2"/>
  <c r="N3199" i="2"/>
  <c r="N3198" i="2"/>
  <c r="N3197" i="2"/>
  <c r="N3196" i="2"/>
  <c r="N3195" i="2"/>
  <c r="N3194" i="2"/>
  <c r="N3193" i="2"/>
  <c r="N3192" i="2"/>
  <c r="N3191" i="2"/>
  <c r="N3190" i="2"/>
  <c r="N3189" i="2"/>
  <c r="N3188" i="2"/>
  <c r="N3187" i="2"/>
  <c r="N3186" i="2"/>
  <c r="N3185" i="2"/>
  <c r="N3184" i="2"/>
  <c r="N3183" i="2"/>
  <c r="N3182" i="2"/>
  <c r="N3181" i="2"/>
  <c r="N3180" i="2"/>
  <c r="N3179" i="2"/>
  <c r="N3178" i="2"/>
  <c r="N3177" i="2"/>
  <c r="N3176" i="2"/>
  <c r="N3175" i="2"/>
  <c r="N3174" i="2"/>
  <c r="N3173" i="2"/>
  <c r="N3172" i="2"/>
  <c r="N3171" i="2"/>
  <c r="N3170" i="2"/>
  <c r="N3169" i="2"/>
  <c r="N3168" i="2"/>
  <c r="N3167" i="2"/>
  <c r="N3166" i="2"/>
  <c r="N3165" i="2"/>
  <c r="N3164" i="2"/>
  <c r="N3163" i="2"/>
  <c r="N3162" i="2"/>
  <c r="N3161" i="2"/>
  <c r="N3160" i="2"/>
  <c r="N3159" i="2"/>
  <c r="N3158" i="2"/>
  <c r="N3157" i="2"/>
  <c r="N3156" i="2"/>
  <c r="N3155" i="2"/>
  <c r="N3154" i="2"/>
  <c r="N3153" i="2"/>
  <c r="N3152" i="2"/>
  <c r="N3151" i="2"/>
  <c r="N3150" i="2"/>
  <c r="N3149" i="2"/>
  <c r="N3148" i="2"/>
  <c r="N3147" i="2"/>
  <c r="N3146" i="2"/>
  <c r="N3145" i="2"/>
  <c r="N3144" i="2"/>
  <c r="N3143" i="2"/>
  <c r="N3142" i="2"/>
  <c r="N3141" i="2"/>
  <c r="N3140" i="2"/>
  <c r="N3139" i="2"/>
  <c r="N3138" i="2"/>
  <c r="N3137" i="2"/>
  <c r="N3136" i="2"/>
  <c r="N3135" i="2"/>
  <c r="N3134" i="2"/>
  <c r="N3133" i="2"/>
  <c r="N3132" i="2"/>
  <c r="N3131" i="2"/>
  <c r="N3130" i="2"/>
  <c r="N3129" i="2"/>
  <c r="N3128" i="2"/>
  <c r="N3127" i="2"/>
  <c r="N3126" i="2"/>
  <c r="N3125" i="2"/>
  <c r="N3124" i="2"/>
  <c r="N3123" i="2"/>
  <c r="N3122" i="2"/>
  <c r="N3121" i="2"/>
  <c r="N3120" i="2"/>
  <c r="N3119" i="2"/>
  <c r="N3118" i="2"/>
  <c r="N3117" i="2"/>
  <c r="N3116" i="2"/>
  <c r="N3115" i="2"/>
  <c r="N3114" i="2"/>
  <c r="N3113" i="2"/>
  <c r="N3112" i="2"/>
  <c r="N3111" i="2"/>
  <c r="N3110" i="2"/>
  <c r="N3109" i="2"/>
  <c r="N3108" i="2"/>
  <c r="N3107" i="2"/>
  <c r="N3106" i="2"/>
  <c r="N3105" i="2"/>
  <c r="N3104" i="2"/>
  <c r="N3103" i="2"/>
  <c r="N3102" i="2"/>
  <c r="N3101" i="2"/>
  <c r="N3100" i="2"/>
  <c r="N3099" i="2"/>
  <c r="N3098" i="2"/>
  <c r="N3097" i="2"/>
  <c r="N3096" i="2"/>
  <c r="N3095" i="2"/>
  <c r="N3094" i="2"/>
  <c r="N3093" i="2"/>
  <c r="N3092" i="2"/>
  <c r="N3091" i="2"/>
  <c r="N3090" i="2"/>
  <c r="N3089" i="2"/>
  <c r="N3088" i="2"/>
  <c r="N3087" i="2"/>
  <c r="N3086" i="2"/>
  <c r="N3085" i="2"/>
  <c r="N3084" i="2"/>
  <c r="N3083" i="2"/>
  <c r="N3082" i="2"/>
  <c r="N3081" i="2"/>
  <c r="N3080" i="2"/>
  <c r="N3079" i="2"/>
  <c r="N3078" i="2"/>
  <c r="N3077" i="2"/>
  <c r="N3076" i="2"/>
  <c r="N3075" i="2"/>
  <c r="N3074" i="2"/>
  <c r="N3073" i="2"/>
  <c r="N3072" i="2"/>
  <c r="N3071" i="2"/>
  <c r="N3070" i="2"/>
  <c r="N3069" i="2"/>
  <c r="N3068" i="2"/>
  <c r="N3067" i="2"/>
  <c r="N3066" i="2"/>
  <c r="N3065" i="2"/>
  <c r="N3064" i="2"/>
  <c r="N3063" i="2"/>
  <c r="N3062" i="2"/>
  <c r="N3061" i="2"/>
  <c r="N3060" i="2"/>
  <c r="N3059" i="2"/>
  <c r="N3058" i="2"/>
  <c r="N3057" i="2"/>
  <c r="N3056" i="2"/>
  <c r="N3055" i="2"/>
  <c r="N3054" i="2"/>
  <c r="N3053" i="2"/>
  <c r="N3052" i="2"/>
  <c r="N3051" i="2"/>
  <c r="N3050" i="2"/>
  <c r="N3049" i="2"/>
  <c r="N3048" i="2"/>
  <c r="N3047" i="2"/>
  <c r="N3046" i="2"/>
  <c r="N3045" i="2"/>
  <c r="N3044" i="2"/>
  <c r="N3043" i="2"/>
  <c r="N3042" i="2"/>
  <c r="N3041" i="2"/>
  <c r="N3040" i="2"/>
  <c r="N3039" i="2"/>
  <c r="N3038" i="2"/>
  <c r="N3037" i="2"/>
  <c r="N3036" i="2"/>
  <c r="N3035" i="2"/>
  <c r="N3034" i="2"/>
  <c r="N3033" i="2"/>
  <c r="N3032" i="2"/>
  <c r="N3031" i="2"/>
  <c r="N3030" i="2"/>
  <c r="N3029" i="2"/>
  <c r="N3028" i="2"/>
  <c r="N3027" i="2"/>
  <c r="N3026" i="2"/>
  <c r="N3025" i="2"/>
  <c r="N3024" i="2"/>
  <c r="N3023" i="2"/>
  <c r="N3022" i="2"/>
  <c r="N3021" i="2"/>
  <c r="N3020" i="2"/>
  <c r="N3019" i="2"/>
  <c r="N3018" i="2"/>
  <c r="N3017" i="2"/>
  <c r="N3016" i="2"/>
  <c r="N3015" i="2"/>
  <c r="N3014" i="2"/>
  <c r="N3013" i="2"/>
  <c r="N3012" i="2"/>
  <c r="N3011" i="2"/>
  <c r="N3010" i="2"/>
  <c r="N3009" i="2"/>
  <c r="N3008" i="2"/>
  <c r="N3007" i="2"/>
  <c r="N3006" i="2"/>
  <c r="N3005" i="2"/>
  <c r="N3004" i="2"/>
  <c r="N3003" i="2"/>
  <c r="N3002" i="2"/>
  <c r="N3001" i="2"/>
  <c r="N3000" i="2"/>
  <c r="N2999" i="2"/>
  <c r="N2998" i="2"/>
  <c r="N2997" i="2"/>
  <c r="N2996" i="2"/>
  <c r="N2995" i="2"/>
  <c r="N2994" i="2"/>
  <c r="N2993" i="2"/>
  <c r="N2992" i="2"/>
  <c r="N2991" i="2"/>
  <c r="N2990" i="2"/>
  <c r="N2989" i="2"/>
  <c r="N2988" i="2"/>
  <c r="N2987" i="2"/>
  <c r="N2986" i="2"/>
  <c r="N2985" i="2"/>
  <c r="N2984" i="2"/>
  <c r="N2983" i="2"/>
  <c r="N2982" i="2"/>
  <c r="N2981" i="2"/>
  <c r="N2980" i="2"/>
  <c r="N2979" i="2"/>
  <c r="N2978" i="2"/>
  <c r="N2977" i="2"/>
  <c r="N2976" i="2"/>
  <c r="N2975" i="2"/>
  <c r="N2974" i="2"/>
  <c r="N2973" i="2"/>
  <c r="N2972" i="2"/>
  <c r="N2971" i="2"/>
  <c r="N2970" i="2"/>
  <c r="N2969" i="2"/>
  <c r="N2968" i="2"/>
  <c r="N2967" i="2"/>
  <c r="N2966" i="2"/>
  <c r="N2965" i="2"/>
  <c r="N2964" i="2"/>
  <c r="N2963" i="2"/>
  <c r="N2962" i="2"/>
  <c r="N2961" i="2"/>
  <c r="N2960" i="2"/>
  <c r="N2959" i="2"/>
  <c r="N2958" i="2"/>
  <c r="N2957" i="2"/>
  <c r="N2956" i="2"/>
  <c r="N2955" i="2"/>
  <c r="N2954" i="2"/>
  <c r="N2953" i="2"/>
  <c r="N2952" i="2"/>
  <c r="N2951" i="2"/>
  <c r="N2950" i="2"/>
  <c r="N2949" i="2"/>
  <c r="N2948" i="2"/>
  <c r="N2947" i="2"/>
  <c r="N2946" i="2"/>
  <c r="N2945" i="2"/>
  <c r="N2944" i="2"/>
  <c r="N2943" i="2"/>
  <c r="N2942" i="2"/>
  <c r="N2941" i="2"/>
  <c r="N2940" i="2"/>
  <c r="N2939" i="2"/>
  <c r="N2938" i="2"/>
  <c r="N2937" i="2"/>
  <c r="N2936" i="2"/>
  <c r="N2935" i="2"/>
  <c r="N2934" i="2"/>
  <c r="N2933" i="2"/>
  <c r="N2932" i="2"/>
  <c r="N2931" i="2"/>
  <c r="N2930" i="2"/>
  <c r="N2929" i="2"/>
  <c r="N2928" i="2"/>
  <c r="N2927" i="2"/>
  <c r="N2926" i="2"/>
  <c r="N2925" i="2"/>
  <c r="N2924" i="2"/>
  <c r="N2923" i="2"/>
  <c r="N2922" i="2"/>
  <c r="N2921" i="2"/>
  <c r="N2920" i="2"/>
  <c r="N2919" i="2"/>
  <c r="N2918" i="2"/>
  <c r="N2917" i="2"/>
  <c r="N2916" i="2"/>
  <c r="N2915" i="2"/>
  <c r="N2914" i="2"/>
  <c r="N2913" i="2"/>
  <c r="N2912" i="2"/>
  <c r="N2911" i="2"/>
  <c r="N2910" i="2"/>
  <c r="N2909" i="2"/>
  <c r="N2908" i="2"/>
  <c r="N2907" i="2"/>
  <c r="N2906" i="2"/>
  <c r="N2905" i="2"/>
  <c r="N2904" i="2"/>
  <c r="N2903" i="2"/>
  <c r="N2902" i="2"/>
  <c r="N2901" i="2"/>
  <c r="N2900" i="2"/>
  <c r="N2899" i="2"/>
  <c r="N2898" i="2"/>
  <c r="N2897" i="2"/>
  <c r="N2896" i="2"/>
  <c r="N2895" i="2"/>
  <c r="N2894" i="2"/>
  <c r="N2893" i="2"/>
  <c r="N2892" i="2"/>
  <c r="N2891" i="2"/>
  <c r="N2890" i="2"/>
  <c r="N2889" i="2"/>
  <c r="N2888" i="2"/>
  <c r="N2887" i="2"/>
  <c r="N2886" i="2"/>
  <c r="N2885" i="2"/>
  <c r="N2884" i="2"/>
  <c r="N2883" i="2"/>
  <c r="N2882" i="2"/>
  <c r="N2881" i="2"/>
  <c r="N2880" i="2"/>
  <c r="N2879" i="2"/>
  <c r="N2878" i="2"/>
  <c r="N2877" i="2"/>
  <c r="N2876" i="2"/>
  <c r="N2875" i="2"/>
  <c r="N2874" i="2"/>
  <c r="N2873" i="2"/>
  <c r="N2872" i="2"/>
  <c r="N2871" i="2"/>
  <c r="N2870" i="2"/>
  <c r="N2869" i="2"/>
  <c r="N2868" i="2"/>
  <c r="N2867" i="2"/>
  <c r="N2866" i="2"/>
  <c r="N2865" i="2"/>
  <c r="N2864" i="2"/>
  <c r="N2863" i="2"/>
  <c r="N2862" i="2"/>
  <c r="N2861" i="2"/>
  <c r="N2860" i="2"/>
  <c r="N2859" i="2"/>
  <c r="N2858" i="2"/>
  <c r="N2857" i="2"/>
  <c r="N2856" i="2"/>
  <c r="N2855" i="2"/>
  <c r="N2854" i="2"/>
  <c r="N2853" i="2"/>
  <c r="N2852" i="2"/>
  <c r="N2851" i="2"/>
  <c r="N2850" i="2"/>
  <c r="N2849" i="2"/>
  <c r="N2848" i="2"/>
  <c r="N2847" i="2"/>
  <c r="N2846" i="2"/>
  <c r="N2845" i="2"/>
  <c r="N2844" i="2"/>
  <c r="N2843" i="2"/>
  <c r="N2842" i="2"/>
  <c r="N2841" i="2"/>
  <c r="N2840" i="2"/>
  <c r="N2839" i="2"/>
  <c r="N2838" i="2"/>
  <c r="N2837" i="2"/>
  <c r="N2836" i="2"/>
  <c r="N2835" i="2"/>
  <c r="N2834" i="2"/>
  <c r="N2833" i="2"/>
  <c r="N2832" i="2"/>
  <c r="N2831" i="2"/>
  <c r="N2830" i="2"/>
  <c r="N2829" i="2"/>
  <c r="N2828" i="2"/>
  <c r="N2827" i="2"/>
  <c r="N2826" i="2"/>
  <c r="N2825" i="2"/>
  <c r="N2824" i="2"/>
  <c r="N2823" i="2"/>
  <c r="N2822" i="2"/>
  <c r="N2821" i="2"/>
  <c r="N2820" i="2"/>
  <c r="N2819" i="2"/>
  <c r="N2818" i="2"/>
  <c r="N2817" i="2"/>
  <c r="N2816" i="2"/>
  <c r="N2815" i="2"/>
  <c r="N2814" i="2"/>
  <c r="N2813" i="2"/>
  <c r="N2812" i="2"/>
  <c r="N2811" i="2"/>
  <c r="N2810" i="2"/>
  <c r="N2809" i="2"/>
  <c r="N2808" i="2"/>
  <c r="N2807" i="2"/>
  <c r="N2806" i="2"/>
  <c r="N2805" i="2"/>
  <c r="N2804" i="2"/>
  <c r="N2803" i="2"/>
  <c r="N2802" i="2"/>
  <c r="N2801" i="2"/>
  <c r="N2800" i="2"/>
  <c r="N2799" i="2"/>
  <c r="N2798" i="2"/>
  <c r="N2797" i="2"/>
  <c r="N2796" i="2"/>
  <c r="N2795" i="2"/>
  <c r="N2794" i="2"/>
  <c r="N2793" i="2"/>
  <c r="N2792" i="2"/>
  <c r="N2791" i="2"/>
  <c r="N2790" i="2"/>
  <c r="N2789" i="2"/>
  <c r="N2788" i="2"/>
  <c r="N2787" i="2"/>
  <c r="N2786" i="2"/>
  <c r="N2785" i="2"/>
  <c r="N2784" i="2"/>
  <c r="N2783" i="2"/>
  <c r="N2782" i="2"/>
  <c r="N2781" i="2"/>
  <c r="N2780" i="2"/>
  <c r="N2779" i="2"/>
  <c r="N2778" i="2"/>
  <c r="N2777" i="2"/>
  <c r="N2776" i="2"/>
  <c r="N2775" i="2"/>
  <c r="N2774" i="2"/>
  <c r="N2773" i="2"/>
  <c r="N2772" i="2"/>
  <c r="N2771" i="2"/>
  <c r="N2770" i="2"/>
  <c r="N2769" i="2"/>
  <c r="N2768" i="2"/>
  <c r="N2767" i="2"/>
  <c r="N2766" i="2"/>
  <c r="N2765" i="2"/>
  <c r="N2764" i="2"/>
  <c r="N2763" i="2"/>
  <c r="N2762" i="2"/>
  <c r="N2761" i="2"/>
  <c r="N2760" i="2"/>
  <c r="N2759" i="2"/>
  <c r="N2758" i="2"/>
  <c r="N2757" i="2"/>
  <c r="N2756" i="2"/>
  <c r="N2755" i="2"/>
  <c r="N2754" i="2"/>
  <c r="N2753" i="2"/>
  <c r="N2752" i="2"/>
  <c r="N2751" i="2"/>
  <c r="N2750" i="2"/>
  <c r="N2749" i="2"/>
  <c r="N2748" i="2"/>
  <c r="N2747" i="2"/>
  <c r="N2746" i="2"/>
  <c r="N2745" i="2"/>
  <c r="N2744" i="2"/>
  <c r="N2743" i="2"/>
  <c r="N2742" i="2"/>
  <c r="N2741" i="2"/>
  <c r="N2740" i="2"/>
  <c r="N2739" i="2"/>
  <c r="N2738" i="2"/>
  <c r="N2737" i="2"/>
  <c r="N2736" i="2"/>
  <c r="N2735" i="2"/>
  <c r="N2734" i="2"/>
  <c r="N2733" i="2"/>
  <c r="N2732" i="2"/>
  <c r="N2731" i="2"/>
  <c r="N2730" i="2"/>
  <c r="N2729" i="2"/>
  <c r="N2728" i="2"/>
  <c r="N2727" i="2"/>
  <c r="N2726" i="2"/>
  <c r="N2725" i="2"/>
  <c r="N2724" i="2"/>
  <c r="N2723" i="2"/>
  <c r="N2722" i="2"/>
  <c r="N2721" i="2"/>
  <c r="N2720" i="2"/>
  <c r="N2719" i="2"/>
  <c r="N2718" i="2"/>
  <c r="N2717" i="2"/>
  <c r="N2716" i="2"/>
  <c r="N2715" i="2"/>
  <c r="N2714" i="2"/>
  <c r="N2713" i="2"/>
  <c r="N2712" i="2"/>
  <c r="N2711" i="2"/>
  <c r="N2710" i="2"/>
  <c r="N2709" i="2"/>
  <c r="N2708" i="2"/>
  <c r="N2707" i="2"/>
  <c r="N2706" i="2"/>
  <c r="N2705" i="2"/>
  <c r="N2704" i="2"/>
  <c r="N2703" i="2"/>
  <c r="N2702" i="2"/>
  <c r="N2701" i="2"/>
  <c r="N2700" i="2"/>
  <c r="N2699" i="2"/>
  <c r="N2698" i="2"/>
  <c r="N2697" i="2"/>
  <c r="N2696" i="2"/>
  <c r="N2695" i="2"/>
  <c r="N2694" i="2"/>
  <c r="N2693" i="2"/>
  <c r="N2692" i="2"/>
  <c r="N2691" i="2"/>
  <c r="N2690" i="2"/>
  <c r="N2689" i="2"/>
  <c r="N2688" i="2"/>
  <c r="N2687" i="2"/>
  <c r="N2686" i="2"/>
  <c r="N2685" i="2"/>
  <c r="N2684" i="2"/>
  <c r="N2683" i="2"/>
  <c r="N2682" i="2"/>
  <c r="N2681" i="2"/>
  <c r="N2680" i="2"/>
  <c r="N2679" i="2"/>
  <c r="N2678" i="2"/>
  <c r="N2677" i="2"/>
  <c r="N2676" i="2"/>
  <c r="N2675" i="2"/>
  <c r="N2674" i="2"/>
  <c r="N2673" i="2"/>
  <c r="N2672" i="2"/>
  <c r="N2671" i="2"/>
  <c r="N2670" i="2"/>
  <c r="N2669" i="2"/>
  <c r="N2668" i="2"/>
  <c r="N2667" i="2"/>
  <c r="N2666" i="2"/>
  <c r="N2665" i="2"/>
  <c r="N2664" i="2"/>
  <c r="N2663" i="2"/>
  <c r="N2662" i="2"/>
  <c r="N2661" i="2"/>
  <c r="N2660" i="2"/>
  <c r="N2659" i="2"/>
  <c r="N2658" i="2"/>
  <c r="N2657" i="2"/>
  <c r="N2656" i="2"/>
  <c r="N2655" i="2"/>
  <c r="N2654" i="2"/>
  <c r="N2653" i="2"/>
  <c r="N2652" i="2"/>
  <c r="N2651" i="2"/>
  <c r="N2650" i="2"/>
  <c r="N2649" i="2"/>
  <c r="N2648" i="2"/>
  <c r="N2647" i="2"/>
  <c r="N2646" i="2"/>
  <c r="N2645" i="2"/>
  <c r="N2644" i="2"/>
  <c r="N2643" i="2"/>
  <c r="N2642" i="2"/>
  <c r="N2641" i="2"/>
  <c r="N2640" i="2"/>
  <c r="N2639" i="2"/>
  <c r="N2638" i="2"/>
  <c r="N2637" i="2"/>
  <c r="N2636" i="2"/>
  <c r="N2635" i="2"/>
  <c r="N2634" i="2"/>
  <c r="N2633" i="2"/>
  <c r="N2632" i="2"/>
  <c r="N2631" i="2"/>
  <c r="N2630" i="2"/>
  <c r="N2629" i="2"/>
  <c r="N2628" i="2"/>
  <c r="N2627" i="2"/>
  <c r="N2626" i="2"/>
  <c r="N2625" i="2"/>
  <c r="N2624" i="2"/>
  <c r="N2623" i="2"/>
  <c r="N2622" i="2"/>
  <c r="N2621" i="2"/>
  <c r="N2620" i="2"/>
  <c r="N2619" i="2"/>
  <c r="N2618" i="2"/>
  <c r="N2617" i="2"/>
  <c r="N2616" i="2"/>
  <c r="N2615" i="2"/>
  <c r="N2614" i="2"/>
  <c r="N2613" i="2"/>
  <c r="N2612" i="2"/>
  <c r="N2611" i="2"/>
  <c r="N2610" i="2"/>
  <c r="N2609" i="2"/>
  <c r="N2608" i="2"/>
  <c r="N2607" i="2"/>
  <c r="N2606" i="2"/>
  <c r="N2605" i="2"/>
  <c r="N2604" i="2"/>
  <c r="N2603" i="2"/>
  <c r="N2602" i="2"/>
  <c r="N2601" i="2"/>
  <c r="N2600" i="2"/>
  <c r="N2599" i="2"/>
  <c r="N2598" i="2"/>
  <c r="N2597" i="2"/>
  <c r="N2596" i="2"/>
  <c r="N2595" i="2"/>
  <c r="N2594" i="2"/>
  <c r="N2593" i="2"/>
  <c r="N2592" i="2"/>
  <c r="N2591" i="2"/>
  <c r="N2590" i="2"/>
  <c r="N2589" i="2"/>
  <c r="N2588" i="2"/>
  <c r="N2587" i="2"/>
  <c r="N2586" i="2"/>
  <c r="N2585" i="2"/>
  <c r="N2584" i="2"/>
  <c r="N2583" i="2"/>
  <c r="N2582" i="2"/>
  <c r="N2581" i="2"/>
  <c r="N2580" i="2"/>
  <c r="N2579" i="2"/>
  <c r="N2578" i="2"/>
  <c r="N2577" i="2"/>
  <c r="N2576" i="2"/>
  <c r="N2575" i="2"/>
  <c r="N2574" i="2"/>
  <c r="N2573" i="2"/>
  <c r="N2572" i="2"/>
  <c r="N2571" i="2"/>
  <c r="N2570" i="2"/>
  <c r="N2569" i="2"/>
  <c r="N2568" i="2"/>
  <c r="N2567" i="2"/>
  <c r="N2566" i="2"/>
  <c r="N2565" i="2"/>
  <c r="N2564" i="2"/>
  <c r="N2563" i="2"/>
  <c r="N2562" i="2"/>
  <c r="N2561" i="2"/>
  <c r="N2560" i="2"/>
  <c r="N2559" i="2"/>
  <c r="N2558" i="2"/>
  <c r="N2557" i="2"/>
  <c r="N2556" i="2"/>
  <c r="N2555" i="2"/>
  <c r="N2554" i="2"/>
  <c r="N2553" i="2"/>
  <c r="N2552" i="2"/>
  <c r="N2551" i="2"/>
  <c r="N2550" i="2"/>
  <c r="N2549" i="2"/>
  <c r="N2548" i="2"/>
  <c r="N2547" i="2"/>
  <c r="N2546" i="2"/>
  <c r="N2545" i="2"/>
  <c r="N2544" i="2"/>
  <c r="N2543" i="2"/>
  <c r="N2542" i="2"/>
  <c r="N2541" i="2"/>
  <c r="N2540" i="2"/>
  <c r="N2539" i="2"/>
  <c r="N2538" i="2"/>
  <c r="N2537" i="2"/>
  <c r="N2536" i="2"/>
  <c r="N2535" i="2"/>
  <c r="N2534" i="2"/>
  <c r="N2533" i="2"/>
  <c r="N2532" i="2"/>
  <c r="N2531" i="2"/>
  <c r="N2530" i="2"/>
  <c r="N2529" i="2"/>
  <c r="N2528" i="2"/>
  <c r="N2527" i="2"/>
  <c r="N2526" i="2"/>
  <c r="N2525" i="2"/>
  <c r="N2524" i="2"/>
  <c r="N2523" i="2"/>
  <c r="N2522" i="2"/>
  <c r="N2521" i="2"/>
  <c r="N2520" i="2"/>
  <c r="N2519" i="2"/>
  <c r="N2518" i="2"/>
  <c r="N2517" i="2"/>
  <c r="N2516" i="2"/>
  <c r="N2515" i="2"/>
  <c r="N2514" i="2"/>
  <c r="N2513" i="2"/>
  <c r="N2512" i="2"/>
  <c r="N2511" i="2"/>
  <c r="N2510" i="2"/>
  <c r="N2509" i="2"/>
  <c r="N2508" i="2"/>
  <c r="H2508" i="2" s="1"/>
  <c r="N2507" i="2"/>
  <c r="N2506" i="2"/>
  <c r="N2505" i="2"/>
  <c r="N2504" i="2"/>
  <c r="N2503" i="2"/>
  <c r="N2502" i="2"/>
  <c r="N2501" i="2"/>
  <c r="N2500" i="2"/>
  <c r="N2499" i="2"/>
  <c r="N2498" i="2"/>
  <c r="N2497" i="2"/>
  <c r="N2496" i="2"/>
  <c r="N2495" i="2"/>
  <c r="N2494" i="2"/>
  <c r="N2493" i="2"/>
  <c r="N2492" i="2"/>
  <c r="N2491" i="2"/>
  <c r="N2490" i="2"/>
  <c r="N2489" i="2"/>
  <c r="N2488" i="2"/>
  <c r="N2487" i="2"/>
  <c r="N2486" i="2"/>
  <c r="N2485" i="2"/>
  <c r="N2484" i="2"/>
  <c r="N2483" i="2"/>
  <c r="N2482" i="2"/>
  <c r="N2481" i="2"/>
  <c r="N2480" i="2"/>
  <c r="N2479" i="2"/>
  <c r="N2478" i="2"/>
  <c r="N2477" i="2"/>
  <c r="N2476" i="2"/>
  <c r="N2475" i="2"/>
  <c r="N2474" i="2"/>
  <c r="N2473" i="2"/>
  <c r="N2472" i="2"/>
  <c r="N2471" i="2"/>
  <c r="N2470" i="2"/>
  <c r="N2469" i="2"/>
  <c r="N2468" i="2"/>
  <c r="N2467" i="2"/>
  <c r="N2466" i="2"/>
  <c r="N2465" i="2"/>
  <c r="N2464" i="2"/>
  <c r="N2463" i="2"/>
  <c r="N2462" i="2"/>
  <c r="N2461" i="2"/>
  <c r="N2460" i="2"/>
  <c r="N2459" i="2"/>
  <c r="N2458" i="2"/>
  <c r="N2457" i="2"/>
  <c r="N2456" i="2"/>
  <c r="N2455" i="2"/>
  <c r="N2454" i="2"/>
  <c r="N2453" i="2"/>
  <c r="N2452" i="2"/>
  <c r="N2451" i="2"/>
  <c r="N2450" i="2"/>
  <c r="N2449" i="2"/>
  <c r="N2448" i="2"/>
  <c r="N2447" i="2"/>
  <c r="N2446" i="2"/>
  <c r="N2445" i="2"/>
  <c r="N2444" i="2"/>
  <c r="N2443" i="2"/>
  <c r="N2442" i="2"/>
  <c r="N2441" i="2"/>
  <c r="N2440" i="2"/>
  <c r="N2439" i="2"/>
  <c r="N2438" i="2"/>
  <c r="N2437" i="2"/>
  <c r="N2436" i="2"/>
  <c r="N2435" i="2"/>
  <c r="N2434" i="2"/>
  <c r="N2433" i="2"/>
  <c r="N2432" i="2"/>
  <c r="N2431" i="2"/>
  <c r="N2430" i="2"/>
  <c r="N2429" i="2"/>
  <c r="N2428" i="2"/>
  <c r="N2427" i="2"/>
  <c r="N2426" i="2"/>
  <c r="N2425" i="2"/>
  <c r="N2424" i="2"/>
  <c r="N2423" i="2"/>
  <c r="N2422" i="2"/>
  <c r="N2421" i="2"/>
  <c r="N2420" i="2"/>
  <c r="N2419" i="2"/>
  <c r="N2418" i="2"/>
  <c r="N2417" i="2"/>
  <c r="N2416" i="2"/>
  <c r="N2415" i="2"/>
  <c r="N2414" i="2"/>
  <c r="N2413" i="2"/>
  <c r="N2412" i="2"/>
  <c r="N2411" i="2"/>
  <c r="N2410" i="2"/>
  <c r="N2409" i="2"/>
  <c r="N2408" i="2"/>
  <c r="N2407" i="2"/>
  <c r="N2406" i="2"/>
  <c r="N2405" i="2"/>
  <c r="N2404" i="2"/>
  <c r="N2403" i="2"/>
  <c r="N2402" i="2"/>
  <c r="N2401" i="2"/>
  <c r="N2400" i="2"/>
  <c r="N2399" i="2"/>
  <c r="N2398" i="2"/>
  <c r="N2397" i="2"/>
  <c r="N2396" i="2"/>
  <c r="N2395" i="2"/>
  <c r="N2394" i="2"/>
  <c r="N2393" i="2"/>
  <c r="N2392" i="2"/>
  <c r="N2391" i="2"/>
  <c r="N2390" i="2"/>
  <c r="N2389" i="2"/>
  <c r="N2388" i="2"/>
  <c r="N2387" i="2"/>
  <c r="N2386" i="2"/>
  <c r="N2385" i="2"/>
  <c r="N2384" i="2"/>
  <c r="N2383" i="2"/>
  <c r="N2382" i="2"/>
  <c r="N2381" i="2"/>
  <c r="N2380" i="2"/>
  <c r="N2379" i="2"/>
  <c r="N2378" i="2"/>
  <c r="N2377" i="2"/>
  <c r="N2376" i="2"/>
  <c r="N2375" i="2"/>
  <c r="N2374" i="2"/>
  <c r="N2373" i="2"/>
  <c r="N2372" i="2"/>
  <c r="N2371" i="2"/>
  <c r="N2370" i="2"/>
  <c r="N2369" i="2"/>
  <c r="N2368" i="2"/>
  <c r="N2367" i="2"/>
  <c r="N2366" i="2"/>
  <c r="N2365" i="2"/>
  <c r="N2364" i="2"/>
  <c r="N2363" i="2"/>
  <c r="N2362" i="2"/>
  <c r="N2361" i="2"/>
  <c r="N2360" i="2"/>
  <c r="N2359" i="2"/>
  <c r="N2358" i="2"/>
  <c r="N2357" i="2"/>
  <c r="N2356" i="2"/>
  <c r="N2355" i="2"/>
  <c r="N2354" i="2"/>
  <c r="N2353" i="2"/>
  <c r="N2352" i="2"/>
  <c r="N2351" i="2"/>
  <c r="N2350" i="2"/>
  <c r="N2349" i="2"/>
  <c r="N2348" i="2"/>
  <c r="N2347" i="2"/>
  <c r="N2346" i="2"/>
  <c r="N2345" i="2"/>
  <c r="N2344" i="2"/>
  <c r="N2343" i="2"/>
  <c r="N2342" i="2"/>
  <c r="N2341" i="2"/>
  <c r="N2340" i="2"/>
  <c r="N2339" i="2"/>
  <c r="N2338" i="2"/>
  <c r="N2337" i="2"/>
  <c r="N2336" i="2"/>
  <c r="N2335" i="2"/>
  <c r="N2334" i="2"/>
  <c r="N2333" i="2"/>
  <c r="N2332" i="2"/>
  <c r="N2331" i="2"/>
  <c r="N2330" i="2"/>
  <c r="N2329" i="2"/>
  <c r="N2328" i="2"/>
  <c r="N2327" i="2"/>
  <c r="N2326" i="2"/>
  <c r="N2325" i="2"/>
  <c r="N2324" i="2"/>
  <c r="N2323" i="2"/>
  <c r="N2322" i="2"/>
  <c r="N2321" i="2"/>
  <c r="N2320" i="2"/>
  <c r="N2319" i="2"/>
  <c r="N2318" i="2"/>
  <c r="N2317" i="2"/>
  <c r="N2316" i="2"/>
  <c r="N2315" i="2"/>
  <c r="N2314" i="2"/>
  <c r="N2313" i="2"/>
  <c r="N2312" i="2"/>
  <c r="N2311" i="2"/>
  <c r="N2310" i="2"/>
  <c r="N2309" i="2"/>
  <c r="N2308" i="2"/>
  <c r="N2307" i="2"/>
  <c r="N2306" i="2"/>
  <c r="N2305" i="2"/>
  <c r="N2304" i="2"/>
  <c r="N2303" i="2"/>
  <c r="N2302" i="2"/>
  <c r="N2301" i="2"/>
  <c r="N2300" i="2"/>
  <c r="N2299" i="2"/>
  <c r="N2298" i="2"/>
  <c r="N2297" i="2"/>
  <c r="N2296" i="2"/>
  <c r="N2295" i="2"/>
  <c r="N2294" i="2"/>
  <c r="N2293" i="2"/>
  <c r="N2292" i="2"/>
  <c r="N2291" i="2"/>
  <c r="N2290" i="2"/>
  <c r="N2289" i="2"/>
  <c r="N2288" i="2"/>
  <c r="N2287" i="2"/>
  <c r="N2286" i="2"/>
  <c r="N2285" i="2"/>
  <c r="N2284" i="2"/>
  <c r="N2283" i="2"/>
  <c r="N2282" i="2"/>
  <c r="N2281" i="2"/>
  <c r="N2280" i="2"/>
  <c r="N2279" i="2"/>
  <c r="N2278" i="2"/>
  <c r="N2277" i="2"/>
  <c r="N2276" i="2"/>
  <c r="N2275" i="2"/>
  <c r="N2274" i="2"/>
  <c r="N2273" i="2"/>
  <c r="N2272" i="2"/>
  <c r="N2271" i="2"/>
  <c r="N2270" i="2"/>
  <c r="N2269" i="2"/>
  <c r="N2268" i="2"/>
  <c r="N2267" i="2"/>
  <c r="N2266" i="2"/>
  <c r="N2265" i="2"/>
  <c r="N2264" i="2"/>
  <c r="N2263" i="2"/>
  <c r="N2262" i="2"/>
  <c r="N2261" i="2"/>
  <c r="N2260" i="2"/>
  <c r="N2259" i="2"/>
  <c r="N2258" i="2"/>
  <c r="N2257" i="2"/>
  <c r="N2256" i="2"/>
  <c r="N2255" i="2"/>
  <c r="N2254" i="2"/>
  <c r="N2253" i="2"/>
  <c r="N2252" i="2"/>
  <c r="N2251" i="2"/>
  <c r="N2250" i="2"/>
  <c r="N2249" i="2"/>
  <c r="N2248" i="2"/>
  <c r="N2247" i="2"/>
  <c r="N2246" i="2"/>
  <c r="N2245" i="2"/>
  <c r="N2244" i="2"/>
  <c r="N2243" i="2"/>
  <c r="N2242" i="2"/>
  <c r="N2241" i="2"/>
  <c r="N2240" i="2"/>
  <c r="N2239" i="2"/>
  <c r="N2238" i="2"/>
  <c r="N2237" i="2"/>
  <c r="N2236" i="2"/>
  <c r="N2235" i="2"/>
  <c r="N2234" i="2"/>
  <c r="N2233" i="2"/>
  <c r="N2232" i="2"/>
  <c r="N2231" i="2"/>
  <c r="N2230" i="2"/>
  <c r="N2229" i="2"/>
  <c r="N2228" i="2"/>
  <c r="N2227" i="2"/>
  <c r="N2226" i="2"/>
  <c r="N2225" i="2"/>
  <c r="N2224" i="2"/>
  <c r="N2223" i="2"/>
  <c r="N2222" i="2"/>
  <c r="N2221" i="2"/>
  <c r="N2220" i="2"/>
  <c r="N2219" i="2"/>
  <c r="N2218" i="2"/>
  <c r="N2217" i="2"/>
  <c r="N2216" i="2"/>
  <c r="N2215" i="2"/>
  <c r="N2214" i="2"/>
  <c r="N2213" i="2"/>
  <c r="N2212" i="2"/>
  <c r="N2211" i="2"/>
  <c r="N2210" i="2"/>
  <c r="N2209" i="2"/>
  <c r="N2208" i="2"/>
  <c r="N2207" i="2"/>
  <c r="N2206" i="2"/>
  <c r="N2205" i="2"/>
  <c r="N2204" i="2"/>
  <c r="N2203" i="2"/>
  <c r="N2202" i="2"/>
  <c r="N2201" i="2"/>
  <c r="N2200" i="2"/>
  <c r="N2199" i="2"/>
  <c r="N2198" i="2"/>
  <c r="N2197" i="2"/>
  <c r="N2196" i="2"/>
  <c r="N2195" i="2"/>
  <c r="N2194" i="2"/>
  <c r="N2193" i="2"/>
  <c r="N2192" i="2"/>
  <c r="N2191" i="2"/>
  <c r="N2190" i="2"/>
  <c r="N2189" i="2"/>
  <c r="N2188" i="2"/>
  <c r="N2187" i="2"/>
  <c r="N2186" i="2"/>
  <c r="N2185" i="2"/>
  <c r="N2184" i="2"/>
  <c r="N2183" i="2"/>
  <c r="N2182" i="2"/>
  <c r="N2181" i="2"/>
  <c r="N2180" i="2"/>
  <c r="N2179" i="2"/>
  <c r="N2178" i="2"/>
  <c r="N2177" i="2"/>
  <c r="N2176" i="2"/>
  <c r="N2175" i="2"/>
  <c r="N2174" i="2"/>
  <c r="N2173" i="2"/>
  <c r="N2172" i="2"/>
  <c r="N2171" i="2"/>
  <c r="N2170" i="2"/>
  <c r="N2169" i="2"/>
  <c r="N2168" i="2"/>
  <c r="N2167" i="2"/>
  <c r="N2166" i="2"/>
  <c r="N2165" i="2"/>
  <c r="N2164" i="2"/>
  <c r="N2163" i="2"/>
  <c r="N2162" i="2"/>
  <c r="N2161" i="2"/>
  <c r="N2160" i="2"/>
  <c r="N2159" i="2"/>
  <c r="N2158" i="2"/>
  <c r="N2157" i="2"/>
  <c r="N2156" i="2"/>
  <c r="N2155" i="2"/>
  <c r="N2154" i="2"/>
  <c r="N2153" i="2"/>
  <c r="N2152" i="2"/>
  <c r="N2151" i="2"/>
  <c r="N2150" i="2"/>
  <c r="N2149" i="2"/>
  <c r="N2148" i="2"/>
  <c r="N2147" i="2"/>
  <c r="N2146" i="2"/>
  <c r="N2145" i="2"/>
  <c r="N2144" i="2"/>
  <c r="N2143" i="2"/>
  <c r="N2142" i="2"/>
  <c r="N2141" i="2"/>
  <c r="N2140" i="2"/>
  <c r="N2139" i="2"/>
  <c r="N2138" i="2"/>
  <c r="N2137" i="2"/>
  <c r="N2136" i="2"/>
  <c r="N2135" i="2"/>
  <c r="N2134" i="2"/>
  <c r="N2133" i="2"/>
  <c r="N2132" i="2"/>
  <c r="N2131" i="2"/>
  <c r="N2130" i="2"/>
  <c r="N2129" i="2"/>
  <c r="N2128" i="2"/>
  <c r="N2127" i="2"/>
  <c r="N2126" i="2"/>
  <c r="N2125" i="2"/>
  <c r="N2124" i="2"/>
  <c r="N2123" i="2"/>
  <c r="N2122" i="2"/>
  <c r="N2121" i="2"/>
  <c r="N2120" i="2"/>
  <c r="N2119" i="2"/>
  <c r="N2118" i="2"/>
  <c r="N2117" i="2"/>
  <c r="N2116" i="2"/>
  <c r="N2115" i="2"/>
  <c r="N2114" i="2"/>
  <c r="N2113" i="2"/>
  <c r="N2112" i="2"/>
  <c r="N2111" i="2"/>
  <c r="N2110" i="2"/>
  <c r="N2109" i="2"/>
  <c r="N2108" i="2"/>
  <c r="N2107" i="2"/>
  <c r="N2106" i="2"/>
  <c r="N2105" i="2"/>
  <c r="N2104" i="2"/>
  <c r="N2103" i="2"/>
  <c r="N2102" i="2"/>
  <c r="N2101" i="2"/>
  <c r="N2100" i="2"/>
  <c r="N2099" i="2"/>
  <c r="N2098" i="2"/>
  <c r="N2097" i="2"/>
  <c r="N2096" i="2"/>
  <c r="N2095" i="2"/>
  <c r="N2094" i="2"/>
  <c r="N2093" i="2"/>
  <c r="N2092" i="2"/>
  <c r="N2091" i="2"/>
  <c r="N2090" i="2"/>
  <c r="N2089" i="2"/>
  <c r="N2088" i="2"/>
  <c r="N2087" i="2"/>
  <c r="N2086" i="2"/>
  <c r="N2085" i="2"/>
  <c r="N2084" i="2"/>
  <c r="N2083" i="2"/>
  <c r="N2082" i="2"/>
  <c r="N2081" i="2"/>
  <c r="N2080" i="2"/>
  <c r="N2079" i="2"/>
  <c r="N2078" i="2"/>
  <c r="N2077" i="2"/>
  <c r="N2076" i="2"/>
  <c r="N2075" i="2"/>
  <c r="N2074" i="2"/>
  <c r="N2073" i="2"/>
  <c r="N2072" i="2"/>
  <c r="N2071" i="2"/>
  <c r="N2070" i="2"/>
  <c r="N2069" i="2"/>
  <c r="N2068" i="2"/>
  <c r="N2067" i="2"/>
  <c r="N2066" i="2"/>
  <c r="N2065" i="2"/>
  <c r="N2064" i="2"/>
  <c r="N2063" i="2"/>
  <c r="N2062" i="2"/>
  <c r="N2061" i="2"/>
  <c r="N2060" i="2"/>
  <c r="N2059" i="2"/>
  <c r="N2058" i="2"/>
  <c r="N2057" i="2"/>
  <c r="N2056" i="2"/>
  <c r="N2055" i="2"/>
  <c r="N2054" i="2"/>
  <c r="N2053" i="2"/>
  <c r="N2052" i="2"/>
  <c r="N2051" i="2"/>
  <c r="N2050" i="2"/>
  <c r="N2049" i="2"/>
  <c r="N2048" i="2"/>
  <c r="N2047" i="2"/>
  <c r="N2046" i="2"/>
  <c r="N2045" i="2"/>
  <c r="N2044" i="2"/>
  <c r="N2043" i="2"/>
  <c r="N2042" i="2"/>
  <c r="N2041" i="2"/>
  <c r="N2040" i="2"/>
  <c r="N2039" i="2"/>
  <c r="N2038" i="2"/>
  <c r="N2037" i="2"/>
  <c r="N2036" i="2"/>
  <c r="N2035" i="2"/>
  <c r="N2034" i="2"/>
  <c r="N2033" i="2"/>
  <c r="N2032" i="2"/>
  <c r="N2031" i="2"/>
  <c r="N2030" i="2"/>
  <c r="N2029" i="2"/>
  <c r="N2028" i="2"/>
  <c r="N2027" i="2"/>
  <c r="N2026" i="2"/>
  <c r="N2025" i="2"/>
  <c r="N2024" i="2"/>
  <c r="N2023" i="2"/>
  <c r="N2022" i="2"/>
  <c r="N2021" i="2"/>
  <c r="N2020" i="2"/>
  <c r="N2019" i="2"/>
  <c r="N2018" i="2"/>
  <c r="N2017" i="2"/>
  <c r="N2016" i="2"/>
  <c r="N2015" i="2"/>
  <c r="N2014" i="2"/>
  <c r="N2013" i="2"/>
  <c r="N2012" i="2"/>
  <c r="N2011" i="2"/>
  <c r="N2010" i="2"/>
  <c r="N2009" i="2"/>
  <c r="N2008" i="2"/>
  <c r="N2007" i="2"/>
  <c r="N2006" i="2"/>
  <c r="N2005" i="2"/>
  <c r="N2004" i="2"/>
  <c r="N2003" i="2"/>
  <c r="N2002" i="2"/>
  <c r="N2001" i="2"/>
  <c r="N2000" i="2"/>
  <c r="N1999" i="2"/>
  <c r="N1998" i="2"/>
  <c r="N1997" i="2"/>
  <c r="N1996" i="2"/>
  <c r="N1995" i="2"/>
  <c r="N1994" i="2"/>
  <c r="N1993" i="2"/>
  <c r="N1992" i="2"/>
  <c r="N1991" i="2"/>
  <c r="N1990" i="2"/>
  <c r="N1989" i="2"/>
  <c r="N1988" i="2"/>
  <c r="N1987" i="2"/>
  <c r="N1986" i="2"/>
  <c r="N1985" i="2"/>
  <c r="N1984" i="2"/>
  <c r="N1983" i="2"/>
  <c r="N1982" i="2"/>
  <c r="N1981" i="2"/>
  <c r="N1980" i="2"/>
  <c r="N1979" i="2"/>
  <c r="N1978" i="2"/>
  <c r="N1977" i="2"/>
  <c r="N1976" i="2"/>
  <c r="N1975" i="2"/>
  <c r="N1974" i="2"/>
  <c r="N1973" i="2"/>
  <c r="N1972" i="2"/>
  <c r="N1971" i="2"/>
  <c r="N1970" i="2"/>
  <c r="N1969" i="2"/>
  <c r="N1968" i="2"/>
  <c r="N1967" i="2"/>
  <c r="N1966" i="2"/>
  <c r="N1965" i="2"/>
  <c r="N1964" i="2"/>
  <c r="N1963" i="2"/>
  <c r="N1962" i="2"/>
  <c r="N1961" i="2"/>
  <c r="N1960" i="2"/>
  <c r="N1959" i="2"/>
  <c r="N1958" i="2"/>
  <c r="N1957" i="2"/>
  <c r="N1956" i="2"/>
  <c r="N1955" i="2"/>
  <c r="N1954" i="2"/>
  <c r="N1953" i="2"/>
  <c r="N1952" i="2"/>
  <c r="N1951" i="2"/>
  <c r="N1950" i="2"/>
  <c r="N1949" i="2"/>
  <c r="N1948" i="2"/>
  <c r="N1947" i="2"/>
  <c r="N1946" i="2"/>
  <c r="N1945" i="2"/>
  <c r="N1944" i="2"/>
  <c r="N1943" i="2"/>
  <c r="N1942" i="2"/>
  <c r="N1941" i="2"/>
  <c r="N1940" i="2"/>
  <c r="N1939" i="2"/>
  <c r="N1938" i="2"/>
  <c r="N1937" i="2"/>
  <c r="N1936" i="2"/>
  <c r="N1935" i="2"/>
  <c r="N1934" i="2"/>
  <c r="N1933" i="2"/>
  <c r="N1932" i="2"/>
  <c r="N1931" i="2"/>
  <c r="N1930" i="2"/>
  <c r="N1929" i="2"/>
  <c r="N1928" i="2"/>
  <c r="N1927" i="2"/>
  <c r="N1926" i="2"/>
  <c r="N1925" i="2"/>
  <c r="N1924" i="2"/>
  <c r="N1923" i="2"/>
  <c r="N1922" i="2"/>
  <c r="N1921" i="2"/>
  <c r="N1920" i="2"/>
  <c r="N1919" i="2"/>
  <c r="N1918" i="2"/>
  <c r="N1917" i="2"/>
  <c r="N1916" i="2"/>
  <c r="N1915" i="2"/>
  <c r="N1914" i="2"/>
  <c r="N1913" i="2"/>
  <c r="N1912" i="2"/>
  <c r="N1911" i="2"/>
  <c r="N1910" i="2"/>
  <c r="N1909" i="2"/>
  <c r="N1908" i="2"/>
  <c r="N1907" i="2"/>
  <c r="N1906" i="2"/>
  <c r="N1905" i="2"/>
  <c r="N1904" i="2"/>
  <c r="N1903" i="2"/>
  <c r="N1902" i="2"/>
  <c r="N1901" i="2"/>
  <c r="N1900" i="2"/>
  <c r="N1899" i="2"/>
  <c r="N1898" i="2"/>
  <c r="N1897" i="2"/>
  <c r="N1896" i="2"/>
  <c r="N1895" i="2"/>
  <c r="N1894" i="2"/>
  <c r="N1893" i="2"/>
  <c r="N1892" i="2"/>
  <c r="N1891" i="2"/>
  <c r="N1890" i="2"/>
  <c r="N1889" i="2"/>
  <c r="N1888" i="2"/>
  <c r="N1887" i="2"/>
  <c r="N1886" i="2"/>
  <c r="N1885" i="2"/>
  <c r="N1884" i="2"/>
  <c r="N1883" i="2"/>
  <c r="N1882" i="2"/>
  <c r="N1881" i="2"/>
  <c r="N1880" i="2"/>
  <c r="N1879" i="2"/>
  <c r="N1878" i="2"/>
  <c r="N1877" i="2"/>
  <c r="N1876" i="2"/>
  <c r="N1875" i="2"/>
  <c r="N1874" i="2"/>
  <c r="N1873" i="2"/>
  <c r="N1872" i="2"/>
  <c r="N1871" i="2"/>
  <c r="N1870" i="2"/>
  <c r="N1869" i="2"/>
  <c r="N1868" i="2"/>
  <c r="N1867" i="2"/>
  <c r="N1866" i="2"/>
  <c r="N1865" i="2"/>
  <c r="N1864" i="2"/>
  <c r="N1863" i="2"/>
  <c r="N1862" i="2"/>
  <c r="N1861" i="2"/>
  <c r="N1860" i="2"/>
  <c r="N1859" i="2"/>
  <c r="N1858" i="2"/>
  <c r="N1857" i="2"/>
  <c r="N1856" i="2"/>
  <c r="N1855" i="2"/>
  <c r="N1854" i="2"/>
  <c r="N1853" i="2"/>
  <c r="N1852" i="2"/>
  <c r="N1851" i="2"/>
  <c r="N1850" i="2"/>
  <c r="N1849" i="2"/>
  <c r="N1848" i="2"/>
  <c r="N1847" i="2"/>
  <c r="N1846" i="2"/>
  <c r="N1845" i="2"/>
  <c r="N1844" i="2"/>
  <c r="N1843" i="2"/>
  <c r="N1842" i="2"/>
  <c r="N1841" i="2"/>
  <c r="N1840" i="2"/>
  <c r="N1839" i="2"/>
  <c r="N1838" i="2"/>
  <c r="N1837" i="2"/>
  <c r="N1836" i="2"/>
  <c r="N1835" i="2"/>
  <c r="N1834" i="2"/>
  <c r="N1833" i="2"/>
  <c r="N1832" i="2"/>
  <c r="N1831" i="2"/>
  <c r="N1830" i="2"/>
  <c r="N1829" i="2"/>
  <c r="N1828" i="2"/>
  <c r="N1827" i="2"/>
  <c r="N1826" i="2"/>
  <c r="N1825" i="2"/>
  <c r="N1824" i="2"/>
  <c r="N1823" i="2"/>
  <c r="N1822" i="2"/>
  <c r="N1821" i="2"/>
  <c r="N1820" i="2"/>
  <c r="N1819" i="2"/>
  <c r="N1818" i="2"/>
  <c r="N1817" i="2"/>
  <c r="N1816" i="2"/>
  <c r="N1815" i="2"/>
  <c r="N1814" i="2"/>
  <c r="N1813" i="2"/>
  <c r="N1812" i="2"/>
  <c r="N1811" i="2"/>
  <c r="N1810" i="2"/>
  <c r="N1809" i="2"/>
  <c r="N1808" i="2"/>
  <c r="N1807" i="2"/>
  <c r="N1806" i="2"/>
  <c r="N1805" i="2"/>
  <c r="N1804" i="2"/>
  <c r="N1803" i="2"/>
  <c r="N1802" i="2"/>
  <c r="N1801" i="2"/>
  <c r="N1800" i="2"/>
  <c r="N1799" i="2"/>
  <c r="N1798" i="2"/>
  <c r="N1797" i="2"/>
  <c r="N1796" i="2"/>
  <c r="N1795" i="2"/>
  <c r="N1794" i="2"/>
  <c r="N1793" i="2"/>
  <c r="N1792" i="2"/>
  <c r="N1791" i="2"/>
  <c r="N1790" i="2"/>
  <c r="N1789" i="2"/>
  <c r="N1788" i="2"/>
  <c r="N1787" i="2"/>
  <c r="N1786" i="2"/>
  <c r="N1785" i="2"/>
  <c r="N1784" i="2"/>
  <c r="N1783" i="2"/>
  <c r="N1782" i="2"/>
  <c r="N1781" i="2"/>
  <c r="N1780" i="2"/>
  <c r="N1779" i="2"/>
  <c r="N1778" i="2"/>
  <c r="N1777" i="2"/>
  <c r="N1776" i="2"/>
  <c r="N1775" i="2"/>
  <c r="N1774" i="2"/>
  <c r="N1773" i="2"/>
  <c r="N1772" i="2"/>
  <c r="N1771" i="2"/>
  <c r="N1770" i="2"/>
  <c r="N1769" i="2"/>
  <c r="N1768" i="2"/>
  <c r="N1767" i="2"/>
  <c r="N1766" i="2"/>
  <c r="N1765" i="2"/>
  <c r="N1764" i="2"/>
  <c r="N1763" i="2"/>
  <c r="N1762" i="2"/>
  <c r="N1761" i="2"/>
  <c r="N1760" i="2"/>
  <c r="N1759" i="2"/>
  <c r="N1758" i="2"/>
  <c r="N1757" i="2"/>
  <c r="N1756" i="2"/>
  <c r="N1755" i="2"/>
  <c r="N1754" i="2"/>
  <c r="N1753" i="2"/>
  <c r="N1752" i="2"/>
  <c r="N1751" i="2"/>
  <c r="N1750" i="2"/>
  <c r="N1749" i="2"/>
  <c r="N1748" i="2"/>
  <c r="N1747" i="2"/>
  <c r="N1746" i="2"/>
  <c r="N1745" i="2"/>
  <c r="N1744" i="2"/>
  <c r="N1743" i="2"/>
  <c r="N1742" i="2"/>
  <c r="N1741" i="2"/>
  <c r="N1740" i="2"/>
  <c r="N1739" i="2"/>
  <c r="N1738" i="2"/>
  <c r="N1737" i="2"/>
  <c r="N1736" i="2"/>
  <c r="N1735" i="2"/>
  <c r="N1734" i="2"/>
  <c r="N1733" i="2"/>
  <c r="N1732" i="2"/>
  <c r="N1731" i="2"/>
  <c r="N1730" i="2"/>
  <c r="N1729" i="2"/>
  <c r="N1728" i="2"/>
  <c r="N1727" i="2"/>
  <c r="N1726" i="2"/>
  <c r="N1725" i="2"/>
  <c r="N1724" i="2"/>
  <c r="N1723" i="2"/>
  <c r="N1722" i="2"/>
  <c r="N1721" i="2"/>
  <c r="N1720" i="2"/>
  <c r="N1719" i="2"/>
  <c r="N1718" i="2"/>
  <c r="N1717" i="2"/>
  <c r="N1716" i="2"/>
  <c r="N1715" i="2"/>
  <c r="N1714" i="2"/>
  <c r="N1713" i="2"/>
  <c r="N1712" i="2"/>
  <c r="N1711" i="2"/>
  <c r="N1710" i="2"/>
  <c r="N1709" i="2"/>
  <c r="N1708" i="2"/>
  <c r="N1707" i="2"/>
  <c r="N1706" i="2"/>
  <c r="N1705" i="2"/>
  <c r="N1704" i="2"/>
  <c r="N1703" i="2"/>
  <c r="N1702" i="2"/>
  <c r="N1701" i="2"/>
  <c r="N1700" i="2"/>
  <c r="N1699" i="2"/>
  <c r="N1698" i="2"/>
  <c r="N1697" i="2"/>
  <c r="N1696" i="2"/>
  <c r="N1695" i="2"/>
  <c r="N1694" i="2"/>
  <c r="N1693" i="2"/>
  <c r="N1692" i="2"/>
  <c r="N1691" i="2"/>
  <c r="N1690" i="2"/>
  <c r="N1689" i="2"/>
  <c r="N1688" i="2"/>
  <c r="N1687" i="2"/>
  <c r="N1686" i="2"/>
  <c r="N1685" i="2"/>
  <c r="N1684" i="2"/>
  <c r="N1683" i="2"/>
  <c r="N1682" i="2"/>
  <c r="N1681" i="2"/>
  <c r="N1680" i="2"/>
  <c r="N1679" i="2"/>
  <c r="N1678" i="2"/>
  <c r="N1677" i="2"/>
  <c r="N1676" i="2"/>
  <c r="N1675" i="2"/>
  <c r="N1674" i="2"/>
  <c r="N1673" i="2"/>
  <c r="N1672" i="2"/>
  <c r="N1671" i="2"/>
  <c r="N1670" i="2"/>
  <c r="N1669" i="2"/>
  <c r="N1668" i="2"/>
  <c r="N1667" i="2"/>
  <c r="N1666" i="2"/>
  <c r="N1665" i="2"/>
  <c r="N1664" i="2"/>
  <c r="N1663" i="2"/>
  <c r="N1662" i="2"/>
  <c r="N1661" i="2"/>
  <c r="N1660" i="2"/>
  <c r="N1659" i="2"/>
  <c r="N1658" i="2"/>
  <c r="N1657" i="2"/>
  <c r="N1656" i="2"/>
  <c r="N1655" i="2"/>
  <c r="N1654" i="2"/>
  <c r="N1653" i="2"/>
  <c r="N1652" i="2"/>
  <c r="N1651" i="2"/>
  <c r="N1650" i="2"/>
  <c r="N1649" i="2"/>
  <c r="N1648" i="2"/>
  <c r="N1647" i="2"/>
  <c r="N1646" i="2"/>
  <c r="N1645" i="2"/>
  <c r="N1644" i="2"/>
  <c r="N1643" i="2"/>
  <c r="N1642" i="2"/>
  <c r="N1641" i="2"/>
  <c r="N1640" i="2"/>
  <c r="N1639" i="2"/>
  <c r="N1638" i="2"/>
  <c r="N1637" i="2"/>
  <c r="N1636" i="2"/>
  <c r="N1635" i="2"/>
  <c r="N1634" i="2"/>
  <c r="N1633" i="2"/>
  <c r="N1632" i="2"/>
  <c r="N1631" i="2"/>
  <c r="N1630" i="2"/>
  <c r="N1629" i="2"/>
  <c r="N1628" i="2"/>
  <c r="N1627" i="2"/>
  <c r="N1626" i="2"/>
  <c r="N1625" i="2"/>
  <c r="N1624" i="2"/>
  <c r="N1623" i="2"/>
  <c r="N1622" i="2"/>
  <c r="N1621" i="2"/>
  <c r="N1620" i="2"/>
  <c r="N1619" i="2"/>
  <c r="N1618" i="2"/>
  <c r="N1617" i="2"/>
  <c r="N1616" i="2"/>
  <c r="N1615" i="2"/>
  <c r="N1614" i="2"/>
  <c r="N1613" i="2"/>
  <c r="N1612" i="2"/>
  <c r="N1611" i="2"/>
  <c r="N1610" i="2"/>
  <c r="N1609" i="2"/>
  <c r="N1608" i="2"/>
  <c r="N1607" i="2"/>
  <c r="N1606" i="2"/>
  <c r="N1605" i="2"/>
  <c r="N1604" i="2"/>
  <c r="N1603" i="2"/>
  <c r="N1602" i="2"/>
  <c r="N1601" i="2"/>
  <c r="N1600" i="2"/>
  <c r="N1599" i="2"/>
  <c r="N1598" i="2"/>
  <c r="N1597" i="2"/>
  <c r="N1596" i="2"/>
  <c r="N1595" i="2"/>
  <c r="N1594" i="2"/>
  <c r="N1593" i="2"/>
  <c r="N1592" i="2"/>
  <c r="N1591" i="2"/>
  <c r="N1590" i="2"/>
  <c r="N1589" i="2"/>
  <c r="N1588" i="2"/>
  <c r="N1587" i="2"/>
  <c r="N1586" i="2"/>
  <c r="N1585" i="2"/>
  <c r="N1584" i="2"/>
  <c r="N1583" i="2"/>
  <c r="N1582" i="2"/>
  <c r="N1581" i="2"/>
  <c r="N1580" i="2"/>
  <c r="N1579" i="2"/>
  <c r="N1578" i="2"/>
  <c r="N1577" i="2"/>
  <c r="N1576" i="2"/>
  <c r="N1575" i="2"/>
  <c r="N1574" i="2"/>
  <c r="N1573" i="2"/>
  <c r="N1572" i="2"/>
  <c r="N1571" i="2"/>
  <c r="N1570" i="2"/>
  <c r="N1569" i="2"/>
  <c r="N1568" i="2"/>
  <c r="N1567" i="2"/>
  <c r="N1566" i="2"/>
  <c r="N1565" i="2"/>
  <c r="N1564" i="2"/>
  <c r="N1563" i="2"/>
  <c r="N1562" i="2"/>
  <c r="N1561" i="2"/>
  <c r="N1560" i="2"/>
  <c r="N1559" i="2"/>
  <c r="N1558" i="2"/>
  <c r="N1557" i="2"/>
  <c r="N1556" i="2"/>
  <c r="N1555" i="2"/>
  <c r="N1554" i="2"/>
  <c r="N1553" i="2"/>
  <c r="N1552" i="2"/>
  <c r="N1551" i="2"/>
  <c r="N1550" i="2"/>
  <c r="N1549" i="2"/>
  <c r="N1548" i="2"/>
  <c r="N1547" i="2"/>
  <c r="N1546" i="2"/>
  <c r="N1545" i="2"/>
  <c r="N1544" i="2"/>
  <c r="N1543" i="2"/>
  <c r="N1542" i="2"/>
  <c r="N1541" i="2"/>
  <c r="N1540" i="2"/>
  <c r="N1539" i="2"/>
  <c r="N1538" i="2"/>
  <c r="N1537" i="2"/>
  <c r="N1536" i="2"/>
  <c r="N1535" i="2"/>
  <c r="N1534" i="2"/>
  <c r="N1533" i="2"/>
  <c r="N1532" i="2"/>
  <c r="N1531" i="2"/>
  <c r="N1530" i="2"/>
  <c r="N1529" i="2"/>
  <c r="N1528" i="2"/>
  <c r="N1527" i="2"/>
  <c r="N1526" i="2"/>
  <c r="N1525" i="2"/>
  <c r="N1524" i="2"/>
  <c r="N1523" i="2"/>
  <c r="N1522" i="2"/>
  <c r="N1521" i="2"/>
  <c r="N1520" i="2"/>
  <c r="N1519" i="2"/>
  <c r="N1518" i="2"/>
  <c r="N1517" i="2"/>
  <c r="N1516" i="2"/>
  <c r="N1515" i="2"/>
  <c r="N1514" i="2"/>
  <c r="N1513" i="2"/>
  <c r="N1512" i="2"/>
  <c r="N1511" i="2"/>
  <c r="N1510" i="2"/>
  <c r="N1509" i="2"/>
  <c r="N1508" i="2"/>
  <c r="N1507" i="2"/>
  <c r="N1506" i="2"/>
  <c r="N1505" i="2"/>
  <c r="N1504" i="2"/>
  <c r="N1503" i="2"/>
  <c r="N1502" i="2"/>
  <c r="N1501" i="2"/>
  <c r="N1500" i="2"/>
  <c r="N1499" i="2"/>
  <c r="N1498" i="2"/>
  <c r="N1497" i="2"/>
  <c r="N1496" i="2"/>
  <c r="N1495" i="2"/>
  <c r="N1494" i="2"/>
  <c r="N1493" i="2"/>
  <c r="N1492" i="2"/>
  <c r="N1491" i="2"/>
  <c r="N1490" i="2"/>
  <c r="N1489" i="2"/>
  <c r="N1488" i="2"/>
  <c r="N1487" i="2"/>
  <c r="N1486" i="2"/>
  <c r="N1485" i="2"/>
  <c r="N1484" i="2"/>
  <c r="N1483" i="2"/>
  <c r="N1482" i="2"/>
  <c r="N1481" i="2"/>
  <c r="N1480" i="2"/>
  <c r="N1479" i="2"/>
  <c r="N1478" i="2"/>
  <c r="N1477" i="2"/>
  <c r="N1476" i="2"/>
  <c r="N1475" i="2"/>
  <c r="N1474" i="2"/>
  <c r="N1473" i="2"/>
  <c r="N1472" i="2"/>
  <c r="N1471" i="2"/>
  <c r="N1470" i="2"/>
  <c r="N1469" i="2"/>
  <c r="N1468" i="2"/>
  <c r="N1467" i="2"/>
  <c r="N1466" i="2"/>
  <c r="N1465" i="2"/>
  <c r="N1464" i="2"/>
  <c r="N1463" i="2"/>
  <c r="N1462" i="2"/>
  <c r="N1461" i="2"/>
  <c r="N1460" i="2"/>
  <c r="N1459" i="2"/>
  <c r="N1458" i="2"/>
  <c r="N1457" i="2"/>
  <c r="N1456" i="2"/>
  <c r="N1455" i="2"/>
  <c r="N1454" i="2"/>
  <c r="N1453" i="2"/>
  <c r="N1452" i="2"/>
  <c r="N1451" i="2"/>
  <c r="N1450" i="2"/>
  <c r="N1449" i="2"/>
  <c r="N1448" i="2"/>
  <c r="N1447" i="2"/>
  <c r="N1446" i="2"/>
  <c r="N1445" i="2"/>
  <c r="N1444" i="2"/>
  <c r="N1443" i="2"/>
  <c r="N1442" i="2"/>
  <c r="N1441" i="2"/>
  <c r="N1440" i="2"/>
  <c r="N1439" i="2"/>
  <c r="N1438" i="2"/>
  <c r="N1437" i="2"/>
  <c r="N1436" i="2"/>
  <c r="N1435" i="2"/>
  <c r="N1434" i="2"/>
  <c r="N1433" i="2"/>
  <c r="N1432" i="2"/>
  <c r="N1431" i="2"/>
  <c r="N1430" i="2"/>
  <c r="N1429" i="2"/>
  <c r="N1428" i="2"/>
  <c r="N1427" i="2"/>
  <c r="N1426" i="2"/>
  <c r="N1425" i="2"/>
  <c r="N1424" i="2"/>
  <c r="N1423" i="2"/>
  <c r="N1422" i="2"/>
  <c r="N1421" i="2"/>
  <c r="N1420" i="2"/>
  <c r="N1419" i="2"/>
  <c r="N1418" i="2"/>
  <c r="N1417" i="2"/>
  <c r="N1416" i="2"/>
  <c r="N1415" i="2"/>
  <c r="N1414" i="2"/>
  <c r="N1413" i="2"/>
  <c r="N1412" i="2"/>
  <c r="N1411" i="2"/>
  <c r="N1410" i="2"/>
  <c r="N1409" i="2"/>
  <c r="N1408" i="2"/>
  <c r="N1407" i="2"/>
  <c r="N1406" i="2"/>
  <c r="N1405" i="2"/>
  <c r="N1404" i="2"/>
  <c r="N1403" i="2"/>
  <c r="N1402" i="2"/>
  <c r="N1401" i="2"/>
  <c r="N1400" i="2"/>
  <c r="N1399" i="2"/>
  <c r="N1398" i="2"/>
  <c r="N1397" i="2"/>
  <c r="N1396" i="2"/>
  <c r="N1395" i="2"/>
  <c r="N1394" i="2"/>
  <c r="N1393" i="2"/>
  <c r="N1392" i="2"/>
  <c r="N1391" i="2"/>
  <c r="N1390" i="2"/>
  <c r="N1389" i="2"/>
  <c r="N1388" i="2"/>
  <c r="N1387" i="2"/>
  <c r="N1386" i="2"/>
  <c r="N1385" i="2"/>
  <c r="N1384" i="2"/>
  <c r="N1383" i="2"/>
  <c r="N1382" i="2"/>
  <c r="N1381" i="2"/>
  <c r="N1380" i="2"/>
  <c r="N1379" i="2"/>
  <c r="N1378" i="2"/>
  <c r="N1377" i="2"/>
  <c r="N1376" i="2"/>
  <c r="N1375" i="2"/>
  <c r="N1374" i="2"/>
  <c r="N1373" i="2"/>
  <c r="N1372" i="2"/>
  <c r="N1371" i="2"/>
  <c r="N1370" i="2"/>
  <c r="N1369" i="2"/>
  <c r="N1368" i="2"/>
  <c r="N1367" i="2"/>
  <c r="N1366" i="2"/>
  <c r="N1365" i="2"/>
  <c r="N1364" i="2"/>
  <c r="N1363" i="2"/>
  <c r="N1362" i="2"/>
  <c r="N1361" i="2"/>
  <c r="N1360" i="2"/>
  <c r="N1359" i="2"/>
  <c r="N1358" i="2"/>
  <c r="N1357" i="2"/>
  <c r="N1356" i="2"/>
  <c r="N1355" i="2"/>
  <c r="N1354" i="2"/>
  <c r="N1353" i="2"/>
  <c r="N1352" i="2"/>
  <c r="N1351" i="2"/>
  <c r="N1350" i="2"/>
  <c r="N1349" i="2"/>
  <c r="N1348" i="2"/>
  <c r="N1347" i="2"/>
  <c r="N1346" i="2"/>
  <c r="N1345" i="2"/>
  <c r="N1344" i="2"/>
  <c r="N1343" i="2"/>
  <c r="N1342" i="2"/>
  <c r="N1341" i="2"/>
  <c r="N1340" i="2"/>
  <c r="N1339" i="2"/>
  <c r="N1338" i="2"/>
  <c r="N1337" i="2"/>
  <c r="N1336" i="2"/>
  <c r="N1335" i="2"/>
  <c r="N1334" i="2"/>
  <c r="N1333" i="2"/>
  <c r="N1332" i="2"/>
  <c r="N1331" i="2"/>
  <c r="N1330" i="2"/>
  <c r="N1329" i="2"/>
  <c r="N1328" i="2"/>
  <c r="N1327" i="2"/>
  <c r="N1326" i="2"/>
  <c r="N1325" i="2"/>
  <c r="N1324" i="2"/>
  <c r="N1323" i="2"/>
  <c r="N1322" i="2"/>
  <c r="N1321" i="2"/>
  <c r="N1320" i="2"/>
  <c r="N1319" i="2"/>
  <c r="N1318" i="2"/>
  <c r="N1317" i="2"/>
  <c r="N1316" i="2"/>
  <c r="N1315" i="2"/>
  <c r="N1314" i="2"/>
  <c r="N1313" i="2"/>
  <c r="N1312" i="2"/>
  <c r="N1311" i="2"/>
  <c r="N1310" i="2"/>
  <c r="N1309" i="2"/>
  <c r="N1308" i="2"/>
  <c r="N1307" i="2"/>
  <c r="N1306" i="2"/>
  <c r="N1305" i="2"/>
  <c r="N1304" i="2"/>
  <c r="N1303" i="2"/>
  <c r="N1302" i="2"/>
  <c r="N1301" i="2"/>
  <c r="N1300" i="2"/>
  <c r="N1299" i="2"/>
  <c r="N1298" i="2"/>
  <c r="N1297" i="2"/>
  <c r="N1296" i="2"/>
  <c r="N1295" i="2"/>
  <c r="N1294" i="2"/>
  <c r="N1293" i="2"/>
  <c r="N1292" i="2"/>
  <c r="N1291" i="2"/>
  <c r="N1290" i="2"/>
  <c r="N1289" i="2"/>
  <c r="N1288" i="2"/>
  <c r="N1287" i="2"/>
  <c r="N1286" i="2"/>
  <c r="N1285" i="2"/>
  <c r="N1284" i="2"/>
  <c r="N1283" i="2"/>
  <c r="N1282" i="2"/>
  <c r="N1281" i="2"/>
  <c r="N1280" i="2"/>
  <c r="N1279" i="2"/>
  <c r="N1278" i="2"/>
  <c r="N1277" i="2"/>
  <c r="N1276" i="2"/>
  <c r="N1275" i="2"/>
  <c r="N1274" i="2"/>
  <c r="N1273" i="2"/>
  <c r="N1272" i="2"/>
  <c r="N1271" i="2"/>
  <c r="N1270" i="2"/>
  <c r="N1269" i="2"/>
  <c r="N1268" i="2"/>
  <c r="N1267" i="2"/>
  <c r="N1266" i="2"/>
  <c r="N1265" i="2"/>
  <c r="N1264" i="2"/>
  <c r="N1263" i="2"/>
  <c r="N1262" i="2"/>
  <c r="N1261" i="2"/>
  <c r="N1260" i="2"/>
  <c r="N1259" i="2"/>
  <c r="N1258" i="2"/>
  <c r="N1257" i="2"/>
  <c r="N1256" i="2"/>
  <c r="N1255" i="2"/>
  <c r="N1254" i="2"/>
  <c r="N1253" i="2"/>
  <c r="N1252" i="2"/>
  <c r="N1251" i="2"/>
  <c r="N1250" i="2"/>
  <c r="N1249" i="2"/>
  <c r="N1248" i="2"/>
  <c r="N1247" i="2"/>
  <c r="N1246" i="2"/>
  <c r="N1245" i="2"/>
  <c r="N1244" i="2"/>
  <c r="N1243" i="2"/>
  <c r="N1242" i="2"/>
  <c r="N1241" i="2"/>
  <c r="N1240" i="2"/>
  <c r="N1239" i="2"/>
  <c r="N1238" i="2"/>
  <c r="N1237" i="2"/>
  <c r="N1236" i="2"/>
  <c r="N1235" i="2"/>
  <c r="N1234" i="2"/>
  <c r="N1233" i="2"/>
  <c r="N1232" i="2"/>
  <c r="N1231" i="2"/>
  <c r="N1230" i="2"/>
  <c r="N1229" i="2"/>
  <c r="N1228" i="2"/>
  <c r="N1227" i="2"/>
  <c r="N1226" i="2"/>
  <c r="N1225" i="2"/>
  <c r="N1224" i="2"/>
  <c r="N1223" i="2"/>
  <c r="N1222" i="2"/>
  <c r="N1221" i="2"/>
  <c r="N1220" i="2"/>
  <c r="N1219" i="2"/>
  <c r="N1218" i="2"/>
  <c r="N1217" i="2"/>
  <c r="N1216" i="2"/>
  <c r="N1215" i="2"/>
  <c r="N1214" i="2"/>
  <c r="N1213" i="2"/>
  <c r="N1212" i="2"/>
  <c r="N1211" i="2"/>
  <c r="N1210" i="2"/>
  <c r="N1209" i="2"/>
  <c r="N1208" i="2"/>
  <c r="N1207" i="2"/>
  <c r="N1206" i="2"/>
  <c r="N1205" i="2"/>
  <c r="N1204" i="2"/>
  <c r="N1203" i="2"/>
  <c r="N1202" i="2"/>
  <c r="N1201" i="2"/>
  <c r="N1200" i="2"/>
  <c r="N1199" i="2"/>
  <c r="N1198" i="2"/>
  <c r="N1197" i="2"/>
  <c r="N1196" i="2"/>
  <c r="N1195" i="2"/>
  <c r="N1194" i="2"/>
  <c r="N1193" i="2"/>
  <c r="N1192" i="2"/>
  <c r="N1191" i="2"/>
  <c r="N1190" i="2"/>
  <c r="N1189" i="2"/>
  <c r="N1188" i="2"/>
  <c r="N1187" i="2"/>
  <c r="N1186" i="2"/>
  <c r="N1185" i="2"/>
  <c r="N1184" i="2"/>
  <c r="N1183" i="2"/>
  <c r="N1182" i="2"/>
  <c r="N1181" i="2"/>
  <c r="N1180" i="2"/>
  <c r="N1179" i="2"/>
  <c r="N1178" i="2"/>
  <c r="N1177" i="2"/>
  <c r="N1176" i="2"/>
  <c r="N1175" i="2"/>
  <c r="N1174" i="2"/>
  <c r="N1173" i="2"/>
  <c r="N1172" i="2"/>
  <c r="N1171" i="2"/>
  <c r="N1170" i="2"/>
  <c r="N1169" i="2"/>
  <c r="N1168" i="2"/>
  <c r="N1167" i="2"/>
  <c r="N1166" i="2"/>
  <c r="N1165" i="2"/>
  <c r="N1164" i="2"/>
  <c r="N1163" i="2"/>
  <c r="N1162" i="2"/>
  <c r="N1161" i="2"/>
  <c r="N1160" i="2"/>
  <c r="N1159" i="2"/>
  <c r="N1158" i="2"/>
  <c r="N1157" i="2"/>
  <c r="N1156" i="2"/>
  <c r="N1155" i="2"/>
  <c r="N1154" i="2"/>
  <c r="N1153" i="2"/>
  <c r="N1152" i="2"/>
  <c r="N1151" i="2"/>
  <c r="N1150" i="2"/>
  <c r="N1149" i="2"/>
  <c r="N1148" i="2"/>
  <c r="N1147" i="2"/>
  <c r="N1146" i="2"/>
  <c r="N1145" i="2"/>
  <c r="N1144" i="2"/>
  <c r="N1143" i="2"/>
  <c r="N1142" i="2"/>
  <c r="N1141" i="2"/>
  <c r="N1140" i="2"/>
  <c r="N1139" i="2"/>
  <c r="N1138" i="2"/>
  <c r="N1137" i="2"/>
  <c r="N1136" i="2"/>
  <c r="N1135" i="2"/>
  <c r="N1134" i="2"/>
  <c r="N1133" i="2"/>
  <c r="N1132" i="2"/>
  <c r="N1131" i="2"/>
  <c r="N1130" i="2"/>
  <c r="N1129" i="2"/>
  <c r="N1128" i="2"/>
  <c r="N1127" i="2"/>
  <c r="N1126" i="2"/>
  <c r="N1125" i="2"/>
  <c r="N1124" i="2"/>
  <c r="N1123" i="2"/>
  <c r="N1122" i="2"/>
  <c r="N1121" i="2"/>
  <c r="N1120" i="2"/>
  <c r="N1119" i="2"/>
  <c r="N1118" i="2"/>
  <c r="N1117" i="2"/>
  <c r="N1116" i="2"/>
  <c r="N1115" i="2"/>
  <c r="N1114" i="2"/>
  <c r="N1113" i="2"/>
  <c r="N1112" i="2"/>
  <c r="N1111" i="2"/>
  <c r="N1110" i="2"/>
  <c r="N1109" i="2"/>
  <c r="N1108" i="2"/>
  <c r="N1107" i="2"/>
  <c r="N1106" i="2"/>
  <c r="N1105" i="2"/>
  <c r="N1104" i="2"/>
  <c r="N1103" i="2"/>
  <c r="N1102" i="2"/>
  <c r="N1101" i="2"/>
  <c r="N1100" i="2"/>
  <c r="N1099" i="2"/>
  <c r="N1098" i="2"/>
  <c r="N1097" i="2"/>
  <c r="N1096" i="2"/>
  <c r="N1095" i="2"/>
  <c r="N1094" i="2"/>
  <c r="N1093" i="2"/>
  <c r="N1092" i="2"/>
  <c r="N1091" i="2"/>
  <c r="N1090" i="2"/>
  <c r="N1089" i="2"/>
  <c r="N1088" i="2"/>
  <c r="N1087" i="2"/>
  <c r="N1086" i="2"/>
  <c r="N1085" i="2"/>
  <c r="N1084" i="2"/>
  <c r="N1083" i="2"/>
  <c r="N1082" i="2"/>
  <c r="N1081" i="2"/>
  <c r="N1080" i="2"/>
  <c r="N1079" i="2"/>
  <c r="N1078" i="2"/>
  <c r="N1077" i="2"/>
  <c r="N1076" i="2"/>
  <c r="N1075" i="2"/>
  <c r="N1074" i="2"/>
  <c r="N1073" i="2"/>
  <c r="N1072" i="2"/>
  <c r="N1071" i="2"/>
  <c r="N1070" i="2"/>
  <c r="N1069" i="2"/>
  <c r="N1068" i="2"/>
  <c r="N1067" i="2"/>
  <c r="N1066" i="2"/>
  <c r="N1065" i="2"/>
  <c r="N1064" i="2"/>
  <c r="N1063" i="2"/>
  <c r="N1062" i="2"/>
  <c r="N1061" i="2"/>
  <c r="N1060" i="2"/>
  <c r="N1059" i="2"/>
  <c r="N1058" i="2"/>
  <c r="N1057" i="2"/>
  <c r="N1056" i="2"/>
  <c r="N1055" i="2"/>
  <c r="N1054" i="2"/>
  <c r="N1053" i="2"/>
  <c r="N1052" i="2"/>
  <c r="N1051" i="2"/>
  <c r="N1050" i="2"/>
  <c r="N1049" i="2"/>
  <c r="N1048" i="2"/>
  <c r="N1047" i="2"/>
  <c r="N1046" i="2"/>
  <c r="N1045" i="2"/>
  <c r="N1044" i="2"/>
  <c r="N1043" i="2"/>
  <c r="N1042" i="2"/>
  <c r="N1041" i="2"/>
  <c r="N1040" i="2"/>
  <c r="N1039" i="2"/>
  <c r="N1038" i="2"/>
  <c r="N1037" i="2"/>
  <c r="N1036" i="2"/>
  <c r="N1035" i="2"/>
  <c r="N1034" i="2"/>
  <c r="N1033" i="2"/>
  <c r="N1032" i="2"/>
  <c r="N1031" i="2"/>
  <c r="N1030" i="2"/>
  <c r="N1029" i="2"/>
  <c r="N1028" i="2"/>
  <c r="N1027" i="2"/>
  <c r="N1026" i="2"/>
  <c r="N1025" i="2"/>
  <c r="N1024" i="2"/>
  <c r="N1023" i="2"/>
  <c r="N1022" i="2"/>
  <c r="N1021" i="2"/>
  <c r="N1020" i="2"/>
  <c r="N1019" i="2"/>
  <c r="N1018" i="2"/>
  <c r="N1017" i="2"/>
  <c r="N1016" i="2"/>
  <c r="N1015" i="2"/>
  <c r="N1014" i="2"/>
  <c r="N1013" i="2"/>
  <c r="N1012" i="2"/>
  <c r="N1011" i="2"/>
  <c r="N1010" i="2"/>
  <c r="N1009" i="2"/>
  <c r="N1008" i="2"/>
  <c r="N1007" i="2"/>
  <c r="N1006" i="2"/>
  <c r="N1005" i="2"/>
  <c r="N1004" i="2"/>
  <c r="N1003" i="2"/>
  <c r="N1002" i="2"/>
  <c r="N1001" i="2"/>
  <c r="N1000" i="2"/>
  <c r="N999" i="2"/>
  <c r="N998" i="2"/>
  <c r="N997" i="2"/>
  <c r="N996" i="2"/>
  <c r="N995" i="2"/>
  <c r="N994" i="2"/>
  <c r="N993" i="2"/>
  <c r="N992" i="2"/>
  <c r="N991" i="2"/>
  <c r="N990" i="2"/>
  <c r="N989" i="2"/>
  <c r="N988" i="2"/>
  <c r="N987" i="2"/>
  <c r="N986" i="2"/>
  <c r="N985" i="2"/>
  <c r="N984" i="2"/>
  <c r="N983" i="2"/>
  <c r="N982" i="2"/>
  <c r="N981" i="2"/>
  <c r="N980" i="2"/>
  <c r="N979" i="2"/>
  <c r="N978" i="2"/>
  <c r="N977" i="2"/>
  <c r="N976" i="2"/>
  <c r="N975" i="2"/>
  <c r="N974" i="2"/>
  <c r="N973" i="2"/>
  <c r="N972" i="2"/>
  <c r="N971" i="2"/>
  <c r="N970" i="2"/>
  <c r="N969" i="2"/>
  <c r="N968" i="2"/>
  <c r="N967" i="2"/>
  <c r="N966" i="2"/>
  <c r="N965" i="2"/>
  <c r="N964" i="2"/>
  <c r="N963" i="2"/>
  <c r="N962" i="2"/>
  <c r="N961" i="2"/>
  <c r="N960" i="2"/>
  <c r="N959" i="2"/>
  <c r="N958" i="2"/>
  <c r="N957" i="2"/>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T21" i="3"/>
  <c r="AX53" i="4"/>
  <c r="AX54" i="4"/>
  <c r="AX55" i="4"/>
  <c r="AX56" i="4"/>
  <c r="AX57" i="4"/>
  <c r="AX58" i="4"/>
  <c r="AX45" i="4"/>
  <c r="AX46" i="4"/>
  <c r="AX47" i="4"/>
  <c r="AX48" i="4"/>
  <c r="AX49" i="4"/>
  <c r="AX50" i="4"/>
  <c r="AX51" i="4"/>
  <c r="AX52" i="4"/>
  <c r="AX36" i="4"/>
  <c r="AX37" i="4"/>
  <c r="AX38" i="4"/>
  <c r="AX39" i="4"/>
  <c r="AX40" i="4"/>
  <c r="AX41" i="4"/>
  <c r="AX42" i="4"/>
  <c r="AX43" i="4"/>
  <c r="AX44" i="4"/>
  <c r="AX23" i="4"/>
  <c r="AX24" i="4"/>
  <c r="AX25" i="4"/>
  <c r="AX26" i="4"/>
  <c r="AX27" i="4"/>
  <c r="AX28" i="4"/>
  <c r="AX29" i="4"/>
  <c r="AX30" i="4"/>
  <c r="AX31" i="4"/>
  <c r="AX34" i="4"/>
  <c r="AX35" i="4"/>
  <c r="AX22" i="4"/>
  <c r="BD14" i="1"/>
  <c r="BD15" i="1" s="1"/>
  <c r="BD16" i="1" s="1"/>
  <c r="BD17" i="1" s="1"/>
  <c r="BD18" i="1" s="1"/>
  <c r="BD19" i="1" s="1"/>
  <c r="BD20" i="1" s="1"/>
  <c r="BD21" i="1" s="1"/>
  <c r="BD22" i="1" s="1"/>
  <c r="BD23" i="1" s="1"/>
  <c r="BD24" i="1" s="1"/>
  <c r="BD25" i="1" s="1"/>
  <c r="AX17" i="4" s="1"/>
  <c r="M3510" i="2"/>
  <c r="M3509" i="2"/>
  <c r="M3508" i="2"/>
  <c r="M3507" i="2"/>
  <c r="M3506" i="2"/>
  <c r="M3505" i="2"/>
  <c r="M3504" i="2"/>
  <c r="M3503" i="2"/>
  <c r="M3502" i="2"/>
  <c r="M3501" i="2"/>
  <c r="M3500" i="2"/>
  <c r="M3499" i="2"/>
  <c r="M3498" i="2"/>
  <c r="M3497" i="2"/>
  <c r="M3496" i="2"/>
  <c r="M3495" i="2"/>
  <c r="M3494" i="2"/>
  <c r="M3493" i="2"/>
  <c r="M3492" i="2"/>
  <c r="M3491" i="2"/>
  <c r="M3490" i="2"/>
  <c r="M3489" i="2"/>
  <c r="M3488" i="2"/>
  <c r="M3487" i="2"/>
  <c r="M3486" i="2"/>
  <c r="M3485" i="2"/>
  <c r="M3484" i="2"/>
  <c r="M3483" i="2"/>
  <c r="M3482" i="2"/>
  <c r="M3481" i="2"/>
  <c r="M3480" i="2"/>
  <c r="M3479" i="2"/>
  <c r="M3478" i="2"/>
  <c r="M3477" i="2"/>
  <c r="M3476" i="2"/>
  <c r="M3475" i="2"/>
  <c r="M3474" i="2"/>
  <c r="M3473" i="2"/>
  <c r="M3472" i="2"/>
  <c r="M3471" i="2"/>
  <c r="M3470" i="2"/>
  <c r="M3469" i="2"/>
  <c r="M3468" i="2"/>
  <c r="M3467" i="2"/>
  <c r="M3466" i="2"/>
  <c r="M3465" i="2"/>
  <c r="M3464" i="2"/>
  <c r="M3463" i="2"/>
  <c r="M3462" i="2"/>
  <c r="M3461" i="2"/>
  <c r="M3460" i="2"/>
  <c r="M3459" i="2"/>
  <c r="M3458" i="2"/>
  <c r="M3457" i="2"/>
  <c r="M3456" i="2"/>
  <c r="M3455" i="2"/>
  <c r="M3454" i="2"/>
  <c r="M3453" i="2"/>
  <c r="M3452" i="2"/>
  <c r="M3451" i="2"/>
  <c r="M3450" i="2"/>
  <c r="M3449" i="2"/>
  <c r="M3448" i="2"/>
  <c r="M3447" i="2"/>
  <c r="M3446" i="2"/>
  <c r="M3445" i="2"/>
  <c r="M3444" i="2"/>
  <c r="M3443" i="2"/>
  <c r="M3442" i="2"/>
  <c r="M3441" i="2"/>
  <c r="M3440" i="2"/>
  <c r="M3439" i="2"/>
  <c r="M3438" i="2"/>
  <c r="M3437" i="2"/>
  <c r="M3436" i="2"/>
  <c r="M3435" i="2"/>
  <c r="M3434" i="2"/>
  <c r="M3433" i="2"/>
  <c r="M3432" i="2"/>
  <c r="M3431" i="2"/>
  <c r="M3430" i="2"/>
  <c r="M3429" i="2"/>
  <c r="M3428" i="2"/>
  <c r="M3427" i="2"/>
  <c r="M3426" i="2"/>
  <c r="M3425" i="2"/>
  <c r="M3424" i="2"/>
  <c r="M3423" i="2"/>
  <c r="M3422" i="2"/>
  <c r="M3421" i="2"/>
  <c r="M3420" i="2"/>
  <c r="M3419" i="2"/>
  <c r="M3418" i="2"/>
  <c r="M3417" i="2"/>
  <c r="M3416" i="2"/>
  <c r="M3415" i="2"/>
  <c r="M3414" i="2"/>
  <c r="M3413" i="2"/>
  <c r="M3412" i="2"/>
  <c r="M3411" i="2"/>
  <c r="M3410" i="2"/>
  <c r="M3409" i="2"/>
  <c r="M3408" i="2"/>
  <c r="M3407" i="2"/>
  <c r="M3406" i="2"/>
  <c r="M3405" i="2"/>
  <c r="M3404" i="2"/>
  <c r="M3403" i="2"/>
  <c r="M3402" i="2"/>
  <c r="M3401" i="2"/>
  <c r="M3400" i="2"/>
  <c r="M3399" i="2"/>
  <c r="M3398" i="2"/>
  <c r="M3397" i="2"/>
  <c r="M3396" i="2"/>
  <c r="M3395" i="2"/>
  <c r="M3394" i="2"/>
  <c r="M3393" i="2"/>
  <c r="M3392" i="2"/>
  <c r="M3391" i="2"/>
  <c r="M3390" i="2"/>
  <c r="M3389" i="2"/>
  <c r="M3388" i="2"/>
  <c r="M3387" i="2"/>
  <c r="M3386" i="2"/>
  <c r="M3385" i="2"/>
  <c r="M3384" i="2"/>
  <c r="M3383" i="2"/>
  <c r="M3382" i="2"/>
  <c r="M3381" i="2"/>
  <c r="M3380" i="2"/>
  <c r="M3379" i="2"/>
  <c r="M3378" i="2"/>
  <c r="M3377" i="2"/>
  <c r="M3376" i="2"/>
  <c r="M3375" i="2"/>
  <c r="M3374" i="2"/>
  <c r="M3373" i="2"/>
  <c r="M3372" i="2"/>
  <c r="M3371" i="2"/>
  <c r="M3370" i="2"/>
  <c r="M3369" i="2"/>
  <c r="M3368" i="2"/>
  <c r="M3367" i="2"/>
  <c r="M3366" i="2"/>
  <c r="M3365" i="2"/>
  <c r="M3364" i="2"/>
  <c r="M3363" i="2"/>
  <c r="M3362" i="2"/>
  <c r="M3361" i="2"/>
  <c r="M3360" i="2"/>
  <c r="M3359" i="2"/>
  <c r="M3358" i="2"/>
  <c r="M3357" i="2"/>
  <c r="M3356" i="2"/>
  <c r="M3355" i="2"/>
  <c r="M3354" i="2"/>
  <c r="M3353" i="2"/>
  <c r="M3352" i="2"/>
  <c r="M3351" i="2"/>
  <c r="M3350" i="2"/>
  <c r="M3349" i="2"/>
  <c r="M3348" i="2"/>
  <c r="M3347" i="2"/>
  <c r="M3346" i="2"/>
  <c r="M3345" i="2"/>
  <c r="M3344" i="2"/>
  <c r="M3343" i="2"/>
  <c r="M3342" i="2"/>
  <c r="M3341" i="2"/>
  <c r="M3340" i="2"/>
  <c r="M3339" i="2"/>
  <c r="M3338" i="2"/>
  <c r="M3337" i="2"/>
  <c r="M3336" i="2"/>
  <c r="M3335" i="2"/>
  <c r="M3334" i="2"/>
  <c r="M3333" i="2"/>
  <c r="M3332" i="2"/>
  <c r="M3331" i="2"/>
  <c r="M3330" i="2"/>
  <c r="M3329" i="2"/>
  <c r="M3328" i="2"/>
  <c r="M3327" i="2"/>
  <c r="M3326" i="2"/>
  <c r="M3325" i="2"/>
  <c r="M3324" i="2"/>
  <c r="M3323" i="2"/>
  <c r="M3322" i="2"/>
  <c r="M3321" i="2"/>
  <c r="M3320" i="2"/>
  <c r="M3319" i="2"/>
  <c r="M3318" i="2"/>
  <c r="M3317" i="2"/>
  <c r="M3316" i="2"/>
  <c r="M3315" i="2"/>
  <c r="M3314" i="2"/>
  <c r="M3313" i="2"/>
  <c r="M3312" i="2"/>
  <c r="M3311" i="2"/>
  <c r="M3310" i="2"/>
  <c r="M3309" i="2"/>
  <c r="M3308" i="2"/>
  <c r="M3307" i="2"/>
  <c r="M3306" i="2"/>
  <c r="M3305" i="2"/>
  <c r="M3304" i="2"/>
  <c r="M3303" i="2"/>
  <c r="M3302" i="2"/>
  <c r="M3301" i="2"/>
  <c r="M3300" i="2"/>
  <c r="M3299" i="2"/>
  <c r="M3298" i="2"/>
  <c r="M3297" i="2"/>
  <c r="M3296" i="2"/>
  <c r="M3295" i="2"/>
  <c r="M3294" i="2"/>
  <c r="M3293" i="2"/>
  <c r="M3292" i="2"/>
  <c r="M3291" i="2"/>
  <c r="M3290" i="2"/>
  <c r="M3289" i="2"/>
  <c r="M3288" i="2"/>
  <c r="M3287" i="2"/>
  <c r="M3286" i="2"/>
  <c r="M3285" i="2"/>
  <c r="M3284" i="2"/>
  <c r="M3283" i="2"/>
  <c r="M3282" i="2"/>
  <c r="M3281" i="2"/>
  <c r="M3280" i="2"/>
  <c r="M3279" i="2"/>
  <c r="M3278" i="2"/>
  <c r="M3277" i="2"/>
  <c r="M3276" i="2"/>
  <c r="M3275" i="2"/>
  <c r="M3274" i="2"/>
  <c r="M3273" i="2"/>
  <c r="M3272" i="2"/>
  <c r="M3271" i="2"/>
  <c r="M3270" i="2"/>
  <c r="M3269" i="2"/>
  <c r="M3268" i="2"/>
  <c r="M3267" i="2"/>
  <c r="M3266" i="2"/>
  <c r="M3265" i="2"/>
  <c r="M3264" i="2"/>
  <c r="M3263" i="2"/>
  <c r="M3262" i="2"/>
  <c r="M3261" i="2"/>
  <c r="M3260" i="2"/>
  <c r="M3259" i="2"/>
  <c r="M3258" i="2"/>
  <c r="M3257" i="2"/>
  <c r="M3256" i="2"/>
  <c r="M3255" i="2"/>
  <c r="M3254" i="2"/>
  <c r="M3253" i="2"/>
  <c r="M3252" i="2"/>
  <c r="M3251" i="2"/>
  <c r="M3250" i="2"/>
  <c r="M3249" i="2"/>
  <c r="M3248" i="2"/>
  <c r="M3247" i="2"/>
  <c r="M3246" i="2"/>
  <c r="M3245" i="2"/>
  <c r="M3244" i="2"/>
  <c r="M3243" i="2"/>
  <c r="M3242" i="2"/>
  <c r="M3241" i="2"/>
  <c r="M3240" i="2"/>
  <c r="M3239" i="2"/>
  <c r="M3238" i="2"/>
  <c r="M3237" i="2"/>
  <c r="M3236" i="2"/>
  <c r="M3235" i="2"/>
  <c r="M3234" i="2"/>
  <c r="M3233" i="2"/>
  <c r="M3232" i="2"/>
  <c r="M3231" i="2"/>
  <c r="M3230" i="2"/>
  <c r="M3229" i="2"/>
  <c r="M3228" i="2"/>
  <c r="M3227" i="2"/>
  <c r="M3226" i="2"/>
  <c r="M3225" i="2"/>
  <c r="M3224" i="2"/>
  <c r="M3223" i="2"/>
  <c r="M3222" i="2"/>
  <c r="M3221" i="2"/>
  <c r="M3220" i="2"/>
  <c r="M3219" i="2"/>
  <c r="M3218" i="2"/>
  <c r="M3217" i="2"/>
  <c r="M3216" i="2"/>
  <c r="M3215" i="2"/>
  <c r="M3214" i="2"/>
  <c r="M3213" i="2"/>
  <c r="M3212" i="2"/>
  <c r="M3211" i="2"/>
  <c r="M3210" i="2"/>
  <c r="M3209" i="2"/>
  <c r="M3208" i="2"/>
  <c r="M3207" i="2"/>
  <c r="M3206" i="2"/>
  <c r="M3205" i="2"/>
  <c r="M3204" i="2"/>
  <c r="M3203" i="2"/>
  <c r="M3202" i="2"/>
  <c r="M3201" i="2"/>
  <c r="M3200" i="2"/>
  <c r="M3199" i="2"/>
  <c r="M3198" i="2"/>
  <c r="M3197" i="2"/>
  <c r="M3196" i="2"/>
  <c r="M3195" i="2"/>
  <c r="M3194" i="2"/>
  <c r="M3193" i="2"/>
  <c r="M3192" i="2"/>
  <c r="M3191" i="2"/>
  <c r="M3190" i="2"/>
  <c r="M3189" i="2"/>
  <c r="M3188" i="2"/>
  <c r="M3187" i="2"/>
  <c r="M3186" i="2"/>
  <c r="M3185" i="2"/>
  <c r="M3184" i="2"/>
  <c r="M3183" i="2"/>
  <c r="M3182" i="2"/>
  <c r="M3181" i="2"/>
  <c r="M3180" i="2"/>
  <c r="M3179" i="2"/>
  <c r="M3178" i="2"/>
  <c r="M3177" i="2"/>
  <c r="M3176" i="2"/>
  <c r="M3175" i="2"/>
  <c r="M3174" i="2"/>
  <c r="M3173" i="2"/>
  <c r="M3172" i="2"/>
  <c r="M3171" i="2"/>
  <c r="M3170" i="2"/>
  <c r="M3169" i="2"/>
  <c r="M3168" i="2"/>
  <c r="M3167" i="2"/>
  <c r="M3166" i="2"/>
  <c r="M3165" i="2"/>
  <c r="M3164" i="2"/>
  <c r="M3163" i="2"/>
  <c r="M3162" i="2"/>
  <c r="M3161" i="2"/>
  <c r="M3160" i="2"/>
  <c r="M3159" i="2"/>
  <c r="M3158" i="2"/>
  <c r="M3157" i="2"/>
  <c r="M3156" i="2"/>
  <c r="M3155" i="2"/>
  <c r="M3154" i="2"/>
  <c r="M3153" i="2"/>
  <c r="M3152" i="2"/>
  <c r="M3151" i="2"/>
  <c r="M3150" i="2"/>
  <c r="M3149" i="2"/>
  <c r="M3148" i="2"/>
  <c r="M3147" i="2"/>
  <c r="M3146" i="2"/>
  <c r="M3145" i="2"/>
  <c r="M3144" i="2"/>
  <c r="M3143" i="2"/>
  <c r="M3142" i="2"/>
  <c r="M3141" i="2"/>
  <c r="M3140" i="2"/>
  <c r="M3139" i="2"/>
  <c r="M3138" i="2"/>
  <c r="M3137" i="2"/>
  <c r="M3136" i="2"/>
  <c r="M3135" i="2"/>
  <c r="M3134" i="2"/>
  <c r="M3133" i="2"/>
  <c r="M3132" i="2"/>
  <c r="M3131" i="2"/>
  <c r="M3130" i="2"/>
  <c r="M3129" i="2"/>
  <c r="M3128" i="2"/>
  <c r="M3127" i="2"/>
  <c r="M3126" i="2"/>
  <c r="M3125" i="2"/>
  <c r="M3124" i="2"/>
  <c r="M3123" i="2"/>
  <c r="M3122" i="2"/>
  <c r="M3121" i="2"/>
  <c r="M3120" i="2"/>
  <c r="M3119" i="2"/>
  <c r="M3118" i="2"/>
  <c r="M3117" i="2"/>
  <c r="M3116" i="2"/>
  <c r="M3115" i="2"/>
  <c r="M3114" i="2"/>
  <c r="M3113" i="2"/>
  <c r="M3112" i="2"/>
  <c r="M3111" i="2"/>
  <c r="M3110" i="2"/>
  <c r="M3109" i="2"/>
  <c r="M3108" i="2"/>
  <c r="M3107" i="2"/>
  <c r="M3106" i="2"/>
  <c r="M3105" i="2"/>
  <c r="M3104" i="2"/>
  <c r="M3103" i="2"/>
  <c r="M3102" i="2"/>
  <c r="M3101" i="2"/>
  <c r="M3100" i="2"/>
  <c r="M3099" i="2"/>
  <c r="M3098" i="2"/>
  <c r="M3097" i="2"/>
  <c r="M3096" i="2"/>
  <c r="M3095" i="2"/>
  <c r="M3094" i="2"/>
  <c r="M3093" i="2"/>
  <c r="M3092" i="2"/>
  <c r="M3091" i="2"/>
  <c r="M3090" i="2"/>
  <c r="M3089" i="2"/>
  <c r="M3088" i="2"/>
  <c r="M3087" i="2"/>
  <c r="M3086" i="2"/>
  <c r="M3085" i="2"/>
  <c r="M3084" i="2"/>
  <c r="M3083" i="2"/>
  <c r="M3082" i="2"/>
  <c r="M3081" i="2"/>
  <c r="M3080" i="2"/>
  <c r="M3079" i="2"/>
  <c r="M3078" i="2"/>
  <c r="M3077" i="2"/>
  <c r="M3076" i="2"/>
  <c r="M3075" i="2"/>
  <c r="M3074" i="2"/>
  <c r="M3073" i="2"/>
  <c r="M3072" i="2"/>
  <c r="M3071" i="2"/>
  <c r="M3070" i="2"/>
  <c r="M3069" i="2"/>
  <c r="M3068" i="2"/>
  <c r="M3067" i="2"/>
  <c r="M3066" i="2"/>
  <c r="M3065" i="2"/>
  <c r="M3064" i="2"/>
  <c r="M3063" i="2"/>
  <c r="M3062" i="2"/>
  <c r="M3061" i="2"/>
  <c r="M3060" i="2"/>
  <c r="M3059" i="2"/>
  <c r="M3058" i="2"/>
  <c r="M3057" i="2"/>
  <c r="M3056" i="2"/>
  <c r="M3055" i="2"/>
  <c r="M3054" i="2"/>
  <c r="M3053" i="2"/>
  <c r="M3052" i="2"/>
  <c r="M3051" i="2"/>
  <c r="M3050" i="2"/>
  <c r="M3049" i="2"/>
  <c r="M3048" i="2"/>
  <c r="M3047" i="2"/>
  <c r="M3046" i="2"/>
  <c r="M3045" i="2"/>
  <c r="M3044" i="2"/>
  <c r="M3043" i="2"/>
  <c r="M3042" i="2"/>
  <c r="M3041" i="2"/>
  <c r="M3040" i="2"/>
  <c r="M3039" i="2"/>
  <c r="M3038" i="2"/>
  <c r="M3037" i="2"/>
  <c r="M3036" i="2"/>
  <c r="M3035" i="2"/>
  <c r="M3034" i="2"/>
  <c r="M3033" i="2"/>
  <c r="M3032" i="2"/>
  <c r="M3031" i="2"/>
  <c r="M3030" i="2"/>
  <c r="M3029" i="2"/>
  <c r="M3028" i="2"/>
  <c r="M3027" i="2"/>
  <c r="M3026" i="2"/>
  <c r="M3025" i="2"/>
  <c r="M3024" i="2"/>
  <c r="M3023" i="2"/>
  <c r="M3022" i="2"/>
  <c r="M3021" i="2"/>
  <c r="M3020" i="2"/>
  <c r="M3019" i="2"/>
  <c r="M3018" i="2"/>
  <c r="M3017" i="2"/>
  <c r="M3016" i="2"/>
  <c r="M3015" i="2"/>
  <c r="M3014" i="2"/>
  <c r="M3013" i="2"/>
  <c r="M3012" i="2"/>
  <c r="M3011" i="2"/>
  <c r="M3010" i="2"/>
  <c r="M3009" i="2"/>
  <c r="M3008" i="2"/>
  <c r="M3007" i="2"/>
  <c r="M3006" i="2"/>
  <c r="M3005" i="2"/>
  <c r="M3004" i="2"/>
  <c r="M3003" i="2"/>
  <c r="M3002" i="2"/>
  <c r="M3001" i="2"/>
  <c r="M3000" i="2"/>
  <c r="M2999" i="2"/>
  <c r="M2998" i="2"/>
  <c r="M2997" i="2"/>
  <c r="M2996" i="2"/>
  <c r="M2995" i="2"/>
  <c r="M2994" i="2"/>
  <c r="M2993" i="2"/>
  <c r="M2992" i="2"/>
  <c r="M2991" i="2"/>
  <c r="M2990" i="2"/>
  <c r="M2989" i="2"/>
  <c r="M2988" i="2"/>
  <c r="M2987" i="2"/>
  <c r="M2986" i="2"/>
  <c r="M2985" i="2"/>
  <c r="M2984" i="2"/>
  <c r="M2983" i="2"/>
  <c r="M2982" i="2"/>
  <c r="M2981" i="2"/>
  <c r="M2980" i="2"/>
  <c r="M2979" i="2"/>
  <c r="M2978" i="2"/>
  <c r="M2977" i="2"/>
  <c r="M2976" i="2"/>
  <c r="M2975" i="2"/>
  <c r="M2974" i="2"/>
  <c r="M2973" i="2"/>
  <c r="M2972" i="2"/>
  <c r="M2971" i="2"/>
  <c r="M2970" i="2"/>
  <c r="M2969" i="2"/>
  <c r="M2968" i="2"/>
  <c r="M2967" i="2"/>
  <c r="M2966" i="2"/>
  <c r="M2965" i="2"/>
  <c r="M2964" i="2"/>
  <c r="M2963" i="2"/>
  <c r="M2962" i="2"/>
  <c r="M2961" i="2"/>
  <c r="M2960" i="2"/>
  <c r="M2959" i="2"/>
  <c r="M2958" i="2"/>
  <c r="M2957" i="2"/>
  <c r="M2956" i="2"/>
  <c r="M2955" i="2"/>
  <c r="M2954" i="2"/>
  <c r="M2953" i="2"/>
  <c r="M2952" i="2"/>
  <c r="M2951" i="2"/>
  <c r="M2950" i="2"/>
  <c r="M2949" i="2"/>
  <c r="M2948" i="2"/>
  <c r="M2947" i="2"/>
  <c r="M2946" i="2"/>
  <c r="M2945" i="2"/>
  <c r="M2944" i="2"/>
  <c r="M2943" i="2"/>
  <c r="M2942" i="2"/>
  <c r="M2941" i="2"/>
  <c r="M2940" i="2"/>
  <c r="M2939" i="2"/>
  <c r="M2938" i="2"/>
  <c r="M2937" i="2"/>
  <c r="M2936" i="2"/>
  <c r="M2935" i="2"/>
  <c r="M2934" i="2"/>
  <c r="M2933" i="2"/>
  <c r="M2932" i="2"/>
  <c r="M2931" i="2"/>
  <c r="M2930" i="2"/>
  <c r="M2929" i="2"/>
  <c r="M2928" i="2"/>
  <c r="M2927" i="2"/>
  <c r="M2926" i="2"/>
  <c r="M2925" i="2"/>
  <c r="M2924" i="2"/>
  <c r="M2923" i="2"/>
  <c r="M2922" i="2"/>
  <c r="M2921" i="2"/>
  <c r="M2920" i="2"/>
  <c r="M2919" i="2"/>
  <c r="M2918" i="2"/>
  <c r="M2917" i="2"/>
  <c r="M2916" i="2"/>
  <c r="M2915" i="2"/>
  <c r="M2914" i="2"/>
  <c r="M2913" i="2"/>
  <c r="M2912" i="2"/>
  <c r="M2911" i="2"/>
  <c r="M2910" i="2"/>
  <c r="M2909" i="2"/>
  <c r="M2908" i="2"/>
  <c r="M2907" i="2"/>
  <c r="M2906" i="2"/>
  <c r="M2905" i="2"/>
  <c r="M2904" i="2"/>
  <c r="M2903" i="2"/>
  <c r="M2902" i="2"/>
  <c r="M2901" i="2"/>
  <c r="M2900" i="2"/>
  <c r="M2899" i="2"/>
  <c r="M2898" i="2"/>
  <c r="M2897" i="2"/>
  <c r="M2896" i="2"/>
  <c r="M2895" i="2"/>
  <c r="M2894" i="2"/>
  <c r="M2893" i="2"/>
  <c r="M2892" i="2"/>
  <c r="M2891" i="2"/>
  <c r="M2890" i="2"/>
  <c r="M2889" i="2"/>
  <c r="M2888" i="2"/>
  <c r="M2887" i="2"/>
  <c r="M2886" i="2"/>
  <c r="M2885" i="2"/>
  <c r="M2884" i="2"/>
  <c r="M2883" i="2"/>
  <c r="M2882" i="2"/>
  <c r="M2881" i="2"/>
  <c r="M2880" i="2"/>
  <c r="M2879" i="2"/>
  <c r="M2878" i="2"/>
  <c r="M2877" i="2"/>
  <c r="M2876" i="2"/>
  <c r="M2875" i="2"/>
  <c r="M2874" i="2"/>
  <c r="M2873" i="2"/>
  <c r="M2872" i="2"/>
  <c r="M2871" i="2"/>
  <c r="M2870" i="2"/>
  <c r="M2869" i="2"/>
  <c r="M2868" i="2"/>
  <c r="M2867" i="2"/>
  <c r="M2866" i="2"/>
  <c r="M2865" i="2"/>
  <c r="M2864" i="2"/>
  <c r="M2863" i="2"/>
  <c r="M2862" i="2"/>
  <c r="M2861" i="2"/>
  <c r="M2860" i="2"/>
  <c r="M2859" i="2"/>
  <c r="M2858" i="2"/>
  <c r="M2857" i="2"/>
  <c r="M2856" i="2"/>
  <c r="M2855" i="2"/>
  <c r="M2854" i="2"/>
  <c r="M2853" i="2"/>
  <c r="M2852" i="2"/>
  <c r="M2851" i="2"/>
  <c r="M2850" i="2"/>
  <c r="M2849" i="2"/>
  <c r="M2848" i="2"/>
  <c r="M2847" i="2"/>
  <c r="M2846" i="2"/>
  <c r="M2845" i="2"/>
  <c r="M2844" i="2"/>
  <c r="M2843" i="2"/>
  <c r="M2842" i="2"/>
  <c r="M2841" i="2"/>
  <c r="M2840" i="2"/>
  <c r="M2839" i="2"/>
  <c r="M2838" i="2"/>
  <c r="M2837" i="2"/>
  <c r="M2836" i="2"/>
  <c r="M2835" i="2"/>
  <c r="M2834" i="2"/>
  <c r="M2833" i="2"/>
  <c r="M2832" i="2"/>
  <c r="M2831" i="2"/>
  <c r="M2830" i="2"/>
  <c r="M2829" i="2"/>
  <c r="M2828" i="2"/>
  <c r="M2827" i="2"/>
  <c r="M2826" i="2"/>
  <c r="M2825" i="2"/>
  <c r="M2824" i="2"/>
  <c r="M2823" i="2"/>
  <c r="M2822" i="2"/>
  <c r="M2821" i="2"/>
  <c r="M2820" i="2"/>
  <c r="M2819" i="2"/>
  <c r="M2818" i="2"/>
  <c r="M2817" i="2"/>
  <c r="M2816" i="2"/>
  <c r="M2815" i="2"/>
  <c r="M2814" i="2"/>
  <c r="M2813" i="2"/>
  <c r="M2812" i="2"/>
  <c r="M2811" i="2"/>
  <c r="M2810" i="2"/>
  <c r="M2809" i="2"/>
  <c r="M2808" i="2"/>
  <c r="M2807" i="2"/>
  <c r="M2806" i="2"/>
  <c r="M2805" i="2"/>
  <c r="M2804" i="2"/>
  <c r="M2803" i="2"/>
  <c r="M2802" i="2"/>
  <c r="M2801" i="2"/>
  <c r="M2800" i="2"/>
  <c r="M2799" i="2"/>
  <c r="M2798" i="2"/>
  <c r="M2797" i="2"/>
  <c r="M2796" i="2"/>
  <c r="M2795" i="2"/>
  <c r="M2794" i="2"/>
  <c r="M2793" i="2"/>
  <c r="M2792" i="2"/>
  <c r="M2791" i="2"/>
  <c r="M2790" i="2"/>
  <c r="M2789" i="2"/>
  <c r="M2788" i="2"/>
  <c r="M2787" i="2"/>
  <c r="M2786" i="2"/>
  <c r="M2785" i="2"/>
  <c r="M2784" i="2"/>
  <c r="M2783" i="2"/>
  <c r="M2782" i="2"/>
  <c r="M2781" i="2"/>
  <c r="M2780" i="2"/>
  <c r="M2779" i="2"/>
  <c r="M2778" i="2"/>
  <c r="M2777" i="2"/>
  <c r="M2776" i="2"/>
  <c r="M2775" i="2"/>
  <c r="M2774" i="2"/>
  <c r="M2773" i="2"/>
  <c r="M2772" i="2"/>
  <c r="M2771" i="2"/>
  <c r="M2770" i="2"/>
  <c r="M2769" i="2"/>
  <c r="M2768" i="2"/>
  <c r="M2767" i="2"/>
  <c r="M2766" i="2"/>
  <c r="M2765" i="2"/>
  <c r="M2764" i="2"/>
  <c r="M2763" i="2"/>
  <c r="M2762" i="2"/>
  <c r="M2761" i="2"/>
  <c r="M2760" i="2"/>
  <c r="M2759" i="2"/>
  <c r="M2758" i="2"/>
  <c r="M2757" i="2"/>
  <c r="M2756" i="2"/>
  <c r="M2755" i="2"/>
  <c r="M2754" i="2"/>
  <c r="M2753" i="2"/>
  <c r="M2752" i="2"/>
  <c r="M2751" i="2"/>
  <c r="M2750" i="2"/>
  <c r="M2749" i="2"/>
  <c r="M2748" i="2"/>
  <c r="M2747" i="2"/>
  <c r="M2746" i="2"/>
  <c r="M2745" i="2"/>
  <c r="M2744" i="2"/>
  <c r="M2743" i="2"/>
  <c r="M2742" i="2"/>
  <c r="M2741" i="2"/>
  <c r="M2740" i="2"/>
  <c r="M2739" i="2"/>
  <c r="M2738" i="2"/>
  <c r="M2737" i="2"/>
  <c r="M2736" i="2"/>
  <c r="M2735" i="2"/>
  <c r="M2734" i="2"/>
  <c r="M2733" i="2"/>
  <c r="M2732" i="2"/>
  <c r="M2731" i="2"/>
  <c r="M2730" i="2"/>
  <c r="M2729" i="2"/>
  <c r="M2728" i="2"/>
  <c r="M2727" i="2"/>
  <c r="M2726" i="2"/>
  <c r="M2725" i="2"/>
  <c r="M2724" i="2"/>
  <c r="M2723" i="2"/>
  <c r="M2722" i="2"/>
  <c r="M2721" i="2"/>
  <c r="M2720" i="2"/>
  <c r="M2719" i="2"/>
  <c r="M2718" i="2"/>
  <c r="M2717" i="2"/>
  <c r="M2716" i="2"/>
  <c r="M2715" i="2"/>
  <c r="M2714" i="2"/>
  <c r="M2713" i="2"/>
  <c r="M2712" i="2"/>
  <c r="M2711" i="2"/>
  <c r="M2710" i="2"/>
  <c r="M2709" i="2"/>
  <c r="M2708" i="2"/>
  <c r="M2707" i="2"/>
  <c r="M2706" i="2"/>
  <c r="M2705" i="2"/>
  <c r="M2704" i="2"/>
  <c r="M2703" i="2"/>
  <c r="M2702" i="2"/>
  <c r="M2701" i="2"/>
  <c r="M2700" i="2"/>
  <c r="M2699" i="2"/>
  <c r="M2698" i="2"/>
  <c r="M2697" i="2"/>
  <c r="M2696" i="2"/>
  <c r="M2695" i="2"/>
  <c r="M2694" i="2"/>
  <c r="M2693" i="2"/>
  <c r="M2692" i="2"/>
  <c r="M2691" i="2"/>
  <c r="M2690" i="2"/>
  <c r="M2689" i="2"/>
  <c r="M2688" i="2"/>
  <c r="M2687" i="2"/>
  <c r="M2686" i="2"/>
  <c r="M2685" i="2"/>
  <c r="M2684" i="2"/>
  <c r="M2683" i="2"/>
  <c r="M2682" i="2"/>
  <c r="M2681" i="2"/>
  <c r="M2680" i="2"/>
  <c r="M2679" i="2"/>
  <c r="M2678" i="2"/>
  <c r="M2677" i="2"/>
  <c r="M2676" i="2"/>
  <c r="M2675" i="2"/>
  <c r="M2674" i="2"/>
  <c r="M2673" i="2"/>
  <c r="M2672" i="2"/>
  <c r="M2671" i="2"/>
  <c r="M2670" i="2"/>
  <c r="M2669" i="2"/>
  <c r="M2668" i="2"/>
  <c r="M2667" i="2"/>
  <c r="M2666" i="2"/>
  <c r="M2665" i="2"/>
  <c r="M2664" i="2"/>
  <c r="M2663" i="2"/>
  <c r="M2662" i="2"/>
  <c r="M2661" i="2"/>
  <c r="M2660" i="2"/>
  <c r="M2659" i="2"/>
  <c r="M2658" i="2"/>
  <c r="M2657" i="2"/>
  <c r="M2656" i="2"/>
  <c r="M2655" i="2"/>
  <c r="M2654" i="2"/>
  <c r="M2653" i="2"/>
  <c r="M2652" i="2"/>
  <c r="M2651" i="2"/>
  <c r="M2650" i="2"/>
  <c r="M2649" i="2"/>
  <c r="M2648" i="2"/>
  <c r="M2647" i="2"/>
  <c r="M2646" i="2"/>
  <c r="M2645" i="2"/>
  <c r="M2644" i="2"/>
  <c r="M2643" i="2"/>
  <c r="M2642" i="2"/>
  <c r="M2641" i="2"/>
  <c r="M2640" i="2"/>
  <c r="M2639" i="2"/>
  <c r="M2638" i="2"/>
  <c r="M2637" i="2"/>
  <c r="M2636" i="2"/>
  <c r="M2635" i="2"/>
  <c r="M2634" i="2"/>
  <c r="M2633" i="2"/>
  <c r="M2632" i="2"/>
  <c r="M2631" i="2"/>
  <c r="M2630" i="2"/>
  <c r="M2629" i="2"/>
  <c r="M2628" i="2"/>
  <c r="M2627" i="2"/>
  <c r="M2626" i="2"/>
  <c r="M2625" i="2"/>
  <c r="M2624" i="2"/>
  <c r="M2623" i="2"/>
  <c r="M2622" i="2"/>
  <c r="M2621" i="2"/>
  <c r="M2620" i="2"/>
  <c r="M2619" i="2"/>
  <c r="M2618" i="2"/>
  <c r="M2617" i="2"/>
  <c r="M2616" i="2"/>
  <c r="M2615" i="2"/>
  <c r="M2614" i="2"/>
  <c r="M2613" i="2"/>
  <c r="M2612" i="2"/>
  <c r="M2611" i="2"/>
  <c r="M2610" i="2"/>
  <c r="M2609" i="2"/>
  <c r="M2608" i="2"/>
  <c r="M2607" i="2"/>
  <c r="M2606" i="2"/>
  <c r="M2605" i="2"/>
  <c r="M2604" i="2"/>
  <c r="M2603" i="2"/>
  <c r="M2602" i="2"/>
  <c r="M2601" i="2"/>
  <c r="M2600" i="2"/>
  <c r="M2599" i="2"/>
  <c r="M2598" i="2"/>
  <c r="M2597" i="2"/>
  <c r="M2596" i="2"/>
  <c r="M2595" i="2"/>
  <c r="M2594" i="2"/>
  <c r="M2593" i="2"/>
  <c r="M2592" i="2"/>
  <c r="M2591" i="2"/>
  <c r="M2590" i="2"/>
  <c r="M2589" i="2"/>
  <c r="M2588" i="2"/>
  <c r="M2587" i="2"/>
  <c r="M2586" i="2"/>
  <c r="M2585" i="2"/>
  <c r="M2584" i="2"/>
  <c r="M2583" i="2"/>
  <c r="M2582" i="2"/>
  <c r="M2581" i="2"/>
  <c r="M2580" i="2"/>
  <c r="M2579" i="2"/>
  <c r="M2578" i="2"/>
  <c r="M2577" i="2"/>
  <c r="M2576" i="2"/>
  <c r="M2575" i="2"/>
  <c r="M2574" i="2"/>
  <c r="M2573" i="2"/>
  <c r="M2572" i="2"/>
  <c r="M2571" i="2"/>
  <c r="M2570" i="2"/>
  <c r="M2569" i="2"/>
  <c r="M2568" i="2"/>
  <c r="M2567" i="2"/>
  <c r="M2566" i="2"/>
  <c r="M2565" i="2"/>
  <c r="M2564" i="2"/>
  <c r="M2563" i="2"/>
  <c r="M2562" i="2"/>
  <c r="M2561" i="2"/>
  <c r="M2560" i="2"/>
  <c r="M2559" i="2"/>
  <c r="M2558" i="2"/>
  <c r="M2557" i="2"/>
  <c r="M2556" i="2"/>
  <c r="M2555" i="2"/>
  <c r="M2554" i="2"/>
  <c r="M2553" i="2"/>
  <c r="M2552" i="2"/>
  <c r="M2551" i="2"/>
  <c r="M2550" i="2"/>
  <c r="M2549" i="2"/>
  <c r="M2548" i="2"/>
  <c r="M2547" i="2"/>
  <c r="M2546" i="2"/>
  <c r="M2545" i="2"/>
  <c r="M2544" i="2"/>
  <c r="M2543" i="2"/>
  <c r="M2542" i="2"/>
  <c r="M2541" i="2"/>
  <c r="M2540" i="2"/>
  <c r="M2539" i="2"/>
  <c r="M2538" i="2"/>
  <c r="M2537" i="2"/>
  <c r="M2536" i="2"/>
  <c r="M2535" i="2"/>
  <c r="M2534" i="2"/>
  <c r="M2533" i="2"/>
  <c r="M2532" i="2"/>
  <c r="M2531" i="2"/>
  <c r="M2530" i="2"/>
  <c r="M2529" i="2"/>
  <c r="M2528" i="2"/>
  <c r="M2527" i="2"/>
  <c r="M2526" i="2"/>
  <c r="M2525" i="2"/>
  <c r="M2524" i="2"/>
  <c r="M2523" i="2"/>
  <c r="M2522" i="2"/>
  <c r="M2521" i="2"/>
  <c r="M2520" i="2"/>
  <c r="M2519" i="2"/>
  <c r="M2518" i="2"/>
  <c r="M2517" i="2"/>
  <c r="M2516" i="2"/>
  <c r="M2515" i="2"/>
  <c r="M2514" i="2"/>
  <c r="M2513" i="2"/>
  <c r="M2512" i="2"/>
  <c r="M2511" i="2"/>
  <c r="M2510" i="2"/>
  <c r="M2509" i="2"/>
  <c r="M2508" i="2"/>
  <c r="M2507" i="2"/>
  <c r="M2506" i="2"/>
  <c r="M2505" i="2"/>
  <c r="M2504" i="2"/>
  <c r="M2503" i="2"/>
  <c r="M2502" i="2"/>
  <c r="M2501" i="2"/>
  <c r="M2500" i="2"/>
  <c r="M2499" i="2"/>
  <c r="M2498" i="2"/>
  <c r="M2497" i="2"/>
  <c r="M2496" i="2"/>
  <c r="M2495" i="2"/>
  <c r="M2494" i="2"/>
  <c r="M2493" i="2"/>
  <c r="M2492" i="2"/>
  <c r="M2491" i="2"/>
  <c r="M2490" i="2"/>
  <c r="M2489" i="2"/>
  <c r="M2488" i="2"/>
  <c r="M2487" i="2"/>
  <c r="M2486" i="2"/>
  <c r="M2485" i="2"/>
  <c r="M2484" i="2"/>
  <c r="M2483" i="2"/>
  <c r="M2482" i="2"/>
  <c r="M2481" i="2"/>
  <c r="M2480" i="2"/>
  <c r="M2479" i="2"/>
  <c r="M2478" i="2"/>
  <c r="M2477" i="2"/>
  <c r="M2476" i="2"/>
  <c r="M2475" i="2"/>
  <c r="M2474" i="2"/>
  <c r="M2473" i="2"/>
  <c r="M2472" i="2"/>
  <c r="M2471" i="2"/>
  <c r="M2470" i="2"/>
  <c r="M2469" i="2"/>
  <c r="M2468" i="2"/>
  <c r="M2467" i="2"/>
  <c r="M2466" i="2"/>
  <c r="M2465" i="2"/>
  <c r="M2464" i="2"/>
  <c r="M2463" i="2"/>
  <c r="M2462" i="2"/>
  <c r="M2461" i="2"/>
  <c r="M2460" i="2"/>
  <c r="M2459" i="2"/>
  <c r="M2458" i="2"/>
  <c r="M2457" i="2"/>
  <c r="M2456" i="2"/>
  <c r="M2455" i="2"/>
  <c r="M2454" i="2"/>
  <c r="M2453" i="2"/>
  <c r="M2452" i="2"/>
  <c r="M2451" i="2"/>
  <c r="M2450" i="2"/>
  <c r="M2449" i="2"/>
  <c r="M2448" i="2"/>
  <c r="M2447" i="2"/>
  <c r="M2446" i="2"/>
  <c r="M2445" i="2"/>
  <c r="M2444" i="2"/>
  <c r="M2443" i="2"/>
  <c r="M2442" i="2"/>
  <c r="M2441" i="2"/>
  <c r="M2440" i="2"/>
  <c r="M2439" i="2"/>
  <c r="M2438" i="2"/>
  <c r="M2437" i="2"/>
  <c r="M2436" i="2"/>
  <c r="M2435" i="2"/>
  <c r="M2434" i="2"/>
  <c r="M2433" i="2"/>
  <c r="M2432" i="2"/>
  <c r="M2431" i="2"/>
  <c r="M2430" i="2"/>
  <c r="M2429" i="2"/>
  <c r="M2428" i="2"/>
  <c r="M2427" i="2"/>
  <c r="M2426" i="2"/>
  <c r="M2425" i="2"/>
  <c r="M2424" i="2"/>
  <c r="M2423" i="2"/>
  <c r="M2422" i="2"/>
  <c r="M2421" i="2"/>
  <c r="M2420" i="2"/>
  <c r="M2419" i="2"/>
  <c r="M2418" i="2"/>
  <c r="M2417" i="2"/>
  <c r="M2416" i="2"/>
  <c r="M2415" i="2"/>
  <c r="M2414" i="2"/>
  <c r="M2413" i="2"/>
  <c r="M2412" i="2"/>
  <c r="M2411" i="2"/>
  <c r="M2410" i="2"/>
  <c r="M2409" i="2"/>
  <c r="M2408" i="2"/>
  <c r="M2407" i="2"/>
  <c r="M2406" i="2"/>
  <c r="M2405" i="2"/>
  <c r="M2404" i="2"/>
  <c r="M2403" i="2"/>
  <c r="M2402" i="2"/>
  <c r="M2401" i="2"/>
  <c r="M2400" i="2"/>
  <c r="M2399" i="2"/>
  <c r="M2398" i="2"/>
  <c r="M2397" i="2"/>
  <c r="M2396" i="2"/>
  <c r="M2395" i="2"/>
  <c r="M2394" i="2"/>
  <c r="M2393" i="2"/>
  <c r="M2392" i="2"/>
  <c r="M2391" i="2"/>
  <c r="M2390" i="2"/>
  <c r="M2389" i="2"/>
  <c r="M2388" i="2"/>
  <c r="M2387" i="2"/>
  <c r="M2386" i="2"/>
  <c r="M2385" i="2"/>
  <c r="M2384" i="2"/>
  <c r="M2383" i="2"/>
  <c r="M2382" i="2"/>
  <c r="M2381" i="2"/>
  <c r="M2380" i="2"/>
  <c r="M2379" i="2"/>
  <c r="M2378" i="2"/>
  <c r="M2377" i="2"/>
  <c r="M2376" i="2"/>
  <c r="M2375" i="2"/>
  <c r="M2374" i="2"/>
  <c r="M2373" i="2"/>
  <c r="M2372" i="2"/>
  <c r="M2371" i="2"/>
  <c r="M2370" i="2"/>
  <c r="M2369" i="2"/>
  <c r="M2368" i="2"/>
  <c r="M2367" i="2"/>
  <c r="M2366" i="2"/>
  <c r="M2365" i="2"/>
  <c r="M2364" i="2"/>
  <c r="M2363" i="2"/>
  <c r="M2362" i="2"/>
  <c r="M2361" i="2"/>
  <c r="M2360" i="2"/>
  <c r="M2359" i="2"/>
  <c r="M2358" i="2"/>
  <c r="M2357" i="2"/>
  <c r="M2356" i="2"/>
  <c r="M2355" i="2"/>
  <c r="M2354" i="2"/>
  <c r="M2353" i="2"/>
  <c r="M2352" i="2"/>
  <c r="M2351" i="2"/>
  <c r="M2350" i="2"/>
  <c r="M2349" i="2"/>
  <c r="M2348" i="2"/>
  <c r="M2347" i="2"/>
  <c r="M2346" i="2"/>
  <c r="M2345" i="2"/>
  <c r="M2344" i="2"/>
  <c r="M2343" i="2"/>
  <c r="M2342" i="2"/>
  <c r="M2341" i="2"/>
  <c r="M2340" i="2"/>
  <c r="M2339" i="2"/>
  <c r="M2338" i="2"/>
  <c r="M2337" i="2"/>
  <c r="M2336" i="2"/>
  <c r="M2335" i="2"/>
  <c r="M2334" i="2"/>
  <c r="M2333" i="2"/>
  <c r="M2332" i="2"/>
  <c r="M2331" i="2"/>
  <c r="M2330" i="2"/>
  <c r="M2329" i="2"/>
  <c r="M2328" i="2"/>
  <c r="M2327" i="2"/>
  <c r="M2326" i="2"/>
  <c r="M2325" i="2"/>
  <c r="M2324" i="2"/>
  <c r="M2323" i="2"/>
  <c r="M2322" i="2"/>
  <c r="M2321" i="2"/>
  <c r="M2320" i="2"/>
  <c r="M2319" i="2"/>
  <c r="M2318" i="2"/>
  <c r="M2317" i="2"/>
  <c r="M2316" i="2"/>
  <c r="M2315" i="2"/>
  <c r="M2314" i="2"/>
  <c r="M2313" i="2"/>
  <c r="M2312" i="2"/>
  <c r="M2311" i="2"/>
  <c r="M2310" i="2"/>
  <c r="M2309" i="2"/>
  <c r="M2308" i="2"/>
  <c r="M2307" i="2"/>
  <c r="M2306" i="2"/>
  <c r="M2305" i="2"/>
  <c r="M2304" i="2"/>
  <c r="M2303" i="2"/>
  <c r="M2302" i="2"/>
  <c r="M2301" i="2"/>
  <c r="M2300" i="2"/>
  <c r="M2299" i="2"/>
  <c r="M2298" i="2"/>
  <c r="M2297" i="2"/>
  <c r="M2296" i="2"/>
  <c r="M2295" i="2"/>
  <c r="M2294" i="2"/>
  <c r="M2293" i="2"/>
  <c r="M2292" i="2"/>
  <c r="M2291" i="2"/>
  <c r="M2290" i="2"/>
  <c r="M2289" i="2"/>
  <c r="M2288" i="2"/>
  <c r="M2287" i="2"/>
  <c r="M2286" i="2"/>
  <c r="M2285" i="2"/>
  <c r="M2284" i="2"/>
  <c r="M2283" i="2"/>
  <c r="M2282" i="2"/>
  <c r="M2281" i="2"/>
  <c r="M2280" i="2"/>
  <c r="M2279" i="2"/>
  <c r="M2278" i="2"/>
  <c r="M2277" i="2"/>
  <c r="M2276" i="2"/>
  <c r="M2275" i="2"/>
  <c r="M2274" i="2"/>
  <c r="M2273" i="2"/>
  <c r="M2272" i="2"/>
  <c r="M2271" i="2"/>
  <c r="M2270" i="2"/>
  <c r="M2269" i="2"/>
  <c r="M2268" i="2"/>
  <c r="M2267" i="2"/>
  <c r="M2266" i="2"/>
  <c r="M2265" i="2"/>
  <c r="M2264" i="2"/>
  <c r="M2263" i="2"/>
  <c r="M2262" i="2"/>
  <c r="M2261" i="2"/>
  <c r="M2260" i="2"/>
  <c r="M2259" i="2"/>
  <c r="M2258" i="2"/>
  <c r="M2257" i="2"/>
  <c r="M2256" i="2"/>
  <c r="M2255" i="2"/>
  <c r="M2254" i="2"/>
  <c r="M2253" i="2"/>
  <c r="M2252" i="2"/>
  <c r="M2251" i="2"/>
  <c r="M2250" i="2"/>
  <c r="M2249" i="2"/>
  <c r="M2248" i="2"/>
  <c r="M2247" i="2"/>
  <c r="M2246" i="2"/>
  <c r="M2245" i="2"/>
  <c r="M2244" i="2"/>
  <c r="M2243" i="2"/>
  <c r="M2242" i="2"/>
  <c r="M2241" i="2"/>
  <c r="M2240" i="2"/>
  <c r="M2239" i="2"/>
  <c r="M2238" i="2"/>
  <c r="M2237" i="2"/>
  <c r="M2236" i="2"/>
  <c r="M2235" i="2"/>
  <c r="M2234" i="2"/>
  <c r="M2233" i="2"/>
  <c r="M2232" i="2"/>
  <c r="M2231" i="2"/>
  <c r="M2230" i="2"/>
  <c r="M2229" i="2"/>
  <c r="M2228" i="2"/>
  <c r="M2227" i="2"/>
  <c r="M2226" i="2"/>
  <c r="M2225" i="2"/>
  <c r="M2224" i="2"/>
  <c r="M2223" i="2"/>
  <c r="M2222" i="2"/>
  <c r="M2221" i="2"/>
  <c r="M2220" i="2"/>
  <c r="M2219" i="2"/>
  <c r="M2218" i="2"/>
  <c r="M2217" i="2"/>
  <c r="M2216" i="2"/>
  <c r="M2215" i="2"/>
  <c r="M2214" i="2"/>
  <c r="M2213" i="2"/>
  <c r="M2212" i="2"/>
  <c r="M2211" i="2"/>
  <c r="M2210" i="2"/>
  <c r="M2209" i="2"/>
  <c r="M2208" i="2"/>
  <c r="M2207" i="2"/>
  <c r="M2206" i="2"/>
  <c r="M2205" i="2"/>
  <c r="M2204" i="2"/>
  <c r="M2203" i="2"/>
  <c r="M2202" i="2"/>
  <c r="M2201" i="2"/>
  <c r="M2200" i="2"/>
  <c r="M2199" i="2"/>
  <c r="M2198" i="2"/>
  <c r="M2197" i="2"/>
  <c r="M2196" i="2"/>
  <c r="M2195" i="2"/>
  <c r="M2194" i="2"/>
  <c r="M2193" i="2"/>
  <c r="M2192" i="2"/>
  <c r="M2191" i="2"/>
  <c r="M2190" i="2"/>
  <c r="M2189" i="2"/>
  <c r="M2188" i="2"/>
  <c r="M2187" i="2"/>
  <c r="M2186" i="2"/>
  <c r="M2185" i="2"/>
  <c r="M2184" i="2"/>
  <c r="M2183" i="2"/>
  <c r="M2182" i="2"/>
  <c r="M2181" i="2"/>
  <c r="M2180" i="2"/>
  <c r="M2179" i="2"/>
  <c r="M2178" i="2"/>
  <c r="M2177" i="2"/>
  <c r="M2176" i="2"/>
  <c r="M2175" i="2"/>
  <c r="M2174" i="2"/>
  <c r="M2173" i="2"/>
  <c r="M2172" i="2"/>
  <c r="M2171" i="2"/>
  <c r="M2170" i="2"/>
  <c r="M2169" i="2"/>
  <c r="M2168" i="2"/>
  <c r="M2167" i="2"/>
  <c r="M2166" i="2"/>
  <c r="M2165" i="2"/>
  <c r="M2164" i="2"/>
  <c r="M2163" i="2"/>
  <c r="M2162" i="2"/>
  <c r="M2161" i="2"/>
  <c r="M2160" i="2"/>
  <c r="M2159" i="2"/>
  <c r="M2158" i="2"/>
  <c r="M2157" i="2"/>
  <c r="M2156" i="2"/>
  <c r="M2155" i="2"/>
  <c r="M2154" i="2"/>
  <c r="M2153" i="2"/>
  <c r="M2152" i="2"/>
  <c r="M2151" i="2"/>
  <c r="M2150" i="2"/>
  <c r="M2149" i="2"/>
  <c r="M2148" i="2"/>
  <c r="M2147" i="2"/>
  <c r="M2146" i="2"/>
  <c r="M2145" i="2"/>
  <c r="M2144" i="2"/>
  <c r="M2143" i="2"/>
  <c r="M2142" i="2"/>
  <c r="M2141" i="2"/>
  <c r="M2140" i="2"/>
  <c r="M2139" i="2"/>
  <c r="M2138" i="2"/>
  <c r="M2137" i="2"/>
  <c r="M2136" i="2"/>
  <c r="M2135" i="2"/>
  <c r="M2134" i="2"/>
  <c r="M2133" i="2"/>
  <c r="M2132" i="2"/>
  <c r="M2131" i="2"/>
  <c r="M2130" i="2"/>
  <c r="M2129" i="2"/>
  <c r="M2128" i="2"/>
  <c r="M2127" i="2"/>
  <c r="M2126" i="2"/>
  <c r="M2125" i="2"/>
  <c r="M2124" i="2"/>
  <c r="M2123" i="2"/>
  <c r="M2122" i="2"/>
  <c r="M2121" i="2"/>
  <c r="M2120" i="2"/>
  <c r="M2119" i="2"/>
  <c r="M2118" i="2"/>
  <c r="M2117" i="2"/>
  <c r="M2116" i="2"/>
  <c r="M2115" i="2"/>
  <c r="M2114" i="2"/>
  <c r="M2113" i="2"/>
  <c r="M2112" i="2"/>
  <c r="M2111" i="2"/>
  <c r="M2110" i="2"/>
  <c r="M2109" i="2"/>
  <c r="M2108" i="2"/>
  <c r="M2107" i="2"/>
  <c r="M2106" i="2"/>
  <c r="M2105" i="2"/>
  <c r="M2104" i="2"/>
  <c r="M2103" i="2"/>
  <c r="M2102" i="2"/>
  <c r="M2101" i="2"/>
  <c r="M2100" i="2"/>
  <c r="M2099" i="2"/>
  <c r="M2098" i="2"/>
  <c r="M2097" i="2"/>
  <c r="M2096" i="2"/>
  <c r="M2095" i="2"/>
  <c r="M2094" i="2"/>
  <c r="M2093" i="2"/>
  <c r="M2092" i="2"/>
  <c r="M2091" i="2"/>
  <c r="M2090" i="2"/>
  <c r="M2089" i="2"/>
  <c r="M2088" i="2"/>
  <c r="M2087" i="2"/>
  <c r="M2086" i="2"/>
  <c r="M2085" i="2"/>
  <c r="M2084" i="2"/>
  <c r="M2083" i="2"/>
  <c r="M2082" i="2"/>
  <c r="M2081" i="2"/>
  <c r="M2080" i="2"/>
  <c r="M2079" i="2"/>
  <c r="M2078" i="2"/>
  <c r="M2077" i="2"/>
  <c r="M2076" i="2"/>
  <c r="M2075" i="2"/>
  <c r="M2074" i="2"/>
  <c r="M2073" i="2"/>
  <c r="M2072" i="2"/>
  <c r="M2071" i="2"/>
  <c r="M2070" i="2"/>
  <c r="M2069" i="2"/>
  <c r="M2068" i="2"/>
  <c r="M2067" i="2"/>
  <c r="M2066" i="2"/>
  <c r="M2065" i="2"/>
  <c r="M2064" i="2"/>
  <c r="M2063" i="2"/>
  <c r="M2062" i="2"/>
  <c r="M2061" i="2"/>
  <c r="M2060" i="2"/>
  <c r="M2059" i="2"/>
  <c r="M2058" i="2"/>
  <c r="M2057" i="2"/>
  <c r="M2056" i="2"/>
  <c r="M2055" i="2"/>
  <c r="M2054" i="2"/>
  <c r="M2053" i="2"/>
  <c r="M2052" i="2"/>
  <c r="M2051" i="2"/>
  <c r="M2050" i="2"/>
  <c r="M2049" i="2"/>
  <c r="M2048" i="2"/>
  <c r="M2047" i="2"/>
  <c r="M2046" i="2"/>
  <c r="M2045" i="2"/>
  <c r="M2044" i="2"/>
  <c r="M2043" i="2"/>
  <c r="M2042" i="2"/>
  <c r="M2041" i="2"/>
  <c r="M2040" i="2"/>
  <c r="M2039" i="2"/>
  <c r="M2038" i="2"/>
  <c r="M2037" i="2"/>
  <c r="M2036" i="2"/>
  <c r="M2035" i="2"/>
  <c r="M2034" i="2"/>
  <c r="M2033" i="2"/>
  <c r="M2032" i="2"/>
  <c r="M2031" i="2"/>
  <c r="M2030" i="2"/>
  <c r="M2029" i="2"/>
  <c r="M2028" i="2"/>
  <c r="M2027" i="2"/>
  <c r="M2026" i="2"/>
  <c r="M2025" i="2"/>
  <c r="M2024" i="2"/>
  <c r="M2023" i="2"/>
  <c r="M2022" i="2"/>
  <c r="M2021" i="2"/>
  <c r="M2020" i="2"/>
  <c r="M2019" i="2"/>
  <c r="M2018" i="2"/>
  <c r="M2017" i="2"/>
  <c r="M2016" i="2"/>
  <c r="M2015" i="2"/>
  <c r="M2014" i="2"/>
  <c r="M2013" i="2"/>
  <c r="M2012" i="2"/>
  <c r="M2011" i="2"/>
  <c r="M2010" i="2"/>
  <c r="M2009" i="2"/>
  <c r="M2008" i="2"/>
  <c r="M2007" i="2"/>
  <c r="M2006" i="2"/>
  <c r="M2005" i="2"/>
  <c r="M2004" i="2"/>
  <c r="M2003" i="2"/>
  <c r="M2002" i="2"/>
  <c r="M2001" i="2"/>
  <c r="M2000" i="2"/>
  <c r="M1999" i="2"/>
  <c r="M1998" i="2"/>
  <c r="M1997" i="2"/>
  <c r="M1996" i="2"/>
  <c r="M1995" i="2"/>
  <c r="M1994" i="2"/>
  <c r="M1993" i="2"/>
  <c r="M1992" i="2"/>
  <c r="M1991" i="2"/>
  <c r="M1990" i="2"/>
  <c r="M1989" i="2"/>
  <c r="M1988" i="2"/>
  <c r="M1987" i="2"/>
  <c r="M1986" i="2"/>
  <c r="M1985" i="2"/>
  <c r="M1984" i="2"/>
  <c r="M1983" i="2"/>
  <c r="M1982" i="2"/>
  <c r="M1981" i="2"/>
  <c r="M1980" i="2"/>
  <c r="M1979" i="2"/>
  <c r="M1978" i="2"/>
  <c r="M1977" i="2"/>
  <c r="M1976" i="2"/>
  <c r="M1975" i="2"/>
  <c r="M1974" i="2"/>
  <c r="M1973" i="2"/>
  <c r="M1972" i="2"/>
  <c r="M1971" i="2"/>
  <c r="M1970" i="2"/>
  <c r="M1969" i="2"/>
  <c r="M1968" i="2"/>
  <c r="M1967" i="2"/>
  <c r="M1966" i="2"/>
  <c r="M1965" i="2"/>
  <c r="M1964" i="2"/>
  <c r="M1963" i="2"/>
  <c r="M1962" i="2"/>
  <c r="M1961" i="2"/>
  <c r="M1960" i="2"/>
  <c r="M1959" i="2"/>
  <c r="M1958" i="2"/>
  <c r="M1957" i="2"/>
  <c r="M1956" i="2"/>
  <c r="M1955" i="2"/>
  <c r="M1954" i="2"/>
  <c r="M1953" i="2"/>
  <c r="M1952" i="2"/>
  <c r="M1951" i="2"/>
  <c r="M1950" i="2"/>
  <c r="M1949" i="2"/>
  <c r="M1948" i="2"/>
  <c r="M1947" i="2"/>
  <c r="M1946" i="2"/>
  <c r="M1945" i="2"/>
  <c r="M1944" i="2"/>
  <c r="M1943" i="2"/>
  <c r="M1942" i="2"/>
  <c r="M1941" i="2"/>
  <c r="M1940" i="2"/>
  <c r="M1939" i="2"/>
  <c r="M1938" i="2"/>
  <c r="M1937" i="2"/>
  <c r="M1936" i="2"/>
  <c r="M1935" i="2"/>
  <c r="M1934" i="2"/>
  <c r="M1933" i="2"/>
  <c r="M1932" i="2"/>
  <c r="M1931" i="2"/>
  <c r="M1930" i="2"/>
  <c r="M1929" i="2"/>
  <c r="M1928" i="2"/>
  <c r="M1927" i="2"/>
  <c r="M1926" i="2"/>
  <c r="M1925" i="2"/>
  <c r="M1924" i="2"/>
  <c r="M1923" i="2"/>
  <c r="M1922" i="2"/>
  <c r="M1921" i="2"/>
  <c r="M1920" i="2"/>
  <c r="M1919" i="2"/>
  <c r="M1918" i="2"/>
  <c r="M1917" i="2"/>
  <c r="M1916" i="2"/>
  <c r="M1915" i="2"/>
  <c r="M1914" i="2"/>
  <c r="M1913" i="2"/>
  <c r="M1912" i="2"/>
  <c r="M1911" i="2"/>
  <c r="M1910" i="2"/>
  <c r="M1909" i="2"/>
  <c r="M1908" i="2"/>
  <c r="M1907" i="2"/>
  <c r="M1906" i="2"/>
  <c r="M1905" i="2"/>
  <c r="M1904" i="2"/>
  <c r="M1903" i="2"/>
  <c r="M1902" i="2"/>
  <c r="M1901" i="2"/>
  <c r="M1900" i="2"/>
  <c r="M1899" i="2"/>
  <c r="M1898" i="2"/>
  <c r="M1897" i="2"/>
  <c r="M1896" i="2"/>
  <c r="M1895" i="2"/>
  <c r="M1894" i="2"/>
  <c r="M1893" i="2"/>
  <c r="M1892" i="2"/>
  <c r="M1891" i="2"/>
  <c r="M1890" i="2"/>
  <c r="M1889" i="2"/>
  <c r="M1888" i="2"/>
  <c r="M1887" i="2"/>
  <c r="M1886" i="2"/>
  <c r="M1885" i="2"/>
  <c r="M1884" i="2"/>
  <c r="M1883" i="2"/>
  <c r="M1882" i="2"/>
  <c r="M1881" i="2"/>
  <c r="M1880" i="2"/>
  <c r="M1879" i="2"/>
  <c r="M1878" i="2"/>
  <c r="M1877" i="2"/>
  <c r="M1876" i="2"/>
  <c r="M1875" i="2"/>
  <c r="M1874" i="2"/>
  <c r="M1873" i="2"/>
  <c r="M1872" i="2"/>
  <c r="M1871" i="2"/>
  <c r="M1870" i="2"/>
  <c r="M1869" i="2"/>
  <c r="M1868" i="2"/>
  <c r="M1867" i="2"/>
  <c r="M1866" i="2"/>
  <c r="M1865" i="2"/>
  <c r="M1864" i="2"/>
  <c r="M1863" i="2"/>
  <c r="M1862" i="2"/>
  <c r="M1861" i="2"/>
  <c r="M1860" i="2"/>
  <c r="M1859" i="2"/>
  <c r="M1858" i="2"/>
  <c r="M1857" i="2"/>
  <c r="M1856" i="2"/>
  <c r="M1855" i="2"/>
  <c r="M1854" i="2"/>
  <c r="M1853" i="2"/>
  <c r="M1852" i="2"/>
  <c r="M1851" i="2"/>
  <c r="M1850" i="2"/>
  <c r="M1849" i="2"/>
  <c r="M1848" i="2"/>
  <c r="M1847" i="2"/>
  <c r="M1846" i="2"/>
  <c r="M1845" i="2"/>
  <c r="M1844" i="2"/>
  <c r="M1843" i="2"/>
  <c r="M1842" i="2"/>
  <c r="M1841" i="2"/>
  <c r="M1840" i="2"/>
  <c r="M1839" i="2"/>
  <c r="M1838" i="2"/>
  <c r="M1837" i="2"/>
  <c r="M1836" i="2"/>
  <c r="M1835" i="2"/>
  <c r="M1834" i="2"/>
  <c r="M1833" i="2"/>
  <c r="M1832" i="2"/>
  <c r="M1831" i="2"/>
  <c r="M1830" i="2"/>
  <c r="M1829" i="2"/>
  <c r="M1828" i="2"/>
  <c r="M1827" i="2"/>
  <c r="M1826" i="2"/>
  <c r="M1825" i="2"/>
  <c r="M1824" i="2"/>
  <c r="M1823" i="2"/>
  <c r="M1822" i="2"/>
  <c r="M1821" i="2"/>
  <c r="M1820" i="2"/>
  <c r="M1819" i="2"/>
  <c r="M1818" i="2"/>
  <c r="M1817" i="2"/>
  <c r="M1816" i="2"/>
  <c r="M1815" i="2"/>
  <c r="M1814" i="2"/>
  <c r="M1813" i="2"/>
  <c r="M1812" i="2"/>
  <c r="M1811" i="2"/>
  <c r="M1810" i="2"/>
  <c r="M1809" i="2"/>
  <c r="M1808" i="2"/>
  <c r="M1807" i="2"/>
  <c r="M1806" i="2"/>
  <c r="M1805" i="2"/>
  <c r="M1804" i="2"/>
  <c r="M1803" i="2"/>
  <c r="M1802" i="2"/>
  <c r="M1801" i="2"/>
  <c r="M1800" i="2"/>
  <c r="M1799" i="2"/>
  <c r="M1798" i="2"/>
  <c r="M1797" i="2"/>
  <c r="M1796" i="2"/>
  <c r="M1795" i="2"/>
  <c r="M1794" i="2"/>
  <c r="M1793" i="2"/>
  <c r="M1792" i="2"/>
  <c r="M1791" i="2"/>
  <c r="M1790" i="2"/>
  <c r="M1789" i="2"/>
  <c r="M1788" i="2"/>
  <c r="M1787" i="2"/>
  <c r="M1786" i="2"/>
  <c r="M1785" i="2"/>
  <c r="M1784" i="2"/>
  <c r="M1783" i="2"/>
  <c r="M1782" i="2"/>
  <c r="M1781" i="2"/>
  <c r="M1780" i="2"/>
  <c r="M1779" i="2"/>
  <c r="M1778" i="2"/>
  <c r="M1777" i="2"/>
  <c r="M1776" i="2"/>
  <c r="M1775" i="2"/>
  <c r="M1774" i="2"/>
  <c r="M1773" i="2"/>
  <c r="M1772" i="2"/>
  <c r="M1771" i="2"/>
  <c r="M1770" i="2"/>
  <c r="M1769" i="2"/>
  <c r="M1768" i="2"/>
  <c r="M1767" i="2"/>
  <c r="M1766" i="2"/>
  <c r="M1765" i="2"/>
  <c r="M1764" i="2"/>
  <c r="M1763" i="2"/>
  <c r="M1762" i="2"/>
  <c r="M1761" i="2"/>
  <c r="M1760" i="2"/>
  <c r="M1759" i="2"/>
  <c r="M1758" i="2"/>
  <c r="M1757" i="2"/>
  <c r="M1756" i="2"/>
  <c r="M1755" i="2"/>
  <c r="M1754" i="2"/>
  <c r="M1753" i="2"/>
  <c r="M1752" i="2"/>
  <c r="M1751" i="2"/>
  <c r="M1750" i="2"/>
  <c r="M1749" i="2"/>
  <c r="M1748" i="2"/>
  <c r="M1747" i="2"/>
  <c r="M1746" i="2"/>
  <c r="M1745" i="2"/>
  <c r="M1744" i="2"/>
  <c r="M1743" i="2"/>
  <c r="M1742" i="2"/>
  <c r="M1741" i="2"/>
  <c r="M1740" i="2"/>
  <c r="M1739" i="2"/>
  <c r="M1738" i="2"/>
  <c r="M1737" i="2"/>
  <c r="M1736" i="2"/>
  <c r="M1735" i="2"/>
  <c r="M1734" i="2"/>
  <c r="M1733" i="2"/>
  <c r="M1732" i="2"/>
  <c r="M1731" i="2"/>
  <c r="M1730" i="2"/>
  <c r="M1729" i="2"/>
  <c r="M1728" i="2"/>
  <c r="M1727" i="2"/>
  <c r="M1726" i="2"/>
  <c r="M1725" i="2"/>
  <c r="M1724" i="2"/>
  <c r="M1723" i="2"/>
  <c r="M1722" i="2"/>
  <c r="M1721" i="2"/>
  <c r="M1720" i="2"/>
  <c r="M1719" i="2"/>
  <c r="M1718" i="2"/>
  <c r="M1717" i="2"/>
  <c r="M1716" i="2"/>
  <c r="M1715" i="2"/>
  <c r="M1714" i="2"/>
  <c r="M1713" i="2"/>
  <c r="M1712" i="2"/>
  <c r="M1711" i="2"/>
  <c r="M1710" i="2"/>
  <c r="M1709" i="2"/>
  <c r="M1708" i="2"/>
  <c r="M1707" i="2"/>
  <c r="M1706" i="2"/>
  <c r="M1705" i="2"/>
  <c r="M1704" i="2"/>
  <c r="M1703" i="2"/>
  <c r="M1702" i="2"/>
  <c r="M1701" i="2"/>
  <c r="M1700" i="2"/>
  <c r="M1699" i="2"/>
  <c r="M1698" i="2"/>
  <c r="M1697" i="2"/>
  <c r="M1696" i="2"/>
  <c r="M1695" i="2"/>
  <c r="M1694" i="2"/>
  <c r="M1693" i="2"/>
  <c r="M1692" i="2"/>
  <c r="M1691" i="2"/>
  <c r="M1690" i="2"/>
  <c r="M1689" i="2"/>
  <c r="M1688" i="2"/>
  <c r="M1687" i="2"/>
  <c r="M1686" i="2"/>
  <c r="M1685" i="2"/>
  <c r="M1684" i="2"/>
  <c r="M1683" i="2"/>
  <c r="M1682" i="2"/>
  <c r="M1681" i="2"/>
  <c r="M1680" i="2"/>
  <c r="M1679" i="2"/>
  <c r="M1678" i="2"/>
  <c r="M1677" i="2"/>
  <c r="M1676" i="2"/>
  <c r="M1675" i="2"/>
  <c r="M1674" i="2"/>
  <c r="M1673" i="2"/>
  <c r="M1672" i="2"/>
  <c r="M1671" i="2"/>
  <c r="M1670" i="2"/>
  <c r="M1669" i="2"/>
  <c r="M1668" i="2"/>
  <c r="M1667" i="2"/>
  <c r="M1666" i="2"/>
  <c r="M1665" i="2"/>
  <c r="M1664" i="2"/>
  <c r="M1663" i="2"/>
  <c r="M1662" i="2"/>
  <c r="M1661" i="2"/>
  <c r="M1660" i="2"/>
  <c r="M1659" i="2"/>
  <c r="M1658" i="2"/>
  <c r="M1657" i="2"/>
  <c r="M1656" i="2"/>
  <c r="M1655" i="2"/>
  <c r="M1654" i="2"/>
  <c r="M1653" i="2"/>
  <c r="M1652" i="2"/>
  <c r="M1651" i="2"/>
  <c r="M1650" i="2"/>
  <c r="M1649" i="2"/>
  <c r="M1648" i="2"/>
  <c r="M1647" i="2"/>
  <c r="M1646" i="2"/>
  <c r="M1645" i="2"/>
  <c r="M1644" i="2"/>
  <c r="M1643" i="2"/>
  <c r="M1642" i="2"/>
  <c r="M1641" i="2"/>
  <c r="M1640" i="2"/>
  <c r="M1639" i="2"/>
  <c r="M1638" i="2"/>
  <c r="M1637" i="2"/>
  <c r="M1636" i="2"/>
  <c r="M1635" i="2"/>
  <c r="M1634" i="2"/>
  <c r="M1633" i="2"/>
  <c r="M1632" i="2"/>
  <c r="M1631" i="2"/>
  <c r="M1630" i="2"/>
  <c r="M1629" i="2"/>
  <c r="M1628" i="2"/>
  <c r="M1627" i="2"/>
  <c r="M1626" i="2"/>
  <c r="M1625" i="2"/>
  <c r="M1624" i="2"/>
  <c r="M1623" i="2"/>
  <c r="M1622" i="2"/>
  <c r="M1621" i="2"/>
  <c r="M1620" i="2"/>
  <c r="M1619" i="2"/>
  <c r="M1618" i="2"/>
  <c r="M1617" i="2"/>
  <c r="M1616" i="2"/>
  <c r="M1615" i="2"/>
  <c r="M1614" i="2"/>
  <c r="M1613" i="2"/>
  <c r="M1612" i="2"/>
  <c r="M1611" i="2"/>
  <c r="M1610" i="2"/>
  <c r="M1609" i="2"/>
  <c r="M1608" i="2"/>
  <c r="M1607" i="2"/>
  <c r="M1606" i="2"/>
  <c r="M1605" i="2"/>
  <c r="M1604" i="2"/>
  <c r="M1603" i="2"/>
  <c r="M1602" i="2"/>
  <c r="M1601" i="2"/>
  <c r="M1600" i="2"/>
  <c r="M1599" i="2"/>
  <c r="M1598" i="2"/>
  <c r="M1597" i="2"/>
  <c r="M1596" i="2"/>
  <c r="M1595" i="2"/>
  <c r="M1594" i="2"/>
  <c r="M1593" i="2"/>
  <c r="M1592" i="2"/>
  <c r="M1591" i="2"/>
  <c r="M1590" i="2"/>
  <c r="M1589" i="2"/>
  <c r="M1588" i="2"/>
  <c r="M1587" i="2"/>
  <c r="M1586" i="2"/>
  <c r="M1585" i="2"/>
  <c r="M1584" i="2"/>
  <c r="M1583" i="2"/>
  <c r="M1582" i="2"/>
  <c r="M1581" i="2"/>
  <c r="M1580" i="2"/>
  <c r="M1579" i="2"/>
  <c r="M1578" i="2"/>
  <c r="M1577" i="2"/>
  <c r="M1576" i="2"/>
  <c r="M1575" i="2"/>
  <c r="M1574" i="2"/>
  <c r="M1573" i="2"/>
  <c r="M1572" i="2"/>
  <c r="M1571" i="2"/>
  <c r="M1570" i="2"/>
  <c r="M1569" i="2"/>
  <c r="M1568" i="2"/>
  <c r="M1567" i="2"/>
  <c r="M1566" i="2"/>
  <c r="M1565" i="2"/>
  <c r="M1564" i="2"/>
  <c r="M1563" i="2"/>
  <c r="M1562" i="2"/>
  <c r="M1561" i="2"/>
  <c r="M1560" i="2"/>
  <c r="M1559" i="2"/>
  <c r="M1558" i="2"/>
  <c r="M1557" i="2"/>
  <c r="M1556" i="2"/>
  <c r="M1555" i="2"/>
  <c r="M1554" i="2"/>
  <c r="M1553" i="2"/>
  <c r="M1552" i="2"/>
  <c r="M1551" i="2"/>
  <c r="M1550" i="2"/>
  <c r="M1549" i="2"/>
  <c r="M1548" i="2"/>
  <c r="M1547" i="2"/>
  <c r="M1546" i="2"/>
  <c r="M1545" i="2"/>
  <c r="M1544" i="2"/>
  <c r="M1543" i="2"/>
  <c r="M1542" i="2"/>
  <c r="M1541" i="2"/>
  <c r="M1540" i="2"/>
  <c r="M1539" i="2"/>
  <c r="M1538" i="2"/>
  <c r="M1537" i="2"/>
  <c r="M1536" i="2"/>
  <c r="M1535" i="2"/>
  <c r="M1534" i="2"/>
  <c r="M1533" i="2"/>
  <c r="M1532" i="2"/>
  <c r="M1531" i="2"/>
  <c r="M1530" i="2"/>
  <c r="M1529" i="2"/>
  <c r="M1528" i="2"/>
  <c r="M1527" i="2"/>
  <c r="M1526" i="2"/>
  <c r="M1525" i="2"/>
  <c r="M1524" i="2"/>
  <c r="M1523" i="2"/>
  <c r="M1522" i="2"/>
  <c r="M1521" i="2"/>
  <c r="M1520" i="2"/>
  <c r="M1519" i="2"/>
  <c r="M1518" i="2"/>
  <c r="M1517" i="2"/>
  <c r="M1516" i="2"/>
  <c r="M1515" i="2"/>
  <c r="M1514" i="2"/>
  <c r="M1513" i="2"/>
  <c r="M1512" i="2"/>
  <c r="M1511" i="2"/>
  <c r="M1510" i="2"/>
  <c r="M1509" i="2"/>
  <c r="M1508" i="2"/>
  <c r="M1507" i="2"/>
  <c r="M1506" i="2"/>
  <c r="M1505" i="2"/>
  <c r="M1504" i="2"/>
  <c r="M1503" i="2"/>
  <c r="M1502" i="2"/>
  <c r="M1501" i="2"/>
  <c r="M1500" i="2"/>
  <c r="M1499" i="2"/>
  <c r="M1498" i="2"/>
  <c r="M1497" i="2"/>
  <c r="M1496" i="2"/>
  <c r="M1495" i="2"/>
  <c r="M1494" i="2"/>
  <c r="M1493" i="2"/>
  <c r="M1492" i="2"/>
  <c r="M1491" i="2"/>
  <c r="M1490" i="2"/>
  <c r="M1489" i="2"/>
  <c r="M1488" i="2"/>
  <c r="M1487" i="2"/>
  <c r="M1486" i="2"/>
  <c r="M1485" i="2"/>
  <c r="M1484" i="2"/>
  <c r="M1483" i="2"/>
  <c r="M1482" i="2"/>
  <c r="M1481" i="2"/>
  <c r="M1480" i="2"/>
  <c r="M1479" i="2"/>
  <c r="M1478" i="2"/>
  <c r="M1477" i="2"/>
  <c r="M1476" i="2"/>
  <c r="M1475" i="2"/>
  <c r="M1474" i="2"/>
  <c r="M1473" i="2"/>
  <c r="M1472" i="2"/>
  <c r="M1471" i="2"/>
  <c r="M1470" i="2"/>
  <c r="M1469" i="2"/>
  <c r="M1468" i="2"/>
  <c r="M1467" i="2"/>
  <c r="M1466" i="2"/>
  <c r="M1465" i="2"/>
  <c r="M1464" i="2"/>
  <c r="M1463" i="2"/>
  <c r="M1462" i="2"/>
  <c r="M1461" i="2"/>
  <c r="M1460" i="2"/>
  <c r="M1459" i="2"/>
  <c r="M1458" i="2"/>
  <c r="M1457" i="2"/>
  <c r="M1456" i="2"/>
  <c r="M1455" i="2"/>
  <c r="M1454" i="2"/>
  <c r="M1453" i="2"/>
  <c r="M1452" i="2"/>
  <c r="M1451" i="2"/>
  <c r="M1450" i="2"/>
  <c r="M1449" i="2"/>
  <c r="M1448" i="2"/>
  <c r="M1447" i="2"/>
  <c r="M1446" i="2"/>
  <c r="M1445" i="2"/>
  <c r="M1444" i="2"/>
  <c r="M1443" i="2"/>
  <c r="M1442" i="2"/>
  <c r="M1441" i="2"/>
  <c r="M1440" i="2"/>
  <c r="M1439" i="2"/>
  <c r="M1438" i="2"/>
  <c r="M1437" i="2"/>
  <c r="M1436" i="2"/>
  <c r="M1435" i="2"/>
  <c r="M1434" i="2"/>
  <c r="M1433" i="2"/>
  <c r="M1432" i="2"/>
  <c r="M1431" i="2"/>
  <c r="M1430" i="2"/>
  <c r="M1429" i="2"/>
  <c r="M1428" i="2"/>
  <c r="M1427" i="2"/>
  <c r="M1426" i="2"/>
  <c r="M1425" i="2"/>
  <c r="M1424" i="2"/>
  <c r="M1423" i="2"/>
  <c r="M1422" i="2"/>
  <c r="M1421" i="2"/>
  <c r="M1420" i="2"/>
  <c r="M1419" i="2"/>
  <c r="M1418" i="2"/>
  <c r="M1417" i="2"/>
  <c r="M1416" i="2"/>
  <c r="M1415" i="2"/>
  <c r="M1414" i="2"/>
  <c r="M1413" i="2"/>
  <c r="M1412" i="2"/>
  <c r="M1411" i="2"/>
  <c r="M1410" i="2"/>
  <c r="M1409" i="2"/>
  <c r="M1408" i="2"/>
  <c r="M1407" i="2"/>
  <c r="M1406" i="2"/>
  <c r="M1405" i="2"/>
  <c r="M1404" i="2"/>
  <c r="M1403" i="2"/>
  <c r="M1402" i="2"/>
  <c r="M1401" i="2"/>
  <c r="M1400" i="2"/>
  <c r="M1399" i="2"/>
  <c r="M1398" i="2"/>
  <c r="M1397" i="2"/>
  <c r="M1396" i="2"/>
  <c r="M1395" i="2"/>
  <c r="M1394" i="2"/>
  <c r="M1393" i="2"/>
  <c r="M1392" i="2"/>
  <c r="M1391" i="2"/>
  <c r="M1390" i="2"/>
  <c r="M1389" i="2"/>
  <c r="M1388" i="2"/>
  <c r="M1387" i="2"/>
  <c r="M1386" i="2"/>
  <c r="M1385" i="2"/>
  <c r="M1384" i="2"/>
  <c r="M1383" i="2"/>
  <c r="M1382" i="2"/>
  <c r="M1381" i="2"/>
  <c r="M1380" i="2"/>
  <c r="M1379" i="2"/>
  <c r="M1378" i="2"/>
  <c r="M1377" i="2"/>
  <c r="M1376" i="2"/>
  <c r="M1375" i="2"/>
  <c r="M1374" i="2"/>
  <c r="M1373" i="2"/>
  <c r="M1372" i="2"/>
  <c r="M1371" i="2"/>
  <c r="M1370" i="2"/>
  <c r="M1369" i="2"/>
  <c r="M1368" i="2"/>
  <c r="M1367" i="2"/>
  <c r="M1366" i="2"/>
  <c r="M1365" i="2"/>
  <c r="M1364" i="2"/>
  <c r="M1363" i="2"/>
  <c r="M1362" i="2"/>
  <c r="M1361" i="2"/>
  <c r="M1360" i="2"/>
  <c r="M1359" i="2"/>
  <c r="M1358" i="2"/>
  <c r="M1357" i="2"/>
  <c r="M1356" i="2"/>
  <c r="M1355" i="2"/>
  <c r="M1354" i="2"/>
  <c r="M1353" i="2"/>
  <c r="M1352" i="2"/>
  <c r="M1351" i="2"/>
  <c r="M1350" i="2"/>
  <c r="M1349" i="2"/>
  <c r="M1348" i="2"/>
  <c r="M1347" i="2"/>
  <c r="M1346" i="2"/>
  <c r="M1345" i="2"/>
  <c r="M1344" i="2"/>
  <c r="M1343" i="2"/>
  <c r="M1342" i="2"/>
  <c r="M1341" i="2"/>
  <c r="M1340" i="2"/>
  <c r="M1339" i="2"/>
  <c r="M1338" i="2"/>
  <c r="M1337" i="2"/>
  <c r="M1336" i="2"/>
  <c r="M1335" i="2"/>
  <c r="M1334" i="2"/>
  <c r="M1333" i="2"/>
  <c r="M1332" i="2"/>
  <c r="M1331" i="2"/>
  <c r="M1330" i="2"/>
  <c r="M1329" i="2"/>
  <c r="M1328" i="2"/>
  <c r="M1327" i="2"/>
  <c r="M1326" i="2"/>
  <c r="M1325" i="2"/>
  <c r="M1324" i="2"/>
  <c r="M1323" i="2"/>
  <c r="M1322" i="2"/>
  <c r="M1321" i="2"/>
  <c r="M1320" i="2"/>
  <c r="M1319" i="2"/>
  <c r="M1318" i="2"/>
  <c r="M1317" i="2"/>
  <c r="M1316" i="2"/>
  <c r="M1315" i="2"/>
  <c r="M1314" i="2"/>
  <c r="M1313" i="2"/>
  <c r="M1312" i="2"/>
  <c r="M1311" i="2"/>
  <c r="M1310" i="2"/>
  <c r="M1309" i="2"/>
  <c r="M1308" i="2"/>
  <c r="M1307" i="2"/>
  <c r="M1306" i="2"/>
  <c r="M1305" i="2"/>
  <c r="M1304" i="2"/>
  <c r="M1303" i="2"/>
  <c r="M1302" i="2"/>
  <c r="M1301" i="2"/>
  <c r="M1300" i="2"/>
  <c r="M1299" i="2"/>
  <c r="M1298" i="2"/>
  <c r="M1297" i="2"/>
  <c r="M1296" i="2"/>
  <c r="M1295" i="2"/>
  <c r="M1294" i="2"/>
  <c r="M1293" i="2"/>
  <c r="M1292" i="2"/>
  <c r="M1291" i="2"/>
  <c r="M1290" i="2"/>
  <c r="M1289" i="2"/>
  <c r="M1288" i="2"/>
  <c r="M1287" i="2"/>
  <c r="M1286" i="2"/>
  <c r="M1285" i="2"/>
  <c r="M1284" i="2"/>
  <c r="M1283" i="2"/>
  <c r="M1282" i="2"/>
  <c r="M1281" i="2"/>
  <c r="M1280" i="2"/>
  <c r="M1279" i="2"/>
  <c r="M1278" i="2"/>
  <c r="M1277" i="2"/>
  <c r="M1276" i="2"/>
  <c r="M1275" i="2"/>
  <c r="M1274" i="2"/>
  <c r="M1273" i="2"/>
  <c r="M1272" i="2"/>
  <c r="M1271" i="2"/>
  <c r="M1270" i="2"/>
  <c r="M1269" i="2"/>
  <c r="M1268" i="2"/>
  <c r="M1267" i="2"/>
  <c r="M1266" i="2"/>
  <c r="M1265" i="2"/>
  <c r="M1264" i="2"/>
  <c r="M1263" i="2"/>
  <c r="M1262" i="2"/>
  <c r="M1261" i="2"/>
  <c r="M1260" i="2"/>
  <c r="M1259" i="2"/>
  <c r="M1258" i="2"/>
  <c r="M1257" i="2"/>
  <c r="M1256" i="2"/>
  <c r="M1255" i="2"/>
  <c r="M1254" i="2"/>
  <c r="M1253" i="2"/>
  <c r="M1252" i="2"/>
  <c r="M1251" i="2"/>
  <c r="M1250" i="2"/>
  <c r="M1249" i="2"/>
  <c r="M1248" i="2"/>
  <c r="M1247" i="2"/>
  <c r="M1246" i="2"/>
  <c r="M1245" i="2"/>
  <c r="M1244" i="2"/>
  <c r="M1243" i="2"/>
  <c r="M1242" i="2"/>
  <c r="M1241" i="2"/>
  <c r="M1240" i="2"/>
  <c r="M1239" i="2"/>
  <c r="M1238" i="2"/>
  <c r="M1237" i="2"/>
  <c r="M1236" i="2"/>
  <c r="M1235" i="2"/>
  <c r="M1234" i="2"/>
  <c r="M1233" i="2"/>
  <c r="M1232" i="2"/>
  <c r="M1231" i="2"/>
  <c r="M1230" i="2"/>
  <c r="M1229" i="2"/>
  <c r="M1228" i="2"/>
  <c r="M1227" i="2"/>
  <c r="M1226" i="2"/>
  <c r="M1225" i="2"/>
  <c r="M1224" i="2"/>
  <c r="M1223" i="2"/>
  <c r="M1222" i="2"/>
  <c r="M1221" i="2"/>
  <c r="M1220" i="2"/>
  <c r="M1219" i="2"/>
  <c r="M1218" i="2"/>
  <c r="M1217" i="2"/>
  <c r="M1216" i="2"/>
  <c r="M1215" i="2"/>
  <c r="M1214" i="2"/>
  <c r="M1213" i="2"/>
  <c r="M1212" i="2"/>
  <c r="M1211" i="2"/>
  <c r="M1210" i="2"/>
  <c r="M1209" i="2"/>
  <c r="M1208" i="2"/>
  <c r="M1207" i="2"/>
  <c r="M1206" i="2"/>
  <c r="M1205" i="2"/>
  <c r="M1204" i="2"/>
  <c r="M1203" i="2"/>
  <c r="M1202" i="2"/>
  <c r="M1201" i="2"/>
  <c r="M1200" i="2"/>
  <c r="M1199" i="2"/>
  <c r="M1198" i="2"/>
  <c r="M1197" i="2"/>
  <c r="M1196" i="2"/>
  <c r="M1195" i="2"/>
  <c r="M1194" i="2"/>
  <c r="M1193" i="2"/>
  <c r="M1192" i="2"/>
  <c r="M1191" i="2"/>
  <c r="M1190" i="2"/>
  <c r="M1189" i="2"/>
  <c r="M1188" i="2"/>
  <c r="M1187" i="2"/>
  <c r="M1186" i="2"/>
  <c r="M1185" i="2"/>
  <c r="M1184" i="2"/>
  <c r="M1183" i="2"/>
  <c r="M1182" i="2"/>
  <c r="M1181" i="2"/>
  <c r="M1180" i="2"/>
  <c r="M1179" i="2"/>
  <c r="M1178" i="2"/>
  <c r="M1177" i="2"/>
  <c r="M1176" i="2"/>
  <c r="M1175" i="2"/>
  <c r="M1174" i="2"/>
  <c r="M1173" i="2"/>
  <c r="M1172" i="2"/>
  <c r="M1171" i="2"/>
  <c r="M1170" i="2"/>
  <c r="M1169" i="2"/>
  <c r="M1168" i="2"/>
  <c r="M1167" i="2"/>
  <c r="M1166" i="2"/>
  <c r="M1165" i="2"/>
  <c r="M1164" i="2"/>
  <c r="M1163" i="2"/>
  <c r="M1162" i="2"/>
  <c r="M1161" i="2"/>
  <c r="M1160" i="2"/>
  <c r="M1159" i="2"/>
  <c r="M1158" i="2"/>
  <c r="M1157" i="2"/>
  <c r="M1156" i="2"/>
  <c r="M1155" i="2"/>
  <c r="M1154" i="2"/>
  <c r="M1153" i="2"/>
  <c r="M1152" i="2"/>
  <c r="M1151" i="2"/>
  <c r="M1150" i="2"/>
  <c r="M1149" i="2"/>
  <c r="M1148" i="2"/>
  <c r="M1147" i="2"/>
  <c r="M1146" i="2"/>
  <c r="M1145" i="2"/>
  <c r="M1144" i="2"/>
  <c r="M1143" i="2"/>
  <c r="M1142" i="2"/>
  <c r="M1141" i="2"/>
  <c r="M1140" i="2"/>
  <c r="M1139" i="2"/>
  <c r="M1138" i="2"/>
  <c r="M1137" i="2"/>
  <c r="M1136" i="2"/>
  <c r="M1135" i="2"/>
  <c r="M1134" i="2"/>
  <c r="M1133" i="2"/>
  <c r="M1132" i="2"/>
  <c r="M1131" i="2"/>
  <c r="M1130" i="2"/>
  <c r="M1129" i="2"/>
  <c r="M1128" i="2"/>
  <c r="M1127" i="2"/>
  <c r="M1126" i="2"/>
  <c r="M1125" i="2"/>
  <c r="M1124" i="2"/>
  <c r="M1123" i="2"/>
  <c r="M1122" i="2"/>
  <c r="M1121" i="2"/>
  <c r="M1120" i="2"/>
  <c r="M1119" i="2"/>
  <c r="M1118" i="2"/>
  <c r="M1117" i="2"/>
  <c r="M1116" i="2"/>
  <c r="M1115" i="2"/>
  <c r="M1114" i="2"/>
  <c r="M1113" i="2"/>
  <c r="M1112" i="2"/>
  <c r="M1111" i="2"/>
  <c r="M1110" i="2"/>
  <c r="M1109" i="2"/>
  <c r="M1108" i="2"/>
  <c r="M1107" i="2"/>
  <c r="M1106" i="2"/>
  <c r="M1105" i="2"/>
  <c r="M1104" i="2"/>
  <c r="M1103" i="2"/>
  <c r="M1102" i="2"/>
  <c r="M1101" i="2"/>
  <c r="M1100" i="2"/>
  <c r="M1099" i="2"/>
  <c r="M1098" i="2"/>
  <c r="M1097" i="2"/>
  <c r="M1096" i="2"/>
  <c r="M1095" i="2"/>
  <c r="M1094" i="2"/>
  <c r="M1093" i="2"/>
  <c r="M1092" i="2"/>
  <c r="M1091" i="2"/>
  <c r="M1090" i="2"/>
  <c r="M1089" i="2"/>
  <c r="M1088" i="2"/>
  <c r="M1087" i="2"/>
  <c r="M1086" i="2"/>
  <c r="M1085" i="2"/>
  <c r="M1084" i="2"/>
  <c r="M1083" i="2"/>
  <c r="M1082" i="2"/>
  <c r="M1081" i="2"/>
  <c r="M1080" i="2"/>
  <c r="M1079" i="2"/>
  <c r="M1078" i="2"/>
  <c r="M1077" i="2"/>
  <c r="M1076" i="2"/>
  <c r="M1075" i="2"/>
  <c r="M1074" i="2"/>
  <c r="M1073" i="2"/>
  <c r="M1072" i="2"/>
  <c r="M1071" i="2"/>
  <c r="M1070" i="2"/>
  <c r="M1069" i="2"/>
  <c r="M1068" i="2"/>
  <c r="M1067" i="2"/>
  <c r="M1066" i="2"/>
  <c r="M1065" i="2"/>
  <c r="M1064" i="2"/>
  <c r="M1063" i="2"/>
  <c r="M1062" i="2"/>
  <c r="M1061" i="2"/>
  <c r="M1060" i="2"/>
  <c r="M1059" i="2"/>
  <c r="M1058" i="2"/>
  <c r="M1057" i="2"/>
  <c r="M1056" i="2"/>
  <c r="M1055" i="2"/>
  <c r="M1054" i="2"/>
  <c r="M1053" i="2"/>
  <c r="M1052" i="2"/>
  <c r="M1051" i="2"/>
  <c r="M1050" i="2"/>
  <c r="M1049" i="2"/>
  <c r="M1048" i="2"/>
  <c r="M1047" i="2"/>
  <c r="M1046" i="2"/>
  <c r="M1045" i="2"/>
  <c r="M1044" i="2"/>
  <c r="M1043" i="2"/>
  <c r="M1042" i="2"/>
  <c r="M1041" i="2"/>
  <c r="M1040" i="2"/>
  <c r="M1039" i="2"/>
  <c r="M1038" i="2"/>
  <c r="M1037" i="2"/>
  <c r="M1036" i="2"/>
  <c r="M1035" i="2"/>
  <c r="M1034" i="2"/>
  <c r="M1033" i="2"/>
  <c r="M1032" i="2"/>
  <c r="M1031" i="2"/>
  <c r="M1030" i="2"/>
  <c r="M1029" i="2"/>
  <c r="M1028" i="2"/>
  <c r="M1027" i="2"/>
  <c r="M1026" i="2"/>
  <c r="M1025" i="2"/>
  <c r="M1024" i="2"/>
  <c r="M1023" i="2"/>
  <c r="M1022" i="2"/>
  <c r="M1021" i="2"/>
  <c r="M1020" i="2"/>
  <c r="M1019" i="2"/>
  <c r="M1018" i="2"/>
  <c r="M1017" i="2"/>
  <c r="M1016" i="2"/>
  <c r="M1015" i="2"/>
  <c r="M1014" i="2"/>
  <c r="M1013" i="2"/>
  <c r="M1012" i="2"/>
  <c r="M1011" i="2"/>
  <c r="M1010" i="2"/>
  <c r="M1009" i="2"/>
  <c r="M1008" i="2"/>
  <c r="M1007" i="2"/>
  <c r="M1006" i="2"/>
  <c r="M1005" i="2"/>
  <c r="M1004" i="2"/>
  <c r="M1003" i="2"/>
  <c r="M1002" i="2"/>
  <c r="M1001" i="2"/>
  <c r="M1000" i="2"/>
  <c r="M999" i="2"/>
  <c r="M998" i="2"/>
  <c r="M997" i="2"/>
  <c r="M996" i="2"/>
  <c r="M995" i="2"/>
  <c r="M994" i="2"/>
  <c r="M993" i="2"/>
  <c r="M992" i="2"/>
  <c r="M991" i="2"/>
  <c r="M990" i="2"/>
  <c r="M989" i="2"/>
  <c r="M988" i="2"/>
  <c r="M987" i="2"/>
  <c r="M986" i="2"/>
  <c r="M985" i="2"/>
  <c r="M984" i="2"/>
  <c r="M983" i="2"/>
  <c r="M982" i="2"/>
  <c r="M981" i="2"/>
  <c r="M980" i="2"/>
  <c r="M979" i="2"/>
  <c r="M978" i="2"/>
  <c r="M977" i="2"/>
  <c r="M976" i="2"/>
  <c r="M975" i="2"/>
  <c r="M974" i="2"/>
  <c r="M973" i="2"/>
  <c r="M972" i="2"/>
  <c r="M971" i="2"/>
  <c r="M970" i="2"/>
  <c r="M969" i="2"/>
  <c r="M968" i="2"/>
  <c r="M967" i="2"/>
  <c r="M966" i="2"/>
  <c r="M965" i="2"/>
  <c r="M964" i="2"/>
  <c r="M963" i="2"/>
  <c r="M962" i="2"/>
  <c r="M961" i="2"/>
  <c r="M960" i="2"/>
  <c r="M959" i="2"/>
  <c r="M958" i="2"/>
  <c r="M957" i="2"/>
  <c r="M956" i="2"/>
  <c r="M955" i="2"/>
  <c r="M954" i="2"/>
  <c r="M953" i="2"/>
  <c r="M952" i="2"/>
  <c r="M951" i="2"/>
  <c r="M950" i="2"/>
  <c r="M949" i="2"/>
  <c r="M948" i="2"/>
  <c r="M947" i="2"/>
  <c r="M946" i="2"/>
  <c r="M945" i="2"/>
  <c r="M944" i="2"/>
  <c r="M943" i="2"/>
  <c r="M942" i="2"/>
  <c r="M941" i="2"/>
  <c r="M940" i="2"/>
  <c r="M939" i="2"/>
  <c r="M938" i="2"/>
  <c r="M937" i="2"/>
  <c r="M936" i="2"/>
  <c r="M935" i="2"/>
  <c r="M934" i="2"/>
  <c r="M933" i="2"/>
  <c r="M932" i="2"/>
  <c r="M931" i="2"/>
  <c r="M930" i="2"/>
  <c r="M929" i="2"/>
  <c r="M928" i="2"/>
  <c r="M927" i="2"/>
  <c r="M926" i="2"/>
  <c r="M925" i="2"/>
  <c r="M924" i="2"/>
  <c r="M923" i="2"/>
  <c r="M922" i="2"/>
  <c r="M921" i="2"/>
  <c r="M920" i="2"/>
  <c r="M919" i="2"/>
  <c r="M918" i="2"/>
  <c r="M917" i="2"/>
  <c r="M916" i="2"/>
  <c r="M915" i="2"/>
  <c r="M914" i="2"/>
  <c r="M913" i="2"/>
  <c r="M912" i="2"/>
  <c r="M911" i="2"/>
  <c r="M910" i="2"/>
  <c r="M909" i="2"/>
  <c r="M908" i="2"/>
  <c r="M907" i="2"/>
  <c r="M906" i="2"/>
  <c r="M905" i="2"/>
  <c r="M904" i="2"/>
  <c r="M903" i="2"/>
  <c r="M902" i="2"/>
  <c r="M901" i="2"/>
  <c r="M900" i="2"/>
  <c r="M899" i="2"/>
  <c r="M898" i="2"/>
  <c r="M897" i="2"/>
  <c r="M896" i="2"/>
  <c r="M895" i="2"/>
  <c r="M894" i="2"/>
  <c r="M893" i="2"/>
  <c r="M892" i="2"/>
  <c r="M891" i="2"/>
  <c r="M890" i="2"/>
  <c r="M889" i="2"/>
  <c r="M888" i="2"/>
  <c r="M887" i="2"/>
  <c r="M886" i="2"/>
  <c r="M885" i="2"/>
  <c r="M884" i="2"/>
  <c r="M883" i="2"/>
  <c r="M882" i="2"/>
  <c r="M881" i="2"/>
  <c r="M880" i="2"/>
  <c r="M879" i="2"/>
  <c r="M878" i="2"/>
  <c r="M877" i="2"/>
  <c r="M876" i="2"/>
  <c r="M875" i="2"/>
  <c r="M874" i="2"/>
  <c r="M873" i="2"/>
  <c r="M872" i="2"/>
  <c r="M871" i="2"/>
  <c r="M870" i="2"/>
  <c r="M869" i="2"/>
  <c r="M868" i="2"/>
  <c r="M867" i="2"/>
  <c r="M866" i="2"/>
  <c r="M865" i="2"/>
  <c r="M864" i="2"/>
  <c r="M863" i="2"/>
  <c r="M862" i="2"/>
  <c r="M861" i="2"/>
  <c r="M860" i="2"/>
  <c r="M859" i="2"/>
  <c r="M858" i="2"/>
  <c r="M857" i="2"/>
  <c r="M856" i="2"/>
  <c r="M855" i="2"/>
  <c r="M854" i="2"/>
  <c r="M853" i="2"/>
  <c r="M852" i="2"/>
  <c r="M851" i="2"/>
  <c r="M850" i="2"/>
  <c r="M849" i="2"/>
  <c r="M848" i="2"/>
  <c r="M847" i="2"/>
  <c r="M846" i="2"/>
  <c r="M845" i="2"/>
  <c r="M844" i="2"/>
  <c r="M843" i="2"/>
  <c r="M842" i="2"/>
  <c r="M841" i="2"/>
  <c r="M840" i="2"/>
  <c r="M839" i="2"/>
  <c r="M838" i="2"/>
  <c r="M837" i="2"/>
  <c r="M836" i="2"/>
  <c r="M835" i="2"/>
  <c r="M834" i="2"/>
  <c r="M833" i="2"/>
  <c r="M832" i="2"/>
  <c r="M831" i="2"/>
  <c r="M830" i="2"/>
  <c r="M829" i="2"/>
  <c r="M828" i="2"/>
  <c r="M827" i="2"/>
  <c r="M826" i="2"/>
  <c r="M825" i="2"/>
  <c r="M824" i="2"/>
  <c r="M823" i="2"/>
  <c r="M822" i="2"/>
  <c r="M821" i="2"/>
  <c r="M820" i="2"/>
  <c r="M819" i="2"/>
  <c r="M818" i="2"/>
  <c r="M817" i="2"/>
  <c r="M816" i="2"/>
  <c r="M815" i="2"/>
  <c r="M814" i="2"/>
  <c r="M813" i="2"/>
  <c r="M812" i="2"/>
  <c r="M811" i="2"/>
  <c r="M810" i="2"/>
  <c r="M809" i="2"/>
  <c r="M808" i="2"/>
  <c r="M807" i="2"/>
  <c r="M806" i="2"/>
  <c r="M805" i="2"/>
  <c r="M804" i="2"/>
  <c r="M803" i="2"/>
  <c r="M802" i="2"/>
  <c r="M801" i="2"/>
  <c r="M800" i="2"/>
  <c r="M799" i="2"/>
  <c r="M798" i="2"/>
  <c r="M797" i="2"/>
  <c r="M796" i="2"/>
  <c r="M795" i="2"/>
  <c r="M794" i="2"/>
  <c r="M793" i="2"/>
  <c r="M792" i="2"/>
  <c r="M791" i="2"/>
  <c r="M790" i="2"/>
  <c r="M789" i="2"/>
  <c r="M788" i="2"/>
  <c r="M787" i="2"/>
  <c r="M786" i="2"/>
  <c r="M785" i="2"/>
  <c r="M784" i="2"/>
  <c r="M783" i="2"/>
  <c r="M782" i="2"/>
  <c r="M781" i="2"/>
  <c r="M780" i="2"/>
  <c r="M779" i="2"/>
  <c r="M778" i="2"/>
  <c r="M777" i="2"/>
  <c r="M776" i="2"/>
  <c r="M775" i="2"/>
  <c r="M774" i="2"/>
  <c r="M773" i="2"/>
  <c r="M772" i="2"/>
  <c r="M771" i="2"/>
  <c r="M770" i="2"/>
  <c r="M769" i="2"/>
  <c r="M768" i="2"/>
  <c r="M767" i="2"/>
  <c r="M766" i="2"/>
  <c r="M765" i="2"/>
  <c r="M764" i="2"/>
  <c r="M763" i="2"/>
  <c r="M762" i="2"/>
  <c r="M761" i="2"/>
  <c r="M760" i="2"/>
  <c r="M759" i="2"/>
  <c r="M758" i="2"/>
  <c r="M757" i="2"/>
  <c r="M756" i="2"/>
  <c r="M755" i="2"/>
  <c r="M754" i="2"/>
  <c r="M753" i="2"/>
  <c r="M752" i="2"/>
  <c r="M751" i="2"/>
  <c r="M750" i="2"/>
  <c r="M749" i="2"/>
  <c r="M748" i="2"/>
  <c r="M747" i="2"/>
  <c r="M746" i="2"/>
  <c r="M745" i="2"/>
  <c r="M744" i="2"/>
  <c r="M743" i="2"/>
  <c r="M742" i="2"/>
  <c r="M741" i="2"/>
  <c r="M740" i="2"/>
  <c r="M739" i="2"/>
  <c r="M738" i="2"/>
  <c r="M737" i="2"/>
  <c r="M736" i="2"/>
  <c r="M735" i="2"/>
  <c r="M734" i="2"/>
  <c r="M733" i="2"/>
  <c r="M732" i="2"/>
  <c r="M731" i="2"/>
  <c r="M730" i="2"/>
  <c r="M729" i="2"/>
  <c r="M728" i="2"/>
  <c r="M727" i="2"/>
  <c r="M726" i="2"/>
  <c r="M725" i="2"/>
  <c r="M724" i="2"/>
  <c r="M723" i="2"/>
  <c r="M722" i="2"/>
  <c r="M721" i="2"/>
  <c r="M720" i="2"/>
  <c r="M719" i="2"/>
  <c r="M718" i="2"/>
  <c r="M717" i="2"/>
  <c r="M716" i="2"/>
  <c r="M715" i="2"/>
  <c r="M714" i="2"/>
  <c r="M713" i="2"/>
  <c r="M712" i="2"/>
  <c r="M711" i="2"/>
  <c r="M710" i="2"/>
  <c r="M709" i="2"/>
  <c r="M708" i="2"/>
  <c r="M707" i="2"/>
  <c r="M706" i="2"/>
  <c r="M705" i="2"/>
  <c r="M704" i="2"/>
  <c r="M703" i="2"/>
  <c r="M702" i="2"/>
  <c r="M701" i="2"/>
  <c r="M700" i="2"/>
  <c r="M699" i="2"/>
  <c r="M698" i="2"/>
  <c r="M697" i="2"/>
  <c r="M696" i="2"/>
  <c r="M695" i="2"/>
  <c r="M694" i="2"/>
  <c r="M693" i="2"/>
  <c r="M692" i="2"/>
  <c r="M691" i="2"/>
  <c r="M690" i="2"/>
  <c r="M689" i="2"/>
  <c r="M688" i="2"/>
  <c r="M687" i="2"/>
  <c r="M686" i="2"/>
  <c r="M685" i="2"/>
  <c r="M684" i="2"/>
  <c r="M683" i="2"/>
  <c r="M682" i="2"/>
  <c r="M681" i="2"/>
  <c r="M680" i="2"/>
  <c r="M679" i="2"/>
  <c r="M678" i="2"/>
  <c r="M677" i="2"/>
  <c r="M676" i="2"/>
  <c r="M675" i="2"/>
  <c r="M674" i="2"/>
  <c r="M673" i="2"/>
  <c r="M672" i="2"/>
  <c r="M671" i="2"/>
  <c r="M670" i="2"/>
  <c r="M669" i="2"/>
  <c r="M668" i="2"/>
  <c r="M667" i="2"/>
  <c r="M666" i="2"/>
  <c r="M665" i="2"/>
  <c r="M664" i="2"/>
  <c r="M663" i="2"/>
  <c r="M662" i="2"/>
  <c r="M661" i="2"/>
  <c r="M660" i="2"/>
  <c r="M659" i="2"/>
  <c r="M658" i="2"/>
  <c r="M657" i="2"/>
  <c r="M656" i="2"/>
  <c r="M655" i="2"/>
  <c r="M654" i="2"/>
  <c r="M653" i="2"/>
  <c r="M652" i="2"/>
  <c r="M651" i="2"/>
  <c r="M650" i="2"/>
  <c r="M649" i="2"/>
  <c r="M648" i="2"/>
  <c r="M647" i="2"/>
  <c r="M646" i="2"/>
  <c r="M645" i="2"/>
  <c r="M644" i="2"/>
  <c r="M643" i="2"/>
  <c r="M642" i="2"/>
  <c r="M641" i="2"/>
  <c r="M640" i="2"/>
  <c r="M639" i="2"/>
  <c r="M638" i="2"/>
  <c r="M637" i="2"/>
  <c r="M636" i="2"/>
  <c r="M635" i="2"/>
  <c r="M634" i="2"/>
  <c r="M633" i="2"/>
  <c r="M632" i="2"/>
  <c r="M631" i="2"/>
  <c r="M630" i="2"/>
  <c r="M629" i="2"/>
  <c r="M628" i="2"/>
  <c r="M627" i="2"/>
  <c r="M626" i="2"/>
  <c r="M625" i="2"/>
  <c r="M624" i="2"/>
  <c r="M623" i="2"/>
  <c r="M622" i="2"/>
  <c r="M621" i="2"/>
  <c r="M620" i="2"/>
  <c r="M619" i="2"/>
  <c r="M618" i="2"/>
  <c r="M617" i="2"/>
  <c r="M616" i="2"/>
  <c r="M615" i="2"/>
  <c r="M614" i="2"/>
  <c r="M613" i="2"/>
  <c r="M612" i="2"/>
  <c r="M611" i="2"/>
  <c r="M610" i="2"/>
  <c r="M609" i="2"/>
  <c r="M608" i="2"/>
  <c r="M607" i="2"/>
  <c r="M606" i="2"/>
  <c r="M605" i="2"/>
  <c r="M604" i="2"/>
  <c r="M603" i="2"/>
  <c r="M602" i="2"/>
  <c r="M601" i="2"/>
  <c r="M600" i="2"/>
  <c r="M599" i="2"/>
  <c r="M598" i="2"/>
  <c r="M597" i="2"/>
  <c r="M596" i="2"/>
  <c r="M595" i="2"/>
  <c r="M594" i="2"/>
  <c r="M593" i="2"/>
  <c r="M592" i="2"/>
  <c r="M591" i="2"/>
  <c r="M590" i="2"/>
  <c r="M589" i="2"/>
  <c r="M588" i="2"/>
  <c r="M587" i="2"/>
  <c r="M586" i="2"/>
  <c r="M585" i="2"/>
  <c r="M584" i="2"/>
  <c r="M583" i="2"/>
  <c r="M582" i="2"/>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4" i="2"/>
  <c r="M283" i="2"/>
  <c r="M282" i="2"/>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5" i="2"/>
  <c r="M254" i="2"/>
  <c r="M253" i="2"/>
  <c r="M252" i="2"/>
  <c r="M251" i="2"/>
  <c r="M250" i="2"/>
  <c r="M249" i="2"/>
  <c r="M248" i="2"/>
  <c r="M247" i="2"/>
  <c r="M246" i="2"/>
  <c r="M245" i="2"/>
  <c r="M244" i="2"/>
  <c r="M243" i="2"/>
  <c r="M242" i="2"/>
  <c r="M241" i="2"/>
  <c r="M240" i="2"/>
  <c r="M239" i="2"/>
  <c r="M238" i="2"/>
  <c r="M237" i="2"/>
  <c r="M236" i="2"/>
  <c r="M235" i="2"/>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C52" i="3"/>
  <c r="C51" i="3"/>
  <c r="C50" i="3"/>
  <c r="C49" i="3"/>
  <c r="C48" i="3"/>
  <c r="C47" i="3"/>
  <c r="C46" i="3"/>
  <c r="C45" i="3"/>
  <c r="C44" i="3"/>
  <c r="C43" i="3"/>
  <c r="C42" i="3"/>
  <c r="C41" i="3"/>
  <c r="C40" i="3"/>
  <c r="C39" i="3"/>
  <c r="C38" i="3"/>
  <c r="C37" i="3"/>
  <c r="C36" i="3"/>
  <c r="C20" i="3"/>
  <c r="C19" i="3"/>
  <c r="C18" i="3"/>
  <c r="C17" i="3"/>
  <c r="C16" i="3"/>
  <c r="C15" i="3"/>
  <c r="C14" i="3"/>
  <c r="C13" i="3"/>
  <c r="V12" i="3"/>
  <c r="W12" i="3" s="1"/>
  <c r="V13" i="3"/>
  <c r="V14" i="3"/>
  <c r="W14" i="3" s="1"/>
  <c r="X14" i="3" s="1"/>
  <c r="Y14" i="3" s="1"/>
  <c r="Z14" i="3" s="1"/>
  <c r="AA14" i="3" s="1"/>
  <c r="AB14" i="3" s="1"/>
  <c r="AC14" i="3" s="1"/>
  <c r="AD14" i="3" s="1"/>
  <c r="AE14" i="3" s="1"/>
  <c r="AF14" i="3" s="1"/>
  <c r="AG14" i="3" s="1"/>
  <c r="V15" i="3"/>
  <c r="W15" i="3" s="1"/>
  <c r="V16" i="3"/>
  <c r="W16" i="3" s="1"/>
  <c r="V17" i="3"/>
  <c r="V18" i="3"/>
  <c r="V19" i="3"/>
  <c r="W19" i="3" s="1"/>
  <c r="V20" i="3"/>
  <c r="W20" i="3" s="1"/>
  <c r="V28" i="3"/>
  <c r="V29" i="3"/>
  <c r="V30" i="3"/>
  <c r="W30" i="3" s="1"/>
  <c r="V31" i="3"/>
  <c r="V32" i="3"/>
  <c r="V33" i="3"/>
  <c r="V34" i="3"/>
  <c r="W34" i="3" s="1"/>
  <c r="X34" i="3" s="1"/>
  <c r="Y34" i="3" s="1"/>
  <c r="Z34" i="3" s="1"/>
  <c r="AA34" i="3" s="1"/>
  <c r="AB34" i="3" s="1"/>
  <c r="AC34" i="3" s="1"/>
  <c r="AD34" i="3" s="1"/>
  <c r="AE34" i="3" s="1"/>
  <c r="AF34" i="3" s="1"/>
  <c r="AG34" i="3" s="1"/>
  <c r="V35" i="3"/>
  <c r="W35" i="3" s="1"/>
  <c r="X35" i="3" s="1"/>
  <c r="Y35" i="3" s="1"/>
  <c r="Z35" i="3" s="1"/>
  <c r="AA35" i="3" s="1"/>
  <c r="AB35" i="3" s="1"/>
  <c r="AC35" i="3" s="1"/>
  <c r="AD35" i="3" s="1"/>
  <c r="AE35" i="3" s="1"/>
  <c r="AF35" i="3" s="1"/>
  <c r="AG35" i="3" s="1"/>
  <c r="V36" i="3"/>
  <c r="W36" i="3" s="1"/>
  <c r="X36" i="3" s="1"/>
  <c r="Y36" i="3" s="1"/>
  <c r="Z36" i="3" s="1"/>
  <c r="AA36" i="3" s="1"/>
  <c r="AB36" i="3" s="1"/>
  <c r="AC36" i="3" s="1"/>
  <c r="AD36" i="3" s="1"/>
  <c r="AE36" i="3" s="1"/>
  <c r="AF36" i="3" s="1"/>
  <c r="AG36" i="3" s="1"/>
  <c r="V37" i="3"/>
  <c r="V38" i="3"/>
  <c r="V39" i="3"/>
  <c r="W39" i="3" s="1"/>
  <c r="X39" i="3" s="1"/>
  <c r="Y39" i="3" s="1"/>
  <c r="Z39" i="3" s="1"/>
  <c r="AA39" i="3" s="1"/>
  <c r="AB39" i="3" s="1"/>
  <c r="AC39" i="3" s="1"/>
  <c r="AD39" i="3" s="1"/>
  <c r="AE39" i="3" s="1"/>
  <c r="AF39" i="3" s="1"/>
  <c r="AG39" i="3" s="1"/>
  <c r="V40" i="3"/>
  <c r="W40" i="3" s="1"/>
  <c r="X40" i="3" s="1"/>
  <c r="Y40" i="3" s="1"/>
  <c r="Z40" i="3" s="1"/>
  <c r="AA40" i="3" s="1"/>
  <c r="AB40" i="3" s="1"/>
  <c r="AC40" i="3" s="1"/>
  <c r="AD40" i="3" s="1"/>
  <c r="AE40" i="3" s="1"/>
  <c r="AF40" i="3" s="1"/>
  <c r="AG40" i="3" s="1"/>
  <c r="V41" i="3"/>
  <c r="V42" i="3"/>
  <c r="W42" i="3" s="1"/>
  <c r="X42" i="3" s="1"/>
  <c r="Y42" i="3" s="1"/>
  <c r="Z42" i="3" s="1"/>
  <c r="AA42" i="3" s="1"/>
  <c r="AB42" i="3" s="1"/>
  <c r="AC42" i="3" s="1"/>
  <c r="AD42" i="3" s="1"/>
  <c r="AE42" i="3" s="1"/>
  <c r="AF42" i="3" s="1"/>
  <c r="AG42" i="3" s="1"/>
  <c r="V43" i="3"/>
  <c r="W43" i="3" s="1"/>
  <c r="X43" i="3" s="1"/>
  <c r="Y43" i="3" s="1"/>
  <c r="Z43" i="3" s="1"/>
  <c r="AA43" i="3" s="1"/>
  <c r="AB43" i="3" s="1"/>
  <c r="AC43" i="3" s="1"/>
  <c r="AD43" i="3" s="1"/>
  <c r="AE43" i="3" s="1"/>
  <c r="AF43" i="3" s="1"/>
  <c r="AG43" i="3" s="1"/>
  <c r="V44" i="3"/>
  <c r="W44" i="3" s="1"/>
  <c r="X44" i="3" s="1"/>
  <c r="Y44" i="3" s="1"/>
  <c r="Z44" i="3" s="1"/>
  <c r="AA44" i="3" s="1"/>
  <c r="AB44" i="3" s="1"/>
  <c r="AC44" i="3" s="1"/>
  <c r="AD44" i="3" s="1"/>
  <c r="AE44" i="3" s="1"/>
  <c r="AF44" i="3" s="1"/>
  <c r="AG44" i="3" s="1"/>
  <c r="V45" i="3"/>
  <c r="V46" i="3"/>
  <c r="V47" i="3"/>
  <c r="V48" i="3"/>
  <c r="V49" i="3"/>
  <c r="V50" i="3"/>
  <c r="W50" i="3" s="1"/>
  <c r="X50" i="3" s="1"/>
  <c r="Y50" i="3" s="1"/>
  <c r="Z50" i="3" s="1"/>
  <c r="AA50" i="3" s="1"/>
  <c r="AB50" i="3" s="1"/>
  <c r="AC50" i="3" s="1"/>
  <c r="AD50" i="3" s="1"/>
  <c r="AE50" i="3" s="1"/>
  <c r="AF50" i="3" s="1"/>
  <c r="AG50" i="3" s="1"/>
  <c r="V51" i="3"/>
  <c r="W51" i="3" s="1"/>
  <c r="X51" i="3" s="1"/>
  <c r="Y51" i="3" s="1"/>
  <c r="Z51" i="3" s="1"/>
  <c r="AA51" i="3" s="1"/>
  <c r="AB51" i="3" s="1"/>
  <c r="AC51" i="3" s="1"/>
  <c r="AD51" i="3" s="1"/>
  <c r="AE51" i="3" s="1"/>
  <c r="AF51" i="3" s="1"/>
  <c r="AG51" i="3" s="1"/>
  <c r="V52" i="3"/>
  <c r="W52" i="3" s="1"/>
  <c r="X52" i="3" s="1"/>
  <c r="Y52" i="3" s="1"/>
  <c r="Z52" i="3" s="1"/>
  <c r="AA52" i="3" s="1"/>
  <c r="AB52" i="3" s="1"/>
  <c r="AC52" i="3" s="1"/>
  <c r="AD52" i="3" s="1"/>
  <c r="AE52" i="3" s="1"/>
  <c r="AF52" i="3" s="1"/>
  <c r="AG52" i="3" s="1"/>
  <c r="V11" i="3"/>
  <c r="T12" i="3"/>
  <c r="T13" i="3"/>
  <c r="U13" i="3" s="1"/>
  <c r="T14" i="3"/>
  <c r="U14" i="3" s="1"/>
  <c r="T15" i="3"/>
  <c r="U15" i="3" s="1"/>
  <c r="T16" i="3"/>
  <c r="U16" i="3" s="1"/>
  <c r="T17" i="3"/>
  <c r="U17" i="3" s="1"/>
  <c r="T18" i="3"/>
  <c r="U18" i="3" s="1"/>
  <c r="T19" i="3"/>
  <c r="U19" i="3" s="1"/>
  <c r="T20" i="3"/>
  <c r="U20" i="3" s="1"/>
  <c r="T22" i="3"/>
  <c r="T23" i="3"/>
  <c r="N20" i="2" s="1"/>
  <c r="T24" i="3"/>
  <c r="T25" i="3"/>
  <c r="T26" i="3"/>
  <c r="T27" i="3"/>
  <c r="T28" i="3"/>
  <c r="T29" i="3"/>
  <c r="T30" i="3"/>
  <c r="U30" i="3" s="1"/>
  <c r="T31" i="3"/>
  <c r="U31" i="3" s="1"/>
  <c r="T32" i="3"/>
  <c r="U32" i="3" s="1"/>
  <c r="T33" i="3"/>
  <c r="U33" i="3" s="1"/>
  <c r="T34" i="3"/>
  <c r="U34" i="3" s="1"/>
  <c r="T35" i="3"/>
  <c r="U35" i="3" s="1"/>
  <c r="T36" i="3"/>
  <c r="U36" i="3" s="1"/>
  <c r="T37" i="3"/>
  <c r="U37" i="3" s="1"/>
  <c r="T38" i="3"/>
  <c r="U38" i="3" s="1"/>
  <c r="T39" i="3"/>
  <c r="U39" i="3" s="1"/>
  <c r="T40" i="3"/>
  <c r="U40" i="3" s="1"/>
  <c r="T41" i="3"/>
  <c r="U41" i="3" s="1"/>
  <c r="T42" i="3"/>
  <c r="U42" i="3" s="1"/>
  <c r="T43" i="3"/>
  <c r="U43" i="3" s="1"/>
  <c r="T44" i="3"/>
  <c r="U44" i="3" s="1"/>
  <c r="T45" i="3"/>
  <c r="U45" i="3" s="1"/>
  <c r="T46" i="3"/>
  <c r="U46" i="3" s="1"/>
  <c r="T11" i="3"/>
  <c r="N11" i="2" l="1"/>
  <c r="N12" i="2"/>
  <c r="N32" i="2"/>
  <c r="N36" i="2"/>
  <c r="H36" i="2" s="1"/>
  <c r="N16" i="2"/>
  <c r="N24" i="2"/>
  <c r="N28" i="2"/>
  <c r="N17" i="2"/>
  <c r="H17" i="2" s="1"/>
  <c r="N21" i="2"/>
  <c r="H21" i="2" s="1"/>
  <c r="N25" i="2"/>
  <c r="N29" i="2"/>
  <c r="H29" i="2" s="1"/>
  <c r="N33" i="2"/>
  <c r="H33" i="2" s="1"/>
  <c r="N37" i="2"/>
  <c r="H37" i="2" s="1"/>
  <c r="H3200" i="2"/>
  <c r="H3348" i="2"/>
  <c r="N14" i="2"/>
  <c r="H14" i="2" s="1"/>
  <c r="N18" i="2"/>
  <c r="H18" i="2" s="1"/>
  <c r="N22" i="2"/>
  <c r="N26" i="2"/>
  <c r="H26" i="2" s="1"/>
  <c r="N30" i="2"/>
  <c r="H30" i="2" s="1"/>
  <c r="N34" i="2"/>
  <c r="N15" i="2"/>
  <c r="H15" i="2" s="1"/>
  <c r="N19" i="2"/>
  <c r="N23" i="2"/>
  <c r="H23" i="2" s="1"/>
  <c r="N27" i="2"/>
  <c r="H27" i="2" s="1"/>
  <c r="N31" i="2"/>
  <c r="H31" i="2" s="1"/>
  <c r="N35" i="2"/>
  <c r="H35" i="2" s="1"/>
  <c r="H284" i="2"/>
  <c r="H636" i="2"/>
  <c r="H660" i="2"/>
  <c r="H684" i="2"/>
  <c r="H748" i="2"/>
  <c r="H58" i="2"/>
  <c r="H90" i="2"/>
  <c r="H122" i="2"/>
  <c r="H154" i="2"/>
  <c r="H186" i="2"/>
  <c r="H214" i="2"/>
  <c r="H234" i="2"/>
  <c r="H266" i="2"/>
  <c r="H298" i="2"/>
  <c r="H330" i="2"/>
  <c r="H378" i="2"/>
  <c r="H406" i="2"/>
  <c r="H470" i="2"/>
  <c r="H522" i="2"/>
  <c r="H550" i="2"/>
  <c r="H602" i="2"/>
  <c r="H718" i="2"/>
  <c r="H734" i="2"/>
  <c r="H782" i="2"/>
  <c r="H834" i="2"/>
  <c r="H882" i="2"/>
  <c r="H898" i="2"/>
  <c r="H926" i="2"/>
  <c r="H946" i="2"/>
  <c r="H974" i="2"/>
  <c r="H916" i="2"/>
  <c r="H956" i="2"/>
  <c r="H1004" i="2"/>
  <c r="H1212" i="2"/>
  <c r="H1300" i="2"/>
  <c r="H1340" i="2"/>
  <c r="H1544" i="2"/>
  <c r="H1672" i="2"/>
  <c r="H1736" i="2"/>
  <c r="H1800" i="2"/>
  <c r="H1832" i="2"/>
  <c r="H1928" i="2"/>
  <c r="H2088" i="2"/>
  <c r="H2700" i="2"/>
  <c r="H3252" i="2"/>
  <c r="H3276" i="2"/>
  <c r="H990" i="2"/>
  <c r="H1038" i="2"/>
  <c r="H1090" i="2"/>
  <c r="H1138" i="2"/>
  <c r="H1154" i="2"/>
  <c r="H1190" i="2"/>
  <c r="H1266" i="2"/>
  <c r="H1282" i="2"/>
  <c r="H1310" i="2"/>
  <c r="H1330" i="2"/>
  <c r="H1394" i="2"/>
  <c r="H1414" i="2"/>
  <c r="H1458" i="2"/>
  <c r="H1506" i="2"/>
  <c r="H1530" i="2"/>
  <c r="H1562" i="2"/>
  <c r="H1582" i="2"/>
  <c r="H1614" i="2"/>
  <c r="H1658" i="2"/>
  <c r="H1690" i="2"/>
  <c r="H1710" i="2"/>
  <c r="H1746" i="2"/>
  <c r="H1786" i="2"/>
  <c r="H1818" i="2"/>
  <c r="H1842" i="2"/>
  <c r="H1870" i="2"/>
  <c r="H1914" i="2"/>
  <c r="H1946" i="2"/>
  <c r="H1966" i="2"/>
  <c r="H1998" i="2"/>
  <c r="H2030" i="2"/>
  <c r="H2050" i="2"/>
  <c r="H2066" i="2"/>
  <c r="H2098" i="2"/>
  <c r="H2146" i="2"/>
  <c r="H2178" i="2"/>
  <c r="H2194" i="2"/>
  <c r="H2226" i="2"/>
  <c r="H2238" i="2"/>
  <c r="H2282" i="2"/>
  <c r="H2310" i="2"/>
  <c r="H2338" i="2"/>
  <c r="H2354" i="2"/>
  <c r="H2374" i="2"/>
  <c r="H2394" i="2"/>
  <c r="H2422" i="2"/>
  <c r="H2438" i="2"/>
  <c r="H2450" i="2"/>
  <c r="H2466" i="2"/>
  <c r="H2486" i="2"/>
  <c r="H2522" i="2"/>
  <c r="H2546" i="2"/>
  <c r="H2566" i="2"/>
  <c r="H2594" i="2"/>
  <c r="H2610" i="2"/>
  <c r="H2630" i="2"/>
  <c r="H2650" i="2"/>
  <c r="H2666" i="2"/>
  <c r="H2686" i="2"/>
  <c r="H2714" i="2"/>
  <c r="H2738" i="2"/>
  <c r="H2770" i="2"/>
  <c r="H2794" i="2"/>
  <c r="H2826" i="2"/>
  <c r="H2926" i="2"/>
  <c r="H2978" i="2"/>
  <c r="H3042" i="2"/>
  <c r="H3122" i="2"/>
  <c r="H3162" i="2"/>
  <c r="H3190" i="2"/>
  <c r="H3206" i="2"/>
  <c r="H3214" i="2"/>
  <c r="H3218" i="2"/>
  <c r="H3242" i="2"/>
  <c r="H3266" i="2"/>
  <c r="H3270" i="2"/>
  <c r="H3290" i="2"/>
  <c r="H3298" i="2"/>
  <c r="H3322" i="2"/>
  <c r="H3350" i="2"/>
  <c r="H3358" i="2"/>
  <c r="H3382" i="2"/>
  <c r="H3422" i="2"/>
  <c r="H3450" i="2"/>
  <c r="H3502" i="2"/>
  <c r="C34" i="3"/>
  <c r="C35" i="3"/>
  <c r="H908" i="2"/>
  <c r="H1196" i="2"/>
  <c r="H652" i="2"/>
  <c r="H1204" i="2"/>
  <c r="H1348" i="2"/>
  <c r="H1356" i="2"/>
  <c r="H1364" i="2"/>
  <c r="H1372" i="2"/>
  <c r="H1380" i="2"/>
  <c r="H1388" i="2"/>
  <c r="H1396" i="2"/>
  <c r="H1404" i="2"/>
  <c r="H1412" i="2"/>
  <c r="H1420" i="2"/>
  <c r="H1428" i="2"/>
  <c r="H1436" i="2"/>
  <c r="H1444" i="2"/>
  <c r="H1452" i="2"/>
  <c r="H1460" i="2"/>
  <c r="H1468" i="2"/>
  <c r="H1480" i="2"/>
  <c r="H1488" i="2"/>
  <c r="H1512" i="2"/>
  <c r="H1520" i="2"/>
  <c r="H1768" i="2"/>
  <c r="H1776" i="2"/>
  <c r="H1968" i="2"/>
  <c r="H1992" i="2"/>
  <c r="H2000" i="2"/>
  <c r="H2024" i="2"/>
  <c r="H2032" i="2"/>
  <c r="H2056" i="2"/>
  <c r="H2064" i="2"/>
  <c r="H2756" i="2"/>
  <c r="H2764" i="2"/>
  <c r="H2780" i="2"/>
  <c r="H2788" i="2"/>
  <c r="H2986" i="2"/>
  <c r="H2998" i="2"/>
  <c r="H3006" i="2"/>
  <c r="H3018" i="2"/>
  <c r="H3034" i="2"/>
  <c r="H2994" i="2"/>
  <c r="H3014" i="2"/>
  <c r="H3026" i="2"/>
  <c r="H3038" i="2"/>
  <c r="H2342" i="2"/>
  <c r="H2346" i="2"/>
  <c r="H2350" i="2"/>
  <c r="H2982" i="2"/>
  <c r="H2990" i="2"/>
  <c r="H3002" i="2"/>
  <c r="H3010" i="2"/>
  <c r="H3022" i="2"/>
  <c r="H3030" i="2"/>
  <c r="H302" i="2"/>
  <c r="H306" i="2"/>
  <c r="H310" i="2"/>
  <c r="H314" i="2"/>
  <c r="H318" i="2"/>
  <c r="H322" i="2"/>
  <c r="H326" i="2"/>
  <c r="H1334" i="2"/>
  <c r="H1338" i="2"/>
  <c r="H2570" i="2"/>
  <c r="H2574" i="2"/>
  <c r="H2578" i="2"/>
  <c r="H2582" i="2"/>
  <c r="H2586" i="2"/>
  <c r="H2590" i="2"/>
  <c r="H3294" i="2"/>
  <c r="H2690" i="2"/>
  <c r="H2694" i="2"/>
  <c r="H3198" i="2"/>
  <c r="H3366" i="2"/>
  <c r="H3378" i="2"/>
  <c r="H902" i="2"/>
  <c r="H906" i="2"/>
  <c r="H910" i="2"/>
  <c r="H914" i="2"/>
  <c r="H1750" i="2"/>
  <c r="H1754" i="2"/>
  <c r="H1758" i="2"/>
  <c r="H1762" i="2"/>
  <c r="H1766" i="2"/>
  <c r="H1770" i="2"/>
  <c r="H1774" i="2"/>
  <c r="H1778" i="2"/>
  <c r="H1782" i="2"/>
  <c r="H3202" i="2"/>
  <c r="H2426" i="2"/>
  <c r="H2430" i="2"/>
  <c r="H2434" i="2"/>
  <c r="H2698" i="2"/>
  <c r="H3194" i="2"/>
  <c r="H3362" i="2"/>
  <c r="H3370" i="2"/>
  <c r="H3374" i="2"/>
  <c r="H1194" i="2"/>
  <c r="H1198" i="2"/>
  <c r="H1202" i="2"/>
  <c r="H1206" i="2"/>
  <c r="H1210" i="2"/>
  <c r="H1970" i="2"/>
  <c r="H1974" i="2"/>
  <c r="H1978" i="2"/>
  <c r="H1982" i="2"/>
  <c r="H1986" i="2"/>
  <c r="H1990" i="2"/>
  <c r="H1994" i="2"/>
  <c r="H2526" i="2"/>
  <c r="H2530" i="2"/>
  <c r="H2534" i="2"/>
  <c r="H2538" i="2"/>
  <c r="H2542" i="2"/>
  <c r="H2830" i="2"/>
  <c r="H2834" i="2"/>
  <c r="H2838" i="2"/>
  <c r="H2842" i="2"/>
  <c r="H2846" i="2"/>
  <c r="H2850" i="2"/>
  <c r="H2854" i="2"/>
  <c r="H2858" i="2"/>
  <c r="H2862" i="2"/>
  <c r="H2866" i="2"/>
  <c r="H2870" i="2"/>
  <c r="H2874" i="2"/>
  <c r="H2878" i="2"/>
  <c r="H2882" i="2"/>
  <c r="H2886" i="2"/>
  <c r="H2890" i="2"/>
  <c r="H2894" i="2"/>
  <c r="H2898" i="2"/>
  <c r="H2902" i="2"/>
  <c r="H2906" i="2"/>
  <c r="H2910" i="2"/>
  <c r="H2914" i="2"/>
  <c r="H2918" i="2"/>
  <c r="H2922" i="2"/>
  <c r="H3246" i="2"/>
  <c r="H3250" i="2"/>
  <c r="H3254" i="2"/>
  <c r="H3258" i="2"/>
  <c r="H3262" i="2"/>
  <c r="H3278" i="2"/>
  <c r="H3282" i="2"/>
  <c r="H3286" i="2"/>
  <c r="H212" i="2"/>
  <c r="H668" i="2"/>
  <c r="H924" i="2"/>
  <c r="H948" i="2"/>
  <c r="H1228" i="2"/>
  <c r="H1244" i="2"/>
  <c r="H1268" i="2"/>
  <c r="H1292" i="2"/>
  <c r="H1584" i="2"/>
  <c r="H1616" i="2"/>
  <c r="H1648" i="2"/>
  <c r="H2152" i="2"/>
  <c r="H2184" i="2"/>
  <c r="H2228" i="2"/>
  <c r="H2292" i="2"/>
  <c r="H2548" i="2"/>
  <c r="H2940" i="2"/>
  <c r="H3244" i="2"/>
  <c r="AZ234" i="4"/>
  <c r="AZ326" i="4"/>
  <c r="H276" i="2"/>
  <c r="H1576" i="2"/>
  <c r="H2120" i="2"/>
  <c r="H2192" i="2"/>
  <c r="H692" i="2"/>
  <c r="H700" i="2"/>
  <c r="H716" i="2"/>
  <c r="H724" i="2"/>
  <c r="H732" i="2"/>
  <c r="H972" i="2"/>
  <c r="H980" i="2"/>
  <c r="H988" i="2"/>
  <c r="H1308" i="2"/>
  <c r="H1324" i="2"/>
  <c r="H1680" i="2"/>
  <c r="H1704" i="2"/>
  <c r="H1712" i="2"/>
  <c r="H1840" i="2"/>
  <c r="H1864" i="2"/>
  <c r="H1872" i="2"/>
  <c r="H1896" i="2"/>
  <c r="H1904" i="2"/>
  <c r="H2356" i="2"/>
  <c r="H2380" i="2"/>
  <c r="H2420" i="2"/>
  <c r="H2572" i="2"/>
  <c r="H2612" i="2"/>
  <c r="H2636" i="2"/>
  <c r="H2676" i="2"/>
  <c r="H3012" i="2"/>
  <c r="H3020" i="2"/>
  <c r="H3036" i="2"/>
  <c r="H3044" i="2"/>
  <c r="H3128" i="2"/>
  <c r="H3136" i="2"/>
  <c r="H3160" i="2"/>
  <c r="H3168" i="2"/>
  <c r="H3268" i="2"/>
  <c r="H3428" i="2"/>
  <c r="H3500" i="2"/>
  <c r="H3508" i="2"/>
  <c r="AZ196" i="4"/>
  <c r="AZ242" i="4"/>
  <c r="H220" i="2"/>
  <c r="H940" i="2"/>
  <c r="H1236" i="2"/>
  <c r="H1260" i="2"/>
  <c r="H1276" i="2"/>
  <c r="H1552" i="2"/>
  <c r="H1608" i="2"/>
  <c r="H1640" i="2"/>
  <c r="H1808" i="2"/>
  <c r="H2096" i="2"/>
  <c r="H2128" i="2"/>
  <c r="H2160" i="2"/>
  <c r="H2252" i="2"/>
  <c r="H2316" i="2"/>
  <c r="H2860" i="2"/>
  <c r="H340" i="2"/>
  <c r="H348" i="2"/>
  <c r="H404" i="2"/>
  <c r="H412" i="2"/>
  <c r="H468" i="2"/>
  <c r="H476" i="2"/>
  <c r="H492" i="2"/>
  <c r="H500" i="2"/>
  <c r="H524" i="2"/>
  <c r="H572" i="2"/>
  <c r="H588" i="2"/>
  <c r="H596" i="2"/>
  <c r="H604" i="2"/>
  <c r="H620" i="2"/>
  <c r="H628" i="2"/>
  <c r="H756" i="2"/>
  <c r="H764" i="2"/>
  <c r="H780" i="2"/>
  <c r="H788" i="2"/>
  <c r="H796" i="2"/>
  <c r="H812" i="2"/>
  <c r="H820" i="2"/>
  <c r="H828" i="2"/>
  <c r="H844" i="2"/>
  <c r="H852" i="2"/>
  <c r="H860" i="2"/>
  <c r="H876" i="2"/>
  <c r="H884" i="2"/>
  <c r="H892" i="2"/>
  <c r="H1012" i="2"/>
  <c r="H1020" i="2"/>
  <c r="H1036" i="2"/>
  <c r="H1044" i="2"/>
  <c r="H1052" i="2"/>
  <c r="H1068" i="2"/>
  <c r="H1076" i="2"/>
  <c r="H1084" i="2"/>
  <c r="H1100" i="2"/>
  <c r="H1108" i="2"/>
  <c r="H1116" i="2"/>
  <c r="H1132" i="2"/>
  <c r="H1140" i="2"/>
  <c r="H1148" i="2"/>
  <c r="H1164" i="2"/>
  <c r="H1172" i="2"/>
  <c r="H1180" i="2"/>
  <c r="H1332" i="2"/>
  <c r="H1744" i="2"/>
  <c r="H1936" i="2"/>
  <c r="H1960" i="2"/>
  <c r="H2444" i="2"/>
  <c r="H2484" i="2"/>
  <c r="H3192" i="2"/>
  <c r="AZ204" i="4"/>
  <c r="AZ318" i="4"/>
  <c r="AZ104" i="4"/>
  <c r="AZ374" i="4"/>
  <c r="H102" i="2"/>
  <c r="H114" i="2"/>
  <c r="H482" i="2"/>
  <c r="H490" i="2"/>
  <c r="H502" i="2"/>
  <c r="H510" i="2"/>
  <c r="H518" i="2"/>
  <c r="H738" i="2"/>
  <c r="H742" i="2"/>
  <c r="H746" i="2"/>
  <c r="H2490" i="2"/>
  <c r="H2494" i="2"/>
  <c r="H2498" i="2"/>
  <c r="H2502" i="2"/>
  <c r="H2506" i="2"/>
  <c r="H2614" i="2"/>
  <c r="H2618" i="2"/>
  <c r="H2622" i="2"/>
  <c r="H2626" i="2"/>
  <c r="H2718" i="2"/>
  <c r="H2722" i="2"/>
  <c r="H2726" i="2"/>
  <c r="H2730" i="2"/>
  <c r="H2734" i="2"/>
  <c r="H3126" i="2"/>
  <c r="H3130" i="2"/>
  <c r="H3134" i="2"/>
  <c r="H3138" i="2"/>
  <c r="H3142" i="2"/>
  <c r="H3146" i="2"/>
  <c r="H3150" i="2"/>
  <c r="H3154" i="2"/>
  <c r="H3158" i="2"/>
  <c r="H3210" i="2"/>
  <c r="H3302" i="2"/>
  <c r="H3306" i="2"/>
  <c r="H3310" i="2"/>
  <c r="H3314" i="2"/>
  <c r="H3318" i="2"/>
  <c r="H3426" i="2"/>
  <c r="H3430" i="2"/>
  <c r="H3434" i="2"/>
  <c r="H3438" i="2"/>
  <c r="H3442" i="2"/>
  <c r="H3446" i="2"/>
  <c r="AZ121" i="4"/>
  <c r="AZ212" i="4"/>
  <c r="AZ250" i="4"/>
  <c r="AZ339" i="4"/>
  <c r="AZ395" i="4"/>
  <c r="AZ437" i="4"/>
  <c r="AZ489" i="4"/>
  <c r="H94" i="2"/>
  <c r="H98" i="2"/>
  <c r="H106" i="2"/>
  <c r="H110" i="2"/>
  <c r="H118" i="2"/>
  <c r="H474" i="2"/>
  <c r="H478" i="2"/>
  <c r="H486" i="2"/>
  <c r="H494" i="2"/>
  <c r="H498" i="2"/>
  <c r="H506" i="2"/>
  <c r="H514" i="2"/>
  <c r="H218" i="2"/>
  <c r="H222" i="2"/>
  <c r="H226" i="2"/>
  <c r="H230" i="2"/>
  <c r="H638" i="2"/>
  <c r="H642" i="2"/>
  <c r="H646" i="2"/>
  <c r="H650" i="2"/>
  <c r="H654" i="2"/>
  <c r="H658" i="2"/>
  <c r="H994" i="2"/>
  <c r="H998" i="2"/>
  <c r="H1002" i="2"/>
  <c r="H1834" i="2"/>
  <c r="H1838" i="2"/>
  <c r="H2102" i="2"/>
  <c r="H2106" i="2"/>
  <c r="H2110" i="2"/>
  <c r="H2114" i="2"/>
  <c r="H2118" i="2"/>
  <c r="H2122" i="2"/>
  <c r="H2126" i="2"/>
  <c r="H2130" i="2"/>
  <c r="H2134" i="2"/>
  <c r="H2138" i="2"/>
  <c r="H2142" i="2"/>
  <c r="H2654" i="2"/>
  <c r="H2658" i="2"/>
  <c r="H2662" i="2"/>
  <c r="H2774" i="2"/>
  <c r="H2778" i="2"/>
  <c r="H2782" i="2"/>
  <c r="H2786" i="2"/>
  <c r="H2790" i="2"/>
  <c r="H3166" i="2"/>
  <c r="H3170" i="2"/>
  <c r="H3174" i="2"/>
  <c r="H3178" i="2"/>
  <c r="H3182" i="2"/>
  <c r="H3186" i="2"/>
  <c r="H3222" i="2"/>
  <c r="H3226" i="2"/>
  <c r="H3230" i="2"/>
  <c r="H3234" i="2"/>
  <c r="H3238" i="2"/>
  <c r="H3274" i="2"/>
  <c r="H3326" i="2"/>
  <c r="H3330" i="2"/>
  <c r="H3334" i="2"/>
  <c r="H3338" i="2"/>
  <c r="H3342" i="2"/>
  <c r="H3346" i="2"/>
  <c r="H3506" i="2"/>
  <c r="AZ142" i="4"/>
  <c r="AZ310" i="4"/>
  <c r="AZ361" i="4"/>
  <c r="AZ415" i="4"/>
  <c r="W11" i="3"/>
  <c r="X11" i="3" s="1"/>
  <c r="Y11" i="3" s="1"/>
  <c r="Z11" i="3" s="1"/>
  <c r="AA11" i="3" s="1"/>
  <c r="AB11" i="3" s="1"/>
  <c r="AC11" i="3" s="1"/>
  <c r="AD11" i="3" s="1"/>
  <c r="AE11" i="3" s="1"/>
  <c r="AF11" i="3" s="1"/>
  <c r="AG11" i="3" s="1"/>
  <c r="E26" i="3"/>
  <c r="AZ275" i="4"/>
  <c r="AZ283" i="4"/>
  <c r="AZ296" i="4"/>
  <c r="AZ511" i="4"/>
  <c r="AZ107" i="4"/>
  <c r="AZ125" i="4"/>
  <c r="AZ146" i="4"/>
  <c r="AZ199" i="4"/>
  <c r="AZ207" i="4"/>
  <c r="AZ237" i="4"/>
  <c r="AZ245" i="4"/>
  <c r="AZ261" i="4"/>
  <c r="AZ276" i="4"/>
  <c r="AZ284" i="4"/>
  <c r="AZ297" i="4"/>
  <c r="AZ311" i="4"/>
  <c r="AZ319" i="4"/>
  <c r="AZ332" i="4"/>
  <c r="AZ349" i="4"/>
  <c r="AZ377" i="4"/>
  <c r="AZ399" i="4"/>
  <c r="AZ425" i="4"/>
  <c r="AZ446" i="4"/>
  <c r="AZ499" i="4"/>
  <c r="AZ515" i="4"/>
  <c r="AZ108" i="4"/>
  <c r="AZ129" i="4"/>
  <c r="AZ168" i="4"/>
  <c r="AZ200" i="4"/>
  <c r="AZ208" i="4"/>
  <c r="AZ238" i="4"/>
  <c r="AZ246" i="4"/>
  <c r="AZ271" i="4"/>
  <c r="AZ279" i="4"/>
  <c r="AZ287" i="4"/>
  <c r="AZ300" i="4"/>
  <c r="AZ314" i="4"/>
  <c r="AZ322" i="4"/>
  <c r="AZ335" i="4"/>
  <c r="AZ353" i="4"/>
  <c r="AZ370" i="4"/>
  <c r="AZ387" i="4"/>
  <c r="AZ407" i="4"/>
  <c r="AZ429" i="4"/>
  <c r="AZ450" i="4"/>
  <c r="AZ503" i="4"/>
  <c r="AZ103" i="4"/>
  <c r="AZ111" i="4"/>
  <c r="AZ133" i="4"/>
  <c r="AZ195" i="4"/>
  <c r="AZ203" i="4"/>
  <c r="AZ211" i="4"/>
  <c r="AZ233" i="4"/>
  <c r="AZ241" i="4"/>
  <c r="AZ249" i="4"/>
  <c r="AZ272" i="4"/>
  <c r="AZ280" i="4"/>
  <c r="AZ288" i="4"/>
  <c r="AZ301" i="4"/>
  <c r="AZ315" i="4"/>
  <c r="AZ323" i="4"/>
  <c r="AZ336" i="4"/>
  <c r="AZ357" i="4"/>
  <c r="AZ373" i="4"/>
  <c r="AZ391" i="4"/>
  <c r="AZ411" i="4"/>
  <c r="AZ433" i="4"/>
  <c r="AZ507" i="4"/>
  <c r="X15" i="3"/>
  <c r="Y15" i="3" s="1"/>
  <c r="Z15" i="3" s="1"/>
  <c r="AA15" i="3" s="1"/>
  <c r="AB15" i="3" s="1"/>
  <c r="AC15" i="3" s="1"/>
  <c r="AD15" i="3" s="1"/>
  <c r="AE15" i="3" s="1"/>
  <c r="AF15" i="3" s="1"/>
  <c r="AG15" i="3" s="1"/>
  <c r="H22" i="2"/>
  <c r="H126" i="2"/>
  <c r="H134" i="2"/>
  <c r="H138" i="2"/>
  <c r="H142" i="2"/>
  <c r="H146" i="2"/>
  <c r="H150" i="2"/>
  <c r="H238" i="2"/>
  <c r="H242" i="2"/>
  <c r="H246" i="2"/>
  <c r="H250" i="2"/>
  <c r="H254" i="2"/>
  <c r="H258" i="2"/>
  <c r="H262" i="2"/>
  <c r="H334" i="2"/>
  <c r="H338" i="2"/>
  <c r="H342" i="2"/>
  <c r="H346" i="2"/>
  <c r="H350" i="2"/>
  <c r="H354" i="2"/>
  <c r="H358" i="2"/>
  <c r="H362" i="2"/>
  <c r="H366" i="2"/>
  <c r="H370" i="2"/>
  <c r="H374" i="2"/>
  <c r="H526" i="2"/>
  <c r="H530" i="2"/>
  <c r="H534" i="2"/>
  <c r="H538" i="2"/>
  <c r="H542" i="2"/>
  <c r="H546" i="2"/>
  <c r="H662" i="2"/>
  <c r="H666" i="2"/>
  <c r="H670" i="2"/>
  <c r="H674" i="2"/>
  <c r="H678" i="2"/>
  <c r="H682" i="2"/>
  <c r="H750" i="2"/>
  <c r="H754" i="2"/>
  <c r="H758" i="2"/>
  <c r="H762" i="2"/>
  <c r="H766" i="2"/>
  <c r="H770" i="2"/>
  <c r="H774" i="2"/>
  <c r="H778" i="2"/>
  <c r="H1566" i="2"/>
  <c r="H1570" i="2"/>
  <c r="H1574" i="2"/>
  <c r="H1578" i="2"/>
  <c r="AH39" i="3"/>
  <c r="H130" i="2"/>
  <c r="H34" i="2"/>
  <c r="H38" i="2"/>
  <c r="H42" i="2"/>
  <c r="H46" i="2"/>
  <c r="H50" i="2"/>
  <c r="H54" i="2"/>
  <c r="H158" i="2"/>
  <c r="H162" i="2"/>
  <c r="H166" i="2"/>
  <c r="H170" i="2"/>
  <c r="H174" i="2"/>
  <c r="H178" i="2"/>
  <c r="H182" i="2"/>
  <c r="H270" i="2"/>
  <c r="H274" i="2"/>
  <c r="H278" i="2"/>
  <c r="H282" i="2"/>
  <c r="H382" i="2"/>
  <c r="H386" i="2"/>
  <c r="H390" i="2"/>
  <c r="H394" i="2"/>
  <c r="H398" i="2"/>
  <c r="H402" i="2"/>
  <c r="H554" i="2"/>
  <c r="H558" i="2"/>
  <c r="H562" i="2"/>
  <c r="H566" i="2"/>
  <c r="H570" i="2"/>
  <c r="H574" i="2"/>
  <c r="H578" i="2"/>
  <c r="H582" i="2"/>
  <c r="H586" i="2"/>
  <c r="H590" i="2"/>
  <c r="H594" i="2"/>
  <c r="H598" i="2"/>
  <c r="H686" i="2"/>
  <c r="H690" i="2"/>
  <c r="H694" i="2"/>
  <c r="H698" i="2"/>
  <c r="H702" i="2"/>
  <c r="H706" i="2"/>
  <c r="H710" i="2"/>
  <c r="H714" i="2"/>
  <c r="H786" i="2"/>
  <c r="H790" i="2"/>
  <c r="H794" i="2"/>
  <c r="H798" i="2"/>
  <c r="H802" i="2"/>
  <c r="H806" i="2"/>
  <c r="H810" i="2"/>
  <c r="H814" i="2"/>
  <c r="H818" i="2"/>
  <c r="H822" i="2"/>
  <c r="H826" i="2"/>
  <c r="H830" i="2"/>
  <c r="H930" i="2"/>
  <c r="H934" i="2"/>
  <c r="H938" i="2"/>
  <c r="H942" i="2"/>
  <c r="H1042" i="2"/>
  <c r="H1046" i="2"/>
  <c r="H1050" i="2"/>
  <c r="H1054" i="2"/>
  <c r="H1058" i="2"/>
  <c r="H1062" i="2"/>
  <c r="H1066" i="2"/>
  <c r="H1070" i="2"/>
  <c r="H1074" i="2"/>
  <c r="H1078" i="2"/>
  <c r="H1082" i="2"/>
  <c r="H1086" i="2"/>
  <c r="H1270" i="2"/>
  <c r="H1274" i="2"/>
  <c r="H1278" i="2"/>
  <c r="H1398" i="2"/>
  <c r="H1402" i="2"/>
  <c r="H1406" i="2"/>
  <c r="H1410" i="2"/>
  <c r="H1674" i="2"/>
  <c r="H1678" i="2"/>
  <c r="H1682" i="2"/>
  <c r="H1686" i="2"/>
  <c r="W47" i="3"/>
  <c r="X47" i="3" s="1"/>
  <c r="Y47" i="3" s="1"/>
  <c r="Z47" i="3" s="1"/>
  <c r="AA47" i="3" s="1"/>
  <c r="AB47" i="3" s="1"/>
  <c r="AC47" i="3" s="1"/>
  <c r="AD47" i="3" s="1"/>
  <c r="AE47" i="3" s="1"/>
  <c r="AF47" i="3" s="1"/>
  <c r="AG47" i="3" s="1"/>
  <c r="H62" i="2"/>
  <c r="H66" i="2"/>
  <c r="H70" i="2"/>
  <c r="H74" i="2"/>
  <c r="H78" i="2"/>
  <c r="H82" i="2"/>
  <c r="H86" i="2"/>
  <c r="H190" i="2"/>
  <c r="H194" i="2"/>
  <c r="H198" i="2"/>
  <c r="H202" i="2"/>
  <c r="H206" i="2"/>
  <c r="H210" i="2"/>
  <c r="H286" i="2"/>
  <c r="H290" i="2"/>
  <c r="H294" i="2"/>
  <c r="H410" i="2"/>
  <c r="H414" i="2"/>
  <c r="H418" i="2"/>
  <c r="H422" i="2"/>
  <c r="H426" i="2"/>
  <c r="H430" i="2"/>
  <c r="H434" i="2"/>
  <c r="H438" i="2"/>
  <c r="H442" i="2"/>
  <c r="H446" i="2"/>
  <c r="H450" i="2"/>
  <c r="H454" i="2"/>
  <c r="H458" i="2"/>
  <c r="H462" i="2"/>
  <c r="H466" i="2"/>
  <c r="H606" i="2"/>
  <c r="H610" i="2"/>
  <c r="H614" i="2"/>
  <c r="H618" i="2"/>
  <c r="H622" i="2"/>
  <c r="H626" i="2"/>
  <c r="H630" i="2"/>
  <c r="H634" i="2"/>
  <c r="H722" i="2"/>
  <c r="H726" i="2"/>
  <c r="H730" i="2"/>
  <c r="H838" i="2"/>
  <c r="H842" i="2"/>
  <c r="H846" i="2"/>
  <c r="H850" i="2"/>
  <c r="H854" i="2"/>
  <c r="H858" i="2"/>
  <c r="H862" i="2"/>
  <c r="H866" i="2"/>
  <c r="H870" i="2"/>
  <c r="H874" i="2"/>
  <c r="H878" i="2"/>
  <c r="H958" i="2"/>
  <c r="H962" i="2"/>
  <c r="H966" i="2"/>
  <c r="H970" i="2"/>
  <c r="H1142" i="2"/>
  <c r="H1146" i="2"/>
  <c r="H1150" i="2"/>
  <c r="H1302" i="2"/>
  <c r="H1306" i="2"/>
  <c r="H1462" i="2"/>
  <c r="H1466" i="2"/>
  <c r="H1470" i="2"/>
  <c r="H1474" i="2"/>
  <c r="H1478" i="2"/>
  <c r="H1482" i="2"/>
  <c r="H1486" i="2"/>
  <c r="H1490" i="2"/>
  <c r="H1494" i="2"/>
  <c r="H1498" i="2"/>
  <c r="H1502" i="2"/>
  <c r="H886" i="2"/>
  <c r="H890" i="2"/>
  <c r="H894" i="2"/>
  <c r="H950" i="2"/>
  <c r="H954" i="2"/>
  <c r="H1006" i="2"/>
  <c r="H1010" i="2"/>
  <c r="H1014" i="2"/>
  <c r="H1018" i="2"/>
  <c r="H1022" i="2"/>
  <c r="H1026" i="2"/>
  <c r="H1030" i="2"/>
  <c r="H1034" i="2"/>
  <c r="H1158" i="2"/>
  <c r="H1162" i="2"/>
  <c r="H1166" i="2"/>
  <c r="H1170" i="2"/>
  <c r="H1174" i="2"/>
  <c r="H1178" i="2"/>
  <c r="H1182" i="2"/>
  <c r="H1186" i="2"/>
  <c r="H1286" i="2"/>
  <c r="H1290" i="2"/>
  <c r="H1294" i="2"/>
  <c r="H1298" i="2"/>
  <c r="H1342" i="2"/>
  <c r="H1346" i="2"/>
  <c r="H1350" i="2"/>
  <c r="H1354" i="2"/>
  <c r="H1358" i="2"/>
  <c r="H1362" i="2"/>
  <c r="H1366" i="2"/>
  <c r="H1370" i="2"/>
  <c r="H1374" i="2"/>
  <c r="H1378" i="2"/>
  <c r="H1382" i="2"/>
  <c r="H1386" i="2"/>
  <c r="H1390" i="2"/>
  <c r="H1510" i="2"/>
  <c r="H1514" i="2"/>
  <c r="H1518" i="2"/>
  <c r="H1522" i="2"/>
  <c r="H1526" i="2"/>
  <c r="H1586" i="2"/>
  <c r="H1590" i="2"/>
  <c r="H1594" i="2"/>
  <c r="H1598" i="2"/>
  <c r="H1602" i="2"/>
  <c r="H1606" i="2"/>
  <c r="H1610" i="2"/>
  <c r="H1694" i="2"/>
  <c r="H1698" i="2"/>
  <c r="H1702" i="2"/>
  <c r="H1706" i="2"/>
  <c r="H1790" i="2"/>
  <c r="H1794" i="2"/>
  <c r="H1798" i="2"/>
  <c r="H1846" i="2"/>
  <c r="H1850" i="2"/>
  <c r="H1854" i="2"/>
  <c r="H1858" i="2"/>
  <c r="H1862" i="2"/>
  <c r="H2034" i="2"/>
  <c r="H2038" i="2"/>
  <c r="H2042" i="2"/>
  <c r="H2046" i="2"/>
  <c r="H2182" i="2"/>
  <c r="H2186" i="2"/>
  <c r="H2190" i="2"/>
  <c r="H2378" i="2"/>
  <c r="H2382" i="2"/>
  <c r="H2386" i="2"/>
  <c r="H2390" i="2"/>
  <c r="H1534" i="2"/>
  <c r="H1538" i="2"/>
  <c r="H1542" i="2"/>
  <c r="H1618" i="2"/>
  <c r="H1622" i="2"/>
  <c r="H1626" i="2"/>
  <c r="H1630" i="2"/>
  <c r="H1634" i="2"/>
  <c r="H1638" i="2"/>
  <c r="H1642" i="2"/>
  <c r="H1646" i="2"/>
  <c r="H1650" i="2"/>
  <c r="H1654" i="2"/>
  <c r="H1714" i="2"/>
  <c r="H1718" i="2"/>
  <c r="H1722" i="2"/>
  <c r="H1726" i="2"/>
  <c r="H1730" i="2"/>
  <c r="H1734" i="2"/>
  <c r="H1802" i="2"/>
  <c r="H1806" i="2"/>
  <c r="H1810" i="2"/>
  <c r="H1814" i="2"/>
  <c r="H1874" i="2"/>
  <c r="H1878" i="2"/>
  <c r="H1882" i="2"/>
  <c r="H1886" i="2"/>
  <c r="H1890" i="2"/>
  <c r="H1894" i="2"/>
  <c r="H1898" i="2"/>
  <c r="H1902" i="2"/>
  <c r="H1906" i="2"/>
  <c r="H1910" i="2"/>
  <c r="H2070" i="2"/>
  <c r="H2074" i="2"/>
  <c r="H2078" i="2"/>
  <c r="H2082" i="2"/>
  <c r="H2086" i="2"/>
  <c r="H2230" i="2"/>
  <c r="H2234" i="2"/>
  <c r="H918" i="2"/>
  <c r="H922" i="2"/>
  <c r="H978" i="2"/>
  <c r="H982" i="2"/>
  <c r="H986" i="2"/>
  <c r="H1094" i="2"/>
  <c r="H1098" i="2"/>
  <c r="H1102" i="2"/>
  <c r="H1106" i="2"/>
  <c r="H1110" i="2"/>
  <c r="H1114" i="2"/>
  <c r="H1118" i="2"/>
  <c r="H1122" i="2"/>
  <c r="H1126" i="2"/>
  <c r="H1130" i="2"/>
  <c r="H1134" i="2"/>
  <c r="H1214" i="2"/>
  <c r="H1218" i="2"/>
  <c r="H1222" i="2"/>
  <c r="H1226" i="2"/>
  <c r="H1230" i="2"/>
  <c r="H1234" i="2"/>
  <c r="H1238" i="2"/>
  <c r="H1242" i="2"/>
  <c r="H1246" i="2"/>
  <c r="H1250" i="2"/>
  <c r="H1254" i="2"/>
  <c r="H1258" i="2"/>
  <c r="H1262" i="2"/>
  <c r="H1314" i="2"/>
  <c r="H1318" i="2"/>
  <c r="H1322" i="2"/>
  <c r="H1326" i="2"/>
  <c r="H1418" i="2"/>
  <c r="H1422" i="2"/>
  <c r="H1426" i="2"/>
  <c r="H1430" i="2"/>
  <c r="H1434" i="2"/>
  <c r="H1438" i="2"/>
  <c r="H1442" i="2"/>
  <c r="H1446" i="2"/>
  <c r="H1450" i="2"/>
  <c r="H1454" i="2"/>
  <c r="H1546" i="2"/>
  <c r="H1550" i="2"/>
  <c r="H1554" i="2"/>
  <c r="H1558" i="2"/>
  <c r="H1662" i="2"/>
  <c r="H1666" i="2"/>
  <c r="H1670" i="2"/>
  <c r="H1738" i="2"/>
  <c r="H1742" i="2"/>
  <c r="H1822" i="2"/>
  <c r="H1826" i="2"/>
  <c r="H1830" i="2"/>
  <c r="H1930" i="2"/>
  <c r="H1934" i="2"/>
  <c r="H1938" i="2"/>
  <c r="H1942" i="2"/>
  <c r="H2286" i="2"/>
  <c r="H2290" i="2"/>
  <c r="H2294" i="2"/>
  <c r="H2298" i="2"/>
  <c r="H2302" i="2"/>
  <c r="H2306" i="2"/>
  <c r="H2454" i="2"/>
  <c r="H2458" i="2"/>
  <c r="H2462" i="2"/>
  <c r="H1918" i="2"/>
  <c r="H1922" i="2"/>
  <c r="H1926" i="2"/>
  <c r="H2002" i="2"/>
  <c r="H2006" i="2"/>
  <c r="H2010" i="2"/>
  <c r="H2014" i="2"/>
  <c r="H2018" i="2"/>
  <c r="H2022" i="2"/>
  <c r="H2026" i="2"/>
  <c r="H2090" i="2"/>
  <c r="H2094" i="2"/>
  <c r="H2198" i="2"/>
  <c r="H2202" i="2"/>
  <c r="H2206" i="2"/>
  <c r="H2210" i="2"/>
  <c r="H2214" i="2"/>
  <c r="H2218" i="2"/>
  <c r="H2222" i="2"/>
  <c r="H2314" i="2"/>
  <c r="H2318" i="2"/>
  <c r="H2322" i="2"/>
  <c r="H2326" i="2"/>
  <c r="H2330" i="2"/>
  <c r="H2334" i="2"/>
  <c r="H2398" i="2"/>
  <c r="H2402" i="2"/>
  <c r="H2406" i="2"/>
  <c r="H2410" i="2"/>
  <c r="H2414" i="2"/>
  <c r="H2418" i="2"/>
  <c r="H2470" i="2"/>
  <c r="H2474" i="2"/>
  <c r="H2478" i="2"/>
  <c r="H2482" i="2"/>
  <c r="H2550" i="2"/>
  <c r="H2554" i="2"/>
  <c r="H2558" i="2"/>
  <c r="H2562" i="2"/>
  <c r="H2634" i="2"/>
  <c r="H2638" i="2"/>
  <c r="H2642" i="2"/>
  <c r="H2646" i="2"/>
  <c r="H2702" i="2"/>
  <c r="H2706" i="2"/>
  <c r="H2710" i="2"/>
  <c r="H2798" i="2"/>
  <c r="H2802" i="2"/>
  <c r="H2806" i="2"/>
  <c r="H2810" i="2"/>
  <c r="H2814" i="2"/>
  <c r="H2818" i="2"/>
  <c r="H2822" i="2"/>
  <c r="H3046" i="2"/>
  <c r="H3050" i="2"/>
  <c r="H3054" i="2"/>
  <c r="H3058" i="2"/>
  <c r="H3062" i="2"/>
  <c r="H3066" i="2"/>
  <c r="H3070" i="2"/>
  <c r="H3074" i="2"/>
  <c r="H3078" i="2"/>
  <c r="H3082" i="2"/>
  <c r="H3086" i="2"/>
  <c r="H3090" i="2"/>
  <c r="H3094" i="2"/>
  <c r="H3098" i="2"/>
  <c r="H3102" i="2"/>
  <c r="H3106" i="2"/>
  <c r="H3110" i="2"/>
  <c r="H3114" i="2"/>
  <c r="H3118" i="2"/>
  <c r="AZ295" i="4"/>
  <c r="AZ409" i="4"/>
  <c r="AZ371" i="4"/>
  <c r="AZ333" i="4"/>
  <c r="AZ105" i="4"/>
  <c r="AZ447" i="4"/>
  <c r="AZ143" i="4"/>
  <c r="AZ299" i="4"/>
  <c r="AZ413" i="4"/>
  <c r="AZ375" i="4"/>
  <c r="AZ337" i="4"/>
  <c r="AZ109" i="4"/>
  <c r="AZ451" i="4"/>
  <c r="AZ147" i="4"/>
  <c r="AZ498" i="4"/>
  <c r="AZ270" i="4"/>
  <c r="AZ232" i="4"/>
  <c r="AZ194" i="4"/>
  <c r="AZ308" i="4"/>
  <c r="AZ422" i="4"/>
  <c r="AZ384" i="4"/>
  <c r="AZ346" i="4"/>
  <c r="AZ118" i="4"/>
  <c r="AZ502" i="4"/>
  <c r="AZ274" i="4"/>
  <c r="AZ236" i="4"/>
  <c r="AZ198" i="4"/>
  <c r="AZ312" i="4"/>
  <c r="AZ426" i="4"/>
  <c r="AZ388" i="4"/>
  <c r="AZ350" i="4"/>
  <c r="AZ122" i="4"/>
  <c r="AZ506" i="4"/>
  <c r="AZ278" i="4"/>
  <c r="AZ240" i="4"/>
  <c r="AZ202" i="4"/>
  <c r="AZ316" i="4"/>
  <c r="AZ430" i="4"/>
  <c r="AZ392" i="4"/>
  <c r="AZ354" i="4"/>
  <c r="AZ126" i="4"/>
  <c r="AZ510" i="4"/>
  <c r="AZ282" i="4"/>
  <c r="AZ244" i="4"/>
  <c r="AZ206" i="4"/>
  <c r="AZ320" i="4"/>
  <c r="AZ434" i="4"/>
  <c r="AZ396" i="4"/>
  <c r="AZ358" i="4"/>
  <c r="AZ130" i="4"/>
  <c r="AZ514" i="4"/>
  <c r="AZ286" i="4"/>
  <c r="AZ248" i="4"/>
  <c r="AZ210" i="4"/>
  <c r="AZ324" i="4"/>
  <c r="AZ438" i="4"/>
  <c r="AZ400" i="4"/>
  <c r="AZ362" i="4"/>
  <c r="AZ134" i="4"/>
  <c r="AZ160" i="4"/>
  <c r="AZ181" i="4"/>
  <c r="AZ460" i="4"/>
  <c r="AZ476" i="4"/>
  <c r="H1866" i="2"/>
  <c r="H1950" i="2"/>
  <c r="H1954" i="2"/>
  <c r="H1958" i="2"/>
  <c r="H1962" i="2"/>
  <c r="H2054" i="2"/>
  <c r="H2058" i="2"/>
  <c r="H2062" i="2"/>
  <c r="H2150" i="2"/>
  <c r="H2154" i="2"/>
  <c r="H2158" i="2"/>
  <c r="H2162" i="2"/>
  <c r="H2166" i="2"/>
  <c r="H2170" i="2"/>
  <c r="H2174" i="2"/>
  <c r="H2242" i="2"/>
  <c r="H2246" i="2"/>
  <c r="H2250" i="2"/>
  <c r="H2254" i="2"/>
  <c r="H2258" i="2"/>
  <c r="H2262" i="2"/>
  <c r="H2266" i="2"/>
  <c r="H2270" i="2"/>
  <c r="H2274" i="2"/>
  <c r="H2278" i="2"/>
  <c r="H2358" i="2"/>
  <c r="H2362" i="2"/>
  <c r="H2366" i="2"/>
  <c r="H2370" i="2"/>
  <c r="H2442" i="2"/>
  <c r="H2446" i="2"/>
  <c r="H2510" i="2"/>
  <c r="H2514" i="2"/>
  <c r="H2518" i="2"/>
  <c r="H2598" i="2"/>
  <c r="H2602" i="2"/>
  <c r="H2606" i="2"/>
  <c r="H2670" i="2"/>
  <c r="H2674" i="2"/>
  <c r="H2678" i="2"/>
  <c r="H2682" i="2"/>
  <c r="H2742" i="2"/>
  <c r="H2746" i="2"/>
  <c r="H2750" i="2"/>
  <c r="H2754" i="2"/>
  <c r="H2758" i="2"/>
  <c r="H2762" i="2"/>
  <c r="H2766" i="2"/>
  <c r="H2930" i="2"/>
  <c r="H2934" i="2"/>
  <c r="H2938" i="2"/>
  <c r="H2942" i="2"/>
  <c r="H2946" i="2"/>
  <c r="H2950" i="2"/>
  <c r="H2954" i="2"/>
  <c r="H2958" i="2"/>
  <c r="H2962" i="2"/>
  <c r="H2966" i="2"/>
  <c r="H2970" i="2"/>
  <c r="H2974" i="2"/>
  <c r="AZ164" i="4"/>
  <c r="AZ185" i="4"/>
  <c r="AZ219" i="4"/>
  <c r="AZ257" i="4"/>
  <c r="AZ464" i="4"/>
  <c r="AZ485" i="4"/>
  <c r="H3354" i="2"/>
  <c r="H3454" i="2"/>
  <c r="H3458" i="2"/>
  <c r="H3462" i="2"/>
  <c r="H3466" i="2"/>
  <c r="H3470" i="2"/>
  <c r="H3474" i="2"/>
  <c r="H3478" i="2"/>
  <c r="H3482" i="2"/>
  <c r="H3486" i="2"/>
  <c r="H3490" i="2"/>
  <c r="H3494" i="2"/>
  <c r="H3498" i="2"/>
  <c r="AZ157" i="4"/>
  <c r="AZ161" i="4"/>
  <c r="AZ165" i="4"/>
  <c r="AZ169" i="4"/>
  <c r="AZ173" i="4"/>
  <c r="AZ182" i="4"/>
  <c r="AZ186" i="4"/>
  <c r="AZ220" i="4"/>
  <c r="AZ224" i="4"/>
  <c r="AZ258" i="4"/>
  <c r="AZ262" i="4"/>
  <c r="AZ408" i="4"/>
  <c r="AZ412" i="4"/>
  <c r="AZ461" i="4"/>
  <c r="AZ465" i="4"/>
  <c r="AZ469" i="4"/>
  <c r="AZ473" i="4"/>
  <c r="AZ477" i="4"/>
  <c r="AZ486" i="4"/>
  <c r="AZ490" i="4"/>
  <c r="AZ500" i="4"/>
  <c r="AZ504" i="4"/>
  <c r="AZ508" i="4"/>
  <c r="AZ512" i="4"/>
  <c r="AZ516" i="4"/>
  <c r="H3510" i="2"/>
  <c r="AZ119" i="4"/>
  <c r="AZ123" i="4"/>
  <c r="AZ127" i="4"/>
  <c r="AZ131" i="4"/>
  <c r="AZ135" i="4"/>
  <c r="AZ144" i="4"/>
  <c r="AZ148" i="4"/>
  <c r="AZ158" i="4"/>
  <c r="AZ162" i="4"/>
  <c r="AZ166" i="4"/>
  <c r="AZ170" i="4"/>
  <c r="AZ174" i="4"/>
  <c r="AZ183" i="4"/>
  <c r="AZ187" i="4"/>
  <c r="AZ197" i="4"/>
  <c r="AZ201" i="4"/>
  <c r="AZ205" i="4"/>
  <c r="AZ209" i="4"/>
  <c r="AZ221" i="4"/>
  <c r="AZ225" i="4"/>
  <c r="AZ235" i="4"/>
  <c r="AZ239" i="4"/>
  <c r="AZ243" i="4"/>
  <c r="AZ247" i="4"/>
  <c r="AZ255" i="4"/>
  <c r="AZ259" i="4"/>
  <c r="AZ263" i="4"/>
  <c r="AZ273" i="4"/>
  <c r="AZ277" i="4"/>
  <c r="AZ281" i="4"/>
  <c r="AZ285" i="4"/>
  <c r="AZ294" i="4"/>
  <c r="AZ298" i="4"/>
  <c r="AZ347" i="4"/>
  <c r="AZ351" i="4"/>
  <c r="AZ355" i="4"/>
  <c r="AZ359" i="4"/>
  <c r="AZ363" i="4"/>
  <c r="AZ385" i="4"/>
  <c r="AZ389" i="4"/>
  <c r="AZ393" i="4"/>
  <c r="AZ397" i="4"/>
  <c r="AZ401" i="4"/>
  <c r="AZ423" i="4"/>
  <c r="AZ427" i="4"/>
  <c r="AZ431" i="4"/>
  <c r="AZ435" i="4"/>
  <c r="AZ439" i="4"/>
  <c r="AZ448" i="4"/>
  <c r="AZ452" i="4"/>
  <c r="AZ462" i="4"/>
  <c r="AZ466" i="4"/>
  <c r="AZ470" i="4"/>
  <c r="AZ474" i="4"/>
  <c r="AZ478" i="4"/>
  <c r="AZ487" i="4"/>
  <c r="AZ491" i="4"/>
  <c r="AZ501" i="4"/>
  <c r="AZ505" i="4"/>
  <c r="AZ509" i="4"/>
  <c r="AZ513" i="4"/>
  <c r="H3386" i="2"/>
  <c r="H3390" i="2"/>
  <c r="H3394" i="2"/>
  <c r="H3398" i="2"/>
  <c r="H3402" i="2"/>
  <c r="H3406" i="2"/>
  <c r="H3410" i="2"/>
  <c r="H3414" i="2"/>
  <c r="H3418" i="2"/>
  <c r="AZ106" i="4"/>
  <c r="AZ110" i="4"/>
  <c r="AZ120" i="4"/>
  <c r="AZ124" i="4"/>
  <c r="AZ128" i="4"/>
  <c r="AZ132" i="4"/>
  <c r="AZ136" i="4"/>
  <c r="AZ145" i="4"/>
  <c r="AZ149" i="4"/>
  <c r="AZ159" i="4"/>
  <c r="AZ163" i="4"/>
  <c r="AZ167" i="4"/>
  <c r="AZ171" i="4"/>
  <c r="AZ180" i="4"/>
  <c r="AZ184" i="4"/>
  <c r="AZ218" i="4"/>
  <c r="AZ222" i="4"/>
  <c r="AZ256" i="4"/>
  <c r="AZ260" i="4"/>
  <c r="AZ334" i="4"/>
  <c r="AZ338" i="4"/>
  <c r="AZ348" i="4"/>
  <c r="AZ352" i="4"/>
  <c r="AZ356" i="4"/>
  <c r="AZ360" i="4"/>
  <c r="AZ364" i="4"/>
  <c r="AZ372" i="4"/>
  <c r="AZ376" i="4"/>
  <c r="AZ386" i="4"/>
  <c r="AZ390" i="4"/>
  <c r="AZ394" i="4"/>
  <c r="AZ398" i="4"/>
  <c r="AZ402" i="4"/>
  <c r="R18" i="1"/>
  <c r="AZ115" i="4"/>
  <c r="AZ152" i="4"/>
  <c r="AZ189" i="4"/>
  <c r="AZ193" i="4"/>
  <c r="AZ229" i="4"/>
  <c r="AZ265" i="4"/>
  <c r="AZ269" i="4"/>
  <c r="AZ302" i="4"/>
  <c r="AZ306" i="4"/>
  <c r="AZ343" i="4"/>
  <c r="AZ379" i="4"/>
  <c r="AZ383" i="4"/>
  <c r="AZ419" i="4"/>
  <c r="AZ456" i="4"/>
  <c r="AZ493" i="4"/>
  <c r="AZ497" i="4"/>
  <c r="AZ112" i="4"/>
  <c r="AZ116" i="4"/>
  <c r="AZ153" i="4"/>
  <c r="AZ190" i="4"/>
  <c r="AZ226" i="4"/>
  <c r="AZ230" i="4"/>
  <c r="AZ266" i="4"/>
  <c r="AZ303" i="4"/>
  <c r="AZ307" i="4"/>
  <c r="AZ340" i="4"/>
  <c r="AZ344" i="4"/>
  <c r="AZ380" i="4"/>
  <c r="AZ416" i="4"/>
  <c r="AZ420" i="4"/>
  <c r="AZ457" i="4"/>
  <c r="AZ494" i="4"/>
  <c r="AZ113" i="4"/>
  <c r="AZ117" i="4"/>
  <c r="AZ150" i="4"/>
  <c r="AZ154" i="4"/>
  <c r="AZ191" i="4"/>
  <c r="AZ227" i="4"/>
  <c r="AZ231" i="4"/>
  <c r="AZ267" i="4"/>
  <c r="AZ304" i="4"/>
  <c r="AZ341" i="4"/>
  <c r="AZ345" i="4"/>
  <c r="AZ381" i="4"/>
  <c r="AZ417" i="4"/>
  <c r="AZ421" i="4"/>
  <c r="AZ454" i="4"/>
  <c r="AZ458" i="4"/>
  <c r="AZ495" i="4"/>
  <c r="AZ114" i="4"/>
  <c r="AZ151" i="4"/>
  <c r="AZ155" i="4"/>
  <c r="AZ188" i="4"/>
  <c r="AZ192" i="4"/>
  <c r="AZ228" i="4"/>
  <c r="AZ264" i="4"/>
  <c r="AZ268" i="4"/>
  <c r="AZ342" i="4"/>
  <c r="AZ378" i="4"/>
  <c r="AZ382" i="4"/>
  <c r="AZ178" i="4"/>
  <c r="AZ217" i="4"/>
  <c r="AZ330" i="4"/>
  <c r="AZ369" i="4"/>
  <c r="AZ482" i="4"/>
  <c r="AZ140" i="4"/>
  <c r="AZ179" i="4"/>
  <c r="AZ292" i="4"/>
  <c r="AZ331" i="4"/>
  <c r="AZ444" i="4"/>
  <c r="AZ483" i="4"/>
  <c r="AZ102" i="4"/>
  <c r="AZ141" i="4"/>
  <c r="AZ254" i="4"/>
  <c r="AZ293" i="4"/>
  <c r="G27" i="3"/>
  <c r="AX12" i="4"/>
  <c r="AZ12" i="4" s="1"/>
  <c r="BA290" i="4" s="1"/>
  <c r="BC323" i="4" s="1"/>
  <c r="G10" i="3"/>
  <c r="K27" i="3"/>
  <c r="AX8" i="4"/>
  <c r="AY8" i="4" s="1"/>
  <c r="K10" i="3"/>
  <c r="O27" i="3"/>
  <c r="O10" i="3"/>
  <c r="AF10" i="3" s="1"/>
  <c r="AX16" i="4"/>
  <c r="AZ16" i="4" s="1"/>
  <c r="BA442" i="4" s="1"/>
  <c r="BA464" i="4" s="1"/>
  <c r="AZ17" i="4"/>
  <c r="BB17" i="4" s="1"/>
  <c r="BL17" i="4"/>
  <c r="H10" i="3"/>
  <c r="L10" i="3"/>
  <c r="P10" i="3"/>
  <c r="H27" i="3"/>
  <c r="L27" i="3"/>
  <c r="P27" i="3"/>
  <c r="AX15" i="4"/>
  <c r="BE15" i="4" s="1"/>
  <c r="AX11" i="4"/>
  <c r="AY11" i="4" s="1"/>
  <c r="AX7" i="4"/>
  <c r="BE7" i="4" s="1"/>
  <c r="BL8" i="4"/>
  <c r="BL12" i="4"/>
  <c r="BI12" i="4" s="1"/>
  <c r="E10" i="3"/>
  <c r="V27" i="3" s="1"/>
  <c r="I10" i="3"/>
  <c r="Z27" i="3" s="1"/>
  <c r="M10" i="3"/>
  <c r="AD27" i="3" s="1"/>
  <c r="E27" i="3"/>
  <c r="I27" i="3"/>
  <c r="M27" i="3"/>
  <c r="AX6" i="4"/>
  <c r="AX14" i="4"/>
  <c r="BE14" i="4" s="1"/>
  <c r="AX10" i="4"/>
  <c r="AY10" i="4" s="1"/>
  <c r="F10" i="3"/>
  <c r="W27" i="3" s="1"/>
  <c r="J10" i="3"/>
  <c r="N10" i="3"/>
  <c r="AE27" i="3" s="1"/>
  <c r="F27" i="3"/>
  <c r="J27" i="3"/>
  <c r="N27" i="3"/>
  <c r="AX13" i="4"/>
  <c r="BE13" i="4" s="1"/>
  <c r="AX9" i="4"/>
  <c r="AY9" i="4" s="1"/>
  <c r="H184" i="2"/>
  <c r="H192" i="2"/>
  <c r="H196" i="2"/>
  <c r="H200" i="2"/>
  <c r="H204" i="2"/>
  <c r="H208" i="2"/>
  <c r="H216" i="2"/>
  <c r="H224" i="2"/>
  <c r="H228" i="2"/>
  <c r="H232" i="2"/>
  <c r="H236" i="2"/>
  <c r="H240" i="2"/>
  <c r="H244" i="2"/>
  <c r="H248" i="2"/>
  <c r="H252" i="2"/>
  <c r="H256" i="2"/>
  <c r="H260" i="2"/>
  <c r="H264" i="2"/>
  <c r="H268" i="2"/>
  <c r="H272" i="2"/>
  <c r="H280" i="2"/>
  <c r="H288" i="2"/>
  <c r="H292" i="2"/>
  <c r="H296" i="2"/>
  <c r="H300" i="2"/>
  <c r="H304" i="2"/>
  <c r="H308" i="2"/>
  <c r="H312" i="2"/>
  <c r="H316" i="2"/>
  <c r="H320" i="2"/>
  <c r="H324" i="2"/>
  <c r="H328" i="2"/>
  <c r="H332" i="2"/>
  <c r="H336" i="2"/>
  <c r="H344" i="2"/>
  <c r="H352" i="2"/>
  <c r="H356" i="2"/>
  <c r="H360" i="2"/>
  <c r="H364" i="2"/>
  <c r="H368" i="2"/>
  <c r="H372" i="2"/>
  <c r="H376" i="2"/>
  <c r="H380" i="2"/>
  <c r="H384" i="2"/>
  <c r="H388" i="2"/>
  <c r="H392" i="2"/>
  <c r="H396" i="2"/>
  <c r="H400" i="2"/>
  <c r="H408" i="2"/>
  <c r="H416" i="2"/>
  <c r="H420" i="2"/>
  <c r="H424" i="2"/>
  <c r="H428" i="2"/>
  <c r="H432" i="2"/>
  <c r="H436" i="2"/>
  <c r="H440" i="2"/>
  <c r="H444" i="2"/>
  <c r="H448" i="2"/>
  <c r="H452" i="2"/>
  <c r="H456" i="2"/>
  <c r="H460" i="2"/>
  <c r="H464" i="2"/>
  <c r="H472" i="2"/>
  <c r="H480" i="2"/>
  <c r="H484" i="2"/>
  <c r="H488" i="2"/>
  <c r="H496" i="2"/>
  <c r="H504" i="2"/>
  <c r="H508" i="2"/>
  <c r="H512" i="2"/>
  <c r="H516" i="2"/>
  <c r="H520" i="2"/>
  <c r="H528" i="2"/>
  <c r="H532" i="2"/>
  <c r="H536" i="2"/>
  <c r="H540" i="2"/>
  <c r="H544" i="2"/>
  <c r="H548" i="2"/>
  <c r="H552" i="2"/>
  <c r="H556" i="2"/>
  <c r="H560" i="2"/>
  <c r="H564" i="2"/>
  <c r="H568" i="2"/>
  <c r="H576" i="2"/>
  <c r="H580" i="2"/>
  <c r="H584" i="2"/>
  <c r="H592" i="2"/>
  <c r="H600" i="2"/>
  <c r="H608" i="2"/>
  <c r="H612" i="2"/>
  <c r="H616" i="2"/>
  <c r="H624" i="2"/>
  <c r="H632" i="2"/>
  <c r="H640" i="2"/>
  <c r="H644" i="2"/>
  <c r="H648" i="2"/>
  <c r="H656" i="2"/>
  <c r="H664" i="2"/>
  <c r="H672" i="2"/>
  <c r="H676" i="2"/>
  <c r="H680" i="2"/>
  <c r="H688" i="2"/>
  <c r="H696" i="2"/>
  <c r="H704" i="2"/>
  <c r="H708" i="2"/>
  <c r="H712" i="2"/>
  <c r="H720" i="2"/>
  <c r="H728" i="2"/>
  <c r="H736" i="2"/>
  <c r="H740" i="2"/>
  <c r="H744" i="2"/>
  <c r="H752" i="2"/>
  <c r="H760" i="2"/>
  <c r="H768" i="2"/>
  <c r="H772" i="2"/>
  <c r="H776" i="2"/>
  <c r="H784" i="2"/>
  <c r="H792" i="2"/>
  <c r="H800" i="2"/>
  <c r="H804" i="2"/>
  <c r="H808" i="2"/>
  <c r="H816" i="2"/>
  <c r="H824" i="2"/>
  <c r="H832" i="2"/>
  <c r="H836" i="2"/>
  <c r="H840" i="2"/>
  <c r="H848" i="2"/>
  <c r="H856" i="2"/>
  <c r="H864" i="2"/>
  <c r="H868" i="2"/>
  <c r="H872" i="2"/>
  <c r="H880" i="2"/>
  <c r="H888" i="2"/>
  <c r="H896" i="2"/>
  <c r="H900" i="2"/>
  <c r="H904" i="2"/>
  <c r="H912" i="2"/>
  <c r="H920" i="2"/>
  <c r="H928" i="2"/>
  <c r="H932" i="2"/>
  <c r="H936" i="2"/>
  <c r="H944" i="2"/>
  <c r="H952" i="2"/>
  <c r="H960" i="2"/>
  <c r="H964" i="2"/>
  <c r="H968" i="2"/>
  <c r="H976" i="2"/>
  <c r="H984" i="2"/>
  <c r="H992" i="2"/>
  <c r="H996" i="2"/>
  <c r="H1000" i="2"/>
  <c r="H1008" i="2"/>
  <c r="H1016" i="2"/>
  <c r="H1024" i="2"/>
  <c r="H1028" i="2"/>
  <c r="H1032" i="2"/>
  <c r="H1040" i="2"/>
  <c r="H1048" i="2"/>
  <c r="H1056" i="2"/>
  <c r="H1060" i="2"/>
  <c r="H1064" i="2"/>
  <c r="H1072" i="2"/>
  <c r="H1080" i="2"/>
  <c r="H1088" i="2"/>
  <c r="H1092" i="2"/>
  <c r="H1096" i="2"/>
  <c r="H1104" i="2"/>
  <c r="H1112" i="2"/>
  <c r="H1120" i="2"/>
  <c r="H1124" i="2"/>
  <c r="H1128" i="2"/>
  <c r="H1136" i="2"/>
  <c r="H1144" i="2"/>
  <c r="H1152" i="2"/>
  <c r="H1156" i="2"/>
  <c r="H1160" i="2"/>
  <c r="H1168" i="2"/>
  <c r="H1176" i="2"/>
  <c r="H1184" i="2"/>
  <c r="H1188" i="2"/>
  <c r="H1192" i="2"/>
  <c r="H1200" i="2"/>
  <c r="H1208" i="2"/>
  <c r="H1216" i="2"/>
  <c r="H1220" i="2"/>
  <c r="H1224" i="2"/>
  <c r="H1232" i="2"/>
  <c r="H1240" i="2"/>
  <c r="H1248" i="2"/>
  <c r="H1252" i="2"/>
  <c r="H1256" i="2"/>
  <c r="H1264" i="2"/>
  <c r="H1272" i="2"/>
  <c r="H1280" i="2"/>
  <c r="H1284" i="2"/>
  <c r="H1288" i="2"/>
  <c r="H1296" i="2"/>
  <c r="H1304" i="2"/>
  <c r="H1312" i="2"/>
  <c r="H1316" i="2"/>
  <c r="H1320" i="2"/>
  <c r="H1328" i="2"/>
  <c r="H1336" i="2"/>
  <c r="H1344" i="2"/>
  <c r="H1352" i="2"/>
  <c r="H1360" i="2"/>
  <c r="H1368" i="2"/>
  <c r="H1376" i="2"/>
  <c r="H1384" i="2"/>
  <c r="H1392" i="2"/>
  <c r="H1400" i="2"/>
  <c r="H1408" i="2"/>
  <c r="H1416" i="2"/>
  <c r="H1424" i="2"/>
  <c r="H1432" i="2"/>
  <c r="H1440" i="2"/>
  <c r="H1448" i="2"/>
  <c r="H1456" i="2"/>
  <c r="H1464" i="2"/>
  <c r="H1472" i="2"/>
  <c r="H1476" i="2"/>
  <c r="H1484" i="2"/>
  <c r="H1492" i="2"/>
  <c r="H1496" i="2"/>
  <c r="H1500" i="2"/>
  <c r="H1504" i="2"/>
  <c r="H1508" i="2"/>
  <c r="H1516" i="2"/>
  <c r="H1524" i="2"/>
  <c r="H1528" i="2"/>
  <c r="H1532" i="2"/>
  <c r="H1536" i="2"/>
  <c r="H1540" i="2"/>
  <c r="H1548" i="2"/>
  <c r="H1556" i="2"/>
  <c r="H1560" i="2"/>
  <c r="H1564" i="2"/>
  <c r="H1568" i="2"/>
  <c r="H1572" i="2"/>
  <c r="H1580" i="2"/>
  <c r="H1588" i="2"/>
  <c r="H1592" i="2"/>
  <c r="H1596" i="2"/>
  <c r="H1600" i="2"/>
  <c r="H1604" i="2"/>
  <c r="H1612" i="2"/>
  <c r="H1620" i="2"/>
  <c r="H1624" i="2"/>
  <c r="H1628" i="2"/>
  <c r="H1632" i="2"/>
  <c r="H1636" i="2"/>
  <c r="H1644" i="2"/>
  <c r="H1652" i="2"/>
  <c r="H1656" i="2"/>
  <c r="H1660" i="2"/>
  <c r="H1664" i="2"/>
  <c r="H1668" i="2"/>
  <c r="H1676" i="2"/>
  <c r="H1684" i="2"/>
  <c r="H1688" i="2"/>
  <c r="H1692" i="2"/>
  <c r="H1696" i="2"/>
  <c r="H1700" i="2"/>
  <c r="H1708" i="2"/>
  <c r="H1716" i="2"/>
  <c r="H1720" i="2"/>
  <c r="H1724" i="2"/>
  <c r="H1728" i="2"/>
  <c r="H1732" i="2"/>
  <c r="H1740" i="2"/>
  <c r="H1748" i="2"/>
  <c r="H1752" i="2"/>
  <c r="H1756" i="2"/>
  <c r="H1760" i="2"/>
  <c r="H1764" i="2"/>
  <c r="H1772" i="2"/>
  <c r="H1780" i="2"/>
  <c r="H1784" i="2"/>
  <c r="H1788" i="2"/>
  <c r="H1792" i="2"/>
  <c r="H1796" i="2"/>
  <c r="H1804" i="2"/>
  <c r="H1812" i="2"/>
  <c r="H1816" i="2"/>
  <c r="H1820" i="2"/>
  <c r="H1824" i="2"/>
  <c r="H1828" i="2"/>
  <c r="H1836" i="2"/>
  <c r="H1844" i="2"/>
  <c r="H1848" i="2"/>
  <c r="H1852" i="2"/>
  <c r="H1856" i="2"/>
  <c r="H1860" i="2"/>
  <c r="H1868" i="2"/>
  <c r="H1876" i="2"/>
  <c r="H1880" i="2"/>
  <c r="H1884" i="2"/>
  <c r="H1888" i="2"/>
  <c r="H1892" i="2"/>
  <c r="H1900" i="2"/>
  <c r="H1908" i="2"/>
  <c r="H1912" i="2"/>
  <c r="H1916" i="2"/>
  <c r="H1920" i="2"/>
  <c r="H1924" i="2"/>
  <c r="H1932" i="2"/>
  <c r="H1940" i="2"/>
  <c r="H1944" i="2"/>
  <c r="H1948" i="2"/>
  <c r="H1952" i="2"/>
  <c r="H1956" i="2"/>
  <c r="H1964" i="2"/>
  <c r="H1972" i="2"/>
  <c r="H1976" i="2"/>
  <c r="H1980" i="2"/>
  <c r="H1984" i="2"/>
  <c r="H1988" i="2"/>
  <c r="H1996" i="2"/>
  <c r="H2004" i="2"/>
  <c r="H2008" i="2"/>
  <c r="H2012" i="2"/>
  <c r="H2016" i="2"/>
  <c r="H2020" i="2"/>
  <c r="H2028" i="2"/>
  <c r="H2036" i="2"/>
  <c r="H2040" i="2"/>
  <c r="H2044" i="2"/>
  <c r="H2048" i="2"/>
  <c r="H2052" i="2"/>
  <c r="H2060" i="2"/>
  <c r="H2068" i="2"/>
  <c r="H2072" i="2"/>
  <c r="H2076" i="2"/>
  <c r="H2080" i="2"/>
  <c r="H2084" i="2"/>
  <c r="H2092" i="2"/>
  <c r="H2100" i="2"/>
  <c r="H2104" i="2"/>
  <c r="H2108" i="2"/>
  <c r="H2112" i="2"/>
  <c r="H2116" i="2"/>
  <c r="H2124" i="2"/>
  <c r="H2132" i="2"/>
  <c r="H2136" i="2"/>
  <c r="H2140" i="2"/>
  <c r="H2144" i="2"/>
  <c r="H2148" i="2"/>
  <c r="H2156" i="2"/>
  <c r="H2164" i="2"/>
  <c r="H2168" i="2"/>
  <c r="H2172" i="2"/>
  <c r="H2176" i="2"/>
  <c r="H2180" i="2"/>
  <c r="H2188" i="2"/>
  <c r="H2196" i="2"/>
  <c r="H2200" i="2"/>
  <c r="H2204" i="2"/>
  <c r="H2208" i="2"/>
  <c r="H2212" i="2"/>
  <c r="H2216" i="2"/>
  <c r="H2220" i="2"/>
  <c r="H2224" i="2"/>
  <c r="H2232" i="2"/>
  <c r="H2236" i="2"/>
  <c r="H2240" i="2"/>
  <c r="H2244" i="2"/>
  <c r="H3111" i="2"/>
  <c r="R11" i="2"/>
  <c r="H2248" i="2"/>
  <c r="H2256" i="2"/>
  <c r="H2260" i="2"/>
  <c r="H2264" i="2"/>
  <c r="H2268" i="2"/>
  <c r="H2272" i="2"/>
  <c r="H2276" i="2"/>
  <c r="H2280" i="2"/>
  <c r="H2284" i="2"/>
  <c r="H2288" i="2"/>
  <c r="H2296" i="2"/>
  <c r="H2300" i="2"/>
  <c r="H2304" i="2"/>
  <c r="H2308" i="2"/>
  <c r="H2312" i="2"/>
  <c r="H2320" i="2"/>
  <c r="H2324" i="2"/>
  <c r="H2328" i="2"/>
  <c r="H2332" i="2"/>
  <c r="H2336" i="2"/>
  <c r="H2340" i="2"/>
  <c r="H2344" i="2"/>
  <c r="H2348" i="2"/>
  <c r="H2352" i="2"/>
  <c r="H2360" i="2"/>
  <c r="H2364" i="2"/>
  <c r="H2368" i="2"/>
  <c r="H2372" i="2"/>
  <c r="H2376" i="2"/>
  <c r="H2384" i="2"/>
  <c r="H2388" i="2"/>
  <c r="H2392" i="2"/>
  <c r="H2396" i="2"/>
  <c r="H2400" i="2"/>
  <c r="H2404" i="2"/>
  <c r="H2408" i="2"/>
  <c r="H2412" i="2"/>
  <c r="H2416" i="2"/>
  <c r="H2424" i="2"/>
  <c r="H2428" i="2"/>
  <c r="H2432" i="2"/>
  <c r="H2436" i="2"/>
  <c r="H2440" i="2"/>
  <c r="H2448" i="2"/>
  <c r="H2452" i="2"/>
  <c r="H2456" i="2"/>
  <c r="H2460" i="2"/>
  <c r="H2464" i="2"/>
  <c r="H2468" i="2"/>
  <c r="H2472" i="2"/>
  <c r="H2476" i="2"/>
  <c r="H2480" i="2"/>
  <c r="H2488" i="2"/>
  <c r="H2492" i="2"/>
  <c r="H2496" i="2"/>
  <c r="H2500" i="2"/>
  <c r="H2504" i="2"/>
  <c r="H2512" i="2"/>
  <c r="H2516" i="2"/>
  <c r="H2520" i="2"/>
  <c r="H2524" i="2"/>
  <c r="H2528" i="2"/>
  <c r="H2532" i="2"/>
  <c r="H2536" i="2"/>
  <c r="H2540" i="2"/>
  <c r="H2544" i="2"/>
  <c r="H2552" i="2"/>
  <c r="H2556" i="2"/>
  <c r="H2560" i="2"/>
  <c r="H2564" i="2"/>
  <c r="H2568" i="2"/>
  <c r="H2576" i="2"/>
  <c r="H2580" i="2"/>
  <c r="H2584" i="2"/>
  <c r="H2588" i="2"/>
  <c r="H2592" i="2"/>
  <c r="H2596" i="2"/>
  <c r="H2600" i="2"/>
  <c r="H2604" i="2"/>
  <c r="H2608" i="2"/>
  <c r="H2616" i="2"/>
  <c r="H2620" i="2"/>
  <c r="H2624" i="2"/>
  <c r="H2628" i="2"/>
  <c r="H2632" i="2"/>
  <c r="H2640" i="2"/>
  <c r="H2644" i="2"/>
  <c r="H2648" i="2"/>
  <c r="H2652" i="2"/>
  <c r="H2656" i="2"/>
  <c r="H2660" i="2"/>
  <c r="H2664" i="2"/>
  <c r="H2668" i="2"/>
  <c r="H2672" i="2"/>
  <c r="H2680" i="2"/>
  <c r="H2684" i="2"/>
  <c r="H2688" i="2"/>
  <c r="H2692" i="2"/>
  <c r="H2696" i="2"/>
  <c r="H2704" i="2"/>
  <c r="H2708" i="2"/>
  <c r="H2712" i="2"/>
  <c r="H2716" i="2"/>
  <c r="H2720" i="2"/>
  <c r="H2724" i="2"/>
  <c r="H2728" i="2"/>
  <c r="H2732" i="2"/>
  <c r="H2736" i="2"/>
  <c r="H2740" i="2"/>
  <c r="H2744" i="2"/>
  <c r="H2748" i="2"/>
  <c r="H2752" i="2"/>
  <c r="H2760" i="2"/>
  <c r="H2768" i="2"/>
  <c r="H2772" i="2"/>
  <c r="H2776" i="2"/>
  <c r="H2784" i="2"/>
  <c r="H2792" i="2"/>
  <c r="H2796" i="2"/>
  <c r="H2800" i="2"/>
  <c r="H2804" i="2"/>
  <c r="H2808" i="2"/>
  <c r="H2812" i="2"/>
  <c r="H2816" i="2"/>
  <c r="H2820" i="2"/>
  <c r="H2824" i="2"/>
  <c r="H2828" i="2"/>
  <c r="H2832" i="2"/>
  <c r="H2836" i="2"/>
  <c r="H2840" i="2"/>
  <c r="H2844" i="2"/>
  <c r="H2848" i="2"/>
  <c r="H2852" i="2"/>
  <c r="H2856" i="2"/>
  <c r="H2864" i="2"/>
  <c r="H2868" i="2"/>
  <c r="H2872" i="2"/>
  <c r="H2876" i="2"/>
  <c r="H2880" i="2"/>
  <c r="H2884" i="2"/>
  <c r="H2888" i="2"/>
  <c r="H2892" i="2"/>
  <c r="H2896" i="2"/>
  <c r="H2900" i="2"/>
  <c r="H2904" i="2"/>
  <c r="H2908" i="2"/>
  <c r="H2912" i="2"/>
  <c r="H2916" i="2"/>
  <c r="H2920" i="2"/>
  <c r="H2924" i="2"/>
  <c r="H2928" i="2"/>
  <c r="H2932" i="2"/>
  <c r="H2936" i="2"/>
  <c r="H2944" i="2"/>
  <c r="H2948" i="2"/>
  <c r="H2952" i="2"/>
  <c r="H2956" i="2"/>
  <c r="H2960" i="2"/>
  <c r="H2964" i="2"/>
  <c r="H2968" i="2"/>
  <c r="H2972" i="2"/>
  <c r="H2976" i="2"/>
  <c r="H2980" i="2"/>
  <c r="H2984" i="2"/>
  <c r="H2988" i="2"/>
  <c r="H2992" i="2"/>
  <c r="H2996" i="2"/>
  <c r="H3000" i="2"/>
  <c r="H3004" i="2"/>
  <c r="H3008" i="2"/>
  <c r="H3016" i="2"/>
  <c r="H3024" i="2"/>
  <c r="H3028" i="2"/>
  <c r="H3032" i="2"/>
  <c r="H3040" i="2"/>
  <c r="H3048" i="2"/>
  <c r="H3052" i="2"/>
  <c r="H3056" i="2"/>
  <c r="H3060" i="2"/>
  <c r="H3064" i="2"/>
  <c r="H3068" i="2"/>
  <c r="H3072" i="2"/>
  <c r="H3076" i="2"/>
  <c r="H3080" i="2"/>
  <c r="H3084" i="2"/>
  <c r="H3088" i="2"/>
  <c r="H3092" i="2"/>
  <c r="H3096" i="2"/>
  <c r="H3100" i="2"/>
  <c r="H3104" i="2"/>
  <c r="H3108" i="2"/>
  <c r="H3112" i="2"/>
  <c r="H3116" i="2"/>
  <c r="H3120" i="2"/>
  <c r="H3124" i="2"/>
  <c r="H3132" i="2"/>
  <c r="H3140" i="2"/>
  <c r="H3144" i="2"/>
  <c r="H3148" i="2"/>
  <c r="H3152" i="2"/>
  <c r="H3156" i="2"/>
  <c r="H3164" i="2"/>
  <c r="H3172" i="2"/>
  <c r="H3176" i="2"/>
  <c r="H3180" i="2"/>
  <c r="H3184" i="2"/>
  <c r="H3188" i="2"/>
  <c r="H3196" i="2"/>
  <c r="H3204" i="2"/>
  <c r="H3208" i="2"/>
  <c r="H3212" i="2"/>
  <c r="H3216" i="2"/>
  <c r="H3220" i="2"/>
  <c r="H3224" i="2"/>
  <c r="H3228" i="2"/>
  <c r="H3232" i="2"/>
  <c r="H3236" i="2"/>
  <c r="H3240" i="2"/>
  <c r="H3248" i="2"/>
  <c r="H3256" i="2"/>
  <c r="H3260" i="2"/>
  <c r="H3264" i="2"/>
  <c r="H3272" i="2"/>
  <c r="H3280" i="2"/>
  <c r="H3284" i="2"/>
  <c r="H3288" i="2"/>
  <c r="H3292" i="2"/>
  <c r="H3296" i="2"/>
  <c r="H3300" i="2"/>
  <c r="H3304" i="2"/>
  <c r="H3308" i="2"/>
  <c r="H3312" i="2"/>
  <c r="H3316" i="2"/>
  <c r="H3320" i="2"/>
  <c r="H3324" i="2"/>
  <c r="H3328" i="2"/>
  <c r="H3332" i="2"/>
  <c r="H3336" i="2"/>
  <c r="H3340" i="2"/>
  <c r="H3344" i="2"/>
  <c r="H3352" i="2"/>
  <c r="H3356" i="2"/>
  <c r="H3360" i="2"/>
  <c r="H3364" i="2"/>
  <c r="H3368" i="2"/>
  <c r="H3372" i="2"/>
  <c r="H3376" i="2"/>
  <c r="H3380" i="2"/>
  <c r="H3384" i="2"/>
  <c r="H3388" i="2"/>
  <c r="H3392" i="2"/>
  <c r="H3396" i="2"/>
  <c r="H3400" i="2"/>
  <c r="H3404" i="2"/>
  <c r="H3408" i="2"/>
  <c r="H3412" i="2"/>
  <c r="H3416" i="2"/>
  <c r="H3420" i="2"/>
  <c r="H3424" i="2"/>
  <c r="H3432" i="2"/>
  <c r="H3436" i="2"/>
  <c r="H3440" i="2"/>
  <c r="H3444" i="2"/>
  <c r="H3448" i="2"/>
  <c r="H3452" i="2"/>
  <c r="H3456" i="2"/>
  <c r="H3460" i="2"/>
  <c r="H3464" i="2"/>
  <c r="H3468" i="2"/>
  <c r="H3472" i="2"/>
  <c r="H3476" i="2"/>
  <c r="H3480" i="2"/>
  <c r="H3484" i="2"/>
  <c r="H3488" i="2"/>
  <c r="H3492" i="2"/>
  <c r="H3496" i="2"/>
  <c r="H3504" i="2"/>
  <c r="H3509" i="2"/>
  <c r="AH50" i="3"/>
  <c r="AH42" i="3"/>
  <c r="AH52" i="3"/>
  <c r="N13" i="2"/>
  <c r="H13" i="2" s="1"/>
  <c r="AH34" i="3"/>
  <c r="AH40" i="3"/>
  <c r="W37" i="3"/>
  <c r="X37" i="3" s="1"/>
  <c r="Y37" i="3" s="1"/>
  <c r="Z37" i="3" s="1"/>
  <c r="AA37" i="3" s="1"/>
  <c r="AB37" i="3" s="1"/>
  <c r="AC37" i="3" s="1"/>
  <c r="AD37" i="3" s="1"/>
  <c r="AE37" i="3" s="1"/>
  <c r="AF37" i="3" s="1"/>
  <c r="AG37" i="3" s="1"/>
  <c r="W45" i="3"/>
  <c r="X45" i="3" s="1"/>
  <c r="Y45" i="3" s="1"/>
  <c r="Z45" i="3" s="1"/>
  <c r="AA45" i="3" s="1"/>
  <c r="AB45" i="3" s="1"/>
  <c r="AC45" i="3" s="1"/>
  <c r="AD45" i="3" s="1"/>
  <c r="AE45" i="3" s="1"/>
  <c r="AF45" i="3" s="1"/>
  <c r="AG45" i="3" s="1"/>
  <c r="AH35" i="3"/>
  <c r="AH44" i="3"/>
  <c r="W48" i="3"/>
  <c r="X48" i="3" s="1"/>
  <c r="Y48" i="3" s="1"/>
  <c r="Z48" i="3" s="1"/>
  <c r="AA48" i="3" s="1"/>
  <c r="AB48" i="3" s="1"/>
  <c r="AC48" i="3" s="1"/>
  <c r="AD48" i="3" s="1"/>
  <c r="AE48" i="3" s="1"/>
  <c r="AF48" i="3" s="1"/>
  <c r="AG48" i="3" s="1"/>
  <c r="AH51" i="3"/>
  <c r="AH43" i="3"/>
  <c r="W17" i="3"/>
  <c r="X17" i="3" s="1"/>
  <c r="Y17" i="3" s="1"/>
  <c r="Z17" i="3" s="1"/>
  <c r="AA17" i="3" s="1"/>
  <c r="AB17" i="3" s="1"/>
  <c r="AC17" i="3" s="1"/>
  <c r="AD17" i="3" s="1"/>
  <c r="AE17" i="3" s="1"/>
  <c r="AF17" i="3" s="1"/>
  <c r="AG17" i="3" s="1"/>
  <c r="W38" i="3"/>
  <c r="X38" i="3" s="1"/>
  <c r="Y38" i="3" s="1"/>
  <c r="Z38" i="3" s="1"/>
  <c r="AA38" i="3" s="1"/>
  <c r="AB38" i="3" s="1"/>
  <c r="AC38" i="3" s="1"/>
  <c r="AD38" i="3" s="1"/>
  <c r="AE38" i="3" s="1"/>
  <c r="AF38" i="3" s="1"/>
  <c r="AG38" i="3" s="1"/>
  <c r="W46" i="3"/>
  <c r="X46" i="3" s="1"/>
  <c r="Y46" i="3" s="1"/>
  <c r="Z46" i="3" s="1"/>
  <c r="AA46" i="3" s="1"/>
  <c r="AB46" i="3" s="1"/>
  <c r="AC46" i="3" s="1"/>
  <c r="AD46" i="3" s="1"/>
  <c r="AE46" i="3" s="1"/>
  <c r="AF46" i="3" s="1"/>
  <c r="AG46" i="3" s="1"/>
  <c r="AH36" i="3"/>
  <c r="U11" i="3"/>
  <c r="U12" i="3"/>
  <c r="W41" i="3"/>
  <c r="X41" i="3" s="1"/>
  <c r="Y41" i="3" s="1"/>
  <c r="Z41" i="3" s="1"/>
  <c r="AA41" i="3" s="1"/>
  <c r="AB41" i="3" s="1"/>
  <c r="AC41" i="3" s="1"/>
  <c r="AD41" i="3" s="1"/>
  <c r="AE41" i="3" s="1"/>
  <c r="AF41" i="3" s="1"/>
  <c r="AG41" i="3" s="1"/>
  <c r="W49" i="3"/>
  <c r="X49" i="3" s="1"/>
  <c r="Y49" i="3" s="1"/>
  <c r="Z49" i="3" s="1"/>
  <c r="AA49" i="3" s="1"/>
  <c r="AB49" i="3" s="1"/>
  <c r="AC49" i="3" s="1"/>
  <c r="AD49" i="3" s="1"/>
  <c r="AE49" i="3" s="1"/>
  <c r="AF49" i="3" s="1"/>
  <c r="AG49" i="3" s="1"/>
  <c r="AB46" i="4"/>
  <c r="T46" i="4"/>
  <c r="L46" i="4"/>
  <c r="L70" i="4"/>
  <c r="AB70" i="4"/>
  <c r="T70" i="4"/>
  <c r="L66" i="4"/>
  <c r="AB66" i="4"/>
  <c r="T66" i="4"/>
  <c r="AB42" i="4"/>
  <c r="T42" i="4"/>
  <c r="L42" i="4"/>
  <c r="L78" i="4"/>
  <c r="AB78" i="4"/>
  <c r="T78" i="4"/>
  <c r="L74" i="4"/>
  <c r="AB74" i="4"/>
  <c r="T74" i="4"/>
  <c r="AB43" i="4"/>
  <c r="T43" i="4"/>
  <c r="L43" i="4"/>
  <c r="AB47" i="4"/>
  <c r="T47" i="4"/>
  <c r="L47" i="4"/>
  <c r="T81" i="4"/>
  <c r="L81" i="4"/>
  <c r="AB81" i="4"/>
  <c r="T77" i="4"/>
  <c r="L77" i="4"/>
  <c r="AB77" i="4"/>
  <c r="T73" i="4"/>
  <c r="L73" i="4"/>
  <c r="AB73" i="4"/>
  <c r="T69" i="4"/>
  <c r="L69" i="4"/>
  <c r="AB69" i="4"/>
  <c r="T65" i="4"/>
  <c r="L65" i="4"/>
  <c r="AB65" i="4"/>
  <c r="T44" i="4"/>
  <c r="L44" i="4"/>
  <c r="AB44" i="4"/>
  <c r="T48" i="4"/>
  <c r="L48" i="4"/>
  <c r="AB48" i="4"/>
  <c r="T80" i="4"/>
  <c r="L80" i="4"/>
  <c r="AB80" i="4"/>
  <c r="T76" i="4"/>
  <c r="L76" i="4"/>
  <c r="AB76" i="4"/>
  <c r="T72" i="4"/>
  <c r="L72" i="4"/>
  <c r="AB72" i="4"/>
  <c r="T68" i="4"/>
  <c r="L68" i="4"/>
  <c r="AB68" i="4"/>
  <c r="L45" i="4"/>
  <c r="AB45" i="4"/>
  <c r="T45" i="4"/>
  <c r="L49" i="4"/>
  <c r="AB49" i="4"/>
  <c r="T49" i="4"/>
  <c r="AB79" i="4"/>
  <c r="T79" i="4"/>
  <c r="L79" i="4"/>
  <c r="AB75" i="4"/>
  <c r="T75" i="4"/>
  <c r="L75" i="4"/>
  <c r="AB71" i="4"/>
  <c r="T71" i="4"/>
  <c r="L71" i="4"/>
  <c r="AB67" i="4"/>
  <c r="T67" i="4"/>
  <c r="L67" i="4"/>
  <c r="BD453" i="4"/>
  <c r="BE17" i="4"/>
  <c r="BD6" i="4"/>
  <c r="BC6" i="4"/>
  <c r="H19" i="2"/>
  <c r="H25" i="2"/>
  <c r="H39" i="2"/>
  <c r="H41" i="2"/>
  <c r="H43" i="2"/>
  <c r="H45" i="2"/>
  <c r="H47" i="2"/>
  <c r="H49" i="2"/>
  <c r="H51" i="2"/>
  <c r="H53" i="2"/>
  <c r="H55" i="2"/>
  <c r="H57" i="2"/>
  <c r="H59" i="2"/>
  <c r="H61" i="2"/>
  <c r="H63" i="2"/>
  <c r="H65" i="2"/>
  <c r="H67" i="2"/>
  <c r="H69" i="2"/>
  <c r="H71" i="2"/>
  <c r="H73" i="2"/>
  <c r="H75" i="2"/>
  <c r="H77" i="2"/>
  <c r="H79" i="2"/>
  <c r="H81" i="2"/>
  <c r="H83" i="2"/>
  <c r="H85" i="2"/>
  <c r="H87" i="2"/>
  <c r="H89" i="2"/>
  <c r="H91" i="2"/>
  <c r="H93" i="2"/>
  <c r="H95" i="2"/>
  <c r="H97" i="2"/>
  <c r="H99" i="2"/>
  <c r="H101" i="2"/>
  <c r="H103" i="2"/>
  <c r="H105" i="2"/>
  <c r="H107" i="2"/>
  <c r="H109" i="2"/>
  <c r="H111" i="2"/>
  <c r="H113" i="2"/>
  <c r="H115" i="2"/>
  <c r="H117" i="2"/>
  <c r="H119" i="2"/>
  <c r="H121" i="2"/>
  <c r="H123" i="2"/>
  <c r="H125" i="2"/>
  <c r="H127" i="2"/>
  <c r="H129" i="2"/>
  <c r="H131" i="2"/>
  <c r="H133" i="2"/>
  <c r="H135" i="2"/>
  <c r="H137" i="2"/>
  <c r="H139" i="2"/>
  <c r="H141" i="2"/>
  <c r="H143" i="2"/>
  <c r="H145" i="2"/>
  <c r="H147" i="2"/>
  <c r="H149" i="2"/>
  <c r="H151" i="2"/>
  <c r="H153" i="2"/>
  <c r="H155" i="2"/>
  <c r="H157" i="2"/>
  <c r="H159" i="2"/>
  <c r="H161" i="2"/>
  <c r="H163" i="2"/>
  <c r="H165" i="2"/>
  <c r="H167" i="2"/>
  <c r="H169" i="2"/>
  <c r="H171" i="2"/>
  <c r="H173" i="2"/>
  <c r="H175" i="2"/>
  <c r="H177" i="2"/>
  <c r="H179" i="2"/>
  <c r="H181" i="2"/>
  <c r="H183" i="2"/>
  <c r="H185" i="2"/>
  <c r="H187" i="2"/>
  <c r="H189" i="2"/>
  <c r="H191" i="2"/>
  <c r="H193" i="2"/>
  <c r="H195" i="2"/>
  <c r="H197" i="2"/>
  <c r="H199" i="2"/>
  <c r="H201" i="2"/>
  <c r="H203" i="2"/>
  <c r="H205" i="2"/>
  <c r="H207" i="2"/>
  <c r="H209" i="2"/>
  <c r="H211" i="2"/>
  <c r="H213" i="2"/>
  <c r="H215" i="2"/>
  <c r="H217" i="2"/>
  <c r="H219" i="2"/>
  <c r="H221" i="2"/>
  <c r="H223" i="2"/>
  <c r="H225" i="2"/>
  <c r="H227" i="2"/>
  <c r="H229" i="2"/>
  <c r="H231" i="2"/>
  <c r="H233" i="2"/>
  <c r="H235" i="2"/>
  <c r="H237" i="2"/>
  <c r="H239" i="2"/>
  <c r="H241" i="2"/>
  <c r="H243" i="2"/>
  <c r="H245" i="2"/>
  <c r="H247" i="2"/>
  <c r="H249" i="2"/>
  <c r="H251" i="2"/>
  <c r="H253" i="2"/>
  <c r="H255" i="2"/>
  <c r="H257" i="2"/>
  <c r="H259" i="2"/>
  <c r="H261" i="2"/>
  <c r="H263" i="2"/>
  <c r="H265" i="2"/>
  <c r="H267" i="2"/>
  <c r="H269" i="2"/>
  <c r="H271" i="2"/>
  <c r="H273" i="2"/>
  <c r="H275" i="2"/>
  <c r="H277" i="2"/>
  <c r="H279" i="2"/>
  <c r="H281" i="2"/>
  <c r="H283" i="2"/>
  <c r="H285" i="2"/>
  <c r="H287" i="2"/>
  <c r="H289" i="2"/>
  <c r="H291" i="2"/>
  <c r="H293" i="2"/>
  <c r="H295" i="2"/>
  <c r="H297" i="2"/>
  <c r="H299" i="2"/>
  <c r="H301" i="2"/>
  <c r="H303" i="2"/>
  <c r="H305" i="2"/>
  <c r="H307" i="2"/>
  <c r="H309" i="2"/>
  <c r="H311" i="2"/>
  <c r="H313" i="2"/>
  <c r="H315" i="2"/>
  <c r="H317" i="2"/>
  <c r="H319" i="2"/>
  <c r="H321" i="2"/>
  <c r="H323" i="2"/>
  <c r="H325" i="2"/>
  <c r="H327" i="2"/>
  <c r="H329" i="2"/>
  <c r="H331" i="2"/>
  <c r="H333" i="2"/>
  <c r="H335" i="2"/>
  <c r="H337" i="2"/>
  <c r="H339" i="2"/>
  <c r="H341" i="2"/>
  <c r="H343" i="2"/>
  <c r="H345" i="2"/>
  <c r="H347" i="2"/>
  <c r="H349" i="2"/>
  <c r="H351" i="2"/>
  <c r="H353" i="2"/>
  <c r="H355" i="2"/>
  <c r="H357" i="2"/>
  <c r="H359" i="2"/>
  <c r="H361" i="2"/>
  <c r="H363" i="2"/>
  <c r="H365" i="2"/>
  <c r="H367" i="2"/>
  <c r="H369" i="2"/>
  <c r="H371" i="2"/>
  <c r="H373" i="2"/>
  <c r="H375" i="2"/>
  <c r="H377" i="2"/>
  <c r="H379" i="2"/>
  <c r="H381" i="2"/>
  <c r="H383" i="2"/>
  <c r="H385" i="2"/>
  <c r="H387" i="2"/>
  <c r="H389" i="2"/>
  <c r="H391" i="2"/>
  <c r="H393" i="2"/>
  <c r="H395" i="2"/>
  <c r="H397" i="2"/>
  <c r="H399" i="2"/>
  <c r="H401" i="2"/>
  <c r="H403" i="2"/>
  <c r="H405" i="2"/>
  <c r="H407" i="2"/>
  <c r="H409" i="2"/>
  <c r="H411" i="2"/>
  <c r="H413" i="2"/>
  <c r="H415" i="2"/>
  <c r="H417" i="2"/>
  <c r="H419" i="2"/>
  <c r="H421" i="2"/>
  <c r="H423" i="2"/>
  <c r="H425" i="2"/>
  <c r="H427" i="2"/>
  <c r="H429" i="2"/>
  <c r="H431" i="2"/>
  <c r="H433" i="2"/>
  <c r="H435" i="2"/>
  <c r="H437" i="2"/>
  <c r="H439" i="2"/>
  <c r="H441" i="2"/>
  <c r="H443" i="2"/>
  <c r="H445" i="2"/>
  <c r="H447" i="2"/>
  <c r="H449" i="2"/>
  <c r="H451" i="2"/>
  <c r="H453" i="2"/>
  <c r="H455" i="2"/>
  <c r="H457" i="2"/>
  <c r="H459" i="2"/>
  <c r="H461" i="2"/>
  <c r="H463" i="2"/>
  <c r="H465" i="2"/>
  <c r="H467" i="2"/>
  <c r="H469" i="2"/>
  <c r="H471" i="2"/>
  <c r="H473" i="2"/>
  <c r="H475" i="2"/>
  <c r="H477" i="2"/>
  <c r="H479" i="2"/>
  <c r="H481" i="2"/>
  <c r="H483" i="2"/>
  <c r="H485" i="2"/>
  <c r="H487" i="2"/>
  <c r="H489" i="2"/>
  <c r="H491" i="2"/>
  <c r="H493" i="2"/>
  <c r="H495" i="2"/>
  <c r="H497" i="2"/>
  <c r="H499" i="2"/>
  <c r="H501" i="2"/>
  <c r="H503" i="2"/>
  <c r="H505" i="2"/>
  <c r="H507" i="2"/>
  <c r="H509" i="2"/>
  <c r="H511" i="2"/>
  <c r="H513" i="2"/>
  <c r="H515" i="2"/>
  <c r="H517" i="2"/>
  <c r="H519" i="2"/>
  <c r="H521" i="2"/>
  <c r="H523" i="2"/>
  <c r="H525" i="2"/>
  <c r="H527" i="2"/>
  <c r="H529" i="2"/>
  <c r="H531" i="2"/>
  <c r="H533" i="2"/>
  <c r="H535" i="2"/>
  <c r="H537" i="2"/>
  <c r="H539" i="2"/>
  <c r="H541" i="2"/>
  <c r="H543" i="2"/>
  <c r="H545" i="2"/>
  <c r="H547" i="2"/>
  <c r="H549" i="2"/>
  <c r="H551" i="2"/>
  <c r="H553" i="2"/>
  <c r="H555" i="2"/>
  <c r="H557" i="2"/>
  <c r="H559" i="2"/>
  <c r="H561" i="2"/>
  <c r="H563" i="2"/>
  <c r="H565" i="2"/>
  <c r="H567" i="2"/>
  <c r="H569" i="2"/>
  <c r="H571" i="2"/>
  <c r="H573" i="2"/>
  <c r="H575" i="2"/>
  <c r="H577" i="2"/>
  <c r="H579" i="2"/>
  <c r="H581" i="2"/>
  <c r="H583" i="2"/>
  <c r="H585" i="2"/>
  <c r="H587" i="2"/>
  <c r="H589" i="2"/>
  <c r="H591" i="2"/>
  <c r="H593" i="2"/>
  <c r="H595" i="2"/>
  <c r="H597" i="2"/>
  <c r="H599" i="2"/>
  <c r="H601" i="2"/>
  <c r="H603" i="2"/>
  <c r="H605" i="2"/>
  <c r="H607" i="2"/>
  <c r="H609" i="2"/>
  <c r="H611" i="2"/>
  <c r="H613" i="2"/>
  <c r="H615" i="2"/>
  <c r="H617" i="2"/>
  <c r="H619" i="2"/>
  <c r="H621" i="2"/>
  <c r="H623" i="2"/>
  <c r="H625" i="2"/>
  <c r="H627" i="2"/>
  <c r="H629" i="2"/>
  <c r="H631" i="2"/>
  <c r="H633" i="2"/>
  <c r="H635" i="2"/>
  <c r="H637" i="2"/>
  <c r="H639" i="2"/>
  <c r="H641" i="2"/>
  <c r="H643" i="2"/>
  <c r="H645" i="2"/>
  <c r="H647" i="2"/>
  <c r="H649" i="2"/>
  <c r="H651" i="2"/>
  <c r="H653" i="2"/>
  <c r="H655" i="2"/>
  <c r="H657" i="2"/>
  <c r="H659" i="2"/>
  <c r="H661" i="2"/>
  <c r="H663" i="2"/>
  <c r="H665" i="2"/>
  <c r="H667" i="2"/>
  <c r="H669" i="2"/>
  <c r="H671" i="2"/>
  <c r="H673" i="2"/>
  <c r="H675" i="2"/>
  <c r="H677" i="2"/>
  <c r="H679" i="2"/>
  <c r="H681" i="2"/>
  <c r="H683" i="2"/>
  <c r="H685" i="2"/>
  <c r="H687" i="2"/>
  <c r="H689" i="2"/>
  <c r="H691" i="2"/>
  <c r="H693" i="2"/>
  <c r="H695" i="2"/>
  <c r="H697" i="2"/>
  <c r="H699" i="2"/>
  <c r="H701" i="2"/>
  <c r="H703" i="2"/>
  <c r="H705" i="2"/>
  <c r="H707" i="2"/>
  <c r="H709" i="2"/>
  <c r="H711" i="2"/>
  <c r="H713" i="2"/>
  <c r="H715" i="2"/>
  <c r="H717" i="2"/>
  <c r="H719" i="2"/>
  <c r="H721" i="2"/>
  <c r="H723" i="2"/>
  <c r="H725" i="2"/>
  <c r="H727" i="2"/>
  <c r="H729" i="2"/>
  <c r="H731" i="2"/>
  <c r="H733" i="2"/>
  <c r="H735" i="2"/>
  <c r="H737" i="2"/>
  <c r="H739" i="2"/>
  <c r="H741" i="2"/>
  <c r="H743" i="2"/>
  <c r="H745" i="2"/>
  <c r="H747" i="2"/>
  <c r="H749" i="2"/>
  <c r="H751" i="2"/>
  <c r="H753" i="2"/>
  <c r="H755" i="2"/>
  <c r="H757" i="2"/>
  <c r="H759" i="2"/>
  <c r="H761" i="2"/>
  <c r="H763" i="2"/>
  <c r="H765" i="2"/>
  <c r="H767" i="2"/>
  <c r="H769" i="2"/>
  <c r="H771" i="2"/>
  <c r="H773" i="2"/>
  <c r="H775" i="2"/>
  <c r="H777" i="2"/>
  <c r="H779" i="2"/>
  <c r="H781" i="2"/>
  <c r="H783" i="2"/>
  <c r="H785" i="2"/>
  <c r="H787" i="2"/>
  <c r="H789" i="2"/>
  <c r="H791" i="2"/>
  <c r="H793" i="2"/>
  <c r="H795" i="2"/>
  <c r="H797" i="2"/>
  <c r="H799" i="2"/>
  <c r="H801" i="2"/>
  <c r="H803" i="2"/>
  <c r="H805" i="2"/>
  <c r="H807" i="2"/>
  <c r="H809" i="2"/>
  <c r="H811" i="2"/>
  <c r="H813" i="2"/>
  <c r="H815" i="2"/>
  <c r="H817" i="2"/>
  <c r="H819" i="2"/>
  <c r="H821" i="2"/>
  <c r="H823" i="2"/>
  <c r="H825" i="2"/>
  <c r="H827" i="2"/>
  <c r="H829" i="2"/>
  <c r="H831" i="2"/>
  <c r="H833" i="2"/>
  <c r="H835" i="2"/>
  <c r="H837" i="2"/>
  <c r="H839" i="2"/>
  <c r="H841" i="2"/>
  <c r="H843" i="2"/>
  <c r="H845" i="2"/>
  <c r="H847" i="2"/>
  <c r="H849" i="2"/>
  <c r="H851" i="2"/>
  <c r="H853" i="2"/>
  <c r="H855" i="2"/>
  <c r="H857" i="2"/>
  <c r="H859" i="2"/>
  <c r="H861" i="2"/>
  <c r="H863" i="2"/>
  <c r="H865" i="2"/>
  <c r="H867" i="2"/>
  <c r="H869" i="2"/>
  <c r="H871" i="2"/>
  <c r="H873" i="2"/>
  <c r="H875" i="2"/>
  <c r="H877" i="2"/>
  <c r="H879" i="2"/>
  <c r="H881" i="2"/>
  <c r="H883" i="2"/>
  <c r="H885" i="2"/>
  <c r="H887" i="2"/>
  <c r="H889" i="2"/>
  <c r="H891" i="2"/>
  <c r="H893" i="2"/>
  <c r="H895" i="2"/>
  <c r="H897" i="2"/>
  <c r="H899" i="2"/>
  <c r="H901" i="2"/>
  <c r="H903" i="2"/>
  <c r="H905" i="2"/>
  <c r="H907" i="2"/>
  <c r="H909" i="2"/>
  <c r="H911" i="2"/>
  <c r="H913" i="2"/>
  <c r="H915" i="2"/>
  <c r="H917" i="2"/>
  <c r="H919" i="2"/>
  <c r="H921" i="2"/>
  <c r="H923" i="2"/>
  <c r="H925" i="2"/>
  <c r="H927" i="2"/>
  <c r="H929" i="2"/>
  <c r="H931" i="2"/>
  <c r="H933" i="2"/>
  <c r="H935" i="2"/>
  <c r="H937" i="2"/>
  <c r="H939" i="2"/>
  <c r="H941" i="2"/>
  <c r="H943" i="2"/>
  <c r="H945" i="2"/>
  <c r="H947" i="2"/>
  <c r="H949" i="2"/>
  <c r="H951" i="2"/>
  <c r="H953" i="2"/>
  <c r="H955" i="2"/>
  <c r="H957" i="2"/>
  <c r="H959" i="2"/>
  <c r="H961" i="2"/>
  <c r="H963" i="2"/>
  <c r="H965" i="2"/>
  <c r="H967" i="2"/>
  <c r="H969" i="2"/>
  <c r="H971" i="2"/>
  <c r="H973" i="2"/>
  <c r="H975" i="2"/>
  <c r="H977" i="2"/>
  <c r="H979" i="2"/>
  <c r="H981" i="2"/>
  <c r="H983" i="2"/>
  <c r="H985" i="2"/>
  <c r="H987" i="2"/>
  <c r="H989" i="2"/>
  <c r="H991" i="2"/>
  <c r="H993" i="2"/>
  <c r="H995" i="2"/>
  <c r="H997" i="2"/>
  <c r="H999" i="2"/>
  <c r="H1001" i="2"/>
  <c r="H1003" i="2"/>
  <c r="H1005" i="2"/>
  <c r="H1007" i="2"/>
  <c r="H1009" i="2"/>
  <c r="H1011" i="2"/>
  <c r="H1013" i="2"/>
  <c r="H1015" i="2"/>
  <c r="H1017" i="2"/>
  <c r="H1019" i="2"/>
  <c r="H1021" i="2"/>
  <c r="H1023" i="2"/>
  <c r="H1025" i="2"/>
  <c r="H1027" i="2"/>
  <c r="H1029" i="2"/>
  <c r="H1031" i="2"/>
  <c r="H1033" i="2"/>
  <c r="H1035" i="2"/>
  <c r="H1037" i="2"/>
  <c r="H1039" i="2"/>
  <c r="H1041" i="2"/>
  <c r="H1043" i="2"/>
  <c r="H1045" i="2"/>
  <c r="H1047" i="2"/>
  <c r="H1049" i="2"/>
  <c r="H1051" i="2"/>
  <c r="H1053" i="2"/>
  <c r="H1055" i="2"/>
  <c r="H1057" i="2"/>
  <c r="H1059" i="2"/>
  <c r="H1061" i="2"/>
  <c r="H1063" i="2"/>
  <c r="H1065" i="2"/>
  <c r="H1067" i="2"/>
  <c r="H1069" i="2"/>
  <c r="H1071" i="2"/>
  <c r="H1073" i="2"/>
  <c r="H1075" i="2"/>
  <c r="H1077" i="2"/>
  <c r="H1079" i="2"/>
  <c r="H1081" i="2"/>
  <c r="H1083" i="2"/>
  <c r="H1085" i="2"/>
  <c r="H1087" i="2"/>
  <c r="H1089" i="2"/>
  <c r="H1091" i="2"/>
  <c r="H1093" i="2"/>
  <c r="H1095" i="2"/>
  <c r="H1097" i="2"/>
  <c r="H1099" i="2"/>
  <c r="H1101" i="2"/>
  <c r="H1103" i="2"/>
  <c r="H1105" i="2"/>
  <c r="H1107" i="2"/>
  <c r="H1109" i="2"/>
  <c r="H1111" i="2"/>
  <c r="H1113" i="2"/>
  <c r="H1115" i="2"/>
  <c r="H1117" i="2"/>
  <c r="H1119" i="2"/>
  <c r="H1121" i="2"/>
  <c r="H1123" i="2"/>
  <c r="H1125" i="2"/>
  <c r="H1127" i="2"/>
  <c r="H1129" i="2"/>
  <c r="H1131" i="2"/>
  <c r="H1133" i="2"/>
  <c r="H1135" i="2"/>
  <c r="H1137" i="2"/>
  <c r="H1139" i="2"/>
  <c r="H1141" i="2"/>
  <c r="H1143" i="2"/>
  <c r="H1145" i="2"/>
  <c r="H1147" i="2"/>
  <c r="H1149" i="2"/>
  <c r="H1151" i="2"/>
  <c r="H1153" i="2"/>
  <c r="H1155" i="2"/>
  <c r="H1157" i="2"/>
  <c r="H1159" i="2"/>
  <c r="H1161" i="2"/>
  <c r="H1163" i="2"/>
  <c r="H1165" i="2"/>
  <c r="H1167" i="2"/>
  <c r="H1169" i="2"/>
  <c r="H1171" i="2"/>
  <c r="H1173" i="2"/>
  <c r="H1175" i="2"/>
  <c r="H1177" i="2"/>
  <c r="H1179" i="2"/>
  <c r="H1181" i="2"/>
  <c r="H1183" i="2"/>
  <c r="H1185" i="2"/>
  <c r="H1187" i="2"/>
  <c r="H1189" i="2"/>
  <c r="H1191" i="2"/>
  <c r="H1193" i="2"/>
  <c r="H1195" i="2"/>
  <c r="H1197" i="2"/>
  <c r="H1199" i="2"/>
  <c r="H1201" i="2"/>
  <c r="H1203" i="2"/>
  <c r="H1205" i="2"/>
  <c r="H1207" i="2"/>
  <c r="H1209" i="2"/>
  <c r="H1211" i="2"/>
  <c r="H1213" i="2"/>
  <c r="H1215" i="2"/>
  <c r="H1217" i="2"/>
  <c r="H1219" i="2"/>
  <c r="H1221" i="2"/>
  <c r="H1223" i="2"/>
  <c r="H1225" i="2"/>
  <c r="H1227" i="2"/>
  <c r="H1229" i="2"/>
  <c r="H1231" i="2"/>
  <c r="H1233" i="2"/>
  <c r="H1235" i="2"/>
  <c r="H1237" i="2"/>
  <c r="H1239" i="2"/>
  <c r="H1241" i="2"/>
  <c r="H1243" i="2"/>
  <c r="H1245" i="2"/>
  <c r="H1247" i="2"/>
  <c r="H1249" i="2"/>
  <c r="H1251" i="2"/>
  <c r="H1253" i="2"/>
  <c r="H1255" i="2"/>
  <c r="H1257" i="2"/>
  <c r="H1259" i="2"/>
  <c r="H1261" i="2"/>
  <c r="H1263" i="2"/>
  <c r="H1265" i="2"/>
  <c r="H1267" i="2"/>
  <c r="H1269" i="2"/>
  <c r="H1271" i="2"/>
  <c r="H1273" i="2"/>
  <c r="H1275" i="2"/>
  <c r="H1277" i="2"/>
  <c r="H1279" i="2"/>
  <c r="H1281" i="2"/>
  <c r="H1283" i="2"/>
  <c r="H1285" i="2"/>
  <c r="H1287" i="2"/>
  <c r="H1289" i="2"/>
  <c r="H1291" i="2"/>
  <c r="H1293" i="2"/>
  <c r="H1295" i="2"/>
  <c r="H1297" i="2"/>
  <c r="H1299" i="2"/>
  <c r="H1301" i="2"/>
  <c r="H1303" i="2"/>
  <c r="H1305" i="2"/>
  <c r="H1307" i="2"/>
  <c r="H1309" i="2"/>
  <c r="H1311" i="2"/>
  <c r="H1313" i="2"/>
  <c r="H1315" i="2"/>
  <c r="H1317" i="2"/>
  <c r="H1319" i="2"/>
  <c r="H1321" i="2"/>
  <c r="H1323" i="2"/>
  <c r="H1325" i="2"/>
  <c r="H1327" i="2"/>
  <c r="H1329" i="2"/>
  <c r="H1331" i="2"/>
  <c r="H1333" i="2"/>
  <c r="H1335" i="2"/>
  <c r="H1337" i="2"/>
  <c r="H1339" i="2"/>
  <c r="H1341" i="2"/>
  <c r="H1343" i="2"/>
  <c r="H1345" i="2"/>
  <c r="H1347" i="2"/>
  <c r="H1349" i="2"/>
  <c r="H1351" i="2"/>
  <c r="H1353" i="2"/>
  <c r="H1355" i="2"/>
  <c r="H1357" i="2"/>
  <c r="H1359" i="2"/>
  <c r="H1361" i="2"/>
  <c r="H1363" i="2"/>
  <c r="H1365" i="2"/>
  <c r="H1367" i="2"/>
  <c r="H1369" i="2"/>
  <c r="H1371" i="2"/>
  <c r="H1373" i="2"/>
  <c r="H1375" i="2"/>
  <c r="H1377" i="2"/>
  <c r="H1379" i="2"/>
  <c r="H1381" i="2"/>
  <c r="H1383" i="2"/>
  <c r="H1385" i="2"/>
  <c r="H1387" i="2"/>
  <c r="H1389" i="2"/>
  <c r="H1391" i="2"/>
  <c r="H1393" i="2"/>
  <c r="H1395" i="2"/>
  <c r="H1397" i="2"/>
  <c r="H1399" i="2"/>
  <c r="H1401" i="2"/>
  <c r="H1403" i="2"/>
  <c r="H1405" i="2"/>
  <c r="H1407" i="2"/>
  <c r="H1409" i="2"/>
  <c r="H1411" i="2"/>
  <c r="H1413" i="2"/>
  <c r="H1415" i="2"/>
  <c r="H1417" i="2"/>
  <c r="H1419" i="2"/>
  <c r="H1421" i="2"/>
  <c r="H1423" i="2"/>
  <c r="H1425" i="2"/>
  <c r="H1427" i="2"/>
  <c r="H1429" i="2"/>
  <c r="H1431" i="2"/>
  <c r="H1433" i="2"/>
  <c r="H1435" i="2"/>
  <c r="H1437" i="2"/>
  <c r="H1439" i="2"/>
  <c r="H1441" i="2"/>
  <c r="H1443" i="2"/>
  <c r="H1445" i="2"/>
  <c r="H1447" i="2"/>
  <c r="H1449" i="2"/>
  <c r="H1451" i="2"/>
  <c r="H1453" i="2"/>
  <c r="H1455" i="2"/>
  <c r="H1457" i="2"/>
  <c r="H1459" i="2"/>
  <c r="H1461" i="2"/>
  <c r="H1463" i="2"/>
  <c r="H1465" i="2"/>
  <c r="H1467" i="2"/>
  <c r="H1469" i="2"/>
  <c r="H1471" i="2"/>
  <c r="H1473" i="2"/>
  <c r="H1475" i="2"/>
  <c r="H1477" i="2"/>
  <c r="H1479" i="2"/>
  <c r="H1481" i="2"/>
  <c r="H1483" i="2"/>
  <c r="H1485" i="2"/>
  <c r="H1487" i="2"/>
  <c r="H1489" i="2"/>
  <c r="H1491" i="2"/>
  <c r="H1493" i="2"/>
  <c r="H1495" i="2"/>
  <c r="H1497" i="2"/>
  <c r="H1499" i="2"/>
  <c r="H1501" i="2"/>
  <c r="H1503" i="2"/>
  <c r="H1505" i="2"/>
  <c r="H1507" i="2"/>
  <c r="H1509" i="2"/>
  <c r="H1511" i="2"/>
  <c r="H1513" i="2"/>
  <c r="H1515" i="2"/>
  <c r="H1517" i="2"/>
  <c r="H1519" i="2"/>
  <c r="H1521" i="2"/>
  <c r="H1523" i="2"/>
  <c r="H1525" i="2"/>
  <c r="H1527" i="2"/>
  <c r="H1529" i="2"/>
  <c r="H1531" i="2"/>
  <c r="H1533" i="2"/>
  <c r="H1535" i="2"/>
  <c r="H1537" i="2"/>
  <c r="H1539" i="2"/>
  <c r="H1541" i="2"/>
  <c r="H1543" i="2"/>
  <c r="H1545" i="2"/>
  <c r="H1547" i="2"/>
  <c r="H1549" i="2"/>
  <c r="H1551" i="2"/>
  <c r="H1553" i="2"/>
  <c r="H1555" i="2"/>
  <c r="H1557" i="2"/>
  <c r="H1559" i="2"/>
  <c r="H1561" i="2"/>
  <c r="H1563" i="2"/>
  <c r="H1565" i="2"/>
  <c r="H1567" i="2"/>
  <c r="H1569" i="2"/>
  <c r="H1571" i="2"/>
  <c r="H1573" i="2"/>
  <c r="H1575" i="2"/>
  <c r="H1577" i="2"/>
  <c r="H1579" i="2"/>
  <c r="H1581" i="2"/>
  <c r="H1583" i="2"/>
  <c r="H1585" i="2"/>
  <c r="H1587" i="2"/>
  <c r="H1589" i="2"/>
  <c r="H1591" i="2"/>
  <c r="H1593" i="2"/>
  <c r="H1595" i="2"/>
  <c r="H1597" i="2"/>
  <c r="H1599" i="2"/>
  <c r="H1601" i="2"/>
  <c r="H1603" i="2"/>
  <c r="H1605" i="2"/>
  <c r="H1607" i="2"/>
  <c r="H1609" i="2"/>
  <c r="H1611" i="2"/>
  <c r="H1613" i="2"/>
  <c r="H1615" i="2"/>
  <c r="H1617" i="2"/>
  <c r="H1619" i="2"/>
  <c r="H1621" i="2"/>
  <c r="H1623" i="2"/>
  <c r="H1625" i="2"/>
  <c r="H1627" i="2"/>
  <c r="H1629" i="2"/>
  <c r="H1631" i="2"/>
  <c r="H1633" i="2"/>
  <c r="H1635" i="2"/>
  <c r="H1637" i="2"/>
  <c r="H1639" i="2"/>
  <c r="H1641" i="2"/>
  <c r="H1643" i="2"/>
  <c r="H1645" i="2"/>
  <c r="H1647" i="2"/>
  <c r="H1649" i="2"/>
  <c r="H1651" i="2"/>
  <c r="H1653" i="2"/>
  <c r="H1655" i="2"/>
  <c r="H1657" i="2"/>
  <c r="H1659" i="2"/>
  <c r="H1661" i="2"/>
  <c r="H1663" i="2"/>
  <c r="H1665" i="2"/>
  <c r="H1667" i="2"/>
  <c r="H1669" i="2"/>
  <c r="H1671" i="2"/>
  <c r="H1673" i="2"/>
  <c r="H1675" i="2"/>
  <c r="H1677" i="2"/>
  <c r="H1679" i="2"/>
  <c r="H1681" i="2"/>
  <c r="H1683" i="2"/>
  <c r="H1685" i="2"/>
  <c r="H1687" i="2"/>
  <c r="H1689" i="2"/>
  <c r="H1691" i="2"/>
  <c r="H1693" i="2"/>
  <c r="H1695" i="2"/>
  <c r="H1697" i="2"/>
  <c r="H1699" i="2"/>
  <c r="H1701" i="2"/>
  <c r="H1703" i="2"/>
  <c r="H1705" i="2"/>
  <c r="H1707" i="2"/>
  <c r="H1709" i="2"/>
  <c r="H1711" i="2"/>
  <c r="H1713" i="2"/>
  <c r="H1715" i="2"/>
  <c r="H1717" i="2"/>
  <c r="H1719" i="2"/>
  <c r="H1721" i="2"/>
  <c r="H1723" i="2"/>
  <c r="H1725" i="2"/>
  <c r="H1727" i="2"/>
  <c r="H1729" i="2"/>
  <c r="H1731" i="2"/>
  <c r="H1733" i="2"/>
  <c r="H1735" i="2"/>
  <c r="H1737" i="2"/>
  <c r="H1739" i="2"/>
  <c r="H1741" i="2"/>
  <c r="H1743" i="2"/>
  <c r="H1745" i="2"/>
  <c r="H1747" i="2"/>
  <c r="H1749" i="2"/>
  <c r="H1751" i="2"/>
  <c r="H1753" i="2"/>
  <c r="H1755" i="2"/>
  <c r="H1757" i="2"/>
  <c r="H1759" i="2"/>
  <c r="H1761" i="2"/>
  <c r="H1763" i="2"/>
  <c r="H1765" i="2"/>
  <c r="H1767" i="2"/>
  <c r="H1769" i="2"/>
  <c r="H1771" i="2"/>
  <c r="H1773" i="2"/>
  <c r="H1775" i="2"/>
  <c r="H1777" i="2"/>
  <c r="H1779" i="2"/>
  <c r="H1781" i="2"/>
  <c r="H1783" i="2"/>
  <c r="H1785" i="2"/>
  <c r="H1787" i="2"/>
  <c r="H1789" i="2"/>
  <c r="H1791" i="2"/>
  <c r="H1793" i="2"/>
  <c r="H1795" i="2"/>
  <c r="H1797" i="2"/>
  <c r="H1799" i="2"/>
  <c r="H1801" i="2"/>
  <c r="H1803" i="2"/>
  <c r="H1805" i="2"/>
  <c r="H1807" i="2"/>
  <c r="H1809" i="2"/>
  <c r="H1811" i="2"/>
  <c r="H1813" i="2"/>
  <c r="H1815" i="2"/>
  <c r="H1817" i="2"/>
  <c r="H1819" i="2"/>
  <c r="H1821" i="2"/>
  <c r="H1823" i="2"/>
  <c r="H1825" i="2"/>
  <c r="H1827" i="2"/>
  <c r="H1829" i="2"/>
  <c r="H1831" i="2"/>
  <c r="H1833" i="2"/>
  <c r="H1835" i="2"/>
  <c r="H1837" i="2"/>
  <c r="H1839" i="2"/>
  <c r="H1841" i="2"/>
  <c r="H1843" i="2"/>
  <c r="H1845" i="2"/>
  <c r="H1847" i="2"/>
  <c r="H1849" i="2"/>
  <c r="H1851" i="2"/>
  <c r="H1853" i="2"/>
  <c r="H1855" i="2"/>
  <c r="H1857" i="2"/>
  <c r="H1859" i="2"/>
  <c r="H1861" i="2"/>
  <c r="H1863" i="2"/>
  <c r="H1865" i="2"/>
  <c r="H1867" i="2"/>
  <c r="H1869" i="2"/>
  <c r="H1871" i="2"/>
  <c r="H1873" i="2"/>
  <c r="H1875" i="2"/>
  <c r="H1877" i="2"/>
  <c r="H1879" i="2"/>
  <c r="H1881" i="2"/>
  <c r="H1883" i="2"/>
  <c r="H1885" i="2"/>
  <c r="H1887" i="2"/>
  <c r="H1889" i="2"/>
  <c r="H1891" i="2"/>
  <c r="H1893" i="2"/>
  <c r="H1895" i="2"/>
  <c r="H1897" i="2"/>
  <c r="H1899" i="2"/>
  <c r="H1901" i="2"/>
  <c r="H1903" i="2"/>
  <c r="H1905" i="2"/>
  <c r="H1907" i="2"/>
  <c r="H1909" i="2"/>
  <c r="H1911" i="2"/>
  <c r="H1913" i="2"/>
  <c r="H1915" i="2"/>
  <c r="H1917" i="2"/>
  <c r="H1919" i="2"/>
  <c r="H1921" i="2"/>
  <c r="H1923" i="2"/>
  <c r="H1925" i="2"/>
  <c r="H1927" i="2"/>
  <c r="H1929" i="2"/>
  <c r="H1931" i="2"/>
  <c r="H1933" i="2"/>
  <c r="H1935" i="2"/>
  <c r="H1937" i="2"/>
  <c r="H1939" i="2"/>
  <c r="H1941" i="2"/>
  <c r="H1943" i="2"/>
  <c r="H1945" i="2"/>
  <c r="H1947" i="2"/>
  <c r="H1949" i="2"/>
  <c r="H1951" i="2"/>
  <c r="H1953" i="2"/>
  <c r="H1955" i="2"/>
  <c r="H1957" i="2"/>
  <c r="H1959" i="2"/>
  <c r="H1961" i="2"/>
  <c r="H1963" i="2"/>
  <c r="H1965" i="2"/>
  <c r="H1967" i="2"/>
  <c r="H1969" i="2"/>
  <c r="H1971" i="2"/>
  <c r="H1973" i="2"/>
  <c r="H1975" i="2"/>
  <c r="H1977" i="2"/>
  <c r="H1979" i="2"/>
  <c r="H1981" i="2"/>
  <c r="H1983" i="2"/>
  <c r="H1985" i="2"/>
  <c r="H1987" i="2"/>
  <c r="H1989" i="2"/>
  <c r="H1991" i="2"/>
  <c r="H1993" i="2"/>
  <c r="H1995" i="2"/>
  <c r="H1997" i="2"/>
  <c r="H1999" i="2"/>
  <c r="H2001" i="2"/>
  <c r="H2003" i="2"/>
  <c r="H2005" i="2"/>
  <c r="H2007" i="2"/>
  <c r="H2009" i="2"/>
  <c r="H2011" i="2"/>
  <c r="H2013" i="2"/>
  <c r="H2015" i="2"/>
  <c r="H2017" i="2"/>
  <c r="H2019" i="2"/>
  <c r="H2021" i="2"/>
  <c r="H2023" i="2"/>
  <c r="H2025" i="2"/>
  <c r="H2027" i="2"/>
  <c r="H2029" i="2"/>
  <c r="H2031" i="2"/>
  <c r="H2033" i="2"/>
  <c r="H2035" i="2"/>
  <c r="H2037" i="2"/>
  <c r="H2039" i="2"/>
  <c r="H2041" i="2"/>
  <c r="H2043" i="2"/>
  <c r="H2045" i="2"/>
  <c r="H2047" i="2"/>
  <c r="H2049" i="2"/>
  <c r="H2051" i="2"/>
  <c r="H2053" i="2"/>
  <c r="H2055" i="2"/>
  <c r="H2057" i="2"/>
  <c r="H2059" i="2"/>
  <c r="H2061" i="2"/>
  <c r="H2063" i="2"/>
  <c r="H2065" i="2"/>
  <c r="H2067" i="2"/>
  <c r="H2069" i="2"/>
  <c r="H2071" i="2"/>
  <c r="H2073" i="2"/>
  <c r="H2075" i="2"/>
  <c r="H2077" i="2"/>
  <c r="H2079" i="2"/>
  <c r="H2081" i="2"/>
  <c r="H2083" i="2"/>
  <c r="H2085" i="2"/>
  <c r="H2087" i="2"/>
  <c r="H2089" i="2"/>
  <c r="H2091" i="2"/>
  <c r="H2093" i="2"/>
  <c r="H2095" i="2"/>
  <c r="H2097" i="2"/>
  <c r="H2099" i="2"/>
  <c r="H2101" i="2"/>
  <c r="H2103" i="2"/>
  <c r="H2105" i="2"/>
  <c r="H2107" i="2"/>
  <c r="H2109" i="2"/>
  <c r="H2111" i="2"/>
  <c r="H2113" i="2"/>
  <c r="H2115" i="2"/>
  <c r="H2117" i="2"/>
  <c r="H2119" i="2"/>
  <c r="H2121" i="2"/>
  <c r="H2123" i="2"/>
  <c r="H2125" i="2"/>
  <c r="H2127" i="2"/>
  <c r="H2129" i="2"/>
  <c r="H2131" i="2"/>
  <c r="H2133" i="2"/>
  <c r="H2135" i="2"/>
  <c r="H2137" i="2"/>
  <c r="H2139" i="2"/>
  <c r="H2141" i="2"/>
  <c r="H2143" i="2"/>
  <c r="H2145" i="2"/>
  <c r="H2147" i="2"/>
  <c r="H2149" i="2"/>
  <c r="H2151" i="2"/>
  <c r="H2153" i="2"/>
  <c r="H2155" i="2"/>
  <c r="H2157" i="2"/>
  <c r="H2159" i="2"/>
  <c r="H2161" i="2"/>
  <c r="H2163" i="2"/>
  <c r="H2165" i="2"/>
  <c r="H2167" i="2"/>
  <c r="H2169" i="2"/>
  <c r="H2171" i="2"/>
  <c r="H2173" i="2"/>
  <c r="H2175" i="2"/>
  <c r="H2177" i="2"/>
  <c r="H2179" i="2"/>
  <c r="H2181" i="2"/>
  <c r="H2183" i="2"/>
  <c r="H2185" i="2"/>
  <c r="H2187" i="2"/>
  <c r="H2189" i="2"/>
  <c r="H2191" i="2"/>
  <c r="H2193" i="2"/>
  <c r="H2195" i="2"/>
  <c r="H2197" i="2"/>
  <c r="H2199" i="2"/>
  <c r="H2201" i="2"/>
  <c r="H2203" i="2"/>
  <c r="H2205" i="2"/>
  <c r="H2207" i="2"/>
  <c r="H2209" i="2"/>
  <c r="H2211" i="2"/>
  <c r="H2213" i="2"/>
  <c r="H2215" i="2"/>
  <c r="H2217" i="2"/>
  <c r="H2219" i="2"/>
  <c r="H2221" i="2"/>
  <c r="H2223" i="2"/>
  <c r="H2225" i="2"/>
  <c r="H2227" i="2"/>
  <c r="H2229" i="2"/>
  <c r="H2231" i="2"/>
  <c r="H2233" i="2"/>
  <c r="H2235" i="2"/>
  <c r="H2237" i="2"/>
  <c r="H2239" i="2"/>
  <c r="H2241" i="2"/>
  <c r="H2243" i="2"/>
  <c r="H2245" i="2"/>
  <c r="H2247" i="2"/>
  <c r="H2249" i="2"/>
  <c r="H2251" i="2"/>
  <c r="H2253" i="2"/>
  <c r="H2255" i="2"/>
  <c r="H2257" i="2"/>
  <c r="H2259" i="2"/>
  <c r="H2261" i="2"/>
  <c r="H2263" i="2"/>
  <c r="H2265" i="2"/>
  <c r="H2267" i="2"/>
  <c r="H2269" i="2"/>
  <c r="H2271" i="2"/>
  <c r="H2273" i="2"/>
  <c r="H2275" i="2"/>
  <c r="H2277" i="2"/>
  <c r="H2279" i="2"/>
  <c r="H2281" i="2"/>
  <c r="H2283" i="2"/>
  <c r="H2285" i="2"/>
  <c r="H2287" i="2"/>
  <c r="H2289" i="2"/>
  <c r="H2291" i="2"/>
  <c r="H2293" i="2"/>
  <c r="H2295" i="2"/>
  <c r="H2297" i="2"/>
  <c r="H2299" i="2"/>
  <c r="H2301" i="2"/>
  <c r="H2303" i="2"/>
  <c r="H2305" i="2"/>
  <c r="H2307" i="2"/>
  <c r="H2309" i="2"/>
  <c r="H2311" i="2"/>
  <c r="H2313" i="2"/>
  <c r="H2315" i="2"/>
  <c r="H2317" i="2"/>
  <c r="H2319" i="2"/>
  <c r="H2321" i="2"/>
  <c r="H2323" i="2"/>
  <c r="H2325" i="2"/>
  <c r="H2327" i="2"/>
  <c r="H2329" i="2"/>
  <c r="H2331" i="2"/>
  <c r="H2333" i="2"/>
  <c r="H2335" i="2"/>
  <c r="H2337" i="2"/>
  <c r="H2339" i="2"/>
  <c r="H2341" i="2"/>
  <c r="H2343" i="2"/>
  <c r="H2345" i="2"/>
  <c r="H2347" i="2"/>
  <c r="H2349" i="2"/>
  <c r="H2351" i="2"/>
  <c r="H2353" i="2"/>
  <c r="H2355" i="2"/>
  <c r="H2357" i="2"/>
  <c r="H2359" i="2"/>
  <c r="H2361" i="2"/>
  <c r="H2363" i="2"/>
  <c r="H2365" i="2"/>
  <c r="H2367" i="2"/>
  <c r="H2369" i="2"/>
  <c r="H2371" i="2"/>
  <c r="H2373" i="2"/>
  <c r="H2375" i="2"/>
  <c r="H2377" i="2"/>
  <c r="H2379" i="2"/>
  <c r="H2381" i="2"/>
  <c r="H2383" i="2"/>
  <c r="H2385" i="2"/>
  <c r="H2387" i="2"/>
  <c r="H2389" i="2"/>
  <c r="H2391" i="2"/>
  <c r="H2393" i="2"/>
  <c r="H2395" i="2"/>
  <c r="H2397" i="2"/>
  <c r="H2399" i="2"/>
  <c r="H2401" i="2"/>
  <c r="H2403" i="2"/>
  <c r="H2405" i="2"/>
  <c r="H2407" i="2"/>
  <c r="H2409" i="2"/>
  <c r="H2411" i="2"/>
  <c r="H2413" i="2"/>
  <c r="H2415" i="2"/>
  <c r="H2417" i="2"/>
  <c r="H2419" i="2"/>
  <c r="H2421" i="2"/>
  <c r="H2423" i="2"/>
  <c r="H2425" i="2"/>
  <c r="H2427" i="2"/>
  <c r="H2429" i="2"/>
  <c r="H2431" i="2"/>
  <c r="H2433" i="2"/>
  <c r="H2435" i="2"/>
  <c r="H2437" i="2"/>
  <c r="H2439" i="2"/>
  <c r="H2441" i="2"/>
  <c r="H2443" i="2"/>
  <c r="H2445" i="2"/>
  <c r="H2447" i="2"/>
  <c r="H2449" i="2"/>
  <c r="H2451" i="2"/>
  <c r="H2453" i="2"/>
  <c r="H2455" i="2"/>
  <c r="H2457" i="2"/>
  <c r="H2459" i="2"/>
  <c r="H2461" i="2"/>
  <c r="H2463" i="2"/>
  <c r="H2465" i="2"/>
  <c r="H2467" i="2"/>
  <c r="H2469" i="2"/>
  <c r="H2471" i="2"/>
  <c r="H2473" i="2"/>
  <c r="H2475" i="2"/>
  <c r="H2477" i="2"/>
  <c r="H2479" i="2"/>
  <c r="H2481" i="2"/>
  <c r="H2483" i="2"/>
  <c r="H2485" i="2"/>
  <c r="H2487" i="2"/>
  <c r="H2489" i="2"/>
  <c r="H2491" i="2"/>
  <c r="H2493" i="2"/>
  <c r="H2495" i="2"/>
  <c r="H2497" i="2"/>
  <c r="H2499" i="2"/>
  <c r="H2501" i="2"/>
  <c r="H2503" i="2"/>
  <c r="H2505" i="2"/>
  <c r="H2507" i="2"/>
  <c r="H2509" i="2"/>
  <c r="H2511" i="2"/>
  <c r="H2513" i="2"/>
  <c r="H2515" i="2"/>
  <c r="H2517" i="2"/>
  <c r="H2519" i="2"/>
  <c r="H2521" i="2"/>
  <c r="H2523" i="2"/>
  <c r="H2525" i="2"/>
  <c r="H2527" i="2"/>
  <c r="H2529" i="2"/>
  <c r="H2531" i="2"/>
  <c r="H2533" i="2"/>
  <c r="H2535" i="2"/>
  <c r="H2537" i="2"/>
  <c r="H2539" i="2"/>
  <c r="H2541" i="2"/>
  <c r="H2543" i="2"/>
  <c r="H2545" i="2"/>
  <c r="H2547" i="2"/>
  <c r="H2549" i="2"/>
  <c r="H2551" i="2"/>
  <c r="H2553" i="2"/>
  <c r="H2555" i="2"/>
  <c r="H2557" i="2"/>
  <c r="H2559" i="2"/>
  <c r="H2561" i="2"/>
  <c r="H2563" i="2"/>
  <c r="H2565" i="2"/>
  <c r="H2567" i="2"/>
  <c r="H2569" i="2"/>
  <c r="H2571" i="2"/>
  <c r="H2573" i="2"/>
  <c r="H2575" i="2"/>
  <c r="H2577" i="2"/>
  <c r="H2579" i="2"/>
  <c r="H2581" i="2"/>
  <c r="H2583" i="2"/>
  <c r="H2585" i="2"/>
  <c r="H2587" i="2"/>
  <c r="H2589" i="2"/>
  <c r="H2591" i="2"/>
  <c r="H2593" i="2"/>
  <c r="H2595" i="2"/>
  <c r="H2597" i="2"/>
  <c r="H2599" i="2"/>
  <c r="H2601" i="2"/>
  <c r="H2603" i="2"/>
  <c r="H2605" i="2"/>
  <c r="H2607" i="2"/>
  <c r="H2609" i="2"/>
  <c r="H2611" i="2"/>
  <c r="H2613" i="2"/>
  <c r="H2615" i="2"/>
  <c r="H2617" i="2"/>
  <c r="H2619" i="2"/>
  <c r="H2621" i="2"/>
  <c r="H2623" i="2"/>
  <c r="H2625" i="2"/>
  <c r="H2627" i="2"/>
  <c r="H2629" i="2"/>
  <c r="H2631" i="2"/>
  <c r="H2633" i="2"/>
  <c r="H2635" i="2"/>
  <c r="H2637" i="2"/>
  <c r="H2639" i="2"/>
  <c r="H2641" i="2"/>
  <c r="H2643" i="2"/>
  <c r="H2645" i="2"/>
  <c r="H2647" i="2"/>
  <c r="H2649" i="2"/>
  <c r="H2651" i="2"/>
  <c r="H2653" i="2"/>
  <c r="H2655" i="2"/>
  <c r="H2657" i="2"/>
  <c r="H2659" i="2"/>
  <c r="H2661" i="2"/>
  <c r="H2663" i="2"/>
  <c r="H2665" i="2"/>
  <c r="H2667" i="2"/>
  <c r="H2669" i="2"/>
  <c r="H2671" i="2"/>
  <c r="H2673" i="2"/>
  <c r="H2675" i="2"/>
  <c r="H2677" i="2"/>
  <c r="H2679" i="2"/>
  <c r="H2681" i="2"/>
  <c r="H2683" i="2"/>
  <c r="H2685" i="2"/>
  <c r="H2687" i="2"/>
  <c r="H2689" i="2"/>
  <c r="H2691" i="2"/>
  <c r="H2693" i="2"/>
  <c r="H2695" i="2"/>
  <c r="H2697" i="2"/>
  <c r="H2699" i="2"/>
  <c r="H2701" i="2"/>
  <c r="H2703" i="2"/>
  <c r="H2705" i="2"/>
  <c r="H2707" i="2"/>
  <c r="H2709" i="2"/>
  <c r="H2711" i="2"/>
  <c r="H2713" i="2"/>
  <c r="H2715" i="2"/>
  <c r="H2717" i="2"/>
  <c r="H2719" i="2"/>
  <c r="H2721" i="2"/>
  <c r="H2723" i="2"/>
  <c r="H2725" i="2"/>
  <c r="H2727" i="2"/>
  <c r="H2729" i="2"/>
  <c r="H2731" i="2"/>
  <c r="H2733" i="2"/>
  <c r="H2735" i="2"/>
  <c r="H2737" i="2"/>
  <c r="H2739" i="2"/>
  <c r="H2741" i="2"/>
  <c r="H2743" i="2"/>
  <c r="H2745" i="2"/>
  <c r="H2747" i="2"/>
  <c r="H2749" i="2"/>
  <c r="H2751" i="2"/>
  <c r="H2753" i="2"/>
  <c r="H2755" i="2"/>
  <c r="H2757" i="2"/>
  <c r="H2759" i="2"/>
  <c r="H2761" i="2"/>
  <c r="H2763" i="2"/>
  <c r="H2765" i="2"/>
  <c r="H2767" i="2"/>
  <c r="H2769" i="2"/>
  <c r="H2771" i="2"/>
  <c r="H2773" i="2"/>
  <c r="H2775" i="2"/>
  <c r="H2777" i="2"/>
  <c r="H2779" i="2"/>
  <c r="H2781" i="2"/>
  <c r="H2783" i="2"/>
  <c r="H2785" i="2"/>
  <c r="H2787" i="2"/>
  <c r="H2789" i="2"/>
  <c r="H2791" i="2"/>
  <c r="H2793" i="2"/>
  <c r="H2795" i="2"/>
  <c r="H2797" i="2"/>
  <c r="H2799" i="2"/>
  <c r="H2801" i="2"/>
  <c r="H2803" i="2"/>
  <c r="H2805" i="2"/>
  <c r="H2807" i="2"/>
  <c r="H2809" i="2"/>
  <c r="H2811" i="2"/>
  <c r="H2813" i="2"/>
  <c r="H2815" i="2"/>
  <c r="H2817" i="2"/>
  <c r="H2819" i="2"/>
  <c r="H2821" i="2"/>
  <c r="H2823" i="2"/>
  <c r="H2825" i="2"/>
  <c r="H2827" i="2"/>
  <c r="H2829" i="2"/>
  <c r="H2831" i="2"/>
  <c r="H2833" i="2"/>
  <c r="H2835" i="2"/>
  <c r="H2837" i="2"/>
  <c r="H2839" i="2"/>
  <c r="H2841" i="2"/>
  <c r="H2843" i="2"/>
  <c r="H2845" i="2"/>
  <c r="H2847" i="2"/>
  <c r="H2849" i="2"/>
  <c r="H2851" i="2"/>
  <c r="H2853" i="2"/>
  <c r="H2855" i="2"/>
  <c r="H2857" i="2"/>
  <c r="H2859" i="2"/>
  <c r="H2861" i="2"/>
  <c r="H2863" i="2"/>
  <c r="H2865" i="2"/>
  <c r="H2867" i="2"/>
  <c r="H2869" i="2"/>
  <c r="H2871" i="2"/>
  <c r="H2873" i="2"/>
  <c r="H2875" i="2"/>
  <c r="H2877" i="2"/>
  <c r="H2879" i="2"/>
  <c r="H2881" i="2"/>
  <c r="H2883" i="2"/>
  <c r="H2885" i="2"/>
  <c r="H2887" i="2"/>
  <c r="H2889" i="2"/>
  <c r="H2891" i="2"/>
  <c r="H2893" i="2"/>
  <c r="H2895" i="2"/>
  <c r="H2897" i="2"/>
  <c r="H2899" i="2"/>
  <c r="H2901" i="2"/>
  <c r="H2903" i="2"/>
  <c r="H2905" i="2"/>
  <c r="H2907" i="2"/>
  <c r="H2909" i="2"/>
  <c r="H2911" i="2"/>
  <c r="H2913" i="2"/>
  <c r="H2915" i="2"/>
  <c r="H2917" i="2"/>
  <c r="H2919" i="2"/>
  <c r="H2921" i="2"/>
  <c r="H2923" i="2"/>
  <c r="H2925" i="2"/>
  <c r="H2927" i="2"/>
  <c r="H2929" i="2"/>
  <c r="H2931" i="2"/>
  <c r="H2933" i="2"/>
  <c r="H2935" i="2"/>
  <c r="H2937" i="2"/>
  <c r="H2939" i="2"/>
  <c r="H2941" i="2"/>
  <c r="H2943" i="2"/>
  <c r="H2945" i="2"/>
  <c r="H2947" i="2"/>
  <c r="H2949" i="2"/>
  <c r="H2951" i="2"/>
  <c r="H2953" i="2"/>
  <c r="H2955" i="2"/>
  <c r="H2957" i="2"/>
  <c r="H2959" i="2"/>
  <c r="H2961" i="2"/>
  <c r="H2963" i="2"/>
  <c r="H2965" i="2"/>
  <c r="H2967" i="2"/>
  <c r="H2969" i="2"/>
  <c r="H2971" i="2"/>
  <c r="H2973" i="2"/>
  <c r="H2975" i="2"/>
  <c r="H2977" i="2"/>
  <c r="H2979" i="2"/>
  <c r="H2981" i="2"/>
  <c r="H2983" i="2"/>
  <c r="H2985" i="2"/>
  <c r="H2987" i="2"/>
  <c r="H2989" i="2"/>
  <c r="H2991" i="2"/>
  <c r="H2993" i="2"/>
  <c r="H2995" i="2"/>
  <c r="H2997" i="2"/>
  <c r="H2999" i="2"/>
  <c r="H3001" i="2"/>
  <c r="H3003" i="2"/>
  <c r="H3005" i="2"/>
  <c r="H3007" i="2"/>
  <c r="H3009" i="2"/>
  <c r="H3011" i="2"/>
  <c r="H3013" i="2"/>
  <c r="H3015" i="2"/>
  <c r="H3017" i="2"/>
  <c r="H3019" i="2"/>
  <c r="H3021" i="2"/>
  <c r="H3023" i="2"/>
  <c r="H3025" i="2"/>
  <c r="H3027" i="2"/>
  <c r="H3029" i="2"/>
  <c r="H3031" i="2"/>
  <c r="H3033" i="2"/>
  <c r="H3035" i="2"/>
  <c r="H3037" i="2"/>
  <c r="H3039" i="2"/>
  <c r="H3041" i="2"/>
  <c r="H3043" i="2"/>
  <c r="H3045" i="2"/>
  <c r="H3047" i="2"/>
  <c r="H3049" i="2"/>
  <c r="H3051" i="2"/>
  <c r="H3053" i="2"/>
  <c r="H3055" i="2"/>
  <c r="H3057" i="2"/>
  <c r="H3059" i="2"/>
  <c r="H3061" i="2"/>
  <c r="H3063" i="2"/>
  <c r="H3065" i="2"/>
  <c r="H3067" i="2"/>
  <c r="H3069" i="2"/>
  <c r="H3071" i="2"/>
  <c r="H3073" i="2"/>
  <c r="H3075" i="2"/>
  <c r="H3077" i="2"/>
  <c r="H3079" i="2"/>
  <c r="H3081" i="2"/>
  <c r="H3083" i="2"/>
  <c r="H3085" i="2"/>
  <c r="H3087" i="2"/>
  <c r="H3089" i="2"/>
  <c r="H3091" i="2"/>
  <c r="H3093" i="2"/>
  <c r="H3095" i="2"/>
  <c r="H3097" i="2"/>
  <c r="H3099" i="2"/>
  <c r="H3101" i="2"/>
  <c r="H3103" i="2"/>
  <c r="H3105" i="2"/>
  <c r="H3107" i="2"/>
  <c r="H3109" i="2"/>
  <c r="H3113" i="2"/>
  <c r="H3115" i="2"/>
  <c r="H3117" i="2"/>
  <c r="H3119" i="2"/>
  <c r="H3121" i="2"/>
  <c r="H3123" i="2"/>
  <c r="H3125" i="2"/>
  <c r="H3127" i="2"/>
  <c r="H3129" i="2"/>
  <c r="H3131" i="2"/>
  <c r="H3133" i="2"/>
  <c r="H3135" i="2"/>
  <c r="H3137" i="2"/>
  <c r="H3139" i="2"/>
  <c r="H3141" i="2"/>
  <c r="H3143" i="2"/>
  <c r="H3145" i="2"/>
  <c r="H3147" i="2"/>
  <c r="H3149" i="2"/>
  <c r="H3151" i="2"/>
  <c r="H3153" i="2"/>
  <c r="H3155" i="2"/>
  <c r="H3157" i="2"/>
  <c r="H3159" i="2"/>
  <c r="H3161" i="2"/>
  <c r="H3163" i="2"/>
  <c r="H3165" i="2"/>
  <c r="H3167" i="2"/>
  <c r="H3169" i="2"/>
  <c r="H3171" i="2"/>
  <c r="H3173" i="2"/>
  <c r="H3175" i="2"/>
  <c r="H3177" i="2"/>
  <c r="H3179" i="2"/>
  <c r="H3181" i="2"/>
  <c r="H3183" i="2"/>
  <c r="H3185" i="2"/>
  <c r="H3187" i="2"/>
  <c r="H3189" i="2"/>
  <c r="H3191" i="2"/>
  <c r="H3193" i="2"/>
  <c r="H3195" i="2"/>
  <c r="H3197" i="2"/>
  <c r="H3199" i="2"/>
  <c r="H3201" i="2"/>
  <c r="H3203" i="2"/>
  <c r="H3205" i="2"/>
  <c r="H3207" i="2"/>
  <c r="H3209" i="2"/>
  <c r="H3211" i="2"/>
  <c r="H3213" i="2"/>
  <c r="H3215" i="2"/>
  <c r="H3217" i="2"/>
  <c r="H3219" i="2"/>
  <c r="H3221" i="2"/>
  <c r="H3223" i="2"/>
  <c r="H3225" i="2"/>
  <c r="H3227" i="2"/>
  <c r="H3229" i="2"/>
  <c r="H3231" i="2"/>
  <c r="H3233" i="2"/>
  <c r="H3235" i="2"/>
  <c r="H3237" i="2"/>
  <c r="H3239" i="2"/>
  <c r="H3241" i="2"/>
  <c r="H3243" i="2"/>
  <c r="H3245" i="2"/>
  <c r="H3247" i="2"/>
  <c r="H3249" i="2"/>
  <c r="H3251" i="2"/>
  <c r="H3253" i="2"/>
  <c r="H3255" i="2"/>
  <c r="H3257" i="2"/>
  <c r="H3259" i="2"/>
  <c r="H3261" i="2"/>
  <c r="H3263" i="2"/>
  <c r="H3265" i="2"/>
  <c r="H3267" i="2"/>
  <c r="H3269" i="2"/>
  <c r="H3271" i="2"/>
  <c r="H3273" i="2"/>
  <c r="H3275" i="2"/>
  <c r="H3277" i="2"/>
  <c r="H3279" i="2"/>
  <c r="H3281" i="2"/>
  <c r="H3283" i="2"/>
  <c r="H3285" i="2"/>
  <c r="H3287" i="2"/>
  <c r="H3289" i="2"/>
  <c r="H3291" i="2"/>
  <c r="H3293" i="2"/>
  <c r="H3295" i="2"/>
  <c r="H3297" i="2"/>
  <c r="H3299" i="2"/>
  <c r="H3301" i="2"/>
  <c r="H3303" i="2"/>
  <c r="H3305" i="2"/>
  <c r="H3307" i="2"/>
  <c r="H3309" i="2"/>
  <c r="H3311" i="2"/>
  <c r="H3313" i="2"/>
  <c r="H3315" i="2"/>
  <c r="H3317" i="2"/>
  <c r="H3319" i="2"/>
  <c r="H3321" i="2"/>
  <c r="H3323" i="2"/>
  <c r="H3325" i="2"/>
  <c r="H3327" i="2"/>
  <c r="H3329" i="2"/>
  <c r="H3331" i="2"/>
  <c r="H3333" i="2"/>
  <c r="H3335" i="2"/>
  <c r="H3337" i="2"/>
  <c r="H3339" i="2"/>
  <c r="H3341" i="2"/>
  <c r="H3343" i="2"/>
  <c r="H3345" i="2"/>
  <c r="H3347" i="2"/>
  <c r="H3349" i="2"/>
  <c r="H3351" i="2"/>
  <c r="H3353" i="2"/>
  <c r="H3355" i="2"/>
  <c r="H3357" i="2"/>
  <c r="H3359" i="2"/>
  <c r="H3361" i="2"/>
  <c r="H3363" i="2"/>
  <c r="H3365" i="2"/>
  <c r="H3367" i="2"/>
  <c r="H3369" i="2"/>
  <c r="H3371" i="2"/>
  <c r="H3373" i="2"/>
  <c r="H3375" i="2"/>
  <c r="H3377" i="2"/>
  <c r="H3379" i="2"/>
  <c r="H3381" i="2"/>
  <c r="H3383" i="2"/>
  <c r="H3385" i="2"/>
  <c r="H3387" i="2"/>
  <c r="H3389" i="2"/>
  <c r="H3391" i="2"/>
  <c r="H3393" i="2"/>
  <c r="H3395" i="2"/>
  <c r="H3397" i="2"/>
  <c r="H3399" i="2"/>
  <c r="H3401" i="2"/>
  <c r="H3403" i="2"/>
  <c r="H3405" i="2"/>
  <c r="H3407" i="2"/>
  <c r="H3409" i="2"/>
  <c r="H3411" i="2"/>
  <c r="H3413" i="2"/>
  <c r="H3415" i="2"/>
  <c r="H3417" i="2"/>
  <c r="H3419" i="2"/>
  <c r="H3421" i="2"/>
  <c r="H3423" i="2"/>
  <c r="H3425" i="2"/>
  <c r="H3427" i="2"/>
  <c r="H3429" i="2"/>
  <c r="H3431" i="2"/>
  <c r="H3433" i="2"/>
  <c r="H3435" i="2"/>
  <c r="H3437" i="2"/>
  <c r="H3439" i="2"/>
  <c r="H3441" i="2"/>
  <c r="H3443" i="2"/>
  <c r="H3445" i="2"/>
  <c r="H3447" i="2"/>
  <c r="H3449" i="2"/>
  <c r="H3451" i="2"/>
  <c r="H3453" i="2"/>
  <c r="H3455" i="2"/>
  <c r="H3457" i="2"/>
  <c r="H3459" i="2"/>
  <c r="H3461" i="2"/>
  <c r="H3463" i="2"/>
  <c r="H3465" i="2"/>
  <c r="H3467" i="2"/>
  <c r="H3469" i="2"/>
  <c r="H3471" i="2"/>
  <c r="H3473" i="2"/>
  <c r="H3475" i="2"/>
  <c r="H3477" i="2"/>
  <c r="H3479" i="2"/>
  <c r="H3481" i="2"/>
  <c r="H3483" i="2"/>
  <c r="H3485" i="2"/>
  <c r="H3487" i="2"/>
  <c r="H3489" i="2"/>
  <c r="H3491" i="2"/>
  <c r="H3493" i="2"/>
  <c r="H3495" i="2"/>
  <c r="H3497" i="2"/>
  <c r="H3499" i="2"/>
  <c r="H3501" i="2"/>
  <c r="H3503" i="2"/>
  <c r="H3505" i="2"/>
  <c r="H3507" i="2"/>
  <c r="AY17" i="4"/>
  <c r="W33" i="3"/>
  <c r="W32" i="3"/>
  <c r="X32" i="3" s="1"/>
  <c r="Y32" i="3" s="1"/>
  <c r="Z32" i="3" s="1"/>
  <c r="AA32" i="3" s="1"/>
  <c r="AB32" i="3" s="1"/>
  <c r="AC32" i="3" s="1"/>
  <c r="AD32" i="3" s="1"/>
  <c r="AE32" i="3" s="1"/>
  <c r="AF32" i="3" s="1"/>
  <c r="AG32" i="3" s="1"/>
  <c r="W31" i="3"/>
  <c r="X31" i="3" s="1"/>
  <c r="Y31" i="3" s="1"/>
  <c r="Z31" i="3" s="1"/>
  <c r="AA31" i="3" s="1"/>
  <c r="AB31" i="3" s="1"/>
  <c r="AC31" i="3" s="1"/>
  <c r="AD31" i="3" s="1"/>
  <c r="AE31" i="3" s="1"/>
  <c r="AF31" i="3" s="1"/>
  <c r="AG31" i="3" s="1"/>
  <c r="X30" i="3"/>
  <c r="Y30" i="3" s="1"/>
  <c r="Z30" i="3" s="1"/>
  <c r="AA30" i="3" s="1"/>
  <c r="AB30" i="3" s="1"/>
  <c r="AC30" i="3" s="1"/>
  <c r="AD30" i="3" s="1"/>
  <c r="AE30" i="3" s="1"/>
  <c r="AF30" i="3" s="1"/>
  <c r="AG30" i="3" s="1"/>
  <c r="W29" i="3"/>
  <c r="H11" i="2"/>
  <c r="C11" i="3"/>
  <c r="X16" i="3"/>
  <c r="Y16" i="3" s="1"/>
  <c r="Z16" i="3" s="1"/>
  <c r="AA16" i="3" s="1"/>
  <c r="AB16" i="3" s="1"/>
  <c r="AC16" i="3" s="1"/>
  <c r="AD16" i="3" s="1"/>
  <c r="AE16" i="3" s="1"/>
  <c r="AF16" i="3" s="1"/>
  <c r="AG16" i="3" s="1"/>
  <c r="X19" i="3"/>
  <c r="Y19" i="3" s="1"/>
  <c r="Z19" i="3" s="1"/>
  <c r="AA19" i="3" s="1"/>
  <c r="AB19" i="3" s="1"/>
  <c r="AC19" i="3" s="1"/>
  <c r="AD19" i="3" s="1"/>
  <c r="AE19" i="3" s="1"/>
  <c r="AF19" i="3" s="1"/>
  <c r="AG19" i="3" s="1"/>
  <c r="W18" i="3"/>
  <c r="X18" i="3" s="1"/>
  <c r="Y18" i="3" s="1"/>
  <c r="Z18" i="3" s="1"/>
  <c r="AA18" i="3" s="1"/>
  <c r="AB18" i="3" s="1"/>
  <c r="AC18" i="3" s="1"/>
  <c r="AD18" i="3" s="1"/>
  <c r="AE18" i="3" s="1"/>
  <c r="AF18" i="3" s="1"/>
  <c r="AG18" i="3" s="1"/>
  <c r="W13" i="3"/>
  <c r="X13" i="3" s="1"/>
  <c r="Y13" i="3" s="1"/>
  <c r="Z13" i="3" s="1"/>
  <c r="AA13" i="3" s="1"/>
  <c r="AB13" i="3" s="1"/>
  <c r="AC13" i="3" s="1"/>
  <c r="AD13" i="3" s="1"/>
  <c r="AE13" i="3" s="1"/>
  <c r="AF13" i="3" s="1"/>
  <c r="AG13" i="3" s="1"/>
  <c r="X20" i="3"/>
  <c r="Y20" i="3" s="1"/>
  <c r="Z20" i="3" s="1"/>
  <c r="AA20" i="3" s="1"/>
  <c r="AB20" i="3" s="1"/>
  <c r="AC20" i="3" s="1"/>
  <c r="AD20" i="3" s="1"/>
  <c r="AE20" i="3" s="1"/>
  <c r="AF20" i="3" s="1"/>
  <c r="AG20" i="3" s="1"/>
  <c r="AH14" i="3"/>
  <c r="H12" i="2"/>
  <c r="H16" i="2"/>
  <c r="H20" i="2"/>
  <c r="H24" i="2"/>
  <c r="H28" i="2"/>
  <c r="H32" i="2"/>
  <c r="H40" i="2"/>
  <c r="H44" i="2"/>
  <c r="H48" i="2"/>
  <c r="H52" i="2"/>
  <c r="H56" i="2"/>
  <c r="H60" i="2"/>
  <c r="H64" i="2"/>
  <c r="H68" i="2"/>
  <c r="H72" i="2"/>
  <c r="H76" i="2"/>
  <c r="H80" i="2"/>
  <c r="H84" i="2"/>
  <c r="H88" i="2"/>
  <c r="H92" i="2"/>
  <c r="H96" i="2"/>
  <c r="H100" i="2"/>
  <c r="H104" i="2"/>
  <c r="H108" i="2"/>
  <c r="H112" i="2"/>
  <c r="H116" i="2"/>
  <c r="H120" i="2"/>
  <c r="H124" i="2"/>
  <c r="H128" i="2"/>
  <c r="H132" i="2"/>
  <c r="H136" i="2"/>
  <c r="H140" i="2"/>
  <c r="H144" i="2"/>
  <c r="H148" i="2"/>
  <c r="H152" i="2"/>
  <c r="H156" i="2"/>
  <c r="H160" i="2"/>
  <c r="H164" i="2"/>
  <c r="H168" i="2"/>
  <c r="H172" i="2"/>
  <c r="H176" i="2"/>
  <c r="H180" i="2"/>
  <c r="H188" i="2"/>
  <c r="W28" i="3"/>
  <c r="X12" i="3"/>
  <c r="Y12" i="3" s="1"/>
  <c r="Z12" i="3" s="1"/>
  <c r="AA12" i="3" s="1"/>
  <c r="AB12" i="3" s="1"/>
  <c r="AC12" i="3" s="1"/>
  <c r="AD12" i="3" s="1"/>
  <c r="AE12" i="3" s="1"/>
  <c r="AF12" i="3" s="1"/>
  <c r="AG12" i="3" s="1"/>
  <c r="B12" i="3"/>
  <c r="B52" i="3"/>
  <c r="B28" i="3"/>
  <c r="B40" i="3"/>
  <c r="B14" i="3"/>
  <c r="B18" i="3"/>
  <c r="B29" i="3"/>
  <c r="B33" i="3"/>
  <c r="B37" i="3"/>
  <c r="B41" i="3"/>
  <c r="B45" i="3"/>
  <c r="B49" i="3"/>
  <c r="B13" i="3"/>
  <c r="B32" i="3"/>
  <c r="B11" i="3"/>
  <c r="B15" i="3"/>
  <c r="B19" i="3"/>
  <c r="B30" i="3"/>
  <c r="B34" i="3"/>
  <c r="B38" i="3"/>
  <c r="B42" i="3"/>
  <c r="B46" i="3"/>
  <c r="B50" i="3"/>
  <c r="B16" i="3"/>
  <c r="B20" i="3"/>
  <c r="B31" i="3"/>
  <c r="B35" i="3"/>
  <c r="B39" i="3"/>
  <c r="B43" i="3"/>
  <c r="B47" i="3"/>
  <c r="B51" i="3"/>
  <c r="B17" i="3"/>
  <c r="B36" i="3"/>
  <c r="B44" i="3"/>
  <c r="B48" i="3"/>
  <c r="BE12" i="4" l="1"/>
  <c r="BB298" i="4"/>
  <c r="BC313" i="4"/>
  <c r="AY12" i="4"/>
  <c r="BC316" i="4"/>
  <c r="BD323" i="4"/>
  <c r="AZ6" i="4"/>
  <c r="X37" i="2"/>
  <c r="X36" i="2"/>
  <c r="X32" i="2"/>
  <c r="X28" i="2"/>
  <c r="X24" i="2"/>
  <c r="X20" i="2"/>
  <c r="X16" i="2"/>
  <c r="X12" i="2"/>
  <c r="X35" i="2"/>
  <c r="X27" i="2"/>
  <c r="X15" i="2"/>
  <c r="X26" i="2"/>
  <c r="X18" i="2"/>
  <c r="X25" i="2"/>
  <c r="X31" i="2"/>
  <c r="X23" i="2"/>
  <c r="X19" i="2"/>
  <c r="X11" i="2"/>
  <c r="X34" i="2"/>
  <c r="X22" i="2"/>
  <c r="X14" i="2"/>
  <c r="X29" i="2"/>
  <c r="X17" i="2"/>
  <c r="X30" i="2"/>
  <c r="X33" i="2"/>
  <c r="X21" i="2"/>
  <c r="X13" i="2"/>
  <c r="AY15" i="4"/>
  <c r="BC325" i="4"/>
  <c r="BB319" i="4"/>
  <c r="BC468" i="4"/>
  <c r="AZ8" i="4"/>
  <c r="BG8" i="4" s="1"/>
  <c r="BA319" i="4"/>
  <c r="BA316" i="4"/>
  <c r="BA463" i="4"/>
  <c r="C30" i="3"/>
  <c r="BD451" i="4"/>
  <c r="BD464" i="4"/>
  <c r="BE16" i="4"/>
  <c r="BB451" i="4"/>
  <c r="BD294" i="4"/>
  <c r="BC464" i="4"/>
  <c r="BC312" i="4"/>
  <c r="BA300" i="4"/>
  <c r="BA311" i="4"/>
  <c r="BC310" i="4"/>
  <c r="BA17" i="4"/>
  <c r="BC309" i="4"/>
  <c r="BD311" i="4"/>
  <c r="BB299" i="4"/>
  <c r="BA314" i="4"/>
  <c r="BA472" i="4"/>
  <c r="BC445" i="4"/>
  <c r="BC459" i="4"/>
  <c r="BC293" i="4"/>
  <c r="BC457" i="4"/>
  <c r="BD478" i="4"/>
  <c r="BA473" i="4"/>
  <c r="BA476" i="4"/>
  <c r="BA324" i="4"/>
  <c r="BA297" i="4"/>
  <c r="BC296" i="4"/>
  <c r="BA317" i="4"/>
  <c r="BA299" i="4"/>
  <c r="BB301" i="4"/>
  <c r="BB295" i="4"/>
  <c r="BA449" i="4"/>
  <c r="BC444" i="4"/>
  <c r="BA474" i="4"/>
  <c r="BC469" i="4"/>
  <c r="BA460" i="4"/>
  <c r="BD320" i="4"/>
  <c r="BA322" i="4"/>
  <c r="BB326" i="4"/>
  <c r="BB311" i="4"/>
  <c r="BC300" i="4"/>
  <c r="BA294" i="4"/>
  <c r="BA326" i="4"/>
  <c r="BC326" i="4"/>
  <c r="BC460" i="4"/>
  <c r="U21" i="3"/>
  <c r="U22" i="3" s="1"/>
  <c r="AH11" i="3"/>
  <c r="BD324" i="4"/>
  <c r="BB473" i="4"/>
  <c r="BB296" i="4"/>
  <c r="BB476" i="4"/>
  <c r="BA313" i="4"/>
  <c r="BA323" i="4"/>
  <c r="BD316" i="4"/>
  <c r="BC305" i="4"/>
  <c r="BC297" i="4"/>
  <c r="BA318" i="4"/>
  <c r="BA310" i="4"/>
  <c r="BD299" i="4"/>
  <c r="BC322" i="4"/>
  <c r="BB315" i="4"/>
  <c r="BA308" i="4"/>
  <c r="BD297" i="4"/>
  <c r="BB318" i="4"/>
  <c r="BA307" i="4"/>
  <c r="BC320" i="4"/>
  <c r="BA306" i="4"/>
  <c r="BC292" i="4"/>
  <c r="BC311" i="4"/>
  <c r="BD322" i="4"/>
  <c r="BD313" i="4"/>
  <c r="BB320" i="4"/>
  <c r="BA309" i="4"/>
  <c r="BC321" i="4"/>
  <c r="BD312" i="4"/>
  <c r="BC301" i="4"/>
  <c r="BB294" i="4"/>
  <c r="BB317" i="4"/>
  <c r="BD295" i="4"/>
  <c r="BA320" i="4"/>
  <c r="BC314" i="4"/>
  <c r="BA304" i="4"/>
  <c r="BA296" i="4"/>
  <c r="BA315" i="4"/>
  <c r="BB325" i="4"/>
  <c r="BD319" i="4"/>
  <c r="BC304" i="4"/>
  <c r="BC307" i="4"/>
  <c r="BD310" i="4"/>
  <c r="BB312" i="4"/>
  <c r="BE10" i="4"/>
  <c r="BE11" i="4"/>
  <c r="BE9" i="4"/>
  <c r="BA12" i="4"/>
  <c r="BB12" i="4"/>
  <c r="BA321" i="4"/>
  <c r="BA301" i="4"/>
  <c r="BB322" i="4"/>
  <c r="BC317" i="4"/>
  <c r="BB310" i="4"/>
  <c r="BD300" i="4"/>
  <c r="BD296" i="4"/>
  <c r="BC324" i="4"/>
  <c r="BD315" i="4"/>
  <c r="BC308" i="4"/>
  <c r="BB297" i="4"/>
  <c r="BB323" i="4"/>
  <c r="BC318" i="4"/>
  <c r="BA312" i="4"/>
  <c r="BC306" i="4"/>
  <c r="BC298" i="4"/>
  <c r="BC294" i="4"/>
  <c r="BB314" i="4"/>
  <c r="BA295" i="4"/>
  <c r="BB321" i="4"/>
  <c r="BB313" i="4"/>
  <c r="BA298" i="4"/>
  <c r="BC456" i="4"/>
  <c r="BA468" i="4"/>
  <c r="BC446" i="4"/>
  <c r="BB474" i="4"/>
  <c r="BB450" i="4"/>
  <c r="BD462" i="4"/>
  <c r="BC303" i="4"/>
  <c r="BD318" i="4"/>
  <c r="BD321" i="4"/>
  <c r="BA293" i="4"/>
  <c r="BA325" i="4"/>
  <c r="V7" i="3"/>
  <c r="X28" i="3"/>
  <c r="F26" i="3"/>
  <c r="BC7" i="4"/>
  <c r="AH17" i="3"/>
  <c r="AH37" i="3"/>
  <c r="AH47" i="3"/>
  <c r="AH13" i="3"/>
  <c r="AH38" i="3"/>
  <c r="AH15" i="3"/>
  <c r="AD10" i="3"/>
  <c r="AY16" i="4"/>
  <c r="BA16" i="4"/>
  <c r="BE8" i="4"/>
  <c r="BB472" i="4"/>
  <c r="BA457" i="4"/>
  <c r="BB448" i="4"/>
  <c r="BD471" i="4"/>
  <c r="BD467" i="4"/>
  <c r="BA454" i="4"/>
  <c r="BB449" i="4"/>
  <c r="BB475" i="4"/>
  <c r="BB471" i="4"/>
  <c r="BB467" i="4"/>
  <c r="BB463" i="4"/>
  <c r="BA456" i="4"/>
  <c r="BC450" i="4"/>
  <c r="BA444" i="4"/>
  <c r="BC472" i="4"/>
  <c r="BA450" i="4"/>
  <c r="BB478" i="4"/>
  <c r="BC473" i="4"/>
  <c r="BA467" i="4"/>
  <c r="BB462" i="4"/>
  <c r="BA455" i="4"/>
  <c r="BC449" i="4"/>
  <c r="BB477" i="4"/>
  <c r="BD447" i="4"/>
  <c r="BD474" i="4"/>
  <c r="BD450" i="4"/>
  <c r="BA469" i="4"/>
  <c r="BD449" i="4"/>
  <c r="BC471" i="4"/>
  <c r="BC455" i="4"/>
  <c r="BB16" i="4"/>
  <c r="BB468" i="4"/>
  <c r="BA453" i="4"/>
  <c r="BA445" i="4"/>
  <c r="BA470" i="4"/>
  <c r="BB453" i="4"/>
  <c r="BC478" i="4"/>
  <c r="BC474" i="4"/>
  <c r="BC470" i="4"/>
  <c r="BC466" i="4"/>
  <c r="BC462" i="4"/>
  <c r="BC454" i="4"/>
  <c r="BA448" i="4"/>
  <c r="BA478" i="4"/>
  <c r="BA466" i="4"/>
  <c r="BC448" i="4"/>
  <c r="BC477" i="4"/>
  <c r="BA471" i="4"/>
  <c r="BB466" i="4"/>
  <c r="BC461" i="4"/>
  <c r="BC453" i="4"/>
  <c r="BA447" i="4"/>
  <c r="BD463" i="4"/>
  <c r="BD476" i="4"/>
  <c r="BD470" i="4"/>
  <c r="BD446" i="4"/>
  <c r="BA465" i="4"/>
  <c r="BD472" i="4"/>
  <c r="BD452" i="4"/>
  <c r="BC467" i="4"/>
  <c r="BC451" i="4"/>
  <c r="BB464" i="4"/>
  <c r="BB452" i="4"/>
  <c r="BC476" i="4"/>
  <c r="BB469" i="4"/>
  <c r="BA458" i="4"/>
  <c r="BC452" i="4"/>
  <c r="BD477" i="4"/>
  <c r="BD473" i="4"/>
  <c r="BD469" i="4"/>
  <c r="BD465" i="4"/>
  <c r="BA452" i="4"/>
  <c r="BB447" i="4"/>
  <c r="BD475" i="4"/>
  <c r="BB465" i="4"/>
  <c r="BA446" i="4"/>
  <c r="BA475" i="4"/>
  <c r="BB470" i="4"/>
  <c r="BC465" i="4"/>
  <c r="BA459" i="4"/>
  <c r="BA451" i="4"/>
  <c r="BB446" i="4"/>
  <c r="BA462" i="4"/>
  <c r="BC475" i="4"/>
  <c r="BD466" i="4"/>
  <c r="BA477" i="4"/>
  <c r="BA461" i="4"/>
  <c r="BD468" i="4"/>
  <c r="BD448" i="4"/>
  <c r="BC463" i="4"/>
  <c r="BC447" i="4"/>
  <c r="Z10" i="3"/>
  <c r="BG16" i="4"/>
  <c r="BE6" i="4"/>
  <c r="BG12" i="4"/>
  <c r="BA292" i="4"/>
  <c r="BC458" i="4"/>
  <c r="BA303" i="4"/>
  <c r="BC302" i="4"/>
  <c r="BA302" i="4"/>
  <c r="AE10" i="3"/>
  <c r="AY13" i="4"/>
  <c r="AY7" i="4"/>
  <c r="AY14" i="4"/>
  <c r="BC319" i="4"/>
  <c r="BC295" i="4"/>
  <c r="BD326" i="4"/>
  <c r="BD298" i="4"/>
  <c r="BD325" i="4"/>
  <c r="BA305" i="4"/>
  <c r="BB324" i="4"/>
  <c r="BB300" i="4"/>
  <c r="BL16" i="4"/>
  <c r="BI16" i="4" s="1"/>
  <c r="BI17" i="4"/>
  <c r="BJ17" i="4"/>
  <c r="BC315" i="4"/>
  <c r="BC299" i="4"/>
  <c r="BD314" i="4"/>
  <c r="BD317" i="4"/>
  <c r="BD301" i="4"/>
  <c r="BB316" i="4"/>
  <c r="V10" i="3"/>
  <c r="AY6" i="4"/>
  <c r="W10" i="3"/>
  <c r="X27" i="3"/>
  <c r="X10" i="3"/>
  <c r="AF27" i="3"/>
  <c r="AB10" i="3"/>
  <c r="AB27" i="3"/>
  <c r="BI8" i="4"/>
  <c r="AA10" i="3"/>
  <c r="AA27" i="3"/>
  <c r="BL6" i="4"/>
  <c r="AC27" i="3"/>
  <c r="AC10" i="3"/>
  <c r="AZ7" i="4"/>
  <c r="BL7" i="4"/>
  <c r="Y10" i="3"/>
  <c r="Y27" i="3"/>
  <c r="AZ9" i="4"/>
  <c r="BL9" i="4"/>
  <c r="AZ10" i="4"/>
  <c r="BL10" i="4"/>
  <c r="BJ10" i="4" s="1"/>
  <c r="AZ11" i="4"/>
  <c r="BL11" i="4"/>
  <c r="AZ13" i="4"/>
  <c r="BL13" i="4"/>
  <c r="BJ13" i="4" s="1"/>
  <c r="AZ14" i="4"/>
  <c r="BL14" i="4"/>
  <c r="AZ15" i="4"/>
  <c r="BL15" i="4"/>
  <c r="BJ15" i="4" s="1"/>
  <c r="AG27" i="3"/>
  <c r="AG10" i="3"/>
  <c r="BA480" i="4"/>
  <c r="BG17" i="4"/>
  <c r="AH45" i="3"/>
  <c r="BC10" i="4"/>
  <c r="BC12" i="4"/>
  <c r="BJ8" i="4"/>
  <c r="BJ12" i="4"/>
  <c r="AH46" i="3"/>
  <c r="AH48" i="3"/>
  <c r="BC17" i="4"/>
  <c r="BC16" i="4"/>
  <c r="BC8" i="4"/>
  <c r="BC15" i="4"/>
  <c r="BD7" i="4"/>
  <c r="BC13" i="4"/>
  <c r="BC11" i="4"/>
  <c r="AH41" i="3"/>
  <c r="BC14" i="4"/>
  <c r="BC9" i="4"/>
  <c r="AH49" i="3"/>
  <c r="AJ75" i="4"/>
  <c r="AR75" i="4" s="1"/>
  <c r="AJ72" i="4"/>
  <c r="AR72" i="4" s="1"/>
  <c r="AJ44" i="4"/>
  <c r="AR44" i="4" s="1"/>
  <c r="AJ49" i="4"/>
  <c r="AR49" i="4" s="1"/>
  <c r="AJ78" i="4"/>
  <c r="AR78" i="4" s="1"/>
  <c r="AJ45" i="4"/>
  <c r="AR45" i="4" s="1"/>
  <c r="AJ79" i="4"/>
  <c r="AR79" i="4" s="1"/>
  <c r="AJ68" i="4"/>
  <c r="AR68" i="4" s="1"/>
  <c r="AJ48" i="4"/>
  <c r="AR48" i="4" s="1"/>
  <c r="AJ73" i="4"/>
  <c r="AR73" i="4" s="1"/>
  <c r="AJ47" i="4"/>
  <c r="AR47" i="4" s="1"/>
  <c r="AJ74" i="4"/>
  <c r="AR74" i="4" s="1"/>
  <c r="AJ71" i="4"/>
  <c r="AR71" i="4" s="1"/>
  <c r="AJ80" i="4"/>
  <c r="AR80" i="4" s="1"/>
  <c r="AJ69" i="4"/>
  <c r="AR69" i="4" s="1"/>
  <c r="AJ42" i="4"/>
  <c r="AR42" i="4" s="1"/>
  <c r="AJ67" i="4"/>
  <c r="AR67" i="4" s="1"/>
  <c r="AJ76" i="4"/>
  <c r="AR76" i="4" s="1"/>
  <c r="AJ65" i="4"/>
  <c r="AR65" i="4" s="1"/>
  <c r="AJ81" i="4"/>
  <c r="AR81" i="4" s="1"/>
  <c r="AJ70" i="4"/>
  <c r="AR70" i="4" s="1"/>
  <c r="AJ46" i="4"/>
  <c r="AR46" i="4" s="1"/>
  <c r="AJ77" i="4"/>
  <c r="AR77" i="4" s="1"/>
  <c r="AJ43" i="4"/>
  <c r="AR43" i="4" s="1"/>
  <c r="AJ66" i="4"/>
  <c r="AR66" i="4" s="1"/>
  <c r="BA8" i="4"/>
  <c r="BA138" i="4"/>
  <c r="X33" i="3"/>
  <c r="Y33" i="3" s="1"/>
  <c r="AH32" i="3"/>
  <c r="C32" i="3"/>
  <c r="AH31" i="3"/>
  <c r="C31" i="3"/>
  <c r="AH30" i="3"/>
  <c r="X29" i="3"/>
  <c r="Y29" i="3" s="1"/>
  <c r="AH19" i="3"/>
  <c r="AH20" i="3"/>
  <c r="AH18" i="3"/>
  <c r="AH16" i="3"/>
  <c r="AH12" i="3"/>
  <c r="C12" i="3"/>
  <c r="U23" i="3" l="1"/>
  <c r="BB308" i="4"/>
  <c r="BD309" i="4"/>
  <c r="BB309" i="4"/>
  <c r="BD308" i="4"/>
  <c r="BB461" i="4"/>
  <c r="BD460" i="4"/>
  <c r="BB460" i="4"/>
  <c r="BD461" i="4"/>
  <c r="BB8" i="4"/>
  <c r="K11" i="2"/>
  <c r="AZ24" i="4" s="1"/>
  <c r="Y28" i="3"/>
  <c r="BD9" i="4" s="1"/>
  <c r="G26" i="3"/>
  <c r="T3490" i="2"/>
  <c r="V3490" i="2" s="1"/>
  <c r="T1034" i="2"/>
  <c r="V1034" i="2" s="1"/>
  <c r="T500" i="2"/>
  <c r="V500" i="2" s="1"/>
  <c r="T3469" i="2"/>
  <c r="V3469" i="2" s="1"/>
  <c r="V9" i="3"/>
  <c r="T3196" i="2"/>
  <c r="V3196" i="2" s="1"/>
  <c r="BD21" i="4"/>
  <c r="AE9" i="3"/>
  <c r="T2137" i="2"/>
  <c r="V2137" i="2" s="1"/>
  <c r="T519" i="2"/>
  <c r="V519" i="2" s="1"/>
  <c r="T1898" i="2"/>
  <c r="V1898" i="2" s="1"/>
  <c r="T1312" i="2"/>
  <c r="V1312" i="2" s="1"/>
  <c r="T3423" i="2"/>
  <c r="V3423" i="2" s="1"/>
  <c r="T1570" i="2"/>
  <c r="V1570" i="2" s="1"/>
  <c r="T1414" i="2"/>
  <c r="V1414" i="2" s="1"/>
  <c r="T2943" i="2"/>
  <c r="V2943" i="2" s="1"/>
  <c r="T2160" i="2"/>
  <c r="V2160" i="2" s="1"/>
  <c r="T1578" i="2"/>
  <c r="V1578" i="2" s="1"/>
  <c r="T210" i="2"/>
  <c r="V210" i="2" s="1"/>
  <c r="T1888" i="2"/>
  <c r="V1888" i="2" s="1"/>
  <c r="T3464" i="2"/>
  <c r="V3464" i="2" s="1"/>
  <c r="T1191" i="2"/>
  <c r="V1191" i="2" s="1"/>
  <c r="T1564" i="2"/>
  <c r="V1564" i="2" s="1"/>
  <c r="T2161" i="2"/>
  <c r="V2161" i="2" s="1"/>
  <c r="T2724" i="2"/>
  <c r="V2724" i="2" s="1"/>
  <c r="T3497" i="2"/>
  <c r="V3497" i="2" s="1"/>
  <c r="T1568" i="2"/>
  <c r="V1568" i="2" s="1"/>
  <c r="T3052" i="2"/>
  <c r="V3052" i="2" s="1"/>
  <c r="T2506" i="2"/>
  <c r="V2506" i="2" s="1"/>
  <c r="T867" i="2"/>
  <c r="V867" i="2" s="1"/>
  <c r="T1739" i="2"/>
  <c r="V1739" i="2" s="1"/>
  <c r="T1938" i="2"/>
  <c r="V1938" i="2" s="1"/>
  <c r="AC9" i="3"/>
  <c r="T196" i="2"/>
  <c r="V196" i="2" s="1"/>
  <c r="T2144" i="2"/>
  <c r="V2144" i="2" s="1"/>
  <c r="T3199" i="2"/>
  <c r="V3199" i="2" s="1"/>
  <c r="T2441" i="2"/>
  <c r="V2441" i="2" s="1"/>
  <c r="T1224" i="2"/>
  <c r="V1224" i="2" s="1"/>
  <c r="T935" i="2"/>
  <c r="V935" i="2" s="1"/>
  <c r="T2416" i="2"/>
  <c r="V2416" i="2" s="1"/>
  <c r="T1304" i="2"/>
  <c r="V1304" i="2" s="1"/>
  <c r="T282" i="2"/>
  <c r="V282" i="2" s="1"/>
  <c r="T2135" i="2"/>
  <c r="V2135" i="2" s="1"/>
  <c r="T902" i="2"/>
  <c r="V902" i="2" s="1"/>
  <c r="AA9" i="3"/>
  <c r="T952" i="2"/>
  <c r="V952" i="2" s="1"/>
  <c r="T2985" i="2"/>
  <c r="V2985" i="2" s="1"/>
  <c r="T1290" i="2"/>
  <c r="V1290" i="2" s="1"/>
  <c r="T1632" i="2"/>
  <c r="V1632" i="2" s="1"/>
  <c r="T884" i="2"/>
  <c r="V884" i="2" s="1"/>
  <c r="T2554" i="2"/>
  <c r="V2554" i="2" s="1"/>
  <c r="T3234" i="2"/>
  <c r="V3234" i="2" s="1"/>
  <c r="T1994" i="2"/>
  <c r="V1994" i="2" s="1"/>
  <c r="T20" i="2"/>
  <c r="V20" i="2" s="1"/>
  <c r="T1251" i="2"/>
  <c r="V1251" i="2" s="1"/>
  <c r="T2957" i="2"/>
  <c r="V2957" i="2" s="1"/>
  <c r="AG26" i="3"/>
  <c r="T3467" i="2"/>
  <c r="V3467" i="2" s="1"/>
  <c r="T3257" i="2"/>
  <c r="V3257" i="2" s="1"/>
  <c r="T2453" i="2"/>
  <c r="V2453" i="2" s="1"/>
  <c r="T1900" i="2"/>
  <c r="V1900" i="2" s="1"/>
  <c r="T123" i="2"/>
  <c r="V123" i="2" s="1"/>
  <c r="T11" i="2"/>
  <c r="V11" i="2" s="1"/>
  <c r="Z9" i="3"/>
  <c r="T3500" i="2"/>
  <c r="V3500" i="2" s="1"/>
  <c r="T1296" i="2"/>
  <c r="V1296" i="2" s="1"/>
  <c r="T2656" i="2"/>
  <c r="V2656" i="2" s="1"/>
  <c r="T2962" i="2"/>
  <c r="V2962" i="2" s="1"/>
  <c r="T3455" i="2"/>
  <c r="V3455" i="2" s="1"/>
  <c r="T522" i="2"/>
  <c r="V522" i="2" s="1"/>
  <c r="T2185" i="2"/>
  <c r="V2185" i="2" s="1"/>
  <c r="T1504" i="2"/>
  <c r="V1504" i="2" s="1"/>
  <c r="T1056" i="2"/>
  <c r="V1056" i="2" s="1"/>
  <c r="T244" i="2"/>
  <c r="V244" i="2" s="1"/>
  <c r="T167" i="2"/>
  <c r="V167" i="2" s="1"/>
  <c r="T2355" i="2"/>
  <c r="V2355" i="2" s="1"/>
  <c r="T3001" i="2"/>
  <c r="V3001" i="2" s="1"/>
  <c r="T826" i="2"/>
  <c r="V826" i="2" s="1"/>
  <c r="T228" i="2"/>
  <c r="V228" i="2" s="1"/>
  <c r="T2112" i="2"/>
  <c r="V2112" i="2" s="1"/>
  <c r="T1961" i="2"/>
  <c r="V1961" i="2" s="1"/>
  <c r="T2579" i="2"/>
  <c r="V2579" i="2" s="1"/>
  <c r="T272" i="2"/>
  <c r="V272" i="2" s="1"/>
  <c r="T227" i="2"/>
  <c r="V227" i="2" s="1"/>
  <c r="T1764" i="2"/>
  <c r="V1764" i="2" s="1"/>
  <c r="T2739" i="2"/>
  <c r="V2739" i="2" s="1"/>
  <c r="T508" i="2"/>
  <c r="V508" i="2" s="1"/>
  <c r="T2232" i="2"/>
  <c r="V2232" i="2" s="1"/>
  <c r="T3460" i="2"/>
  <c r="V3460" i="2" s="1"/>
  <c r="T3218" i="2"/>
  <c r="V3218" i="2" s="1"/>
  <c r="T1546" i="2"/>
  <c r="V1546" i="2" s="1"/>
  <c r="T266" i="2"/>
  <c r="V266" i="2" s="1"/>
  <c r="T1929" i="2"/>
  <c r="V1929" i="2" s="1"/>
  <c r="T1376" i="2"/>
  <c r="V1376" i="2" s="1"/>
  <c r="T968" i="2"/>
  <c r="V968" i="2" s="1"/>
  <c r="T2728" i="2"/>
  <c r="V2728" i="2" s="1"/>
  <c r="T1786" i="2"/>
  <c r="V1786" i="2" s="1"/>
  <c r="T2611" i="2"/>
  <c r="V2611" i="2" s="1"/>
  <c r="T314" i="2"/>
  <c r="V314" i="2" s="1"/>
  <c r="T1893" i="2"/>
  <c r="V1893" i="2" s="1"/>
  <c r="T2953" i="2"/>
  <c r="V2953" i="2" s="1"/>
  <c r="T1384" i="2"/>
  <c r="V1384" i="2" s="1"/>
  <c r="T3396" i="2"/>
  <c r="V3396" i="2" s="1"/>
  <c r="T1998" i="2"/>
  <c r="V1998" i="2" s="1"/>
  <c r="T2276" i="2"/>
  <c r="V2276" i="2" s="1"/>
  <c r="T3251" i="2"/>
  <c r="V3251" i="2" s="1"/>
  <c r="T1471" i="2"/>
  <c r="V1471" i="2" s="1"/>
  <c r="T3233" i="2"/>
  <c r="V3233" i="2" s="1"/>
  <c r="T3186" i="2"/>
  <c r="V3186" i="2" s="1"/>
  <c r="T2670" i="2"/>
  <c r="V2670" i="2" s="1"/>
  <c r="T3479" i="2"/>
  <c r="V3479" i="2" s="1"/>
  <c r="T907" i="2"/>
  <c r="V907" i="2" s="1"/>
  <c r="BB306" i="4"/>
  <c r="AB9" i="3"/>
  <c r="T1015" i="2"/>
  <c r="V1015" i="2" s="1"/>
  <c r="T1556" i="2"/>
  <c r="V1556" i="2" s="1"/>
  <c r="T2400" i="2"/>
  <c r="V2400" i="2" s="1"/>
  <c r="T3241" i="2"/>
  <c r="V3241" i="2" s="1"/>
  <c r="T3474" i="2"/>
  <c r="V3474" i="2" s="1"/>
  <c r="T2097" i="2"/>
  <c r="V2097" i="2" s="1"/>
  <c r="T778" i="2"/>
  <c r="V778" i="2" s="1"/>
  <c r="T2697" i="2"/>
  <c r="V2697" i="2" s="1"/>
  <c r="T1696" i="2"/>
  <c r="V1696" i="2" s="1"/>
  <c r="T1440" i="2"/>
  <c r="V1440" i="2" s="1"/>
  <c r="T1140" i="2"/>
  <c r="V1140" i="2" s="1"/>
  <c r="T756" i="2"/>
  <c r="V756" i="2" s="1"/>
  <c r="T1704" i="2"/>
  <c r="V1704" i="2" s="1"/>
  <c r="T679" i="2"/>
  <c r="V679" i="2" s="1"/>
  <c r="T2042" i="2"/>
  <c r="V2042" i="2" s="1"/>
  <c r="T1843" i="2"/>
  <c r="V1843" i="2" s="1"/>
  <c r="T3280" i="2"/>
  <c r="V3280" i="2" s="1"/>
  <c r="T2672" i="2"/>
  <c r="V2672" i="2" s="1"/>
  <c r="T2722" i="2"/>
  <c r="V2722" i="2" s="1"/>
  <c r="T3151" i="2"/>
  <c r="V3151" i="2" s="1"/>
  <c r="T2169" i="2"/>
  <c r="V2169" i="2" s="1"/>
  <c r="T1136" i="2"/>
  <c r="V1136" i="2" s="1"/>
  <c r="T1239" i="2"/>
  <c r="V1239" i="2" s="1"/>
  <c r="T2307" i="2"/>
  <c r="V2307" i="2" s="1"/>
  <c r="T3465" i="2"/>
  <c r="V3465" i="2" s="1"/>
  <c r="T1066" i="2"/>
  <c r="V1066" i="2" s="1"/>
  <c r="T1236" i="2"/>
  <c r="V1236" i="2" s="1"/>
  <c r="T1754" i="2"/>
  <c r="V1754" i="2" s="1"/>
  <c r="T3225" i="2"/>
  <c r="V3225" i="2" s="1"/>
  <c r="T784" i="2"/>
  <c r="V784" i="2" s="1"/>
  <c r="T1941" i="2"/>
  <c r="V1941" i="2" s="1"/>
  <c r="T739" i="2"/>
  <c r="V739" i="2" s="1"/>
  <c r="T2158" i="2"/>
  <c r="V2158" i="2" s="1"/>
  <c r="T2311" i="2"/>
  <c r="V2311" i="2" s="1"/>
  <c r="T2452" i="2"/>
  <c r="V2452" i="2" s="1"/>
  <c r="T2838" i="2"/>
  <c r="V2838" i="2" s="1"/>
  <c r="T3427" i="2"/>
  <c r="V3427" i="2" s="1"/>
  <c r="T582" i="2"/>
  <c r="V582" i="2" s="1"/>
  <c r="T1135" i="2"/>
  <c r="V1135" i="2" s="1"/>
  <c r="T2091" i="2"/>
  <c r="V2091" i="2" s="1"/>
  <c r="T2890" i="2"/>
  <c r="V2890" i="2" s="1"/>
  <c r="T552" i="2"/>
  <c r="V552" i="2" s="1"/>
  <c r="T2997" i="2"/>
  <c r="V2997" i="2" s="1"/>
  <c r="T1447" i="2"/>
  <c r="V1447" i="2" s="1"/>
  <c r="T423" i="2"/>
  <c r="V423" i="2" s="1"/>
  <c r="T2298" i="2"/>
  <c r="V2298" i="2" s="1"/>
  <c r="T2099" i="2"/>
  <c r="V2099" i="2" s="1"/>
  <c r="T1904" i="2"/>
  <c r="V1904" i="2" s="1"/>
  <c r="T2745" i="2"/>
  <c r="V2745" i="2" s="1"/>
  <c r="T2978" i="2"/>
  <c r="V2978" i="2" s="1"/>
  <c r="T1338" i="2"/>
  <c r="V1338" i="2" s="1"/>
  <c r="T1692" i="2"/>
  <c r="V1692" i="2" s="1"/>
  <c r="T964" i="2"/>
  <c r="V964" i="2" s="1"/>
  <c r="T215" i="2"/>
  <c r="V215" i="2" s="1"/>
  <c r="T3088" i="2"/>
  <c r="V3088" i="2" s="1"/>
  <c r="T2473" i="2"/>
  <c r="V2473" i="2" s="1"/>
  <c r="T532" i="2"/>
  <c r="V532" i="2" s="1"/>
  <c r="T2067" i="2"/>
  <c r="V2067" i="2" s="1"/>
  <c r="T3183" i="2"/>
  <c r="V3183" i="2" s="1"/>
  <c r="T400" i="2"/>
  <c r="V400" i="2" s="1"/>
  <c r="T1379" i="2"/>
  <c r="V1379" i="2" s="1"/>
  <c r="T355" i="2"/>
  <c r="V355" i="2" s="1"/>
  <c r="T3104" i="2"/>
  <c r="V3104" i="2" s="1"/>
  <c r="T2781" i="2"/>
  <c r="V2781" i="2" s="1"/>
  <c r="T3350" i="2"/>
  <c r="V3350" i="2" s="1"/>
  <c r="T1574" i="2"/>
  <c r="V1574" i="2" s="1"/>
  <c r="T860" i="2"/>
  <c r="V860" i="2" s="1"/>
  <c r="T111" i="2"/>
  <c r="V111" i="2" s="1"/>
  <c r="T1896" i="2"/>
  <c r="V1896" i="2" s="1"/>
  <c r="BJ16" i="4"/>
  <c r="T794" i="2"/>
  <c r="V794" i="2" s="1"/>
  <c r="T483" i="2"/>
  <c r="V483" i="2" s="1"/>
  <c r="T2964" i="2"/>
  <c r="V2964" i="2" s="1"/>
  <c r="T2239" i="2"/>
  <c r="V2239" i="2" s="1"/>
  <c r="T2289" i="2"/>
  <c r="V2289" i="2" s="1"/>
  <c r="T2681" i="2"/>
  <c r="V2681" i="2" s="1"/>
  <c r="T1436" i="2"/>
  <c r="V1436" i="2" s="1"/>
  <c r="T740" i="2"/>
  <c r="V740" i="2" s="1"/>
  <c r="T727" i="2"/>
  <c r="V727" i="2" s="1"/>
  <c r="T1795" i="2"/>
  <c r="V1795" i="2" s="1"/>
  <c r="T2624" i="2"/>
  <c r="V2624" i="2" s="1"/>
  <c r="T2911" i="2"/>
  <c r="V2911" i="2" s="1"/>
  <c r="T554" i="2"/>
  <c r="V554" i="2" s="1"/>
  <c r="T1640" i="2"/>
  <c r="V1640" i="2" s="1"/>
  <c r="T1064" i="2"/>
  <c r="V1064" i="2" s="1"/>
  <c r="T1543" i="2"/>
  <c r="V1543" i="2" s="1"/>
  <c r="T2266" i="2"/>
  <c r="V2266" i="2" s="1"/>
  <c r="T1872" i="2"/>
  <c r="V1872" i="2" s="1"/>
  <c r="T2946" i="2"/>
  <c r="V2946" i="2" s="1"/>
  <c r="T1306" i="2"/>
  <c r="V1306" i="2" s="1"/>
  <c r="T656" i="2"/>
  <c r="V656" i="2" s="1"/>
  <c r="T144" i="2"/>
  <c r="V144" i="2" s="1"/>
  <c r="T1635" i="2"/>
  <c r="V1635" i="2" s="1"/>
  <c r="T1123" i="2"/>
  <c r="V1123" i="2" s="1"/>
  <c r="T611" i="2"/>
  <c r="V611" i="2" s="1"/>
  <c r="T67" i="2"/>
  <c r="V67" i="2" s="1"/>
  <c r="T2334" i="2"/>
  <c r="V2334" i="2" s="1"/>
  <c r="T1799" i="2"/>
  <c r="V1799" i="2" s="1"/>
  <c r="T2471" i="2"/>
  <c r="V2471" i="2" s="1"/>
  <c r="T1940" i="2"/>
  <c r="V1940" i="2" s="1"/>
  <c r="T2628" i="2"/>
  <c r="V2628" i="2" s="1"/>
  <c r="T3117" i="2"/>
  <c r="V3117" i="2" s="1"/>
  <c r="T3014" i="2"/>
  <c r="V3014" i="2" s="1"/>
  <c r="T2915" i="2"/>
  <c r="V2915" i="2" s="1"/>
  <c r="T2593" i="2"/>
  <c r="V2593" i="2" s="1"/>
  <c r="T1238" i="2"/>
  <c r="V1238" i="2" s="1"/>
  <c r="T230" i="2"/>
  <c r="V230" i="2" s="1"/>
  <c r="T172" i="2"/>
  <c r="V172" i="2" s="1"/>
  <c r="T799" i="2"/>
  <c r="V799" i="2" s="1"/>
  <c r="T2290" i="2"/>
  <c r="V2290" i="2" s="1"/>
  <c r="T2427" i="2"/>
  <c r="V2427" i="2" s="1"/>
  <c r="T2568" i="2"/>
  <c r="V2568" i="2" s="1"/>
  <c r="T3370" i="2"/>
  <c r="V3370" i="2" s="1"/>
  <c r="T1122" i="2"/>
  <c r="V1122" i="2" s="1"/>
  <c r="T104" i="2"/>
  <c r="V104" i="2" s="1"/>
  <c r="T2550" i="2"/>
  <c r="V2550" i="2" s="1"/>
  <c r="T17" i="2"/>
  <c r="V17" i="2" s="1"/>
  <c r="T42" i="2"/>
  <c r="V42" i="2" s="1"/>
  <c r="T1512" i="2"/>
  <c r="V1512" i="2" s="1"/>
  <c r="T896" i="2"/>
  <c r="V896" i="2" s="1"/>
  <c r="T1031" i="2"/>
  <c r="V1031" i="2" s="1"/>
  <c r="T2924" i="2"/>
  <c r="V2924" i="2" s="1"/>
  <c r="T2384" i="2"/>
  <c r="V2384" i="2" s="1"/>
  <c r="T3458" i="2"/>
  <c r="V3458" i="2" s="1"/>
  <c r="T528" i="2"/>
  <c r="V528" i="2" s="1"/>
  <c r="T16" i="2"/>
  <c r="V16" i="2" s="1"/>
  <c r="T1507" i="2"/>
  <c r="V1507" i="2" s="1"/>
  <c r="T995" i="2"/>
  <c r="V995" i="2" s="1"/>
  <c r="T1822" i="2"/>
  <c r="V1822" i="2" s="1"/>
  <c r="T2510" i="2"/>
  <c r="V2510" i="2" s="1"/>
  <c r="T1959" i="2"/>
  <c r="V1959" i="2" s="1"/>
  <c r="T2647" i="2"/>
  <c r="V2647" i="2" s="1"/>
  <c r="T2116" i="2"/>
  <c r="V2116" i="2" s="1"/>
  <c r="T3293" i="2"/>
  <c r="V3293" i="2" s="1"/>
  <c r="T3190" i="2"/>
  <c r="V3190" i="2" s="1"/>
  <c r="T3075" i="2"/>
  <c r="V3075" i="2" s="1"/>
  <c r="T1889" i="2"/>
  <c r="V1889" i="2" s="1"/>
  <c r="T1062" i="2"/>
  <c r="V1062" i="2" s="1"/>
  <c r="T1196" i="2"/>
  <c r="V1196" i="2" s="1"/>
  <c r="T2181" i="2"/>
  <c r="V2181" i="2" s="1"/>
  <c r="T447" i="2"/>
  <c r="V447" i="2" s="1"/>
  <c r="T2626" i="2"/>
  <c r="V2626" i="2" s="1"/>
  <c r="T2864" i="2"/>
  <c r="V2864" i="2" s="1"/>
  <c r="T2785" i="2"/>
  <c r="V2785" i="2" s="1"/>
  <c r="T3031" i="2"/>
  <c r="V3031" i="2" s="1"/>
  <c r="T674" i="2"/>
  <c r="V674" i="2" s="1"/>
  <c r="T1595" i="2"/>
  <c r="V1595" i="2" s="1"/>
  <c r="BB305" i="4"/>
  <c r="T1917" i="2"/>
  <c r="V1917" i="2" s="1"/>
  <c r="X9" i="3"/>
  <c r="BD302" i="4"/>
  <c r="T2113" i="2"/>
  <c r="V2113" i="2" s="1"/>
  <c r="T1038" i="2"/>
  <c r="V1038" i="2" s="1"/>
  <c r="W26" i="3"/>
  <c r="Y26" i="3"/>
  <c r="X26" i="3"/>
  <c r="T2666" i="2"/>
  <c r="V2666" i="2" s="1"/>
  <c r="T1271" i="2"/>
  <c r="V1271" i="2" s="1"/>
  <c r="T1040" i="2"/>
  <c r="V1040" i="2" s="1"/>
  <c r="T1620" i="2"/>
  <c r="V1620" i="2" s="1"/>
  <c r="T1952" i="2"/>
  <c r="V1952" i="2" s="1"/>
  <c r="T2464" i="2"/>
  <c r="V2464" i="2" s="1"/>
  <c r="T2793" i="2"/>
  <c r="V2793" i="2" s="1"/>
  <c r="T3305" i="2"/>
  <c r="V3305" i="2" s="1"/>
  <c r="T3026" i="2"/>
  <c r="V3026" i="2" s="1"/>
  <c r="T2751" i="2"/>
  <c r="V2751" i="2" s="1"/>
  <c r="T3007" i="2"/>
  <c r="V3007" i="2" s="1"/>
  <c r="T3272" i="2"/>
  <c r="V3272" i="2" s="1"/>
  <c r="T1482" i="2"/>
  <c r="V1482" i="2" s="1"/>
  <c r="T714" i="2"/>
  <c r="V714" i="2" s="1"/>
  <c r="T202" i="2"/>
  <c r="V202" i="2" s="1"/>
  <c r="T2633" i="2"/>
  <c r="V2633" i="2" s="1"/>
  <c r="T2121" i="2"/>
  <c r="V2121" i="2" s="1"/>
  <c r="T1680" i="2"/>
  <c r="V1680" i="2" s="1"/>
  <c r="T1552" i="2"/>
  <c r="V1552" i="2" s="1"/>
  <c r="T1204" i="2"/>
  <c r="V1204" i="2" s="1"/>
  <c r="T12" i="2"/>
  <c r="V12" i="2" s="1"/>
  <c r="AF9" i="3"/>
  <c r="W9" i="3"/>
  <c r="AG9" i="3"/>
  <c r="Y9" i="3"/>
  <c r="AD9" i="3"/>
  <c r="T2211" i="2"/>
  <c r="V2211" i="2" s="1"/>
  <c r="T2410" i="2"/>
  <c r="V2410" i="2" s="1"/>
  <c r="T503" i="2"/>
  <c r="V503" i="2" s="1"/>
  <c r="T1527" i="2"/>
  <c r="V1527" i="2" s="1"/>
  <c r="T708" i="2"/>
  <c r="V708" i="2" s="1"/>
  <c r="T1124" i="2"/>
  <c r="V1124" i="2" s="1"/>
  <c r="T1428" i="2"/>
  <c r="V1428" i="2" s="1"/>
  <c r="T1684" i="2"/>
  <c r="V1684" i="2" s="1"/>
  <c r="T2649" i="2"/>
  <c r="V2649" i="2" s="1"/>
  <c r="T2016" i="2"/>
  <c r="V2016" i="2" s="1"/>
  <c r="T2272" i="2"/>
  <c r="V2272" i="2" s="1"/>
  <c r="T2528" i="2"/>
  <c r="V2528" i="2" s="1"/>
  <c r="T2948" i="2"/>
  <c r="V2948" i="2" s="1"/>
  <c r="T2857" i="2"/>
  <c r="V2857" i="2" s="1"/>
  <c r="T3113" i="2"/>
  <c r="V3113" i="2" s="1"/>
  <c r="T3369" i="2"/>
  <c r="V3369" i="2" s="1"/>
  <c r="T2834" i="2"/>
  <c r="V2834" i="2" s="1"/>
  <c r="T3090" i="2"/>
  <c r="V3090" i="2" s="1"/>
  <c r="T3346" i="2"/>
  <c r="V3346" i="2" s="1"/>
  <c r="T2815" i="2"/>
  <c r="V2815" i="2" s="1"/>
  <c r="T3071" i="2"/>
  <c r="V3071" i="2" s="1"/>
  <c r="T3327" i="2"/>
  <c r="V3327" i="2" s="1"/>
  <c r="T2609" i="2"/>
  <c r="V2609" i="2" s="1"/>
  <c r="T1674" i="2"/>
  <c r="V1674" i="2" s="1"/>
  <c r="T1418" i="2"/>
  <c r="V1418" i="2" s="1"/>
  <c r="T1162" i="2"/>
  <c r="V1162" i="2" s="1"/>
  <c r="T906" i="2"/>
  <c r="V906" i="2" s="1"/>
  <c r="T650" i="2"/>
  <c r="V650" i="2" s="1"/>
  <c r="T394" i="2"/>
  <c r="V394" i="2" s="1"/>
  <c r="T138" i="2"/>
  <c r="V138" i="2" s="1"/>
  <c r="T3112" i="2"/>
  <c r="V3112" i="2" s="1"/>
  <c r="T2569" i="2"/>
  <c r="V2569" i="2" s="1"/>
  <c r="T2313" i="2"/>
  <c r="V2313" i="2" s="1"/>
  <c r="T2057" i="2"/>
  <c r="V2057" i="2" s="1"/>
  <c r="T1801" i="2"/>
  <c r="V1801" i="2" s="1"/>
  <c r="T1664" i="2"/>
  <c r="V1664" i="2" s="1"/>
  <c r="T1600" i="2"/>
  <c r="V1600" i="2" s="1"/>
  <c r="T1536" i="2"/>
  <c r="V1536" i="2" s="1"/>
  <c r="T1472" i="2"/>
  <c r="V1472" i="2" s="1"/>
  <c r="T1408" i="2"/>
  <c r="V1408" i="2" s="1"/>
  <c r="T1344" i="2"/>
  <c r="V1344" i="2" s="1"/>
  <c r="T1268" i="2"/>
  <c r="V1268" i="2" s="1"/>
  <c r="T1184" i="2"/>
  <c r="V1184" i="2" s="1"/>
  <c r="T1096" i="2"/>
  <c r="V1096" i="2" s="1"/>
  <c r="T1012" i="2"/>
  <c r="V1012" i="2" s="1"/>
  <c r="T928" i="2"/>
  <c r="V928" i="2" s="1"/>
  <c r="T840" i="2"/>
  <c r="V840" i="2" s="1"/>
  <c r="T628" i="2"/>
  <c r="V628" i="2" s="1"/>
  <c r="T372" i="2"/>
  <c r="V372" i="2" s="1"/>
  <c r="T116" i="2"/>
  <c r="V116" i="2" s="1"/>
  <c r="T2213" i="2"/>
  <c r="V2213" i="2" s="1"/>
  <c r="T1575" i="2"/>
  <c r="V1575" i="2" s="1"/>
  <c r="T1319" i="2"/>
  <c r="V1319" i="2" s="1"/>
  <c r="T1063" i="2"/>
  <c r="V1063" i="2" s="1"/>
  <c r="T807" i="2"/>
  <c r="V807" i="2" s="1"/>
  <c r="T551" i="2"/>
  <c r="V551" i="2" s="1"/>
  <c r="T295" i="2"/>
  <c r="V295" i="2" s="1"/>
  <c r="T39" i="2"/>
  <c r="V39" i="2" s="1"/>
  <c r="T1914" i="2"/>
  <c r="V1914" i="2" s="1"/>
  <c r="T2170" i="2"/>
  <c r="V2170" i="2" s="1"/>
  <c r="T2426" i="2"/>
  <c r="V2426" i="2" s="1"/>
  <c r="T2682" i="2"/>
  <c r="V2682" i="2" s="1"/>
  <c r="T1715" i="2"/>
  <c r="V1715" i="2" s="1"/>
  <c r="T1971" i="2"/>
  <c r="V1971" i="2" s="1"/>
  <c r="T2227" i="2"/>
  <c r="V2227" i="2" s="1"/>
  <c r="T2483" i="2"/>
  <c r="V2483" i="2" s="1"/>
  <c r="T2768" i="2"/>
  <c r="V2768" i="2" s="1"/>
  <c r="T1776" i="2"/>
  <c r="V1776" i="2" s="1"/>
  <c r="T2032" i="2"/>
  <c r="V2032" i="2" s="1"/>
  <c r="T2288" i="2"/>
  <c r="V2288" i="2" s="1"/>
  <c r="T2544" i="2"/>
  <c r="V2544" i="2" s="1"/>
  <c r="T3012" i="2"/>
  <c r="V3012" i="2" s="1"/>
  <c r="T2873" i="2"/>
  <c r="V2873" i="2" s="1"/>
  <c r="T3129" i="2"/>
  <c r="V3129" i="2" s="1"/>
  <c r="T3385" i="2"/>
  <c r="V3385" i="2" s="1"/>
  <c r="T2850" i="2"/>
  <c r="V2850" i="2" s="1"/>
  <c r="T3106" i="2"/>
  <c r="V3106" i="2" s="1"/>
  <c r="T3362" i="2"/>
  <c r="V3362" i="2" s="1"/>
  <c r="T2895" i="2"/>
  <c r="V2895" i="2" s="1"/>
  <c r="T3407" i="2"/>
  <c r="V3407" i="2" s="1"/>
  <c r="T1594" i="2"/>
  <c r="V1594" i="2" s="1"/>
  <c r="T1082" i="2"/>
  <c r="V1082" i="2" s="1"/>
  <c r="T570" i="2"/>
  <c r="V570" i="2" s="1"/>
  <c r="T58" i="2"/>
  <c r="V58" i="2" s="1"/>
  <c r="T2425" i="2"/>
  <c r="V2425" i="2" s="1"/>
  <c r="T1913" i="2"/>
  <c r="V1913" i="2" s="1"/>
  <c r="T1628" i="2"/>
  <c r="V1628" i="2" s="1"/>
  <c r="T1500" i="2"/>
  <c r="V1500" i="2" s="1"/>
  <c r="T1372" i="2"/>
  <c r="V1372" i="2" s="1"/>
  <c r="T1220" i="2"/>
  <c r="V1220" i="2" s="1"/>
  <c r="T1048" i="2"/>
  <c r="V1048" i="2" s="1"/>
  <c r="T880" i="2"/>
  <c r="V880" i="2" s="1"/>
  <c r="T484" i="2"/>
  <c r="V484" i="2" s="1"/>
  <c r="T3480" i="2"/>
  <c r="V3480" i="2" s="1"/>
  <c r="T1495" i="2"/>
  <c r="V1495" i="2" s="1"/>
  <c r="T983" i="2"/>
  <c r="V983" i="2" s="1"/>
  <c r="T471" i="2"/>
  <c r="V471" i="2" s="1"/>
  <c r="T1738" i="2"/>
  <c r="V1738" i="2" s="1"/>
  <c r="T2250" i="2"/>
  <c r="V2250" i="2" s="1"/>
  <c r="T2860" i="2"/>
  <c r="V2860" i="2" s="1"/>
  <c r="T2051" i="2"/>
  <c r="V2051" i="2" s="1"/>
  <c r="T2563" i="2"/>
  <c r="V2563" i="2" s="1"/>
  <c r="T1856" i="2"/>
  <c r="V1856" i="2" s="1"/>
  <c r="T2368" i="2"/>
  <c r="V2368" i="2" s="1"/>
  <c r="T3332" i="2"/>
  <c r="V3332" i="2" s="1"/>
  <c r="T3209" i="2"/>
  <c r="V3209" i="2" s="1"/>
  <c r="T2930" i="2"/>
  <c r="V2930" i="2" s="1"/>
  <c r="T3442" i="2"/>
  <c r="V3442" i="2" s="1"/>
  <c r="T3167" i="2"/>
  <c r="V3167" i="2" s="1"/>
  <c r="T2225" i="2"/>
  <c r="V2225" i="2" s="1"/>
  <c r="T1322" i="2"/>
  <c r="V1322" i="2" s="1"/>
  <c r="T810" i="2"/>
  <c r="V810" i="2" s="1"/>
  <c r="T298" i="2"/>
  <c r="V298" i="2" s="1"/>
  <c r="T2736" i="2"/>
  <c r="V2736" i="2" s="1"/>
  <c r="T2217" i="2"/>
  <c r="V2217" i="2" s="1"/>
  <c r="T1705" i="2"/>
  <c r="V1705" i="2" s="1"/>
  <c r="T1576" i="2"/>
  <c r="V1576" i="2" s="1"/>
  <c r="T1448" i="2"/>
  <c r="V1448" i="2" s="1"/>
  <c r="T1320" i="2"/>
  <c r="V1320" i="2" s="1"/>
  <c r="T1152" i="2"/>
  <c r="V1152" i="2" s="1"/>
  <c r="T980" i="2"/>
  <c r="V980" i="2" s="1"/>
  <c r="T788" i="2"/>
  <c r="V788" i="2" s="1"/>
  <c r="T276" i="2"/>
  <c r="V276" i="2" s="1"/>
  <c r="T2085" i="2"/>
  <c r="V2085" i="2" s="1"/>
  <c r="T1287" i="2"/>
  <c r="V1287" i="2" s="1"/>
  <c r="T775" i="2"/>
  <c r="V775" i="2" s="1"/>
  <c r="T263" i="2"/>
  <c r="V263" i="2" s="1"/>
  <c r="T2010" i="2"/>
  <c r="V2010" i="2" s="1"/>
  <c r="T2522" i="2"/>
  <c r="V2522" i="2" s="1"/>
  <c r="T1811" i="2"/>
  <c r="V1811" i="2" s="1"/>
  <c r="T2323" i="2"/>
  <c r="V2323" i="2" s="1"/>
  <c r="T3152" i="2"/>
  <c r="V3152" i="2" s="1"/>
  <c r="T2128" i="2"/>
  <c r="V2128" i="2" s="1"/>
  <c r="T2640" i="2"/>
  <c r="V2640" i="2" s="1"/>
  <c r="T2969" i="2"/>
  <c r="V2969" i="2" s="1"/>
  <c r="T3481" i="2"/>
  <c r="V3481" i="2" s="1"/>
  <c r="T3202" i="2"/>
  <c r="V3202" i="2" s="1"/>
  <c r="T2927" i="2"/>
  <c r="V2927" i="2" s="1"/>
  <c r="T3439" i="2"/>
  <c r="V3439" i="2" s="1"/>
  <c r="T1562" i="2"/>
  <c r="V1562" i="2" s="1"/>
  <c r="T1050" i="2"/>
  <c r="V1050" i="2" s="1"/>
  <c r="T538" i="2"/>
  <c r="V538" i="2" s="1"/>
  <c r="T26" i="2"/>
  <c r="V26" i="2" s="1"/>
  <c r="T720" i="2"/>
  <c r="V720" i="2" s="1"/>
  <c r="T592" i="2"/>
  <c r="V592" i="2" s="1"/>
  <c r="T464" i="2"/>
  <c r="V464" i="2" s="1"/>
  <c r="T336" i="2"/>
  <c r="V336" i="2" s="1"/>
  <c r="T208" i="2"/>
  <c r="V208" i="2" s="1"/>
  <c r="T80" i="2"/>
  <c r="V80" i="2" s="1"/>
  <c r="T2709" i="2"/>
  <c r="V2709" i="2" s="1"/>
  <c r="T2197" i="2"/>
  <c r="V2197" i="2" s="1"/>
  <c r="T1699" i="2"/>
  <c r="V1699" i="2" s="1"/>
  <c r="T1571" i="2"/>
  <c r="V1571" i="2" s="1"/>
  <c r="T1443" i="2"/>
  <c r="V1443" i="2" s="1"/>
  <c r="T1315" i="2"/>
  <c r="V1315" i="2" s="1"/>
  <c r="T1187" i="2"/>
  <c r="V1187" i="2" s="1"/>
  <c r="T1059" i="2"/>
  <c r="V1059" i="2" s="1"/>
  <c r="T931" i="2"/>
  <c r="V931" i="2" s="1"/>
  <c r="T803" i="2"/>
  <c r="V803" i="2" s="1"/>
  <c r="T675" i="2"/>
  <c r="V675" i="2" s="1"/>
  <c r="T547" i="2"/>
  <c r="V547" i="2" s="1"/>
  <c r="T419" i="2"/>
  <c r="V419" i="2" s="1"/>
  <c r="T291" i="2"/>
  <c r="V291" i="2" s="1"/>
  <c r="T147" i="2"/>
  <c r="V147" i="2" s="1"/>
  <c r="T1742" i="2"/>
  <c r="V1742" i="2" s="1"/>
  <c r="T1902" i="2"/>
  <c r="V1902" i="2" s="1"/>
  <c r="T2078" i="2"/>
  <c r="V2078" i="2" s="1"/>
  <c r="T2254" i="2"/>
  <c r="V2254" i="2" s="1"/>
  <c r="T2414" i="2"/>
  <c r="V2414" i="2" s="1"/>
  <c r="T2590" i="2"/>
  <c r="V2590" i="2" s="1"/>
  <c r="T2876" i="2"/>
  <c r="V2876" i="2" s="1"/>
  <c r="T1703" i="2"/>
  <c r="V1703" i="2" s="1"/>
  <c r="T1879" i="2"/>
  <c r="V1879" i="2" s="1"/>
  <c r="T2055" i="2"/>
  <c r="V2055" i="2" s="1"/>
  <c r="T2215" i="2"/>
  <c r="V2215" i="2" s="1"/>
  <c r="T2391" i="2"/>
  <c r="V2391" i="2" s="1"/>
  <c r="T2567" i="2"/>
  <c r="V2567" i="2" s="1"/>
  <c r="T2732" i="2"/>
  <c r="V2732" i="2" s="1"/>
  <c r="T3424" i="2"/>
  <c r="V3424" i="2" s="1"/>
  <c r="T1860" i="2"/>
  <c r="V1860" i="2" s="1"/>
  <c r="T2020" i="2"/>
  <c r="V2020" i="2" s="1"/>
  <c r="T2196" i="2"/>
  <c r="V2196" i="2" s="1"/>
  <c r="T2372" i="2"/>
  <c r="V2372" i="2" s="1"/>
  <c r="T2532" i="2"/>
  <c r="V2532" i="2" s="1"/>
  <c r="T2708" i="2"/>
  <c r="V2708" i="2" s="1"/>
  <c r="T3348" i="2"/>
  <c r="V3348" i="2" s="1"/>
  <c r="T2861" i="2"/>
  <c r="V2861" i="2" s="1"/>
  <c r="T3037" i="2"/>
  <c r="V3037" i="2" s="1"/>
  <c r="T3213" i="2"/>
  <c r="V3213" i="2" s="1"/>
  <c r="T3373" i="2"/>
  <c r="V3373" i="2" s="1"/>
  <c r="T2758" i="2"/>
  <c r="V2758" i="2" s="1"/>
  <c r="T2934" i="2"/>
  <c r="V2934" i="2" s="1"/>
  <c r="T3094" i="2"/>
  <c r="V3094" i="2" s="1"/>
  <c r="T3270" i="2"/>
  <c r="V3270" i="2" s="1"/>
  <c r="T3446" i="2"/>
  <c r="V3446" i="2" s="1"/>
  <c r="T2819" i="2"/>
  <c r="V2819" i="2" s="1"/>
  <c r="T2995" i="2"/>
  <c r="V2995" i="2" s="1"/>
  <c r="T3171" i="2"/>
  <c r="V3171" i="2" s="1"/>
  <c r="T3331" i="2"/>
  <c r="V3331" i="2" s="1"/>
  <c r="T3507" i="2"/>
  <c r="V3507" i="2" s="1"/>
  <c r="T2209" i="2"/>
  <c r="V2209" i="2" s="1"/>
  <c r="T1670" i="2"/>
  <c r="V1670" i="2" s="1"/>
  <c r="T1494" i="2"/>
  <c r="V1494" i="2" s="1"/>
  <c r="T1318" i="2"/>
  <c r="V1318" i="2" s="1"/>
  <c r="T1158" i="2"/>
  <c r="V1158" i="2" s="1"/>
  <c r="T982" i="2"/>
  <c r="V982" i="2" s="1"/>
  <c r="T742" i="2"/>
  <c r="V742" i="2" s="1"/>
  <c r="T406" i="2"/>
  <c r="V406" i="2" s="1"/>
  <c r="T70" i="2"/>
  <c r="V70" i="2" s="1"/>
  <c r="T1020" i="2"/>
  <c r="V1020" i="2" s="1"/>
  <c r="T684" i="2"/>
  <c r="V684" i="2" s="1"/>
  <c r="T348" i="2"/>
  <c r="V348" i="2" s="1"/>
  <c r="T3096" i="2"/>
  <c r="V3096" i="2" s="1"/>
  <c r="T1647" i="2"/>
  <c r="V1647" i="2" s="1"/>
  <c r="T1311" i="2"/>
  <c r="V1311" i="2" s="1"/>
  <c r="T959" i="2"/>
  <c r="V959" i="2" s="1"/>
  <c r="T623" i="2"/>
  <c r="V623" i="2" s="1"/>
  <c r="T287" i="2"/>
  <c r="V287" i="2" s="1"/>
  <c r="T1778" i="2"/>
  <c r="V1778" i="2" s="1"/>
  <c r="T2114" i="2"/>
  <c r="V2114" i="2" s="1"/>
  <c r="T2450" i="2"/>
  <c r="V2450" i="2" s="1"/>
  <c r="T3020" i="2"/>
  <c r="V3020" i="2" s="1"/>
  <c r="T1915" i="2"/>
  <c r="V1915" i="2" s="1"/>
  <c r="T2251" i="2"/>
  <c r="V2251" i="2" s="1"/>
  <c r="T2603" i="2"/>
  <c r="V2603" i="2" s="1"/>
  <c r="T1720" i="2"/>
  <c r="V1720" i="2" s="1"/>
  <c r="T2056" i="2"/>
  <c r="V2056" i="2" s="1"/>
  <c r="T2408" i="2"/>
  <c r="V2408" i="2" s="1"/>
  <c r="T2788" i="2"/>
  <c r="V2788" i="2" s="1"/>
  <c r="T3009" i="2"/>
  <c r="V3009" i="2" s="1"/>
  <c r="T3473" i="2"/>
  <c r="V3473" i="2" s="1"/>
  <c r="T3130" i="2"/>
  <c r="V3130" i="2" s="1"/>
  <c r="T2791" i="2"/>
  <c r="V2791" i="2" s="1"/>
  <c r="T3255" i="2"/>
  <c r="V3255" i="2" s="1"/>
  <c r="T2129" i="2"/>
  <c r="V2129" i="2" s="1"/>
  <c r="T1362" i="2"/>
  <c r="V1362" i="2" s="1"/>
  <c r="T882" i="2"/>
  <c r="V882" i="2" s="1"/>
  <c r="T434" i="2"/>
  <c r="V434" i="2" s="1"/>
  <c r="T776" i="2"/>
  <c r="V776" i="2" s="1"/>
  <c r="T312" i="2"/>
  <c r="V312" i="2" s="1"/>
  <c r="T2293" i="2"/>
  <c r="V2293" i="2" s="1"/>
  <c r="T1275" i="2"/>
  <c r="V1275" i="2" s="1"/>
  <c r="T539" i="2"/>
  <c r="V539" i="2" s="1"/>
  <c r="T2102" i="2"/>
  <c r="V2102" i="2" s="1"/>
  <c r="T1759" i="2"/>
  <c r="V1759" i="2" s="1"/>
  <c r="T2687" i="2"/>
  <c r="V2687" i="2" s="1"/>
  <c r="T2492" i="2"/>
  <c r="V2492" i="2" s="1"/>
  <c r="T2827" i="2"/>
  <c r="V2827" i="2" s="1"/>
  <c r="T1390" i="2"/>
  <c r="V1390" i="2" s="1"/>
  <c r="T1540" i="2"/>
  <c r="V1540" i="2" s="1"/>
  <c r="T2531" i="2"/>
  <c r="V2531" i="2" s="1"/>
  <c r="T1508" i="2"/>
  <c r="V1508" i="2" s="1"/>
  <c r="T1553" i="2"/>
  <c r="V1553" i="2" s="1"/>
  <c r="T1285" i="2"/>
  <c r="V1285" i="2" s="1"/>
  <c r="T2744" i="2"/>
  <c r="V2744" i="2" s="1"/>
  <c r="T2269" i="2"/>
  <c r="V2269" i="2" s="1"/>
  <c r="T1981" i="2"/>
  <c r="V1981" i="2" s="1"/>
  <c r="T1725" i="2"/>
  <c r="V1725" i="2" s="1"/>
  <c r="T1661" i="2"/>
  <c r="V1661" i="2" s="1"/>
  <c r="T1597" i="2"/>
  <c r="V1597" i="2" s="1"/>
  <c r="T1477" i="2"/>
  <c r="V1477" i="2" s="1"/>
  <c r="T1381" i="2"/>
  <c r="V1381" i="2" s="1"/>
  <c r="T1289" i="2"/>
  <c r="V1289" i="2" s="1"/>
  <c r="T1161" i="2"/>
  <c r="V1161" i="2" s="1"/>
  <c r="T1017" i="2"/>
  <c r="V1017" i="2" s="1"/>
  <c r="T841" i="2"/>
  <c r="V841" i="2" s="1"/>
  <c r="T649" i="2"/>
  <c r="V649" i="2" s="1"/>
  <c r="T505" i="2"/>
  <c r="V505" i="2" s="1"/>
  <c r="T329" i="2"/>
  <c r="V329" i="2" s="1"/>
  <c r="T137" i="2"/>
  <c r="V137" i="2" s="1"/>
  <c r="T1057" i="2"/>
  <c r="V1057" i="2" s="1"/>
  <c r="T689" i="2"/>
  <c r="V689" i="2" s="1"/>
  <c r="T225" i="2"/>
  <c r="V225" i="2" s="1"/>
  <c r="T925" i="2"/>
  <c r="V925" i="2" s="1"/>
  <c r="T397" i="2"/>
  <c r="V397" i="2" s="1"/>
  <c r="T1045" i="2"/>
  <c r="V1045" i="2" s="1"/>
  <c r="T901" i="2"/>
  <c r="V901" i="2" s="1"/>
  <c r="T725" i="2"/>
  <c r="V725" i="2" s="1"/>
  <c r="T533" i="2"/>
  <c r="V533" i="2" s="1"/>
  <c r="T389" i="2"/>
  <c r="V389" i="2" s="1"/>
  <c r="T213" i="2"/>
  <c r="V213" i="2" s="1"/>
  <c r="T21" i="2"/>
  <c r="V21" i="2" s="1"/>
  <c r="T849" i="2"/>
  <c r="V849" i="2" s="1"/>
  <c r="T561" i="2"/>
  <c r="V561" i="2" s="1"/>
  <c r="T33" i="2"/>
  <c r="V33" i="2" s="1"/>
  <c r="T637" i="2"/>
  <c r="V637" i="2" s="1"/>
  <c r="T141" i="2"/>
  <c r="V141" i="2" s="1"/>
  <c r="T1021" i="2"/>
  <c r="V1021" i="2" s="1"/>
  <c r="T621" i="2"/>
  <c r="V621" i="2" s="1"/>
  <c r="T61" i="2"/>
  <c r="V61" i="2" s="1"/>
  <c r="T174" i="2"/>
  <c r="V174" i="2" s="1"/>
  <c r="T318" i="2"/>
  <c r="V318" i="2" s="1"/>
  <c r="T494" i="2"/>
  <c r="V494" i="2" s="1"/>
  <c r="T638" i="2"/>
  <c r="V638" i="2" s="1"/>
  <c r="T750" i="2"/>
  <c r="V750" i="2" s="1"/>
  <c r="T846" i="2"/>
  <c r="V846" i="2" s="1"/>
  <c r="T974" i="2"/>
  <c r="V974" i="2" s="1"/>
  <c r="T1086" i="2"/>
  <c r="V1086" i="2" s="1"/>
  <c r="T1198" i="2"/>
  <c r="V1198" i="2" s="1"/>
  <c r="T1326" i="2"/>
  <c r="V1326" i="2" s="1"/>
  <c r="T1422" i="2"/>
  <c r="V1422" i="2" s="1"/>
  <c r="T1534" i="2"/>
  <c r="V1534" i="2" s="1"/>
  <c r="T1662" i="2"/>
  <c r="V1662" i="2" s="1"/>
  <c r="T1985" i="2"/>
  <c r="V1985" i="2" s="1"/>
  <c r="T2369" i="2"/>
  <c r="V2369" i="2" s="1"/>
  <c r="T3336" i="2"/>
  <c r="V3336" i="2" s="1"/>
  <c r="T3435" i="2"/>
  <c r="V3435" i="2" s="1"/>
  <c r="T3355" i="2"/>
  <c r="V3355" i="2" s="1"/>
  <c r="T3259" i="2"/>
  <c r="V3259" i="2" s="1"/>
  <c r="T3195" i="2"/>
  <c r="V3195" i="2" s="1"/>
  <c r="T3131" i="2"/>
  <c r="V3131" i="2" s="1"/>
  <c r="T3067" i="2"/>
  <c r="V3067" i="2" s="1"/>
  <c r="T3003" i="2"/>
  <c r="V3003" i="2" s="1"/>
  <c r="T2939" i="2"/>
  <c r="V2939" i="2" s="1"/>
  <c r="T2875" i="2"/>
  <c r="V2875" i="2" s="1"/>
  <c r="T2811" i="2"/>
  <c r="V2811" i="2" s="1"/>
  <c r="T2747" i="2"/>
  <c r="V2747" i="2" s="1"/>
  <c r="T3470" i="2"/>
  <c r="V3470" i="2" s="1"/>
  <c r="T3406" i="2"/>
  <c r="V3406" i="2" s="1"/>
  <c r="T3342" i="2"/>
  <c r="V3342" i="2" s="1"/>
  <c r="T3278" i="2"/>
  <c r="V3278" i="2" s="1"/>
  <c r="T3214" i="2"/>
  <c r="V3214" i="2" s="1"/>
  <c r="T3150" i="2"/>
  <c r="V3150" i="2" s="1"/>
  <c r="T3086" i="2"/>
  <c r="V3086" i="2" s="1"/>
  <c r="T3022" i="2"/>
  <c r="V3022" i="2" s="1"/>
  <c r="T2958" i="2"/>
  <c r="V2958" i="2" s="1"/>
  <c r="T2894" i="2"/>
  <c r="V2894" i="2" s="1"/>
  <c r="T2830" i="2"/>
  <c r="V2830" i="2" s="1"/>
  <c r="T2766" i="2"/>
  <c r="V2766" i="2" s="1"/>
  <c r="T3493" i="2"/>
  <c r="V3493" i="2" s="1"/>
  <c r="T3429" i="2"/>
  <c r="V3429" i="2" s="1"/>
  <c r="T3365" i="2"/>
  <c r="V3365" i="2" s="1"/>
  <c r="T3301" i="2"/>
  <c r="V3301" i="2" s="1"/>
  <c r="T3237" i="2"/>
  <c r="V3237" i="2" s="1"/>
  <c r="T3173" i="2"/>
  <c r="V3173" i="2" s="1"/>
  <c r="T1207" i="2"/>
  <c r="V1207" i="2" s="1"/>
  <c r="T1316" i="2"/>
  <c r="V1316" i="2" s="1"/>
  <c r="T1353" i="2"/>
  <c r="V1353" i="2" s="1"/>
  <c r="T3256" i="2"/>
  <c r="V3256" i="2" s="1"/>
  <c r="T2221" i="2"/>
  <c r="V2221" i="2" s="1"/>
  <c r="T1853" i="2"/>
  <c r="V1853" i="2" s="1"/>
  <c r="T1665" i="2"/>
  <c r="V1665" i="2" s="1"/>
  <c r="T1561" i="2"/>
  <c r="V1561" i="2" s="1"/>
  <c r="T1441" i="2"/>
  <c r="V1441" i="2" s="1"/>
  <c r="T1297" i="2"/>
  <c r="V1297" i="2" s="1"/>
  <c r="T1129" i="2"/>
  <c r="V1129" i="2" s="1"/>
  <c r="T905" i="2"/>
  <c r="V905" i="2" s="1"/>
  <c r="T713" i="2"/>
  <c r="V713" i="2" s="1"/>
  <c r="T457" i="2"/>
  <c r="V457" i="2" s="1"/>
  <c r="T249" i="2"/>
  <c r="V249" i="2" s="1"/>
  <c r="T1105" i="2"/>
  <c r="V1105" i="2" s="1"/>
  <c r="T513" i="2"/>
  <c r="V513" i="2" s="1"/>
  <c r="T65" i="2"/>
  <c r="V65" i="2" s="1"/>
  <c r="T557" i="2"/>
  <c r="V557" i="2" s="1"/>
  <c r="T1029" i="2"/>
  <c r="V1029" i="2" s="1"/>
  <c r="T789" i="2"/>
  <c r="V789" i="2" s="1"/>
  <c r="T597" i="2"/>
  <c r="V597" i="2" s="1"/>
  <c r="T341" i="2"/>
  <c r="V341" i="2" s="1"/>
  <c r="T133" i="2"/>
  <c r="V133" i="2" s="1"/>
  <c r="T881" i="2"/>
  <c r="V881" i="2" s="1"/>
  <c r="T401" i="2"/>
  <c r="V401" i="2" s="1"/>
  <c r="T877" i="2"/>
  <c r="V877" i="2" s="1"/>
  <c r="T253" i="2"/>
  <c r="V253" i="2" s="1"/>
  <c r="T989" i="2"/>
  <c r="V989" i="2" s="1"/>
  <c r="T285" i="2"/>
  <c r="V285" i="2" s="1"/>
  <c r="T110" i="2"/>
  <c r="V110" i="2" s="1"/>
  <c r="T366" i="2"/>
  <c r="V366" i="2" s="1"/>
  <c r="T574" i="2"/>
  <c r="V574" i="2" s="1"/>
  <c r="T718" i="2"/>
  <c r="V718" i="2" s="1"/>
  <c r="T894" i="2"/>
  <c r="V894" i="2" s="1"/>
  <c r="T1022" i="2"/>
  <c r="V1022" i="2" s="1"/>
  <c r="T1166" i="2"/>
  <c r="V1166" i="2" s="1"/>
  <c r="T1342" i="2"/>
  <c r="V1342" i="2" s="1"/>
  <c r="T1486" i="2"/>
  <c r="V1486" i="2" s="1"/>
  <c r="T1614" i="2"/>
  <c r="V1614" i="2" s="1"/>
  <c r="T2049" i="2"/>
  <c r="V2049" i="2" s="1"/>
  <c r="T2625" i="2"/>
  <c r="V2625" i="2" s="1"/>
  <c r="T3451" i="2"/>
  <c r="V3451" i="2" s="1"/>
  <c r="T3323" i="2"/>
  <c r="V3323" i="2" s="1"/>
  <c r="T3227" i="2"/>
  <c r="V3227" i="2" s="1"/>
  <c r="T3147" i="2"/>
  <c r="V3147" i="2" s="1"/>
  <c r="T3051" i="2"/>
  <c r="V3051" i="2" s="1"/>
  <c r="T2971" i="2"/>
  <c r="V2971" i="2" s="1"/>
  <c r="T2891" i="2"/>
  <c r="V2891" i="2" s="1"/>
  <c r="T2795" i="2"/>
  <c r="V2795" i="2" s="1"/>
  <c r="T3502" i="2"/>
  <c r="V3502" i="2" s="1"/>
  <c r="T3422" i="2"/>
  <c r="V3422" i="2" s="1"/>
  <c r="T3326" i="2"/>
  <c r="V3326" i="2" s="1"/>
  <c r="T3246" i="2"/>
  <c r="V3246" i="2" s="1"/>
  <c r="T3166" i="2"/>
  <c r="V3166" i="2" s="1"/>
  <c r="T3070" i="2"/>
  <c r="V3070" i="2" s="1"/>
  <c r="T2990" i="2"/>
  <c r="V2990" i="2" s="1"/>
  <c r="T2910" i="2"/>
  <c r="V2910" i="2" s="1"/>
  <c r="T2814" i="2"/>
  <c r="V2814" i="2" s="1"/>
  <c r="T2734" i="2"/>
  <c r="V2734" i="2" s="1"/>
  <c r="T3445" i="2"/>
  <c r="V3445" i="2" s="1"/>
  <c r="T3349" i="2"/>
  <c r="V3349" i="2" s="1"/>
  <c r="T3269" i="2"/>
  <c r="V3269" i="2" s="1"/>
  <c r="T3189" i="2"/>
  <c r="V3189" i="2" s="1"/>
  <c r="T3109" i="2"/>
  <c r="V3109" i="2" s="1"/>
  <c r="T3045" i="2"/>
  <c r="V3045" i="2" s="1"/>
  <c r="T2981" i="2"/>
  <c r="V2981" i="2" s="1"/>
  <c r="T2917" i="2"/>
  <c r="V2917" i="2" s="1"/>
  <c r="T2853" i="2"/>
  <c r="V2853" i="2" s="1"/>
  <c r="T2789" i="2"/>
  <c r="V2789" i="2" s="1"/>
  <c r="T3444" i="2"/>
  <c r="V3444" i="2" s="1"/>
  <c r="T3188" i="2"/>
  <c r="V3188" i="2" s="1"/>
  <c r="T2932" i="2"/>
  <c r="V2932" i="2" s="1"/>
  <c r="T2716" i="2"/>
  <c r="V2716" i="2" s="1"/>
  <c r="T2652" i="2"/>
  <c r="V2652" i="2" s="1"/>
  <c r="T2588" i="2"/>
  <c r="V2588" i="2" s="1"/>
  <c r="T2524" i="2"/>
  <c r="V2524" i="2" s="1"/>
  <c r="T2460" i="2"/>
  <c r="V2460" i="2" s="1"/>
  <c r="T2396" i="2"/>
  <c r="V2396" i="2" s="1"/>
  <c r="T2332" i="2"/>
  <c r="V2332" i="2" s="1"/>
  <c r="T2268" i="2"/>
  <c r="V2268" i="2" s="1"/>
  <c r="T2204" i="2"/>
  <c r="V2204" i="2" s="1"/>
  <c r="T1080" i="2"/>
  <c r="V1080" i="2" s="1"/>
  <c r="T823" i="2"/>
  <c r="V823" i="2" s="1"/>
  <c r="T1313" i="2"/>
  <c r="V1313" i="2" s="1"/>
  <c r="T2605" i="2"/>
  <c r="V2605" i="2" s="1"/>
  <c r="T2061" i="2"/>
  <c r="V2061" i="2" s="1"/>
  <c r="T1805" i="2"/>
  <c r="V1805" i="2" s="1"/>
  <c r="T1645" i="2"/>
  <c r="V1645" i="2" s="1"/>
  <c r="T1541" i="2"/>
  <c r="V1541" i="2" s="1"/>
  <c r="T1413" i="2"/>
  <c r="V1413" i="2" s="1"/>
  <c r="T1233" i="2"/>
  <c r="V1233" i="2" s="1"/>
  <c r="T1097" i="2"/>
  <c r="V1097" i="2" s="1"/>
  <c r="T889" i="2"/>
  <c r="V889" i="2" s="1"/>
  <c r="T633" i="2"/>
  <c r="V633" i="2" s="1"/>
  <c r="T393" i="2"/>
  <c r="V393" i="2" s="1"/>
  <c r="T201" i="2"/>
  <c r="V201" i="2" s="1"/>
  <c r="T961" i="2"/>
  <c r="V961" i="2" s="1"/>
  <c r="T465" i="2"/>
  <c r="V465" i="2" s="1"/>
  <c r="T973" i="2"/>
  <c r="V973" i="2" s="1"/>
  <c r="T221" i="2"/>
  <c r="V221" i="2" s="1"/>
  <c r="T981" i="2"/>
  <c r="V981" i="2" s="1"/>
  <c r="T773" i="2"/>
  <c r="V773" i="2" s="1"/>
  <c r="T517" i="2"/>
  <c r="V517" i="2" s="1"/>
  <c r="T277" i="2"/>
  <c r="V277" i="2" s="1"/>
  <c r="T85" i="2"/>
  <c r="V85" i="2" s="1"/>
  <c r="T769" i="2"/>
  <c r="V769" i="2" s="1"/>
  <c r="T369" i="2"/>
  <c r="V369" i="2" s="1"/>
  <c r="T685" i="2"/>
  <c r="V685" i="2" s="1"/>
  <c r="T305" i="2"/>
  <c r="V305" i="2" s="1"/>
  <c r="T861" i="2"/>
  <c r="V861" i="2" s="1"/>
  <c r="T237" i="2"/>
  <c r="V237" i="2" s="1"/>
  <c r="T190" i="2"/>
  <c r="V190" i="2" s="1"/>
  <c r="T430" i="2"/>
  <c r="V430" i="2" s="1"/>
  <c r="T590" i="2"/>
  <c r="V590" i="2" s="1"/>
  <c r="T766" i="2"/>
  <c r="V766" i="2" s="1"/>
  <c r="T910" i="2"/>
  <c r="V910" i="2" s="1"/>
  <c r="T1070" i="2"/>
  <c r="V1070" i="2" s="1"/>
  <c r="T1230" i="2"/>
  <c r="V1230" i="2" s="1"/>
  <c r="T1358" i="2"/>
  <c r="V1358" i="2" s="1"/>
  <c r="T1518" i="2"/>
  <c r="V1518" i="2" s="1"/>
  <c r="T1678" i="2"/>
  <c r="V1678" i="2" s="1"/>
  <c r="T2241" i="2"/>
  <c r="V2241" i="2" s="1"/>
  <c r="T2824" i="2"/>
  <c r="V2824" i="2" s="1"/>
  <c r="T3419" i="2"/>
  <c r="V3419" i="2" s="1"/>
  <c r="T3307" i="2"/>
  <c r="V3307" i="2" s="1"/>
  <c r="T3211" i="2"/>
  <c r="V3211" i="2" s="1"/>
  <c r="T3115" i="2"/>
  <c r="V3115" i="2" s="1"/>
  <c r="T3035" i="2"/>
  <c r="V3035" i="2" s="1"/>
  <c r="T2955" i="2"/>
  <c r="V2955" i="2" s="1"/>
  <c r="T2859" i="2"/>
  <c r="V2859" i="2" s="1"/>
  <c r="T2779" i="2"/>
  <c r="V2779" i="2" s="1"/>
  <c r="T3486" i="2"/>
  <c r="V3486" i="2" s="1"/>
  <c r="T3390" i="2"/>
  <c r="V3390" i="2" s="1"/>
  <c r="T3310" i="2"/>
  <c r="V3310" i="2" s="1"/>
  <c r="T3230" i="2"/>
  <c r="V3230" i="2" s="1"/>
  <c r="T3134" i="2"/>
  <c r="V3134" i="2" s="1"/>
  <c r="T3054" i="2"/>
  <c r="V3054" i="2" s="1"/>
  <c r="T2974" i="2"/>
  <c r="V2974" i="2" s="1"/>
  <c r="T2878" i="2"/>
  <c r="V2878" i="2" s="1"/>
  <c r="T2798" i="2"/>
  <c r="V2798" i="2" s="1"/>
  <c r="T3509" i="2"/>
  <c r="V3509" i="2" s="1"/>
  <c r="T3413" i="2"/>
  <c r="V3413" i="2" s="1"/>
  <c r="T3333" i="2"/>
  <c r="V3333" i="2" s="1"/>
  <c r="T3253" i="2"/>
  <c r="V3253" i="2" s="1"/>
  <c r="T3157" i="2"/>
  <c r="V3157" i="2" s="1"/>
  <c r="T3093" i="2"/>
  <c r="V3093" i="2" s="1"/>
  <c r="T3029" i="2"/>
  <c r="V3029" i="2" s="1"/>
  <c r="T2965" i="2"/>
  <c r="V2965" i="2" s="1"/>
  <c r="T2901" i="2"/>
  <c r="V2901" i="2" s="1"/>
  <c r="T2837" i="2"/>
  <c r="V2837" i="2" s="1"/>
  <c r="T2773" i="2"/>
  <c r="V2773" i="2" s="1"/>
  <c r="T3380" i="2"/>
  <c r="V3380" i="2" s="1"/>
  <c r="T3124" i="2"/>
  <c r="V3124" i="2" s="1"/>
  <c r="T2868" i="2"/>
  <c r="V2868" i="2" s="1"/>
  <c r="T2700" i="2"/>
  <c r="V2700" i="2" s="1"/>
  <c r="T2636" i="2"/>
  <c r="V2636" i="2" s="1"/>
  <c r="T2572" i="2"/>
  <c r="V2572" i="2" s="1"/>
  <c r="T2508" i="2"/>
  <c r="V2508" i="2" s="1"/>
  <c r="T2444" i="2"/>
  <c r="V2444" i="2" s="1"/>
  <c r="T2380" i="2"/>
  <c r="V2380" i="2" s="1"/>
  <c r="T2316" i="2"/>
  <c r="V2316" i="2" s="1"/>
  <c r="T2252" i="2"/>
  <c r="V2252" i="2" s="1"/>
  <c r="T2188" i="2"/>
  <c r="V2188" i="2" s="1"/>
  <c r="T2124" i="2"/>
  <c r="V2124" i="2" s="1"/>
  <c r="T2060" i="2"/>
  <c r="V2060" i="2" s="1"/>
  <c r="T1996" i="2"/>
  <c r="V1996" i="2" s="1"/>
  <c r="T1932" i="2"/>
  <c r="V1932" i="2" s="1"/>
  <c r="T1868" i="2"/>
  <c r="V1868" i="2" s="1"/>
  <c r="T1804" i="2"/>
  <c r="V1804" i="2" s="1"/>
  <c r="T1740" i="2"/>
  <c r="V1740" i="2" s="1"/>
  <c r="T3392" i="2"/>
  <c r="V3392" i="2" s="1"/>
  <c r="T3136" i="2"/>
  <c r="V3136" i="2" s="1"/>
  <c r="T2880" i="2"/>
  <c r="V2880" i="2" s="1"/>
  <c r="T2703" i="2"/>
  <c r="V2703" i="2" s="1"/>
  <c r="T2639" i="2"/>
  <c r="V2639" i="2" s="1"/>
  <c r="T2575" i="2"/>
  <c r="V2575" i="2" s="1"/>
  <c r="T2511" i="2"/>
  <c r="V2511" i="2" s="1"/>
  <c r="T2447" i="2"/>
  <c r="V2447" i="2" s="1"/>
  <c r="T2383" i="2"/>
  <c r="V2383" i="2" s="1"/>
  <c r="T2319" i="2"/>
  <c r="V2319" i="2" s="1"/>
  <c r="T2255" i="2"/>
  <c r="V2255" i="2" s="1"/>
  <c r="T2191" i="2"/>
  <c r="V2191" i="2" s="1"/>
  <c r="T2127" i="2"/>
  <c r="V2127" i="2" s="1"/>
  <c r="T2063" i="2"/>
  <c r="V2063" i="2" s="1"/>
  <c r="T1999" i="2"/>
  <c r="V1999" i="2" s="1"/>
  <c r="T1935" i="2"/>
  <c r="V1935" i="2" s="1"/>
  <c r="T1871" i="2"/>
  <c r="V1871" i="2" s="1"/>
  <c r="T1807" i="2"/>
  <c r="V1807" i="2" s="1"/>
  <c r="T1743" i="2"/>
  <c r="V1743" i="2" s="1"/>
  <c r="T3420" i="2"/>
  <c r="V3420" i="2" s="1"/>
  <c r="T3164" i="2"/>
  <c r="V3164" i="2" s="1"/>
  <c r="T2908" i="2"/>
  <c r="V2908" i="2" s="1"/>
  <c r="T2710" i="2"/>
  <c r="V2710" i="2" s="1"/>
  <c r="T2646" i="2"/>
  <c r="V2646" i="2" s="1"/>
  <c r="T2582" i="2"/>
  <c r="V2582" i="2" s="1"/>
  <c r="T2518" i="2"/>
  <c r="V2518" i="2" s="1"/>
  <c r="T2454" i="2"/>
  <c r="V2454" i="2" s="1"/>
  <c r="T2390" i="2"/>
  <c r="V2390" i="2" s="1"/>
  <c r="T2326" i="2"/>
  <c r="V2326" i="2" s="1"/>
  <c r="T2262" i="2"/>
  <c r="V2262" i="2" s="1"/>
  <c r="T2198" i="2"/>
  <c r="V2198" i="2" s="1"/>
  <c r="T2134" i="2"/>
  <c r="V2134" i="2" s="1"/>
  <c r="T2070" i="2"/>
  <c r="V2070" i="2" s="1"/>
  <c r="T2006" i="2"/>
  <c r="V2006" i="2" s="1"/>
  <c r="T1942" i="2"/>
  <c r="V1942" i="2" s="1"/>
  <c r="T1878" i="2"/>
  <c r="V1878" i="2" s="1"/>
  <c r="T1814" i="2"/>
  <c r="V1814" i="2" s="1"/>
  <c r="T1750" i="2"/>
  <c r="V1750" i="2" s="1"/>
  <c r="T43" i="2"/>
  <c r="V43" i="2" s="1"/>
  <c r="T107" i="2"/>
  <c r="V107" i="2" s="1"/>
  <c r="T171" i="2"/>
  <c r="V171" i="2" s="1"/>
  <c r="T235" i="2"/>
  <c r="V235" i="2" s="1"/>
  <c r="T299" i="2"/>
  <c r="V299" i="2" s="1"/>
  <c r="T363" i="2"/>
  <c r="V363" i="2" s="1"/>
  <c r="T427" i="2"/>
  <c r="V427" i="2" s="1"/>
  <c r="T491" i="2"/>
  <c r="V491" i="2" s="1"/>
  <c r="T555" i="2"/>
  <c r="V555" i="2" s="1"/>
  <c r="T619" i="2"/>
  <c r="V619" i="2" s="1"/>
  <c r="T1817" i="2"/>
  <c r="V1817" i="2" s="1"/>
  <c r="T820" i="2"/>
  <c r="V820" i="2" s="1"/>
  <c r="T1581" i="2"/>
  <c r="V1581" i="2" s="1"/>
  <c r="T1181" i="2"/>
  <c r="V1181" i="2" s="1"/>
  <c r="T2525" i="2"/>
  <c r="V2525" i="2" s="1"/>
  <c r="T2045" i="2"/>
  <c r="V2045" i="2" s="1"/>
  <c r="T1697" i="2"/>
  <c r="V1697" i="2" s="1"/>
  <c r="T1629" i="2"/>
  <c r="V1629" i="2" s="1"/>
  <c r="T1533" i="2"/>
  <c r="V1533" i="2" s="1"/>
  <c r="T1357" i="2"/>
  <c r="V1357" i="2" s="1"/>
  <c r="T1225" i="2"/>
  <c r="V1225" i="2" s="1"/>
  <c r="T1033" i="2"/>
  <c r="V1033" i="2" s="1"/>
  <c r="T777" i="2"/>
  <c r="V777" i="2" s="1"/>
  <c r="T585" i="2"/>
  <c r="V585" i="2" s="1"/>
  <c r="T377" i="2"/>
  <c r="V377" i="2" s="1"/>
  <c r="T121" i="2"/>
  <c r="V121" i="2" s="1"/>
  <c r="T817" i="2"/>
  <c r="V817" i="2" s="1"/>
  <c r="T385" i="2"/>
  <c r="V385" i="2" s="1"/>
  <c r="T797" i="2"/>
  <c r="V797" i="2" s="1"/>
  <c r="T157" i="2"/>
  <c r="V157" i="2" s="1"/>
  <c r="T917" i="2"/>
  <c r="V917" i="2" s="1"/>
  <c r="T661" i="2"/>
  <c r="V661" i="2" s="1"/>
  <c r="T469" i="2"/>
  <c r="V469" i="2" s="1"/>
  <c r="T261" i="2"/>
  <c r="V261" i="2" s="1"/>
  <c r="T1089" i="2"/>
  <c r="V1089" i="2" s="1"/>
  <c r="T641" i="2"/>
  <c r="V641" i="2" s="1"/>
  <c r="T241" i="2"/>
  <c r="V241" i="2" s="1"/>
  <c r="T509" i="2"/>
  <c r="V509" i="2" s="1"/>
  <c r="T257" i="2"/>
  <c r="V257" i="2" s="1"/>
  <c r="T669" i="2"/>
  <c r="V669" i="2" s="1"/>
  <c r="T46" i="2"/>
  <c r="V46" i="2" s="1"/>
  <c r="T238" i="2"/>
  <c r="V238" i="2" s="1"/>
  <c r="T446" i="2"/>
  <c r="V446" i="2" s="1"/>
  <c r="T654" i="2"/>
  <c r="V654" i="2" s="1"/>
  <c r="T814" i="2"/>
  <c r="V814" i="2" s="1"/>
  <c r="T942" i="2"/>
  <c r="V942" i="2" s="1"/>
  <c r="T1102" i="2"/>
  <c r="V1102" i="2" s="1"/>
  <c r="T1262" i="2"/>
  <c r="V1262" i="2" s="1"/>
  <c r="T1406" i="2"/>
  <c r="V1406" i="2" s="1"/>
  <c r="T1582" i="2"/>
  <c r="V1582" i="2" s="1"/>
  <c r="T1729" i="2"/>
  <c r="V1729" i="2" s="1"/>
  <c r="T2305" i="2"/>
  <c r="V2305" i="2" s="1"/>
  <c r="T3499" i="2"/>
  <c r="V3499" i="2" s="1"/>
  <c r="T3387" i="2"/>
  <c r="V3387" i="2" s="1"/>
  <c r="T3291" i="2"/>
  <c r="V3291" i="2" s="1"/>
  <c r="T3179" i="2"/>
  <c r="V3179" i="2" s="1"/>
  <c r="T3099" i="2"/>
  <c r="V3099" i="2" s="1"/>
  <c r="T3019" i="2"/>
  <c r="V3019" i="2" s="1"/>
  <c r="T2923" i="2"/>
  <c r="V2923" i="2" s="1"/>
  <c r="T2843" i="2"/>
  <c r="V2843" i="2" s="1"/>
  <c r="T2763" i="2"/>
  <c r="V2763" i="2" s="1"/>
  <c r="T3454" i="2"/>
  <c r="V3454" i="2" s="1"/>
  <c r="T3374" i="2"/>
  <c r="V3374" i="2" s="1"/>
  <c r="T3294" i="2"/>
  <c r="V3294" i="2" s="1"/>
  <c r="T3198" i="2"/>
  <c r="V3198" i="2" s="1"/>
  <c r="T3118" i="2"/>
  <c r="V3118" i="2" s="1"/>
  <c r="T3038" i="2"/>
  <c r="V3038" i="2" s="1"/>
  <c r="T2942" i="2"/>
  <c r="V2942" i="2" s="1"/>
  <c r="T2862" i="2"/>
  <c r="V2862" i="2" s="1"/>
  <c r="T2782" i="2"/>
  <c r="V2782" i="2" s="1"/>
  <c r="T3477" i="2"/>
  <c r="V3477" i="2" s="1"/>
  <c r="T3397" i="2"/>
  <c r="V3397" i="2" s="1"/>
  <c r="T3317" i="2"/>
  <c r="V3317" i="2" s="1"/>
  <c r="T3221" i="2"/>
  <c r="V3221" i="2" s="1"/>
  <c r="T1157" i="2"/>
  <c r="V1157" i="2" s="1"/>
  <c r="T1613" i="2"/>
  <c r="V1613" i="2" s="1"/>
  <c r="T969" i="2"/>
  <c r="V969" i="2" s="1"/>
  <c r="T73" i="2"/>
  <c r="V73" i="2" s="1"/>
  <c r="T1109" i="2"/>
  <c r="V1109" i="2" s="1"/>
  <c r="T149" i="2"/>
  <c r="V149" i="2" s="1"/>
  <c r="T301" i="2"/>
  <c r="V301" i="2" s="1"/>
  <c r="T302" i="2"/>
  <c r="V302" i="2" s="1"/>
  <c r="T1006" i="2"/>
  <c r="V1006" i="2" s="1"/>
  <c r="T1598" i="2"/>
  <c r="V1598" i="2" s="1"/>
  <c r="T3371" i="2"/>
  <c r="V3371" i="2" s="1"/>
  <c r="T2987" i="2"/>
  <c r="V2987" i="2" s="1"/>
  <c r="T3438" i="2"/>
  <c r="V3438" i="2" s="1"/>
  <c r="T3102" i="2"/>
  <c r="V3102" i="2" s="1"/>
  <c r="T2750" i="2"/>
  <c r="V2750" i="2" s="1"/>
  <c r="T3205" i="2"/>
  <c r="V3205" i="2" s="1"/>
  <c r="T3061" i="2"/>
  <c r="V3061" i="2" s="1"/>
  <c r="T2933" i="2"/>
  <c r="V2933" i="2" s="1"/>
  <c r="T2805" i="2"/>
  <c r="V2805" i="2" s="1"/>
  <c r="T3252" i="2"/>
  <c r="V3252" i="2" s="1"/>
  <c r="T2741" i="2"/>
  <c r="V2741" i="2" s="1"/>
  <c r="T2604" i="2"/>
  <c r="V2604" i="2" s="1"/>
  <c r="T2476" i="2"/>
  <c r="V2476" i="2" s="1"/>
  <c r="T2348" i="2"/>
  <c r="V2348" i="2" s="1"/>
  <c r="T2220" i="2"/>
  <c r="V2220" i="2" s="1"/>
  <c r="T2108" i="2"/>
  <c r="V2108" i="2" s="1"/>
  <c r="T2028" i="2"/>
  <c r="V2028" i="2" s="1"/>
  <c r="T1948" i="2"/>
  <c r="V1948" i="2" s="1"/>
  <c r="T1852" i="2"/>
  <c r="V1852" i="2" s="1"/>
  <c r="T1772" i="2"/>
  <c r="V1772" i="2" s="1"/>
  <c r="T3456" i="2"/>
  <c r="V3456" i="2" s="1"/>
  <c r="T3072" i="2"/>
  <c r="V3072" i="2" s="1"/>
  <c r="T2752" i="2"/>
  <c r="V2752" i="2" s="1"/>
  <c r="T2655" i="2"/>
  <c r="V2655" i="2" s="1"/>
  <c r="T2559" i="2"/>
  <c r="V2559" i="2" s="1"/>
  <c r="T2479" i="2"/>
  <c r="V2479" i="2" s="1"/>
  <c r="T2399" i="2"/>
  <c r="V2399" i="2" s="1"/>
  <c r="T2303" i="2"/>
  <c r="V2303" i="2" s="1"/>
  <c r="T2223" i="2"/>
  <c r="V2223" i="2" s="1"/>
  <c r="T2143" i="2"/>
  <c r="V2143" i="2" s="1"/>
  <c r="T2047" i="2"/>
  <c r="V2047" i="2" s="1"/>
  <c r="T1967" i="2"/>
  <c r="V1967" i="2" s="1"/>
  <c r="T1887" i="2"/>
  <c r="V1887" i="2" s="1"/>
  <c r="T1791" i="2"/>
  <c r="V1791" i="2" s="1"/>
  <c r="T1711" i="2"/>
  <c r="V1711" i="2" s="1"/>
  <c r="T3228" i="2"/>
  <c r="V3228" i="2" s="1"/>
  <c r="T2844" i="2"/>
  <c r="V2844" i="2" s="1"/>
  <c r="T2678" i="2"/>
  <c r="V2678" i="2" s="1"/>
  <c r="T2598" i="2"/>
  <c r="V2598" i="2" s="1"/>
  <c r="T2502" i="2"/>
  <c r="V2502" i="2" s="1"/>
  <c r="T2422" i="2"/>
  <c r="V2422" i="2" s="1"/>
  <c r="T2342" i="2"/>
  <c r="V2342" i="2" s="1"/>
  <c r="T2246" i="2"/>
  <c r="V2246" i="2" s="1"/>
  <c r="T2166" i="2"/>
  <c r="V2166" i="2" s="1"/>
  <c r="T2086" i="2"/>
  <c r="V2086" i="2" s="1"/>
  <c r="T1990" i="2"/>
  <c r="V1990" i="2" s="1"/>
  <c r="T1910" i="2"/>
  <c r="V1910" i="2" s="1"/>
  <c r="T1830" i="2"/>
  <c r="V1830" i="2" s="1"/>
  <c r="T1734" i="2"/>
  <c r="V1734" i="2" s="1"/>
  <c r="T75" i="2"/>
  <c r="V75" i="2" s="1"/>
  <c r="T155" i="2"/>
  <c r="V155" i="2" s="1"/>
  <c r="T251" i="2"/>
  <c r="V251" i="2" s="1"/>
  <c r="T331" i="2"/>
  <c r="V331" i="2" s="1"/>
  <c r="T411" i="2"/>
  <c r="V411" i="2" s="1"/>
  <c r="T507" i="2"/>
  <c r="V507" i="2" s="1"/>
  <c r="T587" i="2"/>
  <c r="V587" i="2" s="1"/>
  <c r="T667" i="2"/>
  <c r="V667" i="2" s="1"/>
  <c r="T731" i="2"/>
  <c r="V731" i="2" s="1"/>
  <c r="T795" i="2"/>
  <c r="V795" i="2" s="1"/>
  <c r="T859" i="2"/>
  <c r="V859" i="2" s="1"/>
  <c r="T923" i="2"/>
  <c r="V923" i="2" s="1"/>
  <c r="T987" i="2"/>
  <c r="V987" i="2" s="1"/>
  <c r="T1051" i="2"/>
  <c r="V1051" i="2" s="1"/>
  <c r="T1115" i="2"/>
  <c r="V1115" i="2" s="1"/>
  <c r="T1179" i="2"/>
  <c r="V1179" i="2" s="1"/>
  <c r="T1243" i="2"/>
  <c r="V1243" i="2" s="1"/>
  <c r="T1307" i="2"/>
  <c r="V1307" i="2" s="1"/>
  <c r="T1371" i="2"/>
  <c r="V1371" i="2" s="1"/>
  <c r="T1435" i="2"/>
  <c r="V1435" i="2" s="1"/>
  <c r="T1499" i="2"/>
  <c r="V1499" i="2" s="1"/>
  <c r="T1563" i="2"/>
  <c r="V1563" i="2" s="1"/>
  <c r="T1627" i="2"/>
  <c r="V1627" i="2" s="1"/>
  <c r="T1691" i="2"/>
  <c r="V1691" i="2" s="1"/>
  <c r="T1909" i="2"/>
  <c r="V1909" i="2" s="1"/>
  <c r="T2165" i="2"/>
  <c r="V2165" i="2" s="1"/>
  <c r="T2421" i="2"/>
  <c r="V2421" i="2" s="1"/>
  <c r="T2677" i="2"/>
  <c r="V2677" i="2" s="1"/>
  <c r="T24" i="2"/>
  <c r="V24" i="2" s="1"/>
  <c r="T88" i="2"/>
  <c r="V88" i="2" s="1"/>
  <c r="T152" i="2"/>
  <c r="V152" i="2" s="1"/>
  <c r="T216" i="2"/>
  <c r="V216" i="2" s="1"/>
  <c r="T280" i="2"/>
  <c r="V280" i="2" s="1"/>
  <c r="T344" i="2"/>
  <c r="V344" i="2" s="1"/>
  <c r="T408" i="2"/>
  <c r="V408" i="2" s="1"/>
  <c r="T472" i="2"/>
  <c r="V472" i="2" s="1"/>
  <c r="T536" i="2"/>
  <c r="V536" i="2" s="1"/>
  <c r="T600" i="2"/>
  <c r="V600" i="2" s="1"/>
  <c r="T664" i="2"/>
  <c r="V664" i="2" s="1"/>
  <c r="T728" i="2"/>
  <c r="V728" i="2" s="1"/>
  <c r="T792" i="2"/>
  <c r="V792" i="2" s="1"/>
  <c r="T66" i="2"/>
  <c r="V66" i="2" s="1"/>
  <c r="T130" i="2"/>
  <c r="V130" i="2" s="1"/>
  <c r="T194" i="2"/>
  <c r="V194" i="2" s="1"/>
  <c r="T258" i="2"/>
  <c r="V258" i="2" s="1"/>
  <c r="T322" i="2"/>
  <c r="V322" i="2" s="1"/>
  <c r="T386" i="2"/>
  <c r="V386" i="2" s="1"/>
  <c r="T450" i="2"/>
  <c r="V450" i="2" s="1"/>
  <c r="T514" i="2"/>
  <c r="V514" i="2" s="1"/>
  <c r="T578" i="2"/>
  <c r="V578" i="2" s="1"/>
  <c r="T642" i="2"/>
  <c r="V642" i="2" s="1"/>
  <c r="T706" i="2"/>
  <c r="V706" i="2" s="1"/>
  <c r="T770" i="2"/>
  <c r="V770" i="2" s="1"/>
  <c r="T834" i="2"/>
  <c r="V834" i="2" s="1"/>
  <c r="T898" i="2"/>
  <c r="V898" i="2" s="1"/>
  <c r="T962" i="2"/>
  <c r="V962" i="2" s="1"/>
  <c r="T1026" i="2"/>
  <c r="V1026" i="2" s="1"/>
  <c r="T1090" i="2"/>
  <c r="V1090" i="2" s="1"/>
  <c r="T1154" i="2"/>
  <c r="V1154" i="2" s="1"/>
  <c r="T1218" i="2"/>
  <c r="V1218" i="2" s="1"/>
  <c r="T1282" i="2"/>
  <c r="V1282" i="2" s="1"/>
  <c r="T1346" i="2"/>
  <c r="V1346" i="2" s="1"/>
  <c r="T1410" i="2"/>
  <c r="V1410" i="2" s="1"/>
  <c r="T1474" i="2"/>
  <c r="V1474" i="2" s="1"/>
  <c r="T1538" i="2"/>
  <c r="V1538" i="2" s="1"/>
  <c r="T1602" i="2"/>
  <c r="V1602" i="2" s="1"/>
  <c r="T1666" i="2"/>
  <c r="V1666" i="2" s="1"/>
  <c r="T1809" i="2"/>
  <c r="V1809" i="2" s="1"/>
  <c r="T2065" i="2"/>
  <c r="V2065" i="2" s="1"/>
  <c r="T2321" i="2"/>
  <c r="V2321" i="2" s="1"/>
  <c r="T2577" i="2"/>
  <c r="V2577" i="2" s="1"/>
  <c r="T3144" i="2"/>
  <c r="V3144" i="2" s="1"/>
  <c r="T3463" i="2"/>
  <c r="V3463" i="2" s="1"/>
  <c r="T3399" i="2"/>
  <c r="V3399" i="2" s="1"/>
  <c r="T3335" i="2"/>
  <c r="V3335" i="2" s="1"/>
  <c r="T3271" i="2"/>
  <c r="V3271" i="2" s="1"/>
  <c r="T3207" i="2"/>
  <c r="V3207" i="2" s="1"/>
  <c r="T3143" i="2"/>
  <c r="V3143" i="2" s="1"/>
  <c r="T3079" i="2"/>
  <c r="V3079" i="2" s="1"/>
  <c r="T3015" i="2"/>
  <c r="V3015" i="2" s="1"/>
  <c r="T2951" i="2"/>
  <c r="V2951" i="2" s="1"/>
  <c r="T2887" i="2"/>
  <c r="V2887" i="2" s="1"/>
  <c r="T2823" i="2"/>
  <c r="V2823" i="2" s="1"/>
  <c r="T2759" i="2"/>
  <c r="V2759" i="2" s="1"/>
  <c r="T3482" i="2"/>
  <c r="V3482" i="2" s="1"/>
  <c r="T3418" i="2"/>
  <c r="V3418" i="2" s="1"/>
  <c r="T3354" i="2"/>
  <c r="V3354" i="2" s="1"/>
  <c r="T3290" i="2"/>
  <c r="V3290" i="2" s="1"/>
  <c r="T3226" i="2"/>
  <c r="V3226" i="2" s="1"/>
  <c r="T3162" i="2"/>
  <c r="V3162" i="2" s="1"/>
  <c r="T3098" i="2"/>
  <c r="V3098" i="2" s="1"/>
  <c r="T3034" i="2"/>
  <c r="V3034" i="2" s="1"/>
  <c r="T2970" i="2"/>
  <c r="V2970" i="2" s="1"/>
  <c r="T2906" i="2"/>
  <c r="V2906" i="2" s="1"/>
  <c r="T2842" i="2"/>
  <c r="V2842" i="2" s="1"/>
  <c r="T2778" i="2"/>
  <c r="V2778" i="2" s="1"/>
  <c r="T3505" i="2"/>
  <c r="V3505" i="2" s="1"/>
  <c r="T3441" i="2"/>
  <c r="V3441" i="2" s="1"/>
  <c r="T3377" i="2"/>
  <c r="V3377" i="2" s="1"/>
  <c r="T3313" i="2"/>
  <c r="V3313" i="2" s="1"/>
  <c r="T3249" i="2"/>
  <c r="V3249" i="2" s="1"/>
  <c r="T3185" i="2"/>
  <c r="V3185" i="2" s="1"/>
  <c r="T3121" i="2"/>
  <c r="V3121" i="2" s="1"/>
  <c r="T3057" i="2"/>
  <c r="V3057" i="2" s="1"/>
  <c r="T2993" i="2"/>
  <c r="V2993" i="2" s="1"/>
  <c r="T2929" i="2"/>
  <c r="V2929" i="2" s="1"/>
  <c r="T2865" i="2"/>
  <c r="V2865" i="2" s="1"/>
  <c r="T2801" i="2"/>
  <c r="V2801" i="2" s="1"/>
  <c r="T3492" i="2"/>
  <c r="V3492" i="2" s="1"/>
  <c r="T3236" i="2"/>
  <c r="V3236" i="2" s="1"/>
  <c r="T2980" i="2"/>
  <c r="V2980" i="2" s="1"/>
  <c r="T2968" i="2"/>
  <c r="V2968" i="2" s="1"/>
  <c r="T2349" i="2"/>
  <c r="V2349" i="2" s="1"/>
  <c r="T1473" i="2"/>
  <c r="V1473" i="2" s="1"/>
  <c r="T761" i="2"/>
  <c r="V761" i="2" s="1"/>
  <c r="T785" i="2"/>
  <c r="V785" i="2" s="1"/>
  <c r="T853" i="2"/>
  <c r="V853" i="2" s="1"/>
  <c r="T1009" i="2"/>
  <c r="V1009" i="2" s="1"/>
  <c r="T113" i="2"/>
  <c r="V113" i="2" s="1"/>
  <c r="T558" i="2"/>
  <c r="V558" i="2" s="1"/>
  <c r="T1150" i="2"/>
  <c r="V1150" i="2" s="1"/>
  <c r="T1857" i="2"/>
  <c r="V1857" i="2" s="1"/>
  <c r="T3243" i="2"/>
  <c r="V3243" i="2" s="1"/>
  <c r="T2907" i="2"/>
  <c r="V2907" i="2" s="1"/>
  <c r="T3358" i="2"/>
  <c r="V3358" i="2" s="1"/>
  <c r="T3006" i="2"/>
  <c r="V3006" i="2" s="1"/>
  <c r="T3461" i="2"/>
  <c r="V3461" i="2" s="1"/>
  <c r="T3141" i="2"/>
  <c r="V3141" i="2" s="1"/>
  <c r="T3013" i="2"/>
  <c r="V3013" i="2" s="1"/>
  <c r="T2885" i="2"/>
  <c r="V2885" i="2" s="1"/>
  <c r="T2757" i="2"/>
  <c r="V2757" i="2" s="1"/>
  <c r="T3060" i="2"/>
  <c r="V3060" i="2" s="1"/>
  <c r="T2684" i="2"/>
  <c r="V2684" i="2" s="1"/>
  <c r="T2556" i="2"/>
  <c r="V2556" i="2" s="1"/>
  <c r="T2428" i="2"/>
  <c r="V2428" i="2" s="1"/>
  <c r="T2300" i="2"/>
  <c r="V2300" i="2" s="1"/>
  <c r="T2172" i="2"/>
  <c r="V2172" i="2" s="1"/>
  <c r="T2092" i="2"/>
  <c r="V2092" i="2" s="1"/>
  <c r="T2012" i="2"/>
  <c r="V2012" i="2" s="1"/>
  <c r="T1916" i="2"/>
  <c r="V1916" i="2" s="1"/>
  <c r="T1836" i="2"/>
  <c r="V1836" i="2" s="1"/>
  <c r="T1756" i="2"/>
  <c r="V1756" i="2" s="1"/>
  <c r="T3328" i="2"/>
  <c r="V3328" i="2" s="1"/>
  <c r="T3008" i="2"/>
  <c r="V3008" i="2" s="1"/>
  <c r="T2719" i="2"/>
  <c r="V2719" i="2" s="1"/>
  <c r="T2623" i="2"/>
  <c r="V2623" i="2" s="1"/>
  <c r="T2543" i="2"/>
  <c r="V2543" i="2" s="1"/>
  <c r="T2463" i="2"/>
  <c r="V2463" i="2" s="1"/>
  <c r="T2367" i="2"/>
  <c r="V2367" i="2" s="1"/>
  <c r="T2287" i="2"/>
  <c r="V2287" i="2" s="1"/>
  <c r="T2207" i="2"/>
  <c r="V2207" i="2" s="1"/>
  <c r="T2111" i="2"/>
  <c r="V2111" i="2" s="1"/>
  <c r="T2031" i="2"/>
  <c r="V2031" i="2" s="1"/>
  <c r="T1951" i="2"/>
  <c r="V1951" i="2" s="1"/>
  <c r="T1855" i="2"/>
  <c r="V1855" i="2" s="1"/>
  <c r="T1775" i="2"/>
  <c r="V1775" i="2" s="1"/>
  <c r="T3484" i="2"/>
  <c r="V3484" i="2" s="1"/>
  <c r="T3100" i="2"/>
  <c r="V3100" i="2" s="1"/>
  <c r="T2780" i="2"/>
  <c r="V2780" i="2" s="1"/>
  <c r="T2662" i="2"/>
  <c r="V2662" i="2" s="1"/>
  <c r="T2566" i="2"/>
  <c r="V2566" i="2" s="1"/>
  <c r="T2486" i="2"/>
  <c r="V2486" i="2" s="1"/>
  <c r="T2406" i="2"/>
  <c r="V2406" i="2" s="1"/>
  <c r="T2310" i="2"/>
  <c r="V2310" i="2" s="1"/>
  <c r="T2230" i="2"/>
  <c r="V2230" i="2" s="1"/>
  <c r="T2150" i="2"/>
  <c r="V2150" i="2" s="1"/>
  <c r="T2054" i="2"/>
  <c r="V2054" i="2" s="1"/>
  <c r="T1974" i="2"/>
  <c r="V1974" i="2" s="1"/>
  <c r="T1894" i="2"/>
  <c r="V1894" i="2" s="1"/>
  <c r="T1798" i="2"/>
  <c r="V1798" i="2" s="1"/>
  <c r="T1718" i="2"/>
  <c r="V1718" i="2" s="1"/>
  <c r="T91" i="2"/>
  <c r="V91" i="2" s="1"/>
  <c r="T187" i="2"/>
  <c r="V187" i="2" s="1"/>
  <c r="T267" i="2"/>
  <c r="V267" i="2" s="1"/>
  <c r="T347" i="2"/>
  <c r="V347" i="2" s="1"/>
  <c r="T443" i="2"/>
  <c r="V443" i="2" s="1"/>
  <c r="T523" i="2"/>
  <c r="V523" i="2" s="1"/>
  <c r="T603" i="2"/>
  <c r="V603" i="2" s="1"/>
  <c r="T683" i="2"/>
  <c r="V683" i="2" s="1"/>
  <c r="T747" i="2"/>
  <c r="V747" i="2" s="1"/>
  <c r="T811" i="2"/>
  <c r="V811" i="2" s="1"/>
  <c r="T875" i="2"/>
  <c r="V875" i="2" s="1"/>
  <c r="T939" i="2"/>
  <c r="V939" i="2" s="1"/>
  <c r="T1003" i="2"/>
  <c r="V1003" i="2" s="1"/>
  <c r="T1067" i="2"/>
  <c r="V1067" i="2" s="1"/>
  <c r="T1131" i="2"/>
  <c r="V1131" i="2" s="1"/>
  <c r="T1195" i="2"/>
  <c r="V1195" i="2" s="1"/>
  <c r="T1259" i="2"/>
  <c r="V1259" i="2" s="1"/>
  <c r="T1323" i="2"/>
  <c r="V1323" i="2" s="1"/>
  <c r="T1387" i="2"/>
  <c r="V1387" i="2" s="1"/>
  <c r="T1451" i="2"/>
  <c r="V1451" i="2" s="1"/>
  <c r="T1515" i="2"/>
  <c r="V1515" i="2" s="1"/>
  <c r="T1579" i="2"/>
  <c r="V1579" i="2" s="1"/>
  <c r="T1643" i="2"/>
  <c r="V1643" i="2" s="1"/>
  <c r="T1693" i="2"/>
  <c r="V1693" i="2" s="1"/>
  <c r="T265" i="2"/>
  <c r="V265" i="2" s="1"/>
  <c r="T405" i="2"/>
  <c r="V405" i="2" s="1"/>
  <c r="T62" i="2"/>
  <c r="V62" i="2" s="1"/>
  <c r="T1454" i="2"/>
  <c r="V1454" i="2" s="1"/>
  <c r="T3083" i="2"/>
  <c r="V3083" i="2" s="1"/>
  <c r="T3182" i="2"/>
  <c r="V3182" i="2" s="1"/>
  <c r="T3285" i="2"/>
  <c r="V3285" i="2" s="1"/>
  <c r="T2949" i="2"/>
  <c r="V2949" i="2" s="1"/>
  <c r="T3316" i="2"/>
  <c r="V3316" i="2" s="1"/>
  <c r="T2620" i="2"/>
  <c r="V2620" i="2" s="1"/>
  <c r="T2364" i="2"/>
  <c r="V2364" i="2" s="1"/>
  <c r="T2140" i="2"/>
  <c r="V2140" i="2" s="1"/>
  <c r="T1964" i="2"/>
  <c r="V1964" i="2" s="1"/>
  <c r="T1788" i="2"/>
  <c r="V1788" i="2" s="1"/>
  <c r="T3200" i="2"/>
  <c r="V3200" i="2" s="1"/>
  <c r="T2671" i="2"/>
  <c r="V2671" i="2" s="1"/>
  <c r="T2495" i="2"/>
  <c r="V2495" i="2" s="1"/>
  <c r="T2335" i="2"/>
  <c r="V2335" i="2" s="1"/>
  <c r="T2159" i="2"/>
  <c r="V2159" i="2" s="1"/>
  <c r="T1983" i="2"/>
  <c r="V1983" i="2" s="1"/>
  <c r="T1823" i="2"/>
  <c r="V1823" i="2" s="1"/>
  <c r="T3292" i="2"/>
  <c r="V3292" i="2" s="1"/>
  <c r="T2694" i="2"/>
  <c r="V2694" i="2" s="1"/>
  <c r="T2534" i="2"/>
  <c r="V2534" i="2" s="1"/>
  <c r="T2358" i="2"/>
  <c r="V2358" i="2" s="1"/>
  <c r="T2182" i="2"/>
  <c r="V2182" i="2" s="1"/>
  <c r="T2022" i="2"/>
  <c r="V2022" i="2" s="1"/>
  <c r="T1846" i="2"/>
  <c r="V1846" i="2" s="1"/>
  <c r="T59" i="2"/>
  <c r="V59" i="2" s="1"/>
  <c r="T219" i="2"/>
  <c r="V219" i="2" s="1"/>
  <c r="T395" i="2"/>
  <c r="V395" i="2" s="1"/>
  <c r="T571" i="2"/>
  <c r="V571" i="2" s="1"/>
  <c r="T715" i="2"/>
  <c r="V715" i="2" s="1"/>
  <c r="T843" i="2"/>
  <c r="V843" i="2" s="1"/>
  <c r="T971" i="2"/>
  <c r="V971" i="2" s="1"/>
  <c r="T1099" i="2"/>
  <c r="V1099" i="2" s="1"/>
  <c r="T1227" i="2"/>
  <c r="V1227" i="2" s="1"/>
  <c r="T1355" i="2"/>
  <c r="V1355" i="2" s="1"/>
  <c r="T1483" i="2"/>
  <c r="V1483" i="2" s="1"/>
  <c r="T1611" i="2"/>
  <c r="V1611" i="2" s="1"/>
  <c r="T1781" i="2"/>
  <c r="V1781" i="2" s="1"/>
  <c r="T2101" i="2"/>
  <c r="V2101" i="2" s="1"/>
  <c r="T2485" i="2"/>
  <c r="V2485" i="2" s="1"/>
  <c r="T3032" i="2"/>
  <c r="V3032" i="2" s="1"/>
  <c r="T72" i="2"/>
  <c r="V72" i="2" s="1"/>
  <c r="T168" i="2"/>
  <c r="V168" i="2" s="1"/>
  <c r="T248" i="2"/>
  <c r="V248" i="2" s="1"/>
  <c r="T328" i="2"/>
  <c r="V328" i="2" s="1"/>
  <c r="T424" i="2"/>
  <c r="V424" i="2" s="1"/>
  <c r="T504" i="2"/>
  <c r="V504" i="2" s="1"/>
  <c r="T584" i="2"/>
  <c r="V584" i="2" s="1"/>
  <c r="T680" i="2"/>
  <c r="V680" i="2" s="1"/>
  <c r="T760" i="2"/>
  <c r="V760" i="2" s="1"/>
  <c r="T50" i="2"/>
  <c r="V50" i="2" s="1"/>
  <c r="T146" i="2"/>
  <c r="V146" i="2" s="1"/>
  <c r="T226" i="2"/>
  <c r="V226" i="2" s="1"/>
  <c r="T306" i="2"/>
  <c r="V306" i="2" s="1"/>
  <c r="T402" i="2"/>
  <c r="V402" i="2" s="1"/>
  <c r="T482" i="2"/>
  <c r="V482" i="2" s="1"/>
  <c r="T562" i="2"/>
  <c r="V562" i="2" s="1"/>
  <c r="T658" i="2"/>
  <c r="V658" i="2" s="1"/>
  <c r="T738" i="2"/>
  <c r="V738" i="2" s="1"/>
  <c r="T818" i="2"/>
  <c r="V818" i="2" s="1"/>
  <c r="T914" i="2"/>
  <c r="V914" i="2" s="1"/>
  <c r="T994" i="2"/>
  <c r="V994" i="2" s="1"/>
  <c r="T1074" i="2"/>
  <c r="V1074" i="2" s="1"/>
  <c r="T1170" i="2"/>
  <c r="V1170" i="2" s="1"/>
  <c r="T1250" i="2"/>
  <c r="V1250" i="2" s="1"/>
  <c r="T1330" i="2"/>
  <c r="V1330" i="2" s="1"/>
  <c r="T1426" i="2"/>
  <c r="V1426" i="2" s="1"/>
  <c r="T1506" i="2"/>
  <c r="V1506" i="2" s="1"/>
  <c r="T1586" i="2"/>
  <c r="V1586" i="2" s="1"/>
  <c r="T1682" i="2"/>
  <c r="V1682" i="2" s="1"/>
  <c r="T1937" i="2"/>
  <c r="V1937" i="2" s="1"/>
  <c r="T2257" i="2"/>
  <c r="V2257" i="2" s="1"/>
  <c r="T2641" i="2"/>
  <c r="V2641" i="2" s="1"/>
  <c r="T3495" i="2"/>
  <c r="V3495" i="2" s="1"/>
  <c r="T3415" i="2"/>
  <c r="V3415" i="2" s="1"/>
  <c r="T3319" i="2"/>
  <c r="V3319" i="2" s="1"/>
  <c r="T3239" i="2"/>
  <c r="V3239" i="2" s="1"/>
  <c r="T3159" i="2"/>
  <c r="V3159" i="2" s="1"/>
  <c r="T3063" i="2"/>
  <c r="V3063" i="2" s="1"/>
  <c r="T2983" i="2"/>
  <c r="V2983" i="2" s="1"/>
  <c r="T2903" i="2"/>
  <c r="V2903" i="2" s="1"/>
  <c r="T2807" i="2"/>
  <c r="V2807" i="2" s="1"/>
  <c r="T2727" i="2"/>
  <c r="V2727" i="2" s="1"/>
  <c r="T3434" i="2"/>
  <c r="V3434" i="2" s="1"/>
  <c r="T3338" i="2"/>
  <c r="V3338" i="2" s="1"/>
  <c r="T3258" i="2"/>
  <c r="V3258" i="2" s="1"/>
  <c r="T3178" i="2"/>
  <c r="V3178" i="2" s="1"/>
  <c r="T3082" i="2"/>
  <c r="V3082" i="2" s="1"/>
  <c r="T3002" i="2"/>
  <c r="V3002" i="2" s="1"/>
  <c r="T2922" i="2"/>
  <c r="V2922" i="2" s="1"/>
  <c r="T2826" i="2"/>
  <c r="V2826" i="2" s="1"/>
  <c r="T2746" i="2"/>
  <c r="V2746" i="2" s="1"/>
  <c r="T3457" i="2"/>
  <c r="V3457" i="2" s="1"/>
  <c r="T3361" i="2"/>
  <c r="V3361" i="2" s="1"/>
  <c r="T3281" i="2"/>
  <c r="V3281" i="2" s="1"/>
  <c r="T3201" i="2"/>
  <c r="V3201" i="2" s="1"/>
  <c r="T3105" i="2"/>
  <c r="V3105" i="2" s="1"/>
  <c r="T3025" i="2"/>
  <c r="V3025" i="2" s="1"/>
  <c r="T2945" i="2"/>
  <c r="V2945" i="2" s="1"/>
  <c r="T2849" i="2"/>
  <c r="V2849" i="2" s="1"/>
  <c r="T2769" i="2"/>
  <c r="V2769" i="2" s="1"/>
  <c r="T3300" i="2"/>
  <c r="V3300" i="2" s="1"/>
  <c r="T2916" i="2"/>
  <c r="V2916" i="2" s="1"/>
  <c r="T2712" i="2"/>
  <c r="V2712" i="2" s="1"/>
  <c r="T2648" i="2"/>
  <c r="V2648" i="2" s="1"/>
  <c r="T2584" i="2"/>
  <c r="V2584" i="2" s="1"/>
  <c r="T2520" i="2"/>
  <c r="V2520" i="2" s="1"/>
  <c r="T2456" i="2"/>
  <c r="V2456" i="2" s="1"/>
  <c r="T2392" i="2"/>
  <c r="V2392" i="2" s="1"/>
  <c r="T2328" i="2"/>
  <c r="V2328" i="2" s="1"/>
  <c r="T2264" i="2"/>
  <c r="V2264" i="2" s="1"/>
  <c r="T2200" i="2"/>
  <c r="V2200" i="2" s="1"/>
  <c r="T2136" i="2"/>
  <c r="V2136" i="2" s="1"/>
  <c r="T2072" i="2"/>
  <c r="V2072" i="2" s="1"/>
  <c r="T2008" i="2"/>
  <c r="V2008" i="2" s="1"/>
  <c r="T1944" i="2"/>
  <c r="V1944" i="2" s="1"/>
  <c r="T1880" i="2"/>
  <c r="V1880" i="2" s="1"/>
  <c r="T1816" i="2"/>
  <c r="V1816" i="2" s="1"/>
  <c r="T1752" i="2"/>
  <c r="V1752" i="2" s="1"/>
  <c r="T3440" i="2"/>
  <c r="V3440" i="2" s="1"/>
  <c r="T3184" i="2"/>
  <c r="V3184" i="2" s="1"/>
  <c r="T2928" i="2"/>
  <c r="V2928" i="2" s="1"/>
  <c r="T2715" i="2"/>
  <c r="V2715" i="2" s="1"/>
  <c r="T2651" i="2"/>
  <c r="V2651" i="2" s="1"/>
  <c r="T2587" i="2"/>
  <c r="V2587" i="2" s="1"/>
  <c r="T2523" i="2"/>
  <c r="V2523" i="2" s="1"/>
  <c r="T2459" i="2"/>
  <c r="V2459" i="2" s="1"/>
  <c r="T2395" i="2"/>
  <c r="V2395" i="2" s="1"/>
  <c r="T2331" i="2"/>
  <c r="V2331" i="2" s="1"/>
  <c r="T2267" i="2"/>
  <c r="V2267" i="2" s="1"/>
  <c r="T2203" i="2"/>
  <c r="V2203" i="2" s="1"/>
  <c r="T2139" i="2"/>
  <c r="V2139" i="2" s="1"/>
  <c r="T2075" i="2"/>
  <c r="V2075" i="2" s="1"/>
  <c r="T2011" i="2"/>
  <c r="V2011" i="2" s="1"/>
  <c r="T1947" i="2"/>
  <c r="V1947" i="2" s="1"/>
  <c r="T1883" i="2"/>
  <c r="V1883" i="2" s="1"/>
  <c r="T1819" i="2"/>
  <c r="V1819" i="2" s="1"/>
  <c r="T1755" i="2"/>
  <c r="V1755" i="2" s="1"/>
  <c r="T3468" i="2"/>
  <c r="V3468" i="2" s="1"/>
  <c r="T3212" i="2"/>
  <c r="V3212" i="2" s="1"/>
  <c r="T2956" i="2"/>
  <c r="V2956" i="2" s="1"/>
  <c r="T2723" i="2"/>
  <c r="V2723" i="2" s="1"/>
  <c r="T2658" i="2"/>
  <c r="V2658" i="2" s="1"/>
  <c r="T2594" i="2"/>
  <c r="V2594" i="2" s="1"/>
  <c r="T2530" i="2"/>
  <c r="V2530" i="2" s="1"/>
  <c r="T2466" i="2"/>
  <c r="V2466" i="2" s="1"/>
  <c r="T2402" i="2"/>
  <c r="V2402" i="2" s="1"/>
  <c r="T2338" i="2"/>
  <c r="V2338" i="2" s="1"/>
  <c r="T2274" i="2"/>
  <c r="V2274" i="2" s="1"/>
  <c r="T2210" i="2"/>
  <c r="V2210" i="2" s="1"/>
  <c r="T2146" i="2"/>
  <c r="V2146" i="2" s="1"/>
  <c r="T2082" i="2"/>
  <c r="V2082" i="2" s="1"/>
  <c r="T2018" i="2"/>
  <c r="V2018" i="2" s="1"/>
  <c r="T1954" i="2"/>
  <c r="V1954" i="2" s="1"/>
  <c r="T1890" i="2"/>
  <c r="V1890" i="2" s="1"/>
  <c r="T1826" i="2"/>
  <c r="V1826" i="2" s="1"/>
  <c r="T1762" i="2"/>
  <c r="V1762" i="2" s="1"/>
  <c r="T15" i="2"/>
  <c r="V15" i="2" s="1"/>
  <c r="T79" i="2"/>
  <c r="V79" i="2" s="1"/>
  <c r="T143" i="2"/>
  <c r="V143" i="2" s="1"/>
  <c r="T207" i="2"/>
  <c r="V207" i="2" s="1"/>
  <c r="T271" i="2"/>
  <c r="V271" i="2" s="1"/>
  <c r="T335" i="2"/>
  <c r="V335" i="2" s="1"/>
  <c r="T399" i="2"/>
  <c r="V399" i="2" s="1"/>
  <c r="T463" i="2"/>
  <c r="V463" i="2" s="1"/>
  <c r="T527" i="2"/>
  <c r="V527" i="2" s="1"/>
  <c r="T591" i="2"/>
  <c r="V591" i="2" s="1"/>
  <c r="T655" i="2"/>
  <c r="V655" i="2" s="1"/>
  <c r="T719" i="2"/>
  <c r="V719" i="2" s="1"/>
  <c r="T783" i="2"/>
  <c r="V783" i="2" s="1"/>
  <c r="T847" i="2"/>
  <c r="V847" i="2" s="1"/>
  <c r="T911" i="2"/>
  <c r="V911" i="2" s="1"/>
  <c r="T975" i="2"/>
  <c r="V975" i="2" s="1"/>
  <c r="T1039" i="2"/>
  <c r="V1039" i="2" s="1"/>
  <c r="T1103" i="2"/>
  <c r="V1103" i="2" s="1"/>
  <c r="T1167" i="2"/>
  <c r="V1167" i="2" s="1"/>
  <c r="T1231" i="2"/>
  <c r="V1231" i="2" s="1"/>
  <c r="T1295" i="2"/>
  <c r="V1295" i="2" s="1"/>
  <c r="T1359" i="2"/>
  <c r="V1359" i="2" s="1"/>
  <c r="T1423" i="2"/>
  <c r="V1423" i="2" s="1"/>
  <c r="T1487" i="2"/>
  <c r="V1487" i="2" s="1"/>
  <c r="T1551" i="2"/>
  <c r="V1551" i="2" s="1"/>
  <c r="T1615" i="2"/>
  <c r="V1615" i="2" s="1"/>
  <c r="T1679" i="2"/>
  <c r="V1679" i="2" s="1"/>
  <c r="T1861" i="2"/>
  <c r="V1861" i="2" s="1"/>
  <c r="T2117" i="2"/>
  <c r="V2117" i="2" s="1"/>
  <c r="T2373" i="2"/>
  <c r="V2373" i="2" s="1"/>
  <c r="T2629" i="2"/>
  <c r="V2629" i="2" s="1"/>
  <c r="T3352" i="2"/>
  <c r="V3352" i="2" s="1"/>
  <c r="T76" i="2"/>
  <c r="V76" i="2" s="1"/>
  <c r="T140" i="2"/>
  <c r="V140" i="2" s="1"/>
  <c r="T204" i="2"/>
  <c r="V204" i="2" s="1"/>
  <c r="T268" i="2"/>
  <c r="V268" i="2" s="1"/>
  <c r="T332" i="2"/>
  <c r="V332" i="2" s="1"/>
  <c r="T396" i="2"/>
  <c r="V396" i="2" s="1"/>
  <c r="T460" i="2"/>
  <c r="V460" i="2" s="1"/>
  <c r="T524" i="2"/>
  <c r="V524" i="2" s="1"/>
  <c r="T588" i="2"/>
  <c r="V588" i="2" s="1"/>
  <c r="T652" i="2"/>
  <c r="V652" i="2" s="1"/>
  <c r="T716" i="2"/>
  <c r="V716" i="2" s="1"/>
  <c r="T780" i="2"/>
  <c r="V780" i="2" s="1"/>
  <c r="T844" i="2"/>
  <c r="V844" i="2" s="1"/>
  <c r="T908" i="2"/>
  <c r="V908" i="2" s="1"/>
  <c r="T972" i="2"/>
  <c r="V972" i="2" s="1"/>
  <c r="T1036" i="2"/>
  <c r="V1036" i="2" s="1"/>
  <c r="T1100" i="2"/>
  <c r="V1100" i="2" s="1"/>
  <c r="T1164" i="2"/>
  <c r="V1164" i="2" s="1"/>
  <c r="T1228" i="2"/>
  <c r="V1228" i="2" s="1"/>
  <c r="T1292" i="2"/>
  <c r="V1292" i="2" s="1"/>
  <c r="T54" i="2"/>
  <c r="V54" i="2" s="1"/>
  <c r="T118" i="2"/>
  <c r="V118" i="2" s="1"/>
  <c r="T182" i="2"/>
  <c r="V182" i="2" s="1"/>
  <c r="T246" i="2"/>
  <c r="V246" i="2" s="1"/>
  <c r="T310" i="2"/>
  <c r="V310" i="2" s="1"/>
  <c r="T374" i="2"/>
  <c r="V374" i="2" s="1"/>
  <c r="T438" i="2"/>
  <c r="V438" i="2" s="1"/>
  <c r="T502" i="2"/>
  <c r="V502" i="2" s="1"/>
  <c r="T566" i="2"/>
  <c r="V566" i="2" s="1"/>
  <c r="T630" i="2"/>
  <c r="V630" i="2" s="1"/>
  <c r="T694" i="2"/>
  <c r="V694" i="2" s="1"/>
  <c r="T758" i="2"/>
  <c r="V758" i="2" s="1"/>
  <c r="T822" i="2"/>
  <c r="V822" i="2" s="1"/>
  <c r="T886" i="2"/>
  <c r="V886" i="2" s="1"/>
  <c r="T950" i="2"/>
  <c r="V950" i="2" s="1"/>
  <c r="T1014" i="2"/>
  <c r="V1014" i="2" s="1"/>
  <c r="T1078" i="2"/>
  <c r="V1078" i="2" s="1"/>
  <c r="T1142" i="2"/>
  <c r="V1142" i="2" s="1"/>
  <c r="T1206" i="2"/>
  <c r="V1206" i="2" s="1"/>
  <c r="T1270" i="2"/>
  <c r="V1270" i="2" s="1"/>
  <c r="T1334" i="2"/>
  <c r="V1334" i="2" s="1"/>
  <c r="T1398" i="2"/>
  <c r="V1398" i="2" s="1"/>
  <c r="T1462" i="2"/>
  <c r="V1462" i="2" s="1"/>
  <c r="T1526" i="2"/>
  <c r="V1526" i="2" s="1"/>
  <c r="T1590" i="2"/>
  <c r="V1590" i="2" s="1"/>
  <c r="T1654" i="2"/>
  <c r="V1654" i="2" s="1"/>
  <c r="T1761" i="2"/>
  <c r="V1761" i="2" s="1"/>
  <c r="T2017" i="2"/>
  <c r="V2017" i="2" s="1"/>
  <c r="T2273" i="2"/>
  <c r="V2273" i="2" s="1"/>
  <c r="T2529" i="2"/>
  <c r="V2529" i="2" s="1"/>
  <c r="T2952" i="2"/>
  <c r="V2952" i="2" s="1"/>
  <c r="T3475" i="2"/>
  <c r="V3475" i="2" s="1"/>
  <c r="T3411" i="2"/>
  <c r="V3411" i="2" s="1"/>
  <c r="T3347" i="2"/>
  <c r="V3347" i="2" s="1"/>
  <c r="T3283" i="2"/>
  <c r="V3283" i="2" s="1"/>
  <c r="T3219" i="2"/>
  <c r="V3219" i="2" s="1"/>
  <c r="T3155" i="2"/>
  <c r="V3155" i="2" s="1"/>
  <c r="T3091" i="2"/>
  <c r="V3091" i="2" s="1"/>
  <c r="T3027" i="2"/>
  <c r="V3027" i="2" s="1"/>
  <c r="T2963" i="2"/>
  <c r="V2963" i="2" s="1"/>
  <c r="T2899" i="2"/>
  <c r="V2899" i="2" s="1"/>
  <c r="T2835" i="2"/>
  <c r="V2835" i="2" s="1"/>
  <c r="T2771" i="2"/>
  <c r="V2771" i="2" s="1"/>
  <c r="T3494" i="2"/>
  <c r="V3494" i="2" s="1"/>
  <c r="T3430" i="2"/>
  <c r="V3430" i="2" s="1"/>
  <c r="T3366" i="2"/>
  <c r="V3366" i="2" s="1"/>
  <c r="T3302" i="2"/>
  <c r="V3302" i="2" s="1"/>
  <c r="T3238" i="2"/>
  <c r="V3238" i="2" s="1"/>
  <c r="T3174" i="2"/>
  <c r="V3174" i="2" s="1"/>
  <c r="T3110" i="2"/>
  <c r="V3110" i="2" s="1"/>
  <c r="T3046" i="2"/>
  <c r="V3046" i="2" s="1"/>
  <c r="T2982" i="2"/>
  <c r="V2982" i="2" s="1"/>
  <c r="T2918" i="2"/>
  <c r="V2918" i="2" s="1"/>
  <c r="T2854" i="2"/>
  <c r="V2854" i="2" s="1"/>
  <c r="T2790" i="2"/>
  <c r="V2790" i="2" s="1"/>
  <c r="T2726" i="2"/>
  <c r="V2726" i="2" s="1"/>
  <c r="T3453" i="2"/>
  <c r="V3453" i="2" s="1"/>
  <c r="T3389" i="2"/>
  <c r="V3389" i="2" s="1"/>
  <c r="T3325" i="2"/>
  <c r="V3325" i="2" s="1"/>
  <c r="T3261" i="2"/>
  <c r="V3261" i="2" s="1"/>
  <c r="T3197" i="2"/>
  <c r="V3197" i="2" s="1"/>
  <c r="T3133" i="2"/>
  <c r="V3133" i="2" s="1"/>
  <c r="T3069" i="2"/>
  <c r="V3069" i="2" s="1"/>
  <c r="T3005" i="2"/>
  <c r="V3005" i="2" s="1"/>
  <c r="T2941" i="2"/>
  <c r="V2941" i="2" s="1"/>
  <c r="T2877" i="2"/>
  <c r="V2877" i="2" s="1"/>
  <c r="T2813" i="2"/>
  <c r="V2813" i="2" s="1"/>
  <c r="T2749" i="2"/>
  <c r="V2749" i="2" s="1"/>
  <c r="T3284" i="2"/>
  <c r="V3284" i="2" s="1"/>
  <c r="T3028" i="2"/>
  <c r="V3028" i="2" s="1"/>
  <c r="T2772" i="2"/>
  <c r="V2772" i="2" s="1"/>
  <c r="T2676" i="2"/>
  <c r="V2676" i="2" s="1"/>
  <c r="T2612" i="2"/>
  <c r="V2612" i="2" s="1"/>
  <c r="T2548" i="2"/>
  <c r="V2548" i="2" s="1"/>
  <c r="T2484" i="2"/>
  <c r="V2484" i="2" s="1"/>
  <c r="T2420" i="2"/>
  <c r="V2420" i="2" s="1"/>
  <c r="T2356" i="2"/>
  <c r="V2356" i="2" s="1"/>
  <c r="T2292" i="2"/>
  <c r="V2292" i="2" s="1"/>
  <c r="T2228" i="2"/>
  <c r="V2228" i="2" s="1"/>
  <c r="T2164" i="2"/>
  <c r="V2164" i="2" s="1"/>
  <c r="T2100" i="2"/>
  <c r="V2100" i="2" s="1"/>
  <c r="T2036" i="2"/>
  <c r="V2036" i="2" s="1"/>
  <c r="T1972" i="2"/>
  <c r="V1972" i="2" s="1"/>
  <c r="T1908" i="2"/>
  <c r="V1908" i="2" s="1"/>
  <c r="T1844" i="2"/>
  <c r="V1844" i="2" s="1"/>
  <c r="T1780" i="2"/>
  <c r="V1780" i="2" s="1"/>
  <c r="T1716" i="2"/>
  <c r="V1716" i="2" s="1"/>
  <c r="T3296" i="2"/>
  <c r="V3296" i="2" s="1"/>
  <c r="T3040" i="2"/>
  <c r="V3040" i="2" s="1"/>
  <c r="T2784" i="2"/>
  <c r="V2784" i="2" s="1"/>
  <c r="T2679" i="2"/>
  <c r="V2679" i="2" s="1"/>
  <c r="T2615" i="2"/>
  <c r="V2615" i="2" s="1"/>
  <c r="T2551" i="2"/>
  <c r="V2551" i="2" s="1"/>
  <c r="T2487" i="2"/>
  <c r="V2487" i="2" s="1"/>
  <c r="T2423" i="2"/>
  <c r="V2423" i="2" s="1"/>
  <c r="T2359" i="2"/>
  <c r="V2359" i="2" s="1"/>
  <c r="T2295" i="2"/>
  <c r="V2295" i="2" s="1"/>
  <c r="T2231" i="2"/>
  <c r="V2231" i="2" s="1"/>
  <c r="T2167" i="2"/>
  <c r="V2167" i="2" s="1"/>
  <c r="T2103" i="2"/>
  <c r="V2103" i="2" s="1"/>
  <c r="T2039" i="2"/>
  <c r="V2039" i="2" s="1"/>
  <c r="T1975" i="2"/>
  <c r="V1975" i="2" s="1"/>
  <c r="T1911" i="2"/>
  <c r="V1911" i="2" s="1"/>
  <c r="T1847" i="2"/>
  <c r="V1847" i="2" s="1"/>
  <c r="T1783" i="2"/>
  <c r="V1783" i="2" s="1"/>
  <c r="T1719" i="2"/>
  <c r="V1719" i="2" s="1"/>
  <c r="T3324" i="2"/>
  <c r="V3324" i="2" s="1"/>
  <c r="T3068" i="2"/>
  <c r="V3068" i="2" s="1"/>
  <c r="T2812" i="2"/>
  <c r="V2812" i="2" s="1"/>
  <c r="T2686" i="2"/>
  <c r="V2686" i="2" s="1"/>
  <c r="T2622" i="2"/>
  <c r="V2622" i="2" s="1"/>
  <c r="T2558" i="2"/>
  <c r="V2558" i="2" s="1"/>
  <c r="T2494" i="2"/>
  <c r="V2494" i="2" s="1"/>
  <c r="T2430" i="2"/>
  <c r="V2430" i="2" s="1"/>
  <c r="T2366" i="2"/>
  <c r="V2366" i="2" s="1"/>
  <c r="T2302" i="2"/>
  <c r="V2302" i="2" s="1"/>
  <c r="T2238" i="2"/>
  <c r="V2238" i="2" s="1"/>
  <c r="T2174" i="2"/>
  <c r="V2174" i="2" s="1"/>
  <c r="T2110" i="2"/>
  <c r="V2110" i="2" s="1"/>
  <c r="T2046" i="2"/>
  <c r="V2046" i="2" s="1"/>
  <c r="T1982" i="2"/>
  <c r="V1982" i="2" s="1"/>
  <c r="T1918" i="2"/>
  <c r="V1918" i="2" s="1"/>
  <c r="T1854" i="2"/>
  <c r="V1854" i="2" s="1"/>
  <c r="T1790" i="2"/>
  <c r="V1790" i="2" s="1"/>
  <c r="T1726" i="2"/>
  <c r="V1726" i="2" s="1"/>
  <c r="T51" i="2"/>
  <c r="V51" i="2" s="1"/>
  <c r="T115" i="2"/>
  <c r="V115" i="2" s="1"/>
  <c r="T179" i="2"/>
  <c r="V179" i="2" s="1"/>
  <c r="T1317" i="2"/>
  <c r="V1317" i="2" s="1"/>
  <c r="T605" i="2"/>
  <c r="V605" i="2" s="1"/>
  <c r="T477" i="2"/>
  <c r="V477" i="2" s="1"/>
  <c r="T2561" i="2"/>
  <c r="V2561" i="2" s="1"/>
  <c r="T2731" i="2"/>
  <c r="V2731" i="2" s="1"/>
  <c r="T3381" i="2"/>
  <c r="V3381" i="2" s="1"/>
  <c r="T2869" i="2"/>
  <c r="V2869" i="2" s="1"/>
  <c r="T2804" i="2"/>
  <c r="V2804" i="2" s="1"/>
  <c r="T2412" i="2"/>
  <c r="V2412" i="2" s="1"/>
  <c r="T2076" i="2"/>
  <c r="V2076" i="2" s="1"/>
  <c r="T1884" i="2"/>
  <c r="V1884" i="2" s="1"/>
  <c r="T3264" i="2"/>
  <c r="V3264" i="2" s="1"/>
  <c r="T2607" i="2"/>
  <c r="V2607" i="2" s="1"/>
  <c r="T2415" i="2"/>
  <c r="V2415" i="2" s="1"/>
  <c r="T2175" i="2"/>
  <c r="V2175" i="2" s="1"/>
  <c r="T1919" i="2"/>
  <c r="V1919" i="2" s="1"/>
  <c r="T1727" i="2"/>
  <c r="V1727" i="2" s="1"/>
  <c r="T2729" i="2"/>
  <c r="V2729" i="2" s="1"/>
  <c r="T2470" i="2"/>
  <c r="V2470" i="2" s="1"/>
  <c r="T2278" i="2"/>
  <c r="V2278" i="2" s="1"/>
  <c r="T2038" i="2"/>
  <c r="V2038" i="2" s="1"/>
  <c r="T1782" i="2"/>
  <c r="V1782" i="2" s="1"/>
  <c r="T139" i="2"/>
  <c r="V139" i="2" s="1"/>
  <c r="T379" i="2"/>
  <c r="V379" i="2" s="1"/>
  <c r="T635" i="2"/>
  <c r="V635" i="2" s="1"/>
  <c r="T779" i="2"/>
  <c r="V779" i="2" s="1"/>
  <c r="T955" i="2"/>
  <c r="V955" i="2" s="1"/>
  <c r="T1147" i="2"/>
  <c r="V1147" i="2" s="1"/>
  <c r="T1291" i="2"/>
  <c r="V1291" i="2" s="1"/>
  <c r="T1467" i="2"/>
  <c r="V1467" i="2" s="1"/>
  <c r="T1659" i="2"/>
  <c r="V1659" i="2" s="1"/>
  <c r="T1973" i="2"/>
  <c r="V1973" i="2" s="1"/>
  <c r="T2357" i="2"/>
  <c r="V2357" i="2" s="1"/>
  <c r="T3288" i="2"/>
  <c r="V3288" i="2" s="1"/>
  <c r="T120" i="2"/>
  <c r="V120" i="2" s="1"/>
  <c r="T232" i="2"/>
  <c r="V232" i="2" s="1"/>
  <c r="T360" i="2"/>
  <c r="V360" i="2" s="1"/>
  <c r="T456" i="2"/>
  <c r="V456" i="2" s="1"/>
  <c r="T568" i="2"/>
  <c r="V568" i="2" s="1"/>
  <c r="T696" i="2"/>
  <c r="V696" i="2" s="1"/>
  <c r="T18" i="2"/>
  <c r="V18" i="2" s="1"/>
  <c r="T114" i="2"/>
  <c r="V114" i="2" s="1"/>
  <c r="T242" i="2"/>
  <c r="V242" i="2" s="1"/>
  <c r="T354" i="2"/>
  <c r="V354" i="2" s="1"/>
  <c r="T466" i="2"/>
  <c r="V466" i="2" s="1"/>
  <c r="T594" i="2"/>
  <c r="V594" i="2" s="1"/>
  <c r="T690" i="2"/>
  <c r="V690" i="2" s="1"/>
  <c r="T802" i="2"/>
  <c r="V802" i="2" s="1"/>
  <c r="T930" i="2"/>
  <c r="V930" i="2" s="1"/>
  <c r="T1042" i="2"/>
  <c r="V1042" i="2" s="1"/>
  <c r="T1138" i="2"/>
  <c r="V1138" i="2" s="1"/>
  <c r="T1266" i="2"/>
  <c r="V1266" i="2" s="1"/>
  <c r="T1378" i="2"/>
  <c r="V1378" i="2" s="1"/>
  <c r="T1490" i="2"/>
  <c r="V1490" i="2" s="1"/>
  <c r="T1618" i="2"/>
  <c r="V1618" i="2" s="1"/>
  <c r="T1745" i="2"/>
  <c r="V1745" i="2" s="1"/>
  <c r="T2193" i="2"/>
  <c r="V2193" i="2" s="1"/>
  <c r="T2705" i="2"/>
  <c r="V2705" i="2" s="1"/>
  <c r="T3447" i="2"/>
  <c r="V3447" i="2" s="1"/>
  <c r="T3351" i="2"/>
  <c r="V3351" i="2" s="1"/>
  <c r="T3223" i="2"/>
  <c r="V3223" i="2" s="1"/>
  <c r="T3111" i="2"/>
  <c r="V3111" i="2" s="1"/>
  <c r="T2999" i="2"/>
  <c r="V2999" i="2" s="1"/>
  <c r="T2871" i="2"/>
  <c r="V2871" i="2" s="1"/>
  <c r="T2775" i="2"/>
  <c r="V2775" i="2" s="1"/>
  <c r="T3450" i="2"/>
  <c r="V3450" i="2" s="1"/>
  <c r="T3322" i="2"/>
  <c r="V3322" i="2" s="1"/>
  <c r="T3210" i="2"/>
  <c r="V3210" i="2" s="1"/>
  <c r="T3114" i="2"/>
  <c r="V3114" i="2" s="1"/>
  <c r="T2986" i="2"/>
  <c r="V2986" i="2" s="1"/>
  <c r="T2874" i="2"/>
  <c r="V2874" i="2" s="1"/>
  <c r="T2762" i="2"/>
  <c r="V2762" i="2" s="1"/>
  <c r="T3425" i="2"/>
  <c r="V3425" i="2" s="1"/>
  <c r="T3329" i="2"/>
  <c r="V3329" i="2" s="1"/>
  <c r="T3217" i="2"/>
  <c r="V3217" i="2" s="1"/>
  <c r="T3089" i="2"/>
  <c r="V3089" i="2" s="1"/>
  <c r="T2977" i="2"/>
  <c r="V2977" i="2" s="1"/>
  <c r="T2881" i="2"/>
  <c r="V2881" i="2" s="1"/>
  <c r="T2753" i="2"/>
  <c r="V2753" i="2" s="1"/>
  <c r="T3108" i="2"/>
  <c r="V3108" i="2" s="1"/>
  <c r="T2733" i="2"/>
  <c r="V2733" i="2" s="1"/>
  <c r="T2632" i="2"/>
  <c r="V2632" i="2" s="1"/>
  <c r="T2552" i="2"/>
  <c r="V2552" i="2" s="1"/>
  <c r="T2472" i="2"/>
  <c r="V2472" i="2" s="1"/>
  <c r="T2376" i="2"/>
  <c r="V2376" i="2" s="1"/>
  <c r="T2296" i="2"/>
  <c r="V2296" i="2" s="1"/>
  <c r="T2216" i="2"/>
  <c r="V2216" i="2" s="1"/>
  <c r="T2120" i="2"/>
  <c r="V2120" i="2" s="1"/>
  <c r="T2040" i="2"/>
  <c r="V2040" i="2" s="1"/>
  <c r="T1960" i="2"/>
  <c r="V1960" i="2" s="1"/>
  <c r="T1864" i="2"/>
  <c r="V1864" i="2" s="1"/>
  <c r="T1784" i="2"/>
  <c r="V1784" i="2" s="1"/>
  <c r="T3504" i="2"/>
  <c r="V3504" i="2" s="1"/>
  <c r="T3120" i="2"/>
  <c r="V3120" i="2" s="1"/>
  <c r="T2800" i="2"/>
  <c r="V2800" i="2" s="1"/>
  <c r="T2667" i="2"/>
  <c r="V2667" i="2" s="1"/>
  <c r="T2571" i="2"/>
  <c r="V2571" i="2" s="1"/>
  <c r="T2491" i="2"/>
  <c r="V2491" i="2" s="1"/>
  <c r="T2411" i="2"/>
  <c r="V2411" i="2" s="1"/>
  <c r="T2315" i="2"/>
  <c r="V2315" i="2" s="1"/>
  <c r="T2235" i="2"/>
  <c r="V2235" i="2" s="1"/>
  <c r="T2155" i="2"/>
  <c r="V2155" i="2" s="1"/>
  <c r="T2059" i="2"/>
  <c r="V2059" i="2" s="1"/>
  <c r="T1979" i="2"/>
  <c r="V1979" i="2" s="1"/>
  <c r="T1899" i="2"/>
  <c r="V1899" i="2" s="1"/>
  <c r="T1803" i="2"/>
  <c r="V1803" i="2" s="1"/>
  <c r="T1723" i="2"/>
  <c r="V1723" i="2" s="1"/>
  <c r="T3276" i="2"/>
  <c r="V3276" i="2" s="1"/>
  <c r="T2892" i="2"/>
  <c r="V2892" i="2" s="1"/>
  <c r="T2690" i="2"/>
  <c r="V2690" i="2" s="1"/>
  <c r="T2610" i="2"/>
  <c r="V2610" i="2" s="1"/>
  <c r="T2514" i="2"/>
  <c r="V2514" i="2" s="1"/>
  <c r="T2434" i="2"/>
  <c r="V2434" i="2" s="1"/>
  <c r="T2354" i="2"/>
  <c r="V2354" i="2" s="1"/>
  <c r="T2258" i="2"/>
  <c r="V2258" i="2" s="1"/>
  <c r="T2178" i="2"/>
  <c r="V2178" i="2" s="1"/>
  <c r="T2098" i="2"/>
  <c r="V2098" i="2" s="1"/>
  <c r="T2002" i="2"/>
  <c r="V2002" i="2" s="1"/>
  <c r="T1922" i="2"/>
  <c r="V1922" i="2" s="1"/>
  <c r="T1842" i="2"/>
  <c r="V1842" i="2" s="1"/>
  <c r="T1746" i="2"/>
  <c r="V1746" i="2" s="1"/>
  <c r="T47" i="2"/>
  <c r="V47" i="2" s="1"/>
  <c r="T127" i="2"/>
  <c r="V127" i="2" s="1"/>
  <c r="T223" i="2"/>
  <c r="V223" i="2" s="1"/>
  <c r="T303" i="2"/>
  <c r="V303" i="2" s="1"/>
  <c r="T383" i="2"/>
  <c r="V383" i="2" s="1"/>
  <c r="T479" i="2"/>
  <c r="V479" i="2" s="1"/>
  <c r="T559" i="2"/>
  <c r="V559" i="2" s="1"/>
  <c r="T639" i="2"/>
  <c r="V639" i="2" s="1"/>
  <c r="T735" i="2"/>
  <c r="V735" i="2" s="1"/>
  <c r="T815" i="2"/>
  <c r="V815" i="2" s="1"/>
  <c r="T895" i="2"/>
  <c r="V895" i="2" s="1"/>
  <c r="T991" i="2"/>
  <c r="V991" i="2" s="1"/>
  <c r="T1071" i="2"/>
  <c r="V1071" i="2" s="1"/>
  <c r="T1151" i="2"/>
  <c r="V1151" i="2" s="1"/>
  <c r="T1247" i="2"/>
  <c r="V1247" i="2" s="1"/>
  <c r="T1327" i="2"/>
  <c r="V1327" i="2" s="1"/>
  <c r="T1407" i="2"/>
  <c r="V1407" i="2" s="1"/>
  <c r="T1503" i="2"/>
  <c r="V1503" i="2" s="1"/>
  <c r="T1583" i="2"/>
  <c r="V1583" i="2" s="1"/>
  <c r="T1663" i="2"/>
  <c r="V1663" i="2" s="1"/>
  <c r="T1925" i="2"/>
  <c r="V1925" i="2" s="1"/>
  <c r="T2245" i="2"/>
  <c r="V2245" i="2" s="1"/>
  <c r="T2565" i="2"/>
  <c r="V2565" i="2" s="1"/>
  <c r="T28" i="2"/>
  <c r="V28" i="2" s="1"/>
  <c r="T108" i="2"/>
  <c r="V108" i="2" s="1"/>
  <c r="T188" i="2"/>
  <c r="V188" i="2" s="1"/>
  <c r="T284" i="2"/>
  <c r="V284" i="2" s="1"/>
  <c r="T364" i="2"/>
  <c r="V364" i="2" s="1"/>
  <c r="T444" i="2"/>
  <c r="V444" i="2" s="1"/>
  <c r="T540" i="2"/>
  <c r="V540" i="2" s="1"/>
  <c r="T620" i="2"/>
  <c r="V620" i="2" s="1"/>
  <c r="T700" i="2"/>
  <c r="V700" i="2" s="1"/>
  <c r="T796" i="2"/>
  <c r="V796" i="2" s="1"/>
  <c r="T876" i="2"/>
  <c r="V876" i="2" s="1"/>
  <c r="T956" i="2"/>
  <c r="V956" i="2" s="1"/>
  <c r="T1052" i="2"/>
  <c r="V1052" i="2" s="1"/>
  <c r="T1132" i="2"/>
  <c r="V1132" i="2" s="1"/>
  <c r="T1212" i="2"/>
  <c r="V1212" i="2" s="1"/>
  <c r="T1308" i="2"/>
  <c r="V1308" i="2" s="1"/>
  <c r="T86" i="2"/>
  <c r="V86" i="2" s="1"/>
  <c r="T166" i="2"/>
  <c r="V166" i="2" s="1"/>
  <c r="T262" i="2"/>
  <c r="V262" i="2" s="1"/>
  <c r="T342" i="2"/>
  <c r="V342" i="2" s="1"/>
  <c r="T422" i="2"/>
  <c r="V422" i="2" s="1"/>
  <c r="T518" i="2"/>
  <c r="V518" i="2" s="1"/>
  <c r="T598" i="2"/>
  <c r="V598" i="2" s="1"/>
  <c r="T678" i="2"/>
  <c r="V678" i="2" s="1"/>
  <c r="T774" i="2"/>
  <c r="V774" i="2" s="1"/>
  <c r="T854" i="2"/>
  <c r="V854" i="2" s="1"/>
  <c r="T2026" i="2"/>
  <c r="V2026" i="2" s="1"/>
  <c r="T1193" i="2"/>
  <c r="V1193" i="2" s="1"/>
  <c r="T645" i="2"/>
  <c r="V645" i="2" s="1"/>
  <c r="T686" i="2"/>
  <c r="V686" i="2" s="1"/>
  <c r="T3483" i="2"/>
  <c r="V3483" i="2" s="1"/>
  <c r="T3262" i="2"/>
  <c r="V3262" i="2" s="1"/>
  <c r="T3125" i="2"/>
  <c r="V3125" i="2" s="1"/>
  <c r="T2821" i="2"/>
  <c r="V2821" i="2" s="1"/>
  <c r="T2668" i="2"/>
  <c r="V2668" i="2" s="1"/>
  <c r="T2284" i="2"/>
  <c r="V2284" i="2" s="1"/>
  <c r="T2044" i="2"/>
  <c r="V2044" i="2" s="1"/>
  <c r="T1820" i="2"/>
  <c r="V1820" i="2" s="1"/>
  <c r="T2944" i="2"/>
  <c r="V2944" i="2" s="1"/>
  <c r="T2591" i="2"/>
  <c r="V2591" i="2" s="1"/>
  <c r="T2351" i="2"/>
  <c r="V2351" i="2" s="1"/>
  <c r="T2095" i="2"/>
  <c r="V2095" i="2" s="1"/>
  <c r="T1903" i="2"/>
  <c r="V1903" i="2" s="1"/>
  <c r="T3356" i="2"/>
  <c r="V3356" i="2" s="1"/>
  <c r="T2630" i="2"/>
  <c r="V2630" i="2" s="1"/>
  <c r="T2438" i="2"/>
  <c r="V2438" i="2" s="1"/>
  <c r="T2214" i="2"/>
  <c r="V2214" i="2" s="1"/>
  <c r="T1958" i="2"/>
  <c r="V1958" i="2" s="1"/>
  <c r="T1766" i="2"/>
  <c r="V1766" i="2" s="1"/>
  <c r="T203" i="2"/>
  <c r="V203" i="2" s="1"/>
  <c r="T459" i="2"/>
  <c r="V459" i="2" s="1"/>
  <c r="T651" i="2"/>
  <c r="V651" i="2" s="1"/>
  <c r="T827" i="2"/>
  <c r="V827" i="2" s="1"/>
  <c r="T1019" i="2"/>
  <c r="V1019" i="2" s="1"/>
  <c r="T1163" i="2"/>
  <c r="V1163" i="2" s="1"/>
  <c r="T1339" i="2"/>
  <c r="V1339" i="2" s="1"/>
  <c r="T1531" i="2"/>
  <c r="V1531" i="2" s="1"/>
  <c r="T1675" i="2"/>
  <c r="V1675" i="2" s="1"/>
  <c r="T2037" i="2"/>
  <c r="V2037" i="2" s="1"/>
  <c r="T2549" i="2"/>
  <c r="V2549" i="2" s="1"/>
  <c r="T40" i="2"/>
  <c r="V40" i="2" s="1"/>
  <c r="T136" i="2"/>
  <c r="V136" i="2" s="1"/>
  <c r="T264" i="2"/>
  <c r="V264" i="2" s="1"/>
  <c r="T376" i="2"/>
  <c r="V376" i="2" s="1"/>
  <c r="T488" i="2"/>
  <c r="V488" i="2" s="1"/>
  <c r="T616" i="2"/>
  <c r="V616" i="2" s="1"/>
  <c r="T712" i="2"/>
  <c r="V712" i="2" s="1"/>
  <c r="T34" i="2"/>
  <c r="V34" i="2" s="1"/>
  <c r="T162" i="2"/>
  <c r="V162" i="2" s="1"/>
  <c r="T274" i="2"/>
  <c r="V274" i="2" s="1"/>
  <c r="T370" i="2"/>
  <c r="V370" i="2" s="1"/>
  <c r="T498" i="2"/>
  <c r="V498" i="2" s="1"/>
  <c r="T610" i="2"/>
  <c r="V610" i="2" s="1"/>
  <c r="T722" i="2"/>
  <c r="V722" i="2" s="1"/>
  <c r="T850" i="2"/>
  <c r="V850" i="2" s="1"/>
  <c r="T946" i="2"/>
  <c r="V946" i="2" s="1"/>
  <c r="T1058" i="2"/>
  <c r="V1058" i="2" s="1"/>
  <c r="T1186" i="2"/>
  <c r="V1186" i="2" s="1"/>
  <c r="T1298" i="2"/>
  <c r="V1298" i="2" s="1"/>
  <c r="T1394" i="2"/>
  <c r="V1394" i="2" s="1"/>
  <c r="T1522" i="2"/>
  <c r="V1522" i="2" s="1"/>
  <c r="T1634" i="2"/>
  <c r="V1634" i="2" s="1"/>
  <c r="T1873" i="2"/>
  <c r="V1873" i="2" s="1"/>
  <c r="T2385" i="2"/>
  <c r="V2385" i="2" s="1"/>
  <c r="T2888" i="2"/>
  <c r="V2888" i="2" s="1"/>
  <c r="T3431" i="2"/>
  <c r="V3431" i="2" s="1"/>
  <c r="T3303" i="2"/>
  <c r="V3303" i="2" s="1"/>
  <c r="T3191" i="2"/>
  <c r="V3191" i="2" s="1"/>
  <c r="T3095" i="2"/>
  <c r="V3095" i="2" s="1"/>
  <c r="T2967" i="2"/>
  <c r="V2967" i="2" s="1"/>
  <c r="T2855" i="2"/>
  <c r="V2855" i="2" s="1"/>
  <c r="T2743" i="2"/>
  <c r="V2743" i="2" s="1"/>
  <c r="T3402" i="2"/>
  <c r="V3402" i="2" s="1"/>
  <c r="T3306" i="2"/>
  <c r="V3306" i="2" s="1"/>
  <c r="T3194" i="2"/>
  <c r="V3194" i="2" s="1"/>
  <c r="T3066" i="2"/>
  <c r="V3066" i="2" s="1"/>
  <c r="T2954" i="2"/>
  <c r="V2954" i="2" s="1"/>
  <c r="T2858" i="2"/>
  <c r="V2858" i="2" s="1"/>
  <c r="T2730" i="2"/>
  <c r="V2730" i="2" s="1"/>
  <c r="T3409" i="2"/>
  <c r="V3409" i="2" s="1"/>
  <c r="T3297" i="2"/>
  <c r="V3297" i="2" s="1"/>
  <c r="T3169" i="2"/>
  <c r="V3169" i="2" s="1"/>
  <c r="T3073" i="2"/>
  <c r="V3073" i="2" s="1"/>
  <c r="T2961" i="2"/>
  <c r="V2961" i="2" s="1"/>
  <c r="T2833" i="2"/>
  <c r="V2833" i="2" s="1"/>
  <c r="T3428" i="2"/>
  <c r="V3428" i="2" s="1"/>
  <c r="T3044" i="2"/>
  <c r="V3044" i="2" s="1"/>
  <c r="T2696" i="2"/>
  <c r="V2696" i="2" s="1"/>
  <c r="T2616" i="2"/>
  <c r="V2616" i="2" s="1"/>
  <c r="T2536" i="2"/>
  <c r="V2536" i="2" s="1"/>
  <c r="T2440" i="2"/>
  <c r="V2440" i="2" s="1"/>
  <c r="T2360" i="2"/>
  <c r="V2360" i="2" s="1"/>
  <c r="T2280" i="2"/>
  <c r="V2280" i="2" s="1"/>
  <c r="T2184" i="2"/>
  <c r="V2184" i="2" s="1"/>
  <c r="T2104" i="2"/>
  <c r="V2104" i="2" s="1"/>
  <c r="T2024" i="2"/>
  <c r="V2024" i="2" s="1"/>
  <c r="T1928" i="2"/>
  <c r="V1928" i="2" s="1"/>
  <c r="T1848" i="2"/>
  <c r="V1848" i="2" s="1"/>
  <c r="T1768" i="2"/>
  <c r="V1768" i="2" s="1"/>
  <c r="T3376" i="2"/>
  <c r="V3376" i="2" s="1"/>
  <c r="T3056" i="2"/>
  <c r="V3056" i="2" s="1"/>
  <c r="T2740" i="2"/>
  <c r="V2740" i="2" s="1"/>
  <c r="T2635" i="2"/>
  <c r="V2635" i="2" s="1"/>
  <c r="T2555" i="2"/>
  <c r="V2555" i="2" s="1"/>
  <c r="T2475" i="2"/>
  <c r="V2475" i="2" s="1"/>
  <c r="T2379" i="2"/>
  <c r="V2379" i="2" s="1"/>
  <c r="T2299" i="2"/>
  <c r="V2299" i="2" s="1"/>
  <c r="T2219" i="2"/>
  <c r="V2219" i="2" s="1"/>
  <c r="T2123" i="2"/>
  <c r="V2123" i="2" s="1"/>
  <c r="T2043" i="2"/>
  <c r="V2043" i="2" s="1"/>
  <c r="T1963" i="2"/>
  <c r="V1963" i="2" s="1"/>
  <c r="T1867" i="2"/>
  <c r="V1867" i="2" s="1"/>
  <c r="T1787" i="2"/>
  <c r="V1787" i="2" s="1"/>
  <c r="T1707" i="2"/>
  <c r="V1707" i="2" s="1"/>
  <c r="T3148" i="2"/>
  <c r="V3148" i="2" s="1"/>
  <c r="T2828" i="2"/>
  <c r="V2828" i="2" s="1"/>
  <c r="T2674" i="2"/>
  <c r="V2674" i="2" s="1"/>
  <c r="T2578" i="2"/>
  <c r="V2578" i="2" s="1"/>
  <c r="T2498" i="2"/>
  <c r="V2498" i="2" s="1"/>
  <c r="T2418" i="2"/>
  <c r="V2418" i="2" s="1"/>
  <c r="T2322" i="2"/>
  <c r="V2322" i="2" s="1"/>
  <c r="T2242" i="2"/>
  <c r="V2242" i="2" s="1"/>
  <c r="T2162" i="2"/>
  <c r="V2162" i="2" s="1"/>
  <c r="T2066" i="2"/>
  <c r="V2066" i="2" s="1"/>
  <c r="T1986" i="2"/>
  <c r="V1986" i="2" s="1"/>
  <c r="T1906" i="2"/>
  <c r="V1906" i="2" s="1"/>
  <c r="T1810" i="2"/>
  <c r="V1810" i="2" s="1"/>
  <c r="T1730" i="2"/>
  <c r="V1730" i="2" s="1"/>
  <c r="T63" i="2"/>
  <c r="V63" i="2" s="1"/>
  <c r="T159" i="2"/>
  <c r="V159" i="2" s="1"/>
  <c r="T239" i="2"/>
  <c r="V239" i="2" s="1"/>
  <c r="T319" i="2"/>
  <c r="V319" i="2" s="1"/>
  <c r="T415" i="2"/>
  <c r="V415" i="2" s="1"/>
  <c r="T495" i="2"/>
  <c r="V495" i="2" s="1"/>
  <c r="T575" i="2"/>
  <c r="V575" i="2" s="1"/>
  <c r="T671" i="2"/>
  <c r="V671" i="2" s="1"/>
  <c r="T751" i="2"/>
  <c r="V751" i="2" s="1"/>
  <c r="T831" i="2"/>
  <c r="V831" i="2" s="1"/>
  <c r="T927" i="2"/>
  <c r="V927" i="2" s="1"/>
  <c r="T1007" i="2"/>
  <c r="V1007" i="2" s="1"/>
  <c r="T1087" i="2"/>
  <c r="V1087" i="2" s="1"/>
  <c r="T1183" i="2"/>
  <c r="V1183" i="2" s="1"/>
  <c r="T1263" i="2"/>
  <c r="V1263" i="2" s="1"/>
  <c r="T1343" i="2"/>
  <c r="V1343" i="2" s="1"/>
  <c r="T1439" i="2"/>
  <c r="V1439" i="2" s="1"/>
  <c r="T1519" i="2"/>
  <c r="V1519" i="2" s="1"/>
  <c r="T1599" i="2"/>
  <c r="V1599" i="2" s="1"/>
  <c r="T1695" i="2"/>
  <c r="V1695" i="2" s="1"/>
  <c r="T1989" i="2"/>
  <c r="V1989" i="2" s="1"/>
  <c r="T2309" i="2"/>
  <c r="V2309" i="2" s="1"/>
  <c r="T2693" i="2"/>
  <c r="V2693" i="2" s="1"/>
  <c r="T44" i="2"/>
  <c r="V44" i="2" s="1"/>
  <c r="T124" i="2"/>
  <c r="V124" i="2" s="1"/>
  <c r="T220" i="2"/>
  <c r="V220" i="2" s="1"/>
  <c r="T300" i="2"/>
  <c r="V300" i="2" s="1"/>
  <c r="T380" i="2"/>
  <c r="V380" i="2" s="1"/>
  <c r="T476" i="2"/>
  <c r="V476" i="2" s="1"/>
  <c r="T556" i="2"/>
  <c r="V556" i="2" s="1"/>
  <c r="T636" i="2"/>
  <c r="V636" i="2" s="1"/>
  <c r="T732" i="2"/>
  <c r="V732" i="2" s="1"/>
  <c r="T812" i="2"/>
  <c r="V812" i="2" s="1"/>
  <c r="T892" i="2"/>
  <c r="V892" i="2" s="1"/>
  <c r="T988" i="2"/>
  <c r="V988" i="2" s="1"/>
  <c r="T1068" i="2"/>
  <c r="V1068" i="2" s="1"/>
  <c r="T1148" i="2"/>
  <c r="V1148" i="2" s="1"/>
  <c r="T1244" i="2"/>
  <c r="V1244" i="2" s="1"/>
  <c r="T22" i="2"/>
  <c r="V22" i="2" s="1"/>
  <c r="T102" i="2"/>
  <c r="V102" i="2" s="1"/>
  <c r="T198" i="2"/>
  <c r="V198" i="2" s="1"/>
  <c r="T278" i="2"/>
  <c r="V278" i="2" s="1"/>
  <c r="T358" i="2"/>
  <c r="V358" i="2" s="1"/>
  <c r="T454" i="2"/>
  <c r="V454" i="2" s="1"/>
  <c r="T534" i="2"/>
  <c r="V534" i="2" s="1"/>
  <c r="T614" i="2"/>
  <c r="V614" i="2" s="1"/>
  <c r="T710" i="2"/>
  <c r="V710" i="2" s="1"/>
  <c r="T790" i="2"/>
  <c r="V790" i="2" s="1"/>
  <c r="T177" i="2"/>
  <c r="V177" i="2" s="1"/>
  <c r="T1278" i="2"/>
  <c r="V1278" i="2" s="1"/>
  <c r="T2846" i="2"/>
  <c r="V2846" i="2" s="1"/>
  <c r="T2996" i="2"/>
  <c r="V2996" i="2" s="1"/>
  <c r="T2156" i="2"/>
  <c r="V2156" i="2" s="1"/>
  <c r="T1708" i="2"/>
  <c r="V1708" i="2" s="1"/>
  <c r="T2431" i="2"/>
  <c r="V2431" i="2" s="1"/>
  <c r="T2015" i="2"/>
  <c r="V2015" i="2" s="1"/>
  <c r="T2972" i="2"/>
  <c r="V2972" i="2" s="1"/>
  <c r="T2294" i="2"/>
  <c r="V2294" i="2" s="1"/>
  <c r="T1862" i="2"/>
  <c r="V1862" i="2" s="1"/>
  <c r="T315" i="2"/>
  <c r="V315" i="2" s="1"/>
  <c r="T763" i="2"/>
  <c r="V763" i="2" s="1"/>
  <c r="T1083" i="2"/>
  <c r="V1083" i="2" s="1"/>
  <c r="T1419" i="2"/>
  <c r="V1419" i="2" s="1"/>
  <c r="T1845" i="2"/>
  <c r="V1845" i="2" s="1"/>
  <c r="T2776" i="2"/>
  <c r="V2776" i="2" s="1"/>
  <c r="T200" i="2"/>
  <c r="V200" i="2" s="1"/>
  <c r="T440" i="2"/>
  <c r="V440" i="2" s="1"/>
  <c r="T648" i="2"/>
  <c r="V648" i="2" s="1"/>
  <c r="T98" i="2"/>
  <c r="V98" i="2" s="1"/>
  <c r="T338" i="2"/>
  <c r="V338" i="2" s="1"/>
  <c r="T546" i="2"/>
  <c r="V546" i="2" s="1"/>
  <c r="T786" i="2"/>
  <c r="V786" i="2" s="1"/>
  <c r="T1010" i="2"/>
  <c r="V1010" i="2" s="1"/>
  <c r="T1234" i="2"/>
  <c r="V1234" i="2" s="1"/>
  <c r="T1458" i="2"/>
  <c r="V1458" i="2" s="1"/>
  <c r="T1698" i="2"/>
  <c r="V1698" i="2" s="1"/>
  <c r="T2513" i="2"/>
  <c r="V2513" i="2" s="1"/>
  <c r="T3367" i="2"/>
  <c r="V3367" i="2" s="1"/>
  <c r="T3127" i="2"/>
  <c r="V3127" i="2" s="1"/>
  <c r="T2919" i="2"/>
  <c r="V2919" i="2" s="1"/>
  <c r="T3466" i="2"/>
  <c r="V3466" i="2" s="1"/>
  <c r="T3242" i="2"/>
  <c r="V3242" i="2" s="1"/>
  <c r="T3018" i="2"/>
  <c r="V3018" i="2" s="1"/>
  <c r="T2794" i="2"/>
  <c r="V2794" i="2" s="1"/>
  <c r="T3345" i="2"/>
  <c r="V3345" i="2" s="1"/>
  <c r="T3137" i="2"/>
  <c r="V3137" i="2" s="1"/>
  <c r="T2897" i="2"/>
  <c r="V2897" i="2" s="1"/>
  <c r="T3172" i="2"/>
  <c r="V3172" i="2" s="1"/>
  <c r="T2664" i="2"/>
  <c r="V2664" i="2" s="1"/>
  <c r="T2488" i="2"/>
  <c r="V2488" i="2" s="1"/>
  <c r="T2312" i="2"/>
  <c r="V2312" i="2" s="1"/>
  <c r="T2152" i="2"/>
  <c r="V2152" i="2" s="1"/>
  <c r="T1976" i="2"/>
  <c r="V1976" i="2" s="1"/>
  <c r="T1800" i="2"/>
  <c r="V1800" i="2" s="1"/>
  <c r="T3248" i="2"/>
  <c r="V3248" i="2" s="1"/>
  <c r="T2683" i="2"/>
  <c r="V2683" i="2" s="1"/>
  <c r="T2507" i="2"/>
  <c r="V2507" i="2" s="1"/>
  <c r="T2347" i="2"/>
  <c r="V2347" i="2" s="1"/>
  <c r="T2171" i="2"/>
  <c r="V2171" i="2" s="1"/>
  <c r="T1995" i="2"/>
  <c r="V1995" i="2" s="1"/>
  <c r="T1835" i="2"/>
  <c r="V1835" i="2" s="1"/>
  <c r="T3340" i="2"/>
  <c r="V3340" i="2" s="1"/>
  <c r="T2706" i="2"/>
  <c r="V2706" i="2" s="1"/>
  <c r="T2546" i="2"/>
  <c r="V2546" i="2" s="1"/>
  <c r="T2370" i="2"/>
  <c r="V2370" i="2" s="1"/>
  <c r="T2194" i="2"/>
  <c r="V2194" i="2" s="1"/>
  <c r="T2034" i="2"/>
  <c r="V2034" i="2" s="1"/>
  <c r="T1858" i="2"/>
  <c r="V1858" i="2" s="1"/>
  <c r="T31" i="2"/>
  <c r="V31" i="2" s="1"/>
  <c r="T191" i="2"/>
  <c r="V191" i="2" s="1"/>
  <c r="T367" i="2"/>
  <c r="V367" i="2" s="1"/>
  <c r="T543" i="2"/>
  <c r="V543" i="2" s="1"/>
  <c r="T703" i="2"/>
  <c r="V703" i="2" s="1"/>
  <c r="T879" i="2"/>
  <c r="V879" i="2" s="1"/>
  <c r="T1055" i="2"/>
  <c r="V1055" i="2" s="1"/>
  <c r="T1215" i="2"/>
  <c r="V1215" i="2" s="1"/>
  <c r="T1391" i="2"/>
  <c r="V1391" i="2" s="1"/>
  <c r="T1567" i="2"/>
  <c r="V1567" i="2" s="1"/>
  <c r="T1797" i="2"/>
  <c r="V1797" i="2" s="1"/>
  <c r="T2501" i="2"/>
  <c r="V2501" i="2" s="1"/>
  <c r="T92" i="2"/>
  <c r="V92" i="2" s="1"/>
  <c r="T252" i="2"/>
  <c r="V252" i="2" s="1"/>
  <c r="T428" i="2"/>
  <c r="V428" i="2" s="1"/>
  <c r="T604" i="2"/>
  <c r="V604" i="2" s="1"/>
  <c r="T764" i="2"/>
  <c r="V764" i="2" s="1"/>
  <c r="T940" i="2"/>
  <c r="V940" i="2" s="1"/>
  <c r="T1116" i="2"/>
  <c r="V1116" i="2" s="1"/>
  <c r="T1276" i="2"/>
  <c r="V1276" i="2" s="1"/>
  <c r="T150" i="2"/>
  <c r="V150" i="2" s="1"/>
  <c r="T326" i="2"/>
  <c r="V326" i="2" s="1"/>
  <c r="T486" i="2"/>
  <c r="V486" i="2" s="1"/>
  <c r="T662" i="2"/>
  <c r="V662" i="2" s="1"/>
  <c r="T838" i="2"/>
  <c r="V838" i="2" s="1"/>
  <c r="T934" i="2"/>
  <c r="V934" i="2" s="1"/>
  <c r="T1030" i="2"/>
  <c r="V1030" i="2" s="1"/>
  <c r="T1110" i="2"/>
  <c r="V1110" i="2" s="1"/>
  <c r="T1190" i="2"/>
  <c r="V1190" i="2" s="1"/>
  <c r="T1286" i="2"/>
  <c r="V1286" i="2" s="1"/>
  <c r="T1366" i="2"/>
  <c r="V1366" i="2" s="1"/>
  <c r="T1446" i="2"/>
  <c r="V1446" i="2" s="1"/>
  <c r="T1542" i="2"/>
  <c r="V1542" i="2" s="1"/>
  <c r="T1622" i="2"/>
  <c r="V1622" i="2" s="1"/>
  <c r="T1702" i="2"/>
  <c r="V1702" i="2" s="1"/>
  <c r="T2081" i="2"/>
  <c r="V2081" i="2" s="1"/>
  <c r="T2401" i="2"/>
  <c r="V2401" i="2" s="1"/>
  <c r="T2721" i="2"/>
  <c r="V2721" i="2" s="1"/>
  <c r="T3459" i="2"/>
  <c r="V3459" i="2" s="1"/>
  <c r="T3379" i="2"/>
  <c r="V3379" i="2" s="1"/>
  <c r="T3299" i="2"/>
  <c r="V3299" i="2" s="1"/>
  <c r="T3203" i="2"/>
  <c r="V3203" i="2" s="1"/>
  <c r="T3123" i="2"/>
  <c r="V3123" i="2" s="1"/>
  <c r="T3043" i="2"/>
  <c r="V3043" i="2" s="1"/>
  <c r="T2947" i="2"/>
  <c r="V2947" i="2" s="1"/>
  <c r="T2867" i="2"/>
  <c r="V2867" i="2" s="1"/>
  <c r="T2787" i="2"/>
  <c r="V2787" i="2" s="1"/>
  <c r="T3478" i="2"/>
  <c r="V3478" i="2" s="1"/>
  <c r="T3398" i="2"/>
  <c r="V3398" i="2" s="1"/>
  <c r="T3318" i="2"/>
  <c r="V3318" i="2" s="1"/>
  <c r="T3222" i="2"/>
  <c r="V3222" i="2" s="1"/>
  <c r="T3142" i="2"/>
  <c r="V3142" i="2" s="1"/>
  <c r="T3062" i="2"/>
  <c r="V3062" i="2" s="1"/>
  <c r="T2966" i="2"/>
  <c r="V2966" i="2" s="1"/>
  <c r="T2886" i="2"/>
  <c r="V2886" i="2" s="1"/>
  <c r="T2806" i="2"/>
  <c r="V2806" i="2" s="1"/>
  <c r="T3501" i="2"/>
  <c r="V3501" i="2" s="1"/>
  <c r="T3421" i="2"/>
  <c r="V3421" i="2" s="1"/>
  <c r="T3341" i="2"/>
  <c r="V3341" i="2" s="1"/>
  <c r="T3245" i="2"/>
  <c r="V3245" i="2" s="1"/>
  <c r="T3165" i="2"/>
  <c r="V3165" i="2" s="1"/>
  <c r="T3085" i="2"/>
  <c r="V3085" i="2" s="1"/>
  <c r="T2989" i="2"/>
  <c r="V2989" i="2" s="1"/>
  <c r="T2909" i="2"/>
  <c r="V2909" i="2" s="1"/>
  <c r="T2829" i="2"/>
  <c r="V2829" i="2" s="1"/>
  <c r="T3476" i="2"/>
  <c r="V3476" i="2" s="1"/>
  <c r="T3156" i="2"/>
  <c r="V3156" i="2" s="1"/>
  <c r="T2836" i="2"/>
  <c r="V2836" i="2" s="1"/>
  <c r="T2660" i="2"/>
  <c r="V2660" i="2" s="1"/>
  <c r="T2580" i="2"/>
  <c r="V2580" i="2" s="1"/>
  <c r="T2500" i="2"/>
  <c r="V2500" i="2" s="1"/>
  <c r="T2404" i="2"/>
  <c r="V2404" i="2" s="1"/>
  <c r="T2324" i="2"/>
  <c r="V2324" i="2" s="1"/>
  <c r="T2244" i="2"/>
  <c r="V2244" i="2" s="1"/>
  <c r="T2148" i="2"/>
  <c r="V2148" i="2" s="1"/>
  <c r="T2068" i="2"/>
  <c r="V2068" i="2" s="1"/>
  <c r="T1988" i="2"/>
  <c r="V1988" i="2" s="1"/>
  <c r="T1892" i="2"/>
  <c r="V1892" i="2" s="1"/>
  <c r="T1812" i="2"/>
  <c r="V1812" i="2" s="1"/>
  <c r="T1732" i="2"/>
  <c r="V1732" i="2" s="1"/>
  <c r="T3232" i="2"/>
  <c r="V3232" i="2" s="1"/>
  <c r="T2912" i="2"/>
  <c r="V2912" i="2" s="1"/>
  <c r="T2695" i="2"/>
  <c r="V2695" i="2" s="1"/>
  <c r="T2599" i="2"/>
  <c r="V2599" i="2" s="1"/>
  <c r="T2519" i="2"/>
  <c r="V2519" i="2" s="1"/>
  <c r="T2439" i="2"/>
  <c r="V2439" i="2" s="1"/>
  <c r="T2343" i="2"/>
  <c r="V2343" i="2" s="1"/>
  <c r="T2263" i="2"/>
  <c r="V2263" i="2" s="1"/>
  <c r="T2183" i="2"/>
  <c r="V2183" i="2" s="1"/>
  <c r="T2087" i="2"/>
  <c r="V2087" i="2" s="1"/>
  <c r="T2007" i="2"/>
  <c r="V2007" i="2" s="1"/>
  <c r="T1927" i="2"/>
  <c r="V1927" i="2" s="1"/>
  <c r="T1831" i="2"/>
  <c r="V1831" i="2" s="1"/>
  <c r="T1751" i="2"/>
  <c r="V1751" i="2" s="1"/>
  <c r="T3388" i="2"/>
  <c r="V3388" i="2" s="1"/>
  <c r="T3004" i="2"/>
  <c r="V3004" i="2" s="1"/>
  <c r="T2718" i="2"/>
  <c r="V2718" i="2" s="1"/>
  <c r="T2638" i="2"/>
  <c r="V2638" i="2" s="1"/>
  <c r="T2542" i="2"/>
  <c r="V2542" i="2" s="1"/>
  <c r="T2462" i="2"/>
  <c r="V2462" i="2" s="1"/>
  <c r="T2382" i="2"/>
  <c r="V2382" i="2" s="1"/>
  <c r="T2286" i="2"/>
  <c r="V2286" i="2" s="1"/>
  <c r="T2206" i="2"/>
  <c r="V2206" i="2" s="1"/>
  <c r="T2126" i="2"/>
  <c r="V2126" i="2" s="1"/>
  <c r="T2030" i="2"/>
  <c r="V2030" i="2" s="1"/>
  <c r="T1950" i="2"/>
  <c r="V1950" i="2" s="1"/>
  <c r="T1870" i="2"/>
  <c r="V1870" i="2" s="1"/>
  <c r="T1774" i="2"/>
  <c r="V1774" i="2" s="1"/>
  <c r="T19" i="2"/>
  <c r="V19" i="2" s="1"/>
  <c r="T99" i="2"/>
  <c r="V99" i="2" s="1"/>
  <c r="T195" i="2"/>
  <c r="V195" i="2" s="1"/>
  <c r="T259" i="2"/>
  <c r="V259" i="2" s="1"/>
  <c r="T323" i="2"/>
  <c r="V323" i="2" s="1"/>
  <c r="T387" i="2"/>
  <c r="V387" i="2" s="1"/>
  <c r="T451" i="2"/>
  <c r="V451" i="2" s="1"/>
  <c r="T515" i="2"/>
  <c r="V515" i="2" s="1"/>
  <c r="T579" i="2"/>
  <c r="V579" i="2" s="1"/>
  <c r="T643" i="2"/>
  <c r="V643" i="2" s="1"/>
  <c r="T707" i="2"/>
  <c r="V707" i="2" s="1"/>
  <c r="T771" i="2"/>
  <c r="V771" i="2" s="1"/>
  <c r="T835" i="2"/>
  <c r="V835" i="2" s="1"/>
  <c r="T899" i="2"/>
  <c r="V899" i="2" s="1"/>
  <c r="T963" i="2"/>
  <c r="V963" i="2" s="1"/>
  <c r="T1027" i="2"/>
  <c r="V1027" i="2" s="1"/>
  <c r="T1091" i="2"/>
  <c r="V1091" i="2" s="1"/>
  <c r="T1155" i="2"/>
  <c r="V1155" i="2" s="1"/>
  <c r="T1219" i="2"/>
  <c r="V1219" i="2" s="1"/>
  <c r="T1283" i="2"/>
  <c r="V1283" i="2" s="1"/>
  <c r="T1347" i="2"/>
  <c r="V1347" i="2" s="1"/>
  <c r="T1411" i="2"/>
  <c r="V1411" i="2" s="1"/>
  <c r="T1475" i="2"/>
  <c r="V1475" i="2" s="1"/>
  <c r="T1539" i="2"/>
  <c r="V1539" i="2" s="1"/>
  <c r="T1603" i="2"/>
  <c r="V1603" i="2" s="1"/>
  <c r="T1667" i="2"/>
  <c r="V1667" i="2" s="1"/>
  <c r="T1813" i="2"/>
  <c r="V1813" i="2" s="1"/>
  <c r="T2069" i="2"/>
  <c r="V2069" i="2" s="1"/>
  <c r="T2325" i="2"/>
  <c r="V2325" i="2" s="1"/>
  <c r="T2581" i="2"/>
  <c r="V2581" i="2" s="1"/>
  <c r="T3160" i="2"/>
  <c r="V3160" i="2" s="1"/>
  <c r="T48" i="2"/>
  <c r="V48" i="2" s="1"/>
  <c r="T112" i="2"/>
  <c r="V112" i="2" s="1"/>
  <c r="T176" i="2"/>
  <c r="V176" i="2" s="1"/>
  <c r="T240" i="2"/>
  <c r="V240" i="2" s="1"/>
  <c r="T304" i="2"/>
  <c r="V304" i="2" s="1"/>
  <c r="T368" i="2"/>
  <c r="V368" i="2" s="1"/>
  <c r="T432" i="2"/>
  <c r="V432" i="2" s="1"/>
  <c r="T496" i="2"/>
  <c r="V496" i="2" s="1"/>
  <c r="T560" i="2"/>
  <c r="V560" i="2" s="1"/>
  <c r="T624" i="2"/>
  <c r="V624" i="2" s="1"/>
  <c r="T688" i="2"/>
  <c r="V688" i="2" s="1"/>
  <c r="T752" i="2"/>
  <c r="V752" i="2" s="1"/>
  <c r="T816" i="2"/>
  <c r="V816" i="2" s="1"/>
  <c r="T154" i="2"/>
  <c r="V154" i="2" s="1"/>
  <c r="T410" i="2"/>
  <c r="V410" i="2" s="1"/>
  <c r="T666" i="2"/>
  <c r="V666" i="2" s="1"/>
  <c r="T922" i="2"/>
  <c r="V922" i="2" s="1"/>
  <c r="T1178" i="2"/>
  <c r="V1178" i="2" s="1"/>
  <c r="T1434" i="2"/>
  <c r="V1434" i="2" s="1"/>
  <c r="T1690" i="2"/>
  <c r="V1690" i="2" s="1"/>
  <c r="T2673" i="2"/>
  <c r="V2673" i="2" s="1"/>
  <c r="T3311" i="2"/>
  <c r="V3311" i="2" s="1"/>
  <c r="T3055" i="2"/>
  <c r="V3055" i="2" s="1"/>
  <c r="T2799" i="2"/>
  <c r="V2799" i="2" s="1"/>
  <c r="T3330" i="2"/>
  <c r="V3330" i="2" s="1"/>
  <c r="T3074" i="2"/>
  <c r="V3074" i="2" s="1"/>
  <c r="T2818" i="2"/>
  <c r="V2818" i="2" s="1"/>
  <c r="T3353" i="2"/>
  <c r="V3353" i="2" s="1"/>
  <c r="T3097" i="2"/>
  <c r="V3097" i="2" s="1"/>
  <c r="T2841" i="2"/>
  <c r="V2841" i="2" s="1"/>
  <c r="T2884" i="2"/>
  <c r="V2884" i="2" s="1"/>
  <c r="T2512" i="2"/>
  <c r="V2512" i="2" s="1"/>
  <c r="T2256" i="2"/>
  <c r="V2256" i="2" s="1"/>
  <c r="T2000" i="2"/>
  <c r="V2000" i="2" s="1"/>
  <c r="T1744" i="2"/>
  <c r="V1744" i="2" s="1"/>
  <c r="T2707" i="2"/>
  <c r="V2707" i="2" s="1"/>
  <c r="T2451" i="2"/>
  <c r="V2451" i="2" s="1"/>
  <c r="T2195" i="2"/>
  <c r="V2195" i="2" s="1"/>
  <c r="T1939" i="2"/>
  <c r="V1939" i="2" s="1"/>
  <c r="T3436" i="2"/>
  <c r="V3436" i="2" s="1"/>
  <c r="T2650" i="2"/>
  <c r="V2650" i="2" s="1"/>
  <c r="T2394" i="2"/>
  <c r="V2394" i="2" s="1"/>
  <c r="T2138" i="2"/>
  <c r="V2138" i="2" s="1"/>
  <c r="T1882" i="2"/>
  <c r="V1882" i="2" s="1"/>
  <c r="T135" i="2"/>
  <c r="V135" i="2" s="1"/>
  <c r="T391" i="2"/>
  <c r="V391" i="2" s="1"/>
  <c r="T647" i="2"/>
  <c r="V647" i="2" s="1"/>
  <c r="T903" i="2"/>
  <c r="V903" i="2" s="1"/>
  <c r="T1159" i="2"/>
  <c r="V1159" i="2" s="1"/>
  <c r="T1415" i="2"/>
  <c r="V1415" i="2" s="1"/>
  <c r="T1671" i="2"/>
  <c r="V1671" i="2" s="1"/>
  <c r="T2597" i="2"/>
  <c r="V2597" i="2" s="1"/>
  <c r="T148" i="2"/>
  <c r="V148" i="2" s="1"/>
  <c r="T404" i="2"/>
  <c r="V404" i="2" s="1"/>
  <c r="T660" i="2"/>
  <c r="V660" i="2" s="1"/>
  <c r="T852" i="2"/>
  <c r="V852" i="2" s="1"/>
  <c r="T936" i="2"/>
  <c r="V936" i="2" s="1"/>
  <c r="T1024" i="2"/>
  <c r="V1024" i="2" s="1"/>
  <c r="T1108" i="2"/>
  <c r="V1108" i="2" s="1"/>
  <c r="T1192" i="2"/>
  <c r="V1192" i="2" s="1"/>
  <c r="T1280" i="2"/>
  <c r="V1280" i="2" s="1"/>
  <c r="T1352" i="2"/>
  <c r="V1352" i="2" s="1"/>
  <c r="T1416" i="2"/>
  <c r="V1416" i="2" s="1"/>
  <c r="T1480" i="2"/>
  <c r="V1480" i="2" s="1"/>
  <c r="T1544" i="2"/>
  <c r="V1544" i="2" s="1"/>
  <c r="T1608" i="2"/>
  <c r="V1608" i="2" s="1"/>
  <c r="T1672" i="2"/>
  <c r="V1672" i="2" s="1"/>
  <c r="T1833" i="2"/>
  <c r="V1833" i="2" s="1"/>
  <c r="T2089" i="2"/>
  <c r="V2089" i="2" s="1"/>
  <c r="T2345" i="2"/>
  <c r="V2345" i="2" s="1"/>
  <c r="T2601" i="2"/>
  <c r="V2601" i="2" s="1"/>
  <c r="T3240" i="2"/>
  <c r="V3240" i="2" s="1"/>
  <c r="T170" i="2"/>
  <c r="V170" i="2" s="1"/>
  <c r="T426" i="2"/>
  <c r="V426" i="2" s="1"/>
  <c r="T682" i="2"/>
  <c r="V682" i="2" s="1"/>
  <c r="T938" i="2"/>
  <c r="V938" i="2" s="1"/>
  <c r="T1194" i="2"/>
  <c r="V1194" i="2" s="1"/>
  <c r="T1450" i="2"/>
  <c r="V1450" i="2" s="1"/>
  <c r="T1713" i="2"/>
  <c r="V1713" i="2" s="1"/>
  <c r="T2760" i="2"/>
  <c r="V2760" i="2" s="1"/>
  <c r="T3295" i="2"/>
  <c r="V3295" i="2" s="1"/>
  <c r="T3039" i="2"/>
  <c r="V3039" i="2" s="1"/>
  <c r="T2783" i="2"/>
  <c r="V2783" i="2" s="1"/>
  <c r="T3314" i="2"/>
  <c r="V3314" i="2" s="1"/>
  <c r="T3058" i="2"/>
  <c r="V3058" i="2" s="1"/>
  <c r="T2802" i="2"/>
  <c r="V2802" i="2" s="1"/>
  <c r="T3337" i="2"/>
  <c r="V3337" i="2" s="1"/>
  <c r="T3081" i="2"/>
  <c r="V3081" i="2" s="1"/>
  <c r="T2825" i="2"/>
  <c r="V2825" i="2" s="1"/>
  <c r="T2820" i="2"/>
  <c r="V2820" i="2" s="1"/>
  <c r="T2496" i="2"/>
  <c r="V2496" i="2" s="1"/>
  <c r="T2240" i="2"/>
  <c r="V2240" i="2" s="1"/>
  <c r="T1984" i="2"/>
  <c r="V1984" i="2" s="1"/>
  <c r="T1728" i="2"/>
  <c r="V1728" i="2" s="1"/>
  <c r="T2691" i="2"/>
  <c r="V2691" i="2" s="1"/>
  <c r="T2435" i="2"/>
  <c r="V2435" i="2" s="1"/>
  <c r="T2179" i="2"/>
  <c r="V2179" i="2" s="1"/>
  <c r="T1923" i="2"/>
  <c r="V1923" i="2" s="1"/>
  <c r="T3372" i="2"/>
  <c r="V3372" i="2" s="1"/>
  <c r="T2634" i="2"/>
  <c r="V2634" i="2" s="1"/>
  <c r="T2378" i="2"/>
  <c r="V2378" i="2" s="1"/>
  <c r="T2122" i="2"/>
  <c r="V2122" i="2" s="1"/>
  <c r="T1866" i="2"/>
  <c r="V1866" i="2" s="1"/>
  <c r="T87" i="2"/>
  <c r="V87" i="2" s="1"/>
  <c r="T343" i="2"/>
  <c r="V343" i="2" s="1"/>
  <c r="T599" i="2"/>
  <c r="V599" i="2" s="1"/>
  <c r="T855" i="2"/>
  <c r="V855" i="2" s="1"/>
  <c r="T1111" i="2"/>
  <c r="V1111" i="2" s="1"/>
  <c r="T1367" i="2"/>
  <c r="V1367" i="2" s="1"/>
  <c r="T1623" i="2"/>
  <c r="V1623" i="2" s="1"/>
  <c r="T2405" i="2"/>
  <c r="V2405" i="2" s="1"/>
  <c r="T100" i="2"/>
  <c r="V100" i="2" s="1"/>
  <c r="T356" i="2"/>
  <c r="V356" i="2" s="1"/>
  <c r="T612" i="2"/>
  <c r="V612" i="2" s="1"/>
  <c r="T836" i="2"/>
  <c r="V836" i="2" s="1"/>
  <c r="T920" i="2"/>
  <c r="V920" i="2" s="1"/>
  <c r="T1008" i="2"/>
  <c r="V1008" i="2" s="1"/>
  <c r="T1092" i="2"/>
  <c r="V1092" i="2" s="1"/>
  <c r="T1176" i="2"/>
  <c r="V1176" i="2" s="1"/>
  <c r="T1264" i="2"/>
  <c r="V1264" i="2" s="1"/>
  <c r="T1340" i="2"/>
  <c r="V1340" i="2" s="1"/>
  <c r="T1404" i="2"/>
  <c r="V1404" i="2" s="1"/>
  <c r="T1468" i="2"/>
  <c r="V1468" i="2" s="1"/>
  <c r="T1532" i="2"/>
  <c r="V1532" i="2" s="1"/>
  <c r="T1596" i="2"/>
  <c r="V1596" i="2" s="1"/>
  <c r="T1660" i="2"/>
  <c r="V1660" i="2" s="1"/>
  <c r="T1785" i="2"/>
  <c r="V1785" i="2" s="1"/>
  <c r="T2041" i="2"/>
  <c r="V2041" i="2" s="1"/>
  <c r="T2297" i="2"/>
  <c r="V2297" i="2" s="1"/>
  <c r="T2553" i="2"/>
  <c r="V2553" i="2" s="1"/>
  <c r="T3048" i="2"/>
  <c r="V3048" i="2" s="1"/>
  <c r="T186" i="2"/>
  <c r="V186" i="2" s="1"/>
  <c r="T442" i="2"/>
  <c r="V442" i="2" s="1"/>
  <c r="T698" i="2"/>
  <c r="V698" i="2" s="1"/>
  <c r="T954" i="2"/>
  <c r="V954" i="2" s="1"/>
  <c r="T1210" i="2"/>
  <c r="V1210" i="2" s="1"/>
  <c r="T1466" i="2"/>
  <c r="V1466" i="2" s="1"/>
  <c r="T1777" i="2"/>
  <c r="V1777" i="2" s="1"/>
  <c r="T3016" i="2"/>
  <c r="V3016" i="2" s="1"/>
  <c r="T3279" i="2"/>
  <c r="V3279" i="2" s="1"/>
  <c r="T3023" i="2"/>
  <c r="V3023" i="2" s="1"/>
  <c r="T2767" i="2"/>
  <c r="V2767" i="2" s="1"/>
  <c r="T1445" i="2"/>
  <c r="V1445" i="2" s="1"/>
  <c r="T625" i="2"/>
  <c r="V625" i="2" s="1"/>
  <c r="T3163" i="2"/>
  <c r="V3163" i="2" s="1"/>
  <c r="T3077" i="2"/>
  <c r="V3077" i="2" s="1"/>
  <c r="T2540" i="2"/>
  <c r="V2540" i="2" s="1"/>
  <c r="T1980" i="2"/>
  <c r="V1980" i="2" s="1"/>
  <c r="T2816" i="2"/>
  <c r="V2816" i="2" s="1"/>
  <c r="T2271" i="2"/>
  <c r="V2271" i="2" s="1"/>
  <c r="T1839" i="2"/>
  <c r="V1839" i="2" s="1"/>
  <c r="T2614" i="2"/>
  <c r="V2614" i="2" s="1"/>
  <c r="T2118" i="2"/>
  <c r="V2118" i="2" s="1"/>
  <c r="T27" i="2"/>
  <c r="V27" i="2" s="1"/>
  <c r="T475" i="2"/>
  <c r="V475" i="2" s="1"/>
  <c r="T891" i="2"/>
  <c r="V891" i="2" s="1"/>
  <c r="T1211" i="2"/>
  <c r="V1211" i="2" s="1"/>
  <c r="T1547" i="2"/>
  <c r="V1547" i="2" s="1"/>
  <c r="T2229" i="2"/>
  <c r="V2229" i="2" s="1"/>
  <c r="T56" i="2"/>
  <c r="V56" i="2" s="1"/>
  <c r="T296" i="2"/>
  <c r="V296" i="2" s="1"/>
  <c r="T520" i="2"/>
  <c r="V520" i="2" s="1"/>
  <c r="T744" i="2"/>
  <c r="V744" i="2" s="1"/>
  <c r="T178" i="2"/>
  <c r="V178" i="2" s="1"/>
  <c r="T418" i="2"/>
  <c r="V418" i="2" s="1"/>
  <c r="T626" i="2"/>
  <c r="V626" i="2" s="1"/>
  <c r="T866" i="2"/>
  <c r="V866" i="2" s="1"/>
  <c r="T1106" i="2"/>
  <c r="V1106" i="2" s="1"/>
  <c r="T1314" i="2"/>
  <c r="V1314" i="2" s="1"/>
  <c r="T1554" i="2"/>
  <c r="V1554" i="2" s="1"/>
  <c r="T2001" i="2"/>
  <c r="V2001" i="2" s="1"/>
  <c r="T3400" i="2"/>
  <c r="V3400" i="2" s="1"/>
  <c r="T3287" i="2"/>
  <c r="V3287" i="2" s="1"/>
  <c r="T3047" i="2"/>
  <c r="V3047" i="2" s="1"/>
  <c r="T2839" i="2"/>
  <c r="V2839" i="2" s="1"/>
  <c r="T3386" i="2"/>
  <c r="V3386" i="2" s="1"/>
  <c r="T3146" i="2"/>
  <c r="V3146" i="2" s="1"/>
  <c r="T2938" i="2"/>
  <c r="V2938" i="2" s="1"/>
  <c r="T3489" i="2"/>
  <c r="V3489" i="2" s="1"/>
  <c r="T3265" i="2"/>
  <c r="V3265" i="2" s="1"/>
  <c r="T3041" i="2"/>
  <c r="V3041" i="2" s="1"/>
  <c r="T2817" i="2"/>
  <c r="V2817" i="2" s="1"/>
  <c r="T2852" i="2"/>
  <c r="V2852" i="2" s="1"/>
  <c r="T2600" i="2"/>
  <c r="V2600" i="2" s="1"/>
  <c r="T2424" i="2"/>
  <c r="V2424" i="2" s="1"/>
  <c r="T2248" i="2"/>
  <c r="V2248" i="2" s="1"/>
  <c r="T2088" i="2"/>
  <c r="V2088" i="2" s="1"/>
  <c r="T1912" i="2"/>
  <c r="V1912" i="2" s="1"/>
  <c r="T1736" i="2"/>
  <c r="V1736" i="2" s="1"/>
  <c r="T2992" i="2"/>
  <c r="V2992" i="2" s="1"/>
  <c r="T2619" i="2"/>
  <c r="V2619" i="2" s="1"/>
  <c r="T2443" i="2"/>
  <c r="V2443" i="2" s="1"/>
  <c r="T2283" i="2"/>
  <c r="V2283" i="2" s="1"/>
  <c r="T2107" i="2"/>
  <c r="V2107" i="2" s="1"/>
  <c r="T1931" i="2"/>
  <c r="V1931" i="2" s="1"/>
  <c r="T1771" i="2"/>
  <c r="V1771" i="2" s="1"/>
  <c r="T3084" i="2"/>
  <c r="V3084" i="2" s="1"/>
  <c r="T2642" i="2"/>
  <c r="V2642" i="2" s="1"/>
  <c r="T2482" i="2"/>
  <c r="V2482" i="2" s="1"/>
  <c r="T2306" i="2"/>
  <c r="V2306" i="2" s="1"/>
  <c r="T2130" i="2"/>
  <c r="V2130" i="2" s="1"/>
  <c r="T1970" i="2"/>
  <c r="V1970" i="2" s="1"/>
  <c r="T1794" i="2"/>
  <c r="V1794" i="2" s="1"/>
  <c r="T95" i="2"/>
  <c r="V95" i="2" s="1"/>
  <c r="T255" i="2"/>
  <c r="V255" i="2" s="1"/>
  <c r="T431" i="2"/>
  <c r="V431" i="2" s="1"/>
  <c r="T607" i="2"/>
  <c r="V607" i="2" s="1"/>
  <c r="T767" i="2"/>
  <c r="V767" i="2" s="1"/>
  <c r="T943" i="2"/>
  <c r="V943" i="2" s="1"/>
  <c r="T1119" i="2"/>
  <c r="V1119" i="2" s="1"/>
  <c r="T1279" i="2"/>
  <c r="V1279" i="2" s="1"/>
  <c r="T1455" i="2"/>
  <c r="V1455" i="2" s="1"/>
  <c r="T1631" i="2"/>
  <c r="V1631" i="2" s="1"/>
  <c r="T2053" i="2"/>
  <c r="V2053" i="2" s="1"/>
  <c r="T2840" i="2"/>
  <c r="V2840" i="2" s="1"/>
  <c r="T156" i="2"/>
  <c r="V156" i="2" s="1"/>
  <c r="T316" i="2"/>
  <c r="V316" i="2" s="1"/>
  <c r="T492" i="2"/>
  <c r="V492" i="2" s="1"/>
  <c r="T668" i="2"/>
  <c r="V668" i="2" s="1"/>
  <c r="T828" i="2"/>
  <c r="V828" i="2" s="1"/>
  <c r="T1004" i="2"/>
  <c r="V1004" i="2" s="1"/>
  <c r="T1180" i="2"/>
  <c r="V1180" i="2" s="1"/>
  <c r="T38" i="2"/>
  <c r="V38" i="2" s="1"/>
  <c r="T214" i="2"/>
  <c r="V214" i="2" s="1"/>
  <c r="T390" i="2"/>
  <c r="V390" i="2" s="1"/>
  <c r="T550" i="2"/>
  <c r="V550" i="2" s="1"/>
  <c r="T726" i="2"/>
  <c r="V726" i="2" s="1"/>
  <c r="T870" i="2"/>
  <c r="V870" i="2" s="1"/>
  <c r="T966" i="2"/>
  <c r="V966" i="2" s="1"/>
  <c r="T1046" i="2"/>
  <c r="V1046" i="2" s="1"/>
  <c r="T1126" i="2"/>
  <c r="V1126" i="2" s="1"/>
  <c r="T1222" i="2"/>
  <c r="V1222" i="2" s="1"/>
  <c r="T1302" i="2"/>
  <c r="V1302" i="2" s="1"/>
  <c r="T1382" i="2"/>
  <c r="V1382" i="2" s="1"/>
  <c r="T1478" i="2"/>
  <c r="V1478" i="2" s="1"/>
  <c r="T1558" i="2"/>
  <c r="V1558" i="2" s="1"/>
  <c r="T1638" i="2"/>
  <c r="V1638" i="2" s="1"/>
  <c r="T1825" i="2"/>
  <c r="V1825" i="2" s="1"/>
  <c r="T2145" i="2"/>
  <c r="V2145" i="2" s="1"/>
  <c r="T2465" i="2"/>
  <c r="V2465" i="2" s="1"/>
  <c r="T3208" i="2"/>
  <c r="V3208" i="2" s="1"/>
  <c r="T3443" i="2"/>
  <c r="V3443" i="2" s="1"/>
  <c r="T3363" i="2"/>
  <c r="V3363" i="2" s="1"/>
  <c r="T3267" i="2"/>
  <c r="V3267" i="2" s="1"/>
  <c r="T3187" i="2"/>
  <c r="V3187" i="2" s="1"/>
  <c r="T3107" i="2"/>
  <c r="V3107" i="2" s="1"/>
  <c r="T3011" i="2"/>
  <c r="V3011" i="2" s="1"/>
  <c r="T2931" i="2"/>
  <c r="V2931" i="2" s="1"/>
  <c r="T2851" i="2"/>
  <c r="V2851" i="2" s="1"/>
  <c r="T2755" i="2"/>
  <c r="V2755" i="2" s="1"/>
  <c r="T3462" i="2"/>
  <c r="V3462" i="2" s="1"/>
  <c r="T3382" i="2"/>
  <c r="V3382" i="2" s="1"/>
  <c r="T3286" i="2"/>
  <c r="V3286" i="2" s="1"/>
  <c r="T3206" i="2"/>
  <c r="V3206" i="2" s="1"/>
  <c r="T3126" i="2"/>
  <c r="V3126" i="2" s="1"/>
  <c r="T3030" i="2"/>
  <c r="V3030" i="2" s="1"/>
  <c r="T2950" i="2"/>
  <c r="V2950" i="2" s="1"/>
  <c r="T2870" i="2"/>
  <c r="V2870" i="2" s="1"/>
  <c r="T2774" i="2"/>
  <c r="V2774" i="2" s="1"/>
  <c r="T3485" i="2"/>
  <c r="V3485" i="2" s="1"/>
  <c r="T3405" i="2"/>
  <c r="V3405" i="2" s="1"/>
  <c r="T3309" i="2"/>
  <c r="V3309" i="2" s="1"/>
  <c r="T3229" i="2"/>
  <c r="V3229" i="2" s="1"/>
  <c r="T3149" i="2"/>
  <c r="V3149" i="2" s="1"/>
  <c r="T3053" i="2"/>
  <c r="V3053" i="2" s="1"/>
  <c r="T2973" i="2"/>
  <c r="V2973" i="2" s="1"/>
  <c r="T2893" i="2"/>
  <c r="V2893" i="2" s="1"/>
  <c r="T2797" i="2"/>
  <c r="V2797" i="2" s="1"/>
  <c r="T3412" i="2"/>
  <c r="V3412" i="2" s="1"/>
  <c r="T3092" i="2"/>
  <c r="V3092" i="2" s="1"/>
  <c r="T2725" i="2"/>
  <c r="V2725" i="2" s="1"/>
  <c r="T2644" i="2"/>
  <c r="V2644" i="2" s="1"/>
  <c r="T2564" i="2"/>
  <c r="V2564" i="2" s="1"/>
  <c r="T2468" i="2"/>
  <c r="V2468" i="2" s="1"/>
  <c r="T2388" i="2"/>
  <c r="V2388" i="2" s="1"/>
  <c r="T2308" i="2"/>
  <c r="V2308" i="2" s="1"/>
  <c r="T2212" i="2"/>
  <c r="V2212" i="2" s="1"/>
  <c r="T2132" i="2"/>
  <c r="V2132" i="2" s="1"/>
  <c r="T2052" i="2"/>
  <c r="V2052" i="2" s="1"/>
  <c r="T1956" i="2"/>
  <c r="V1956" i="2" s="1"/>
  <c r="T1876" i="2"/>
  <c r="V1876" i="2" s="1"/>
  <c r="T1796" i="2"/>
  <c r="V1796" i="2" s="1"/>
  <c r="T3488" i="2"/>
  <c r="V3488" i="2" s="1"/>
  <c r="T3168" i="2"/>
  <c r="V3168" i="2" s="1"/>
  <c r="T2848" i="2"/>
  <c r="V2848" i="2" s="1"/>
  <c r="T2663" i="2"/>
  <c r="V2663" i="2" s="1"/>
  <c r="T2583" i="2"/>
  <c r="V2583" i="2" s="1"/>
  <c r="T2503" i="2"/>
  <c r="V2503" i="2" s="1"/>
  <c r="T2407" i="2"/>
  <c r="V2407" i="2" s="1"/>
  <c r="T2327" i="2"/>
  <c r="V2327" i="2" s="1"/>
  <c r="T2247" i="2"/>
  <c r="V2247" i="2" s="1"/>
  <c r="T2151" i="2"/>
  <c r="V2151" i="2" s="1"/>
  <c r="T2071" i="2"/>
  <c r="V2071" i="2" s="1"/>
  <c r="T1991" i="2"/>
  <c r="V1991" i="2" s="1"/>
  <c r="T1895" i="2"/>
  <c r="V1895" i="2" s="1"/>
  <c r="T1815" i="2"/>
  <c r="V1815" i="2" s="1"/>
  <c r="T1735" i="2"/>
  <c r="V1735" i="2" s="1"/>
  <c r="T3260" i="2"/>
  <c r="V3260" i="2" s="1"/>
  <c r="T2940" i="2"/>
  <c r="V2940" i="2" s="1"/>
  <c r="T2702" i="2"/>
  <c r="V2702" i="2" s="1"/>
  <c r="T2606" i="2"/>
  <c r="V2606" i="2" s="1"/>
  <c r="T2526" i="2"/>
  <c r="V2526" i="2" s="1"/>
  <c r="T2446" i="2"/>
  <c r="V2446" i="2" s="1"/>
  <c r="T2350" i="2"/>
  <c r="V2350" i="2" s="1"/>
  <c r="T2270" i="2"/>
  <c r="V2270" i="2" s="1"/>
  <c r="T2190" i="2"/>
  <c r="V2190" i="2" s="1"/>
  <c r="T2094" i="2"/>
  <c r="V2094" i="2" s="1"/>
  <c r="T2014" i="2"/>
  <c r="V2014" i="2" s="1"/>
  <c r="T1934" i="2"/>
  <c r="V1934" i="2" s="1"/>
  <c r="T1838" i="2"/>
  <c r="V1838" i="2" s="1"/>
  <c r="T1758" i="2"/>
  <c r="V1758" i="2" s="1"/>
  <c r="T35" i="2"/>
  <c r="V35" i="2" s="1"/>
  <c r="T131" i="2"/>
  <c r="V131" i="2" s="1"/>
  <c r="T211" i="2"/>
  <c r="V211" i="2" s="1"/>
  <c r="T275" i="2"/>
  <c r="V275" i="2" s="1"/>
  <c r="T339" i="2"/>
  <c r="V339" i="2" s="1"/>
  <c r="T403" i="2"/>
  <c r="V403" i="2" s="1"/>
  <c r="T467" i="2"/>
  <c r="V467" i="2" s="1"/>
  <c r="T531" i="2"/>
  <c r="V531" i="2" s="1"/>
  <c r="T595" i="2"/>
  <c r="V595" i="2" s="1"/>
  <c r="T659" i="2"/>
  <c r="V659" i="2" s="1"/>
  <c r="T723" i="2"/>
  <c r="V723" i="2" s="1"/>
  <c r="T787" i="2"/>
  <c r="V787" i="2" s="1"/>
  <c r="T851" i="2"/>
  <c r="V851" i="2" s="1"/>
  <c r="T915" i="2"/>
  <c r="V915" i="2" s="1"/>
  <c r="T979" i="2"/>
  <c r="V979" i="2" s="1"/>
  <c r="T1043" i="2"/>
  <c r="V1043" i="2" s="1"/>
  <c r="T1107" i="2"/>
  <c r="V1107" i="2" s="1"/>
  <c r="T1171" i="2"/>
  <c r="V1171" i="2" s="1"/>
  <c r="T1235" i="2"/>
  <c r="V1235" i="2" s="1"/>
  <c r="T1299" i="2"/>
  <c r="V1299" i="2" s="1"/>
  <c r="T1363" i="2"/>
  <c r="V1363" i="2" s="1"/>
  <c r="T1427" i="2"/>
  <c r="V1427" i="2" s="1"/>
  <c r="T1491" i="2"/>
  <c r="V1491" i="2" s="1"/>
  <c r="T1555" i="2"/>
  <c r="V1555" i="2" s="1"/>
  <c r="T1619" i="2"/>
  <c r="V1619" i="2" s="1"/>
  <c r="T1683" i="2"/>
  <c r="V1683" i="2" s="1"/>
  <c r="T1877" i="2"/>
  <c r="V1877" i="2" s="1"/>
  <c r="T2133" i="2"/>
  <c r="V2133" i="2" s="1"/>
  <c r="T2389" i="2"/>
  <c r="V2389" i="2" s="1"/>
  <c r="T2645" i="2"/>
  <c r="V2645" i="2" s="1"/>
  <c r="T3416" i="2"/>
  <c r="V3416" i="2" s="1"/>
  <c r="T64" i="2"/>
  <c r="V64" i="2" s="1"/>
  <c r="T128" i="2"/>
  <c r="V128" i="2" s="1"/>
  <c r="T192" i="2"/>
  <c r="V192" i="2" s="1"/>
  <c r="T256" i="2"/>
  <c r="V256" i="2" s="1"/>
  <c r="T320" i="2"/>
  <c r="V320" i="2" s="1"/>
  <c r="T384" i="2"/>
  <c r="V384" i="2" s="1"/>
  <c r="T448" i="2"/>
  <c r="V448" i="2" s="1"/>
  <c r="T512" i="2"/>
  <c r="V512" i="2" s="1"/>
  <c r="T576" i="2"/>
  <c r="V576" i="2" s="1"/>
  <c r="T640" i="2"/>
  <c r="V640" i="2" s="1"/>
  <c r="T704" i="2"/>
  <c r="V704" i="2" s="1"/>
  <c r="T768" i="2"/>
  <c r="V768" i="2" s="1"/>
  <c r="T832" i="2"/>
  <c r="V832" i="2" s="1"/>
  <c r="T218" i="2"/>
  <c r="V218" i="2" s="1"/>
  <c r="T474" i="2"/>
  <c r="V474" i="2" s="1"/>
  <c r="T730" i="2"/>
  <c r="V730" i="2" s="1"/>
  <c r="T986" i="2"/>
  <c r="V986" i="2" s="1"/>
  <c r="T1242" i="2"/>
  <c r="V1242" i="2" s="1"/>
  <c r="T1498" i="2"/>
  <c r="V1498" i="2" s="1"/>
  <c r="T1905" i="2"/>
  <c r="V1905" i="2" s="1"/>
  <c r="T3503" i="2"/>
  <c r="V3503" i="2" s="1"/>
  <c r="T3247" i="2"/>
  <c r="V3247" i="2" s="1"/>
  <c r="T2991" i="2"/>
  <c r="V2991" i="2" s="1"/>
  <c r="T2735" i="2"/>
  <c r="V2735" i="2" s="1"/>
  <c r="T3266" i="2"/>
  <c r="V3266" i="2" s="1"/>
  <c r="T3010" i="2"/>
  <c r="V3010" i="2" s="1"/>
  <c r="T2754" i="2"/>
  <c r="V2754" i="2" s="1"/>
  <c r="T3289" i="2"/>
  <c r="V3289" i="2" s="1"/>
  <c r="T3033" i="2"/>
  <c r="V3033" i="2" s="1"/>
  <c r="T2777" i="2"/>
  <c r="V2777" i="2" s="1"/>
  <c r="T2704" i="2"/>
  <c r="V2704" i="2" s="1"/>
  <c r="T2448" i="2"/>
  <c r="V2448" i="2" s="1"/>
  <c r="T2192" i="2"/>
  <c r="V2192" i="2" s="1"/>
  <c r="T1936" i="2"/>
  <c r="V1936" i="2" s="1"/>
  <c r="T3408" i="2"/>
  <c r="V3408" i="2" s="1"/>
  <c r="T2643" i="2"/>
  <c r="V2643" i="2" s="1"/>
  <c r="T2387" i="2"/>
  <c r="V2387" i="2" s="1"/>
  <c r="T2131" i="2"/>
  <c r="V2131" i="2" s="1"/>
  <c r="T1875" i="2"/>
  <c r="V1875" i="2" s="1"/>
  <c r="T3180" i="2"/>
  <c r="V3180" i="2" s="1"/>
  <c r="T2586" i="2"/>
  <c r="V2586" i="2" s="1"/>
  <c r="T2330" i="2"/>
  <c r="V2330" i="2" s="1"/>
  <c r="T2074" i="2"/>
  <c r="V2074" i="2" s="1"/>
  <c r="T1818" i="2"/>
  <c r="V1818" i="2" s="1"/>
  <c r="T199" i="2"/>
  <c r="V199" i="2" s="1"/>
  <c r="T455" i="2"/>
  <c r="V455" i="2" s="1"/>
  <c r="T711" i="2"/>
  <c r="V711" i="2" s="1"/>
  <c r="T967" i="2"/>
  <c r="V967" i="2" s="1"/>
  <c r="T1223" i="2"/>
  <c r="V1223" i="2" s="1"/>
  <c r="T1479" i="2"/>
  <c r="V1479" i="2" s="1"/>
  <c r="T1829" i="2"/>
  <c r="V1829" i="2" s="1"/>
  <c r="T3224" i="2"/>
  <c r="V3224" i="2" s="1"/>
  <c r="T212" i="2"/>
  <c r="V212" i="2" s="1"/>
  <c r="T468" i="2"/>
  <c r="V468" i="2" s="1"/>
  <c r="T724" i="2"/>
  <c r="V724" i="2" s="1"/>
  <c r="T872" i="2"/>
  <c r="V872" i="2" s="1"/>
  <c r="T960" i="2"/>
  <c r="V960" i="2" s="1"/>
  <c r="T1044" i="2"/>
  <c r="V1044" i="2" s="1"/>
  <c r="T1128" i="2"/>
  <c r="V1128" i="2" s="1"/>
  <c r="T1216" i="2"/>
  <c r="V1216" i="2" s="1"/>
  <c r="T1300" i="2"/>
  <c r="V1300" i="2" s="1"/>
  <c r="T1368" i="2"/>
  <c r="V1368" i="2" s="1"/>
  <c r="T1432" i="2"/>
  <c r="V1432" i="2" s="1"/>
  <c r="T1496" i="2"/>
  <c r="V1496" i="2" s="1"/>
  <c r="T1560" i="2"/>
  <c r="V1560" i="2" s="1"/>
  <c r="T1624" i="2"/>
  <c r="V1624" i="2" s="1"/>
  <c r="T1688" i="2"/>
  <c r="V1688" i="2" s="1"/>
  <c r="T1897" i="2"/>
  <c r="V1897" i="2" s="1"/>
  <c r="T2153" i="2"/>
  <c r="V2153" i="2" s="1"/>
  <c r="T2409" i="2"/>
  <c r="V2409" i="2" s="1"/>
  <c r="T2665" i="2"/>
  <c r="V2665" i="2" s="1"/>
  <c r="T3496" i="2"/>
  <c r="V3496" i="2" s="1"/>
  <c r="T234" i="2"/>
  <c r="V234" i="2" s="1"/>
  <c r="T490" i="2"/>
  <c r="V490" i="2" s="1"/>
  <c r="T746" i="2"/>
  <c r="V746" i="2" s="1"/>
  <c r="T1002" i="2"/>
  <c r="V1002" i="2" s="1"/>
  <c r="T1258" i="2"/>
  <c r="V1258" i="2" s="1"/>
  <c r="T1514" i="2"/>
  <c r="V1514" i="2" s="1"/>
  <c r="T1969" i="2"/>
  <c r="V1969" i="2" s="1"/>
  <c r="T3487" i="2"/>
  <c r="V3487" i="2" s="1"/>
  <c r="T3231" i="2"/>
  <c r="V3231" i="2" s="1"/>
  <c r="T2975" i="2"/>
  <c r="V2975" i="2" s="1"/>
  <c r="T3506" i="2"/>
  <c r="V3506" i="2" s="1"/>
  <c r="T3250" i="2"/>
  <c r="V3250" i="2" s="1"/>
  <c r="T2994" i="2"/>
  <c r="V2994" i="2" s="1"/>
  <c r="T2738" i="2"/>
  <c r="V2738" i="2" s="1"/>
  <c r="T3273" i="2"/>
  <c r="V3273" i="2" s="1"/>
  <c r="T3017" i="2"/>
  <c r="V3017" i="2" s="1"/>
  <c r="T2761" i="2"/>
  <c r="V2761" i="2" s="1"/>
  <c r="T2688" i="2"/>
  <c r="V2688" i="2" s="1"/>
  <c r="T2432" i="2"/>
  <c r="V2432" i="2" s="1"/>
  <c r="T2176" i="2"/>
  <c r="V2176" i="2" s="1"/>
  <c r="T1920" i="2"/>
  <c r="V1920" i="2" s="1"/>
  <c r="T3344" i="2"/>
  <c r="V3344" i="2" s="1"/>
  <c r="T2627" i="2"/>
  <c r="V2627" i="2" s="1"/>
  <c r="T2371" i="2"/>
  <c r="V2371" i="2" s="1"/>
  <c r="T2115" i="2"/>
  <c r="V2115" i="2" s="1"/>
  <c r="T1859" i="2"/>
  <c r="V1859" i="2" s="1"/>
  <c r="T3116" i="2"/>
  <c r="V3116" i="2" s="1"/>
  <c r="T2570" i="2"/>
  <c r="V2570" i="2" s="1"/>
  <c r="T2314" i="2"/>
  <c r="V2314" i="2" s="1"/>
  <c r="T2058" i="2"/>
  <c r="V2058" i="2" s="1"/>
  <c r="T1802" i="2"/>
  <c r="V1802" i="2" s="1"/>
  <c r="T151" i="2"/>
  <c r="V151" i="2" s="1"/>
  <c r="T407" i="2"/>
  <c r="V407" i="2" s="1"/>
  <c r="T663" i="2"/>
  <c r="V663" i="2" s="1"/>
  <c r="T919" i="2"/>
  <c r="V919" i="2" s="1"/>
  <c r="T1175" i="2"/>
  <c r="V1175" i="2" s="1"/>
  <c r="T1431" i="2"/>
  <c r="V1431" i="2" s="1"/>
  <c r="T1687" i="2"/>
  <c r="V1687" i="2" s="1"/>
  <c r="T2661" i="2"/>
  <c r="V2661" i="2" s="1"/>
  <c r="T164" i="2"/>
  <c r="V164" i="2" s="1"/>
  <c r="T420" i="2"/>
  <c r="V420" i="2" s="1"/>
  <c r="T676" i="2"/>
  <c r="V676" i="2" s="1"/>
  <c r="T856" i="2"/>
  <c r="V856" i="2" s="1"/>
  <c r="T944" i="2"/>
  <c r="V944" i="2" s="1"/>
  <c r="T1028" i="2"/>
  <c r="V1028" i="2" s="1"/>
  <c r="T1112" i="2"/>
  <c r="V1112" i="2" s="1"/>
  <c r="T1200" i="2"/>
  <c r="V1200" i="2" s="1"/>
  <c r="T1284" i="2"/>
  <c r="V1284" i="2" s="1"/>
  <c r="T1356" i="2"/>
  <c r="V1356" i="2" s="1"/>
  <c r="T1420" i="2"/>
  <c r="V1420" i="2" s="1"/>
  <c r="T1484" i="2"/>
  <c r="V1484" i="2" s="1"/>
  <c r="T1548" i="2"/>
  <c r="V1548" i="2" s="1"/>
  <c r="T1612" i="2"/>
  <c r="V1612" i="2" s="1"/>
  <c r="T1676" i="2"/>
  <c r="V1676" i="2" s="1"/>
  <c r="T1849" i="2"/>
  <c r="V1849" i="2" s="1"/>
  <c r="T2105" i="2"/>
  <c r="V2105" i="2" s="1"/>
  <c r="T2361" i="2"/>
  <c r="V2361" i="2" s="1"/>
  <c r="T2617" i="2"/>
  <c r="V2617" i="2" s="1"/>
  <c r="T3304" i="2"/>
  <c r="V3304" i="2" s="1"/>
  <c r="T250" i="2"/>
  <c r="V250" i="2" s="1"/>
  <c r="T506" i="2"/>
  <c r="V506" i="2" s="1"/>
  <c r="T762" i="2"/>
  <c r="V762" i="2" s="1"/>
  <c r="T1018" i="2"/>
  <c r="V1018" i="2" s="1"/>
  <c r="T1274" i="2"/>
  <c r="V1274" i="2" s="1"/>
  <c r="T1530" i="2"/>
  <c r="V1530" i="2" s="1"/>
  <c r="T2033" i="2"/>
  <c r="V2033" i="2" s="1"/>
  <c r="T3471" i="2"/>
  <c r="V3471" i="2" s="1"/>
  <c r="T3215" i="2"/>
  <c r="V3215" i="2" s="1"/>
  <c r="T2959" i="2"/>
  <c r="V2959" i="2" s="1"/>
  <c r="AF26" i="3"/>
  <c r="AD26" i="3"/>
  <c r="T2467" i="2"/>
  <c r="V2467" i="2" s="1"/>
  <c r="T247" i="2"/>
  <c r="V247" i="2" s="1"/>
  <c r="T452" i="2"/>
  <c r="V452" i="2" s="1"/>
  <c r="T1364" i="2"/>
  <c r="V1364" i="2" s="1"/>
  <c r="T2393" i="2"/>
  <c r="V2393" i="2" s="1"/>
  <c r="T2208" i="2"/>
  <c r="V2208" i="2" s="1"/>
  <c r="T2720" i="2"/>
  <c r="V2720" i="2" s="1"/>
  <c r="T3049" i="2"/>
  <c r="V3049" i="2" s="1"/>
  <c r="T2770" i="2"/>
  <c r="V2770" i="2" s="1"/>
  <c r="T3282" i="2"/>
  <c r="V3282" i="2" s="1"/>
  <c r="T3263" i="2"/>
  <c r="V3263" i="2" s="1"/>
  <c r="T1841" i="2"/>
  <c r="V1841" i="2" s="1"/>
  <c r="T1226" i="2"/>
  <c r="V1226" i="2" s="1"/>
  <c r="T970" i="2"/>
  <c r="V970" i="2" s="1"/>
  <c r="T458" i="2"/>
  <c r="V458" i="2" s="1"/>
  <c r="T3368" i="2"/>
  <c r="V3368" i="2" s="1"/>
  <c r="T2377" i="2"/>
  <c r="V2377" i="2" s="1"/>
  <c r="T1865" i="2"/>
  <c r="V1865" i="2" s="1"/>
  <c r="T1616" i="2"/>
  <c r="V1616" i="2" s="1"/>
  <c r="T1488" i="2"/>
  <c r="V1488" i="2" s="1"/>
  <c r="T1424" i="2"/>
  <c r="V1424" i="2" s="1"/>
  <c r="T1360" i="2"/>
  <c r="V1360" i="2" s="1"/>
  <c r="T1288" i="2"/>
  <c r="V1288" i="2" s="1"/>
  <c r="T1120" i="2"/>
  <c r="V1120" i="2" s="1"/>
  <c r="T1032" i="2"/>
  <c r="V1032" i="2" s="1"/>
  <c r="T948" i="2"/>
  <c r="V948" i="2" s="1"/>
  <c r="T864" i="2"/>
  <c r="V864" i="2" s="1"/>
  <c r="T692" i="2"/>
  <c r="V692" i="2" s="1"/>
  <c r="T436" i="2"/>
  <c r="V436" i="2" s="1"/>
  <c r="T180" i="2"/>
  <c r="V180" i="2" s="1"/>
  <c r="T2469" i="2"/>
  <c r="V2469" i="2" s="1"/>
  <c r="T1639" i="2"/>
  <c r="V1639" i="2" s="1"/>
  <c r="T1383" i="2"/>
  <c r="V1383" i="2" s="1"/>
  <c r="T1127" i="2"/>
  <c r="V1127" i="2" s="1"/>
  <c r="T871" i="2"/>
  <c r="V871" i="2" s="1"/>
  <c r="T615" i="2"/>
  <c r="V615" i="2" s="1"/>
  <c r="T359" i="2"/>
  <c r="V359" i="2" s="1"/>
  <c r="T103" i="2"/>
  <c r="V103" i="2" s="1"/>
  <c r="T1850" i="2"/>
  <c r="V1850" i="2" s="1"/>
  <c r="T2106" i="2"/>
  <c r="V2106" i="2" s="1"/>
  <c r="T2362" i="2"/>
  <c r="V2362" i="2" s="1"/>
  <c r="T2618" i="2"/>
  <c r="V2618" i="2" s="1"/>
  <c r="T3308" i="2"/>
  <c r="V3308" i="2" s="1"/>
  <c r="T1907" i="2"/>
  <c r="V1907" i="2" s="1"/>
  <c r="T2163" i="2"/>
  <c r="V2163" i="2" s="1"/>
  <c r="T2419" i="2"/>
  <c r="V2419" i="2" s="1"/>
  <c r="T2675" i="2"/>
  <c r="V2675" i="2" s="1"/>
  <c r="T1712" i="2"/>
  <c r="V1712" i="2" s="1"/>
  <c r="T1968" i="2"/>
  <c r="V1968" i="2" s="1"/>
  <c r="T2224" i="2"/>
  <c r="V2224" i="2" s="1"/>
  <c r="T2480" i="2"/>
  <c r="V2480" i="2" s="1"/>
  <c r="T2756" i="2"/>
  <c r="V2756" i="2" s="1"/>
  <c r="T2809" i="2"/>
  <c r="V2809" i="2" s="1"/>
  <c r="T3065" i="2"/>
  <c r="V3065" i="2" s="1"/>
  <c r="T3321" i="2"/>
  <c r="V3321" i="2" s="1"/>
  <c r="T2786" i="2"/>
  <c r="V2786" i="2" s="1"/>
  <c r="T3042" i="2"/>
  <c r="V3042" i="2" s="1"/>
  <c r="T3298" i="2"/>
  <c r="V3298" i="2" s="1"/>
  <c r="T2831" i="2"/>
  <c r="V2831" i="2" s="1"/>
  <c r="T3343" i="2"/>
  <c r="V3343" i="2" s="1"/>
  <c r="T1658" i="2"/>
  <c r="V1658" i="2" s="1"/>
  <c r="T1146" i="2"/>
  <c r="V1146" i="2" s="1"/>
  <c r="T634" i="2"/>
  <c r="V634" i="2" s="1"/>
  <c r="T122" i="2"/>
  <c r="V122" i="2" s="1"/>
  <c r="T2489" i="2"/>
  <c r="V2489" i="2" s="1"/>
  <c r="T1977" i="2"/>
  <c r="V1977" i="2" s="1"/>
  <c r="T1644" i="2"/>
  <c r="V1644" i="2" s="1"/>
  <c r="T1516" i="2"/>
  <c r="V1516" i="2" s="1"/>
  <c r="T1388" i="2"/>
  <c r="V1388" i="2" s="1"/>
  <c r="T1240" i="2"/>
  <c r="V1240" i="2" s="1"/>
  <c r="T1072" i="2"/>
  <c r="V1072" i="2" s="1"/>
  <c r="T900" i="2"/>
  <c r="V900" i="2" s="1"/>
  <c r="T548" i="2"/>
  <c r="V548" i="2" s="1"/>
  <c r="T36" i="2"/>
  <c r="V36" i="2" s="1"/>
  <c r="T1559" i="2"/>
  <c r="V1559" i="2" s="1"/>
  <c r="T1047" i="2"/>
  <c r="V1047" i="2" s="1"/>
  <c r="T535" i="2"/>
  <c r="V535" i="2" s="1"/>
  <c r="T23" i="2"/>
  <c r="V23" i="2" s="1"/>
  <c r="T2186" i="2"/>
  <c r="V2186" i="2" s="1"/>
  <c r="T2698" i="2"/>
  <c r="V2698" i="2" s="1"/>
  <c r="T1987" i="2"/>
  <c r="V1987" i="2" s="1"/>
  <c r="T2499" i="2"/>
  <c r="V2499" i="2" s="1"/>
  <c r="T1792" i="2"/>
  <c r="V1792" i="2" s="1"/>
  <c r="T2304" i="2"/>
  <c r="V2304" i="2" s="1"/>
  <c r="T3076" i="2"/>
  <c r="V3076" i="2" s="1"/>
  <c r="T3145" i="2"/>
  <c r="V3145" i="2" s="1"/>
  <c r="T2866" i="2"/>
  <c r="V2866" i="2" s="1"/>
  <c r="T3378" i="2"/>
  <c r="V3378" i="2" s="1"/>
  <c r="T3103" i="2"/>
  <c r="V3103" i="2" s="1"/>
  <c r="T2481" i="2"/>
  <c r="V2481" i="2" s="1"/>
  <c r="T1386" i="2"/>
  <c r="V1386" i="2" s="1"/>
  <c r="T874" i="2"/>
  <c r="V874" i="2" s="1"/>
  <c r="T362" i="2"/>
  <c r="V362" i="2" s="1"/>
  <c r="T2984" i="2"/>
  <c r="V2984" i="2" s="1"/>
  <c r="T2281" i="2"/>
  <c r="V2281" i="2" s="1"/>
  <c r="T1769" i="2"/>
  <c r="V1769" i="2" s="1"/>
  <c r="T1592" i="2"/>
  <c r="V1592" i="2" s="1"/>
  <c r="T1464" i="2"/>
  <c r="V1464" i="2" s="1"/>
  <c r="T1336" i="2"/>
  <c r="V1336" i="2" s="1"/>
  <c r="T1172" i="2"/>
  <c r="V1172" i="2" s="1"/>
  <c r="T1000" i="2"/>
  <c r="V1000" i="2" s="1"/>
  <c r="T824" i="2"/>
  <c r="V824" i="2" s="1"/>
  <c r="T340" i="2"/>
  <c r="V340" i="2" s="1"/>
  <c r="T2341" i="2"/>
  <c r="V2341" i="2" s="1"/>
  <c r="T1351" i="2"/>
  <c r="V1351" i="2" s="1"/>
  <c r="T839" i="2"/>
  <c r="V839" i="2" s="1"/>
  <c r="T327" i="2"/>
  <c r="V327" i="2" s="1"/>
  <c r="T1946" i="2"/>
  <c r="V1946" i="2" s="1"/>
  <c r="T2458" i="2"/>
  <c r="V2458" i="2" s="1"/>
  <c r="T1747" i="2"/>
  <c r="V1747" i="2" s="1"/>
  <c r="T2259" i="2"/>
  <c r="V2259" i="2" s="1"/>
  <c r="T2896" i="2"/>
  <c r="V2896" i="2" s="1"/>
  <c r="T2064" i="2"/>
  <c r="V2064" i="2" s="1"/>
  <c r="T2576" i="2"/>
  <c r="V2576" i="2" s="1"/>
  <c r="T2905" i="2"/>
  <c r="V2905" i="2" s="1"/>
  <c r="T3417" i="2"/>
  <c r="V3417" i="2" s="1"/>
  <c r="T3138" i="2"/>
  <c r="V3138" i="2" s="1"/>
  <c r="T2863" i="2"/>
  <c r="V2863" i="2" s="1"/>
  <c r="T3375" i="2"/>
  <c r="V3375" i="2" s="1"/>
  <c r="T1626" i="2"/>
  <c r="V1626" i="2" s="1"/>
  <c r="T1114" i="2"/>
  <c r="V1114" i="2" s="1"/>
  <c r="T602" i="2"/>
  <c r="V602" i="2" s="1"/>
  <c r="T90" i="2"/>
  <c r="V90" i="2" s="1"/>
  <c r="T736" i="2"/>
  <c r="V736" i="2" s="1"/>
  <c r="T608" i="2"/>
  <c r="V608" i="2" s="1"/>
  <c r="T480" i="2"/>
  <c r="V480" i="2" s="1"/>
  <c r="T352" i="2"/>
  <c r="V352" i="2" s="1"/>
  <c r="T224" i="2"/>
  <c r="V224" i="2" s="1"/>
  <c r="T96" i="2"/>
  <c r="V96" i="2" s="1"/>
  <c r="T2904" i="2"/>
  <c r="V2904" i="2" s="1"/>
  <c r="T2261" i="2"/>
  <c r="V2261" i="2" s="1"/>
  <c r="T1749" i="2"/>
  <c r="V1749" i="2" s="1"/>
  <c r="T1587" i="2"/>
  <c r="V1587" i="2" s="1"/>
  <c r="T1459" i="2"/>
  <c r="V1459" i="2" s="1"/>
  <c r="T1331" i="2"/>
  <c r="V1331" i="2" s="1"/>
  <c r="T1203" i="2"/>
  <c r="V1203" i="2" s="1"/>
  <c r="T1075" i="2"/>
  <c r="V1075" i="2" s="1"/>
  <c r="T947" i="2"/>
  <c r="V947" i="2" s="1"/>
  <c r="T819" i="2"/>
  <c r="V819" i="2" s="1"/>
  <c r="T691" i="2"/>
  <c r="V691" i="2" s="1"/>
  <c r="T563" i="2"/>
  <c r="V563" i="2" s="1"/>
  <c r="T435" i="2"/>
  <c r="V435" i="2" s="1"/>
  <c r="T307" i="2"/>
  <c r="V307" i="2" s="1"/>
  <c r="T163" i="2"/>
  <c r="V163" i="2" s="1"/>
  <c r="T1710" i="2"/>
  <c r="V1710" i="2" s="1"/>
  <c r="T1886" i="2"/>
  <c r="V1886" i="2" s="1"/>
  <c r="T2062" i="2"/>
  <c r="V2062" i="2" s="1"/>
  <c r="T2222" i="2"/>
  <c r="V2222" i="2" s="1"/>
  <c r="T2398" i="2"/>
  <c r="V2398" i="2" s="1"/>
  <c r="T2574" i="2"/>
  <c r="V2574" i="2" s="1"/>
  <c r="T2748" i="2"/>
  <c r="V2748" i="2" s="1"/>
  <c r="T3452" i="2"/>
  <c r="V3452" i="2" s="1"/>
  <c r="T1863" i="2"/>
  <c r="V1863" i="2" s="1"/>
  <c r="T2023" i="2"/>
  <c r="V2023" i="2" s="1"/>
  <c r="T2199" i="2"/>
  <c r="V2199" i="2" s="1"/>
  <c r="T2375" i="2"/>
  <c r="V2375" i="2" s="1"/>
  <c r="T2535" i="2"/>
  <c r="V2535" i="2" s="1"/>
  <c r="T2711" i="2"/>
  <c r="V2711" i="2" s="1"/>
  <c r="T3360" i="2"/>
  <c r="V3360" i="2" s="1"/>
  <c r="T1828" i="2"/>
  <c r="V1828" i="2" s="1"/>
  <c r="T2004" i="2"/>
  <c r="V2004" i="2" s="1"/>
  <c r="T2180" i="2"/>
  <c r="V2180" i="2" s="1"/>
  <c r="T2340" i="2"/>
  <c r="V2340" i="2" s="1"/>
  <c r="T2516" i="2"/>
  <c r="V2516" i="2" s="1"/>
  <c r="T2692" i="2"/>
  <c r="V2692" i="2" s="1"/>
  <c r="T3220" i="2"/>
  <c r="V3220" i="2" s="1"/>
  <c r="T2845" i="2"/>
  <c r="V2845" i="2" s="1"/>
  <c r="T3021" i="2"/>
  <c r="V3021" i="2" s="1"/>
  <c r="T3181" i="2"/>
  <c r="V3181" i="2" s="1"/>
  <c r="T3357" i="2"/>
  <c r="V3357" i="2" s="1"/>
  <c r="T2742" i="2"/>
  <c r="V2742" i="2" s="1"/>
  <c r="T2902" i="2"/>
  <c r="V2902" i="2" s="1"/>
  <c r="T3078" i="2"/>
  <c r="V3078" i="2" s="1"/>
  <c r="T3254" i="2"/>
  <c r="V3254" i="2" s="1"/>
  <c r="T3414" i="2"/>
  <c r="V3414" i="2" s="1"/>
  <c r="T2803" i="2"/>
  <c r="V2803" i="2" s="1"/>
  <c r="T2979" i="2"/>
  <c r="V2979" i="2" s="1"/>
  <c r="T3139" i="2"/>
  <c r="V3139" i="2" s="1"/>
  <c r="T3315" i="2"/>
  <c r="V3315" i="2" s="1"/>
  <c r="T3491" i="2"/>
  <c r="V3491" i="2" s="1"/>
  <c r="T2337" i="2"/>
  <c r="V2337" i="2" s="1"/>
  <c r="T1686" i="2"/>
  <c r="V1686" i="2" s="1"/>
  <c r="T1510" i="2"/>
  <c r="V1510" i="2" s="1"/>
  <c r="T1350" i="2"/>
  <c r="V1350" i="2" s="1"/>
  <c r="T1174" i="2"/>
  <c r="V1174" i="2" s="1"/>
  <c r="T998" i="2"/>
  <c r="V998" i="2" s="1"/>
  <c r="T806" i="2"/>
  <c r="V806" i="2" s="1"/>
  <c r="T470" i="2"/>
  <c r="V470" i="2" s="1"/>
  <c r="T134" i="2"/>
  <c r="V134" i="2" s="1"/>
  <c r="T1084" i="2"/>
  <c r="V1084" i="2" s="1"/>
  <c r="T748" i="2"/>
  <c r="V748" i="2" s="1"/>
  <c r="T412" i="2"/>
  <c r="V412" i="2" s="1"/>
  <c r="T60" i="2"/>
  <c r="V60" i="2" s="1"/>
  <c r="T1733" i="2"/>
  <c r="V1733" i="2" s="1"/>
  <c r="T1375" i="2"/>
  <c r="V1375" i="2" s="1"/>
  <c r="T1023" i="2"/>
  <c r="V1023" i="2" s="1"/>
  <c r="T687" i="2"/>
  <c r="V687" i="2" s="1"/>
  <c r="T351" i="2"/>
  <c r="V351" i="2" s="1"/>
  <c r="T1714" i="2"/>
  <c r="V1714" i="2" s="1"/>
  <c r="T2050" i="2"/>
  <c r="V2050" i="2" s="1"/>
  <c r="T2386" i="2"/>
  <c r="V2386" i="2" s="1"/>
  <c r="T2764" i="2"/>
  <c r="V2764" i="2" s="1"/>
  <c r="T1851" i="2"/>
  <c r="V1851" i="2" s="1"/>
  <c r="T2187" i="2"/>
  <c r="V2187" i="2" s="1"/>
  <c r="T2539" i="2"/>
  <c r="V2539" i="2" s="1"/>
  <c r="T3312" i="2"/>
  <c r="V3312" i="2" s="1"/>
  <c r="T1992" i="2"/>
  <c r="V1992" i="2" s="1"/>
  <c r="T2344" i="2"/>
  <c r="V2344" i="2" s="1"/>
  <c r="T2680" i="2"/>
  <c r="V2680" i="2" s="1"/>
  <c r="T2913" i="2"/>
  <c r="V2913" i="2" s="1"/>
  <c r="T3393" i="2"/>
  <c r="V3393" i="2" s="1"/>
  <c r="T3050" i="2"/>
  <c r="V3050" i="2" s="1"/>
  <c r="T3498" i="2"/>
  <c r="V3498" i="2" s="1"/>
  <c r="T3175" i="2"/>
  <c r="V3175" i="2" s="1"/>
  <c r="T2449" i="2"/>
  <c r="V2449" i="2" s="1"/>
  <c r="T1442" i="2"/>
  <c r="V1442" i="2" s="1"/>
  <c r="T978" i="2"/>
  <c r="V978" i="2" s="1"/>
  <c r="T530" i="2"/>
  <c r="V530" i="2" s="1"/>
  <c r="T82" i="2"/>
  <c r="V82" i="2" s="1"/>
  <c r="T392" i="2"/>
  <c r="V392" i="2" s="1"/>
  <c r="T2613" i="2"/>
  <c r="V2613" i="2" s="1"/>
  <c r="T1403" i="2"/>
  <c r="V1403" i="2" s="1"/>
  <c r="T699" i="2"/>
  <c r="V699" i="2" s="1"/>
  <c r="T1926" i="2"/>
  <c r="V1926" i="2" s="1"/>
  <c r="T3036" i="2"/>
  <c r="V3036" i="2" s="1"/>
  <c r="T2527" i="2"/>
  <c r="V2527" i="2" s="1"/>
  <c r="T2236" i="2"/>
  <c r="V2236" i="2" s="1"/>
  <c r="T2926" i="2"/>
  <c r="V2926" i="2" s="1"/>
  <c r="T521" i="2"/>
  <c r="V521" i="2" s="1"/>
  <c r="T13" i="2"/>
  <c r="V13" i="2" s="1"/>
  <c r="AA26" i="3"/>
  <c r="V26" i="3"/>
  <c r="AB26" i="3"/>
  <c r="AE26" i="3"/>
  <c r="AC26" i="3"/>
  <c r="Z26" i="3"/>
  <c r="T1760" i="2"/>
  <c r="V1760" i="2" s="1"/>
  <c r="T1955" i="2"/>
  <c r="V1955" i="2" s="1"/>
  <c r="T2154" i="2"/>
  <c r="V2154" i="2" s="1"/>
  <c r="T759" i="2"/>
  <c r="V759" i="2" s="1"/>
  <c r="T2021" i="2"/>
  <c r="V2021" i="2" s="1"/>
  <c r="T868" i="2"/>
  <c r="V868" i="2" s="1"/>
  <c r="T1208" i="2"/>
  <c r="V1208" i="2" s="1"/>
  <c r="T1492" i="2"/>
  <c r="V1492" i="2" s="1"/>
  <c r="T1881" i="2"/>
  <c r="V1881" i="2" s="1"/>
  <c r="T3432" i="2"/>
  <c r="V3432" i="2" s="1"/>
  <c r="T2080" i="2"/>
  <c r="V2080" i="2" s="1"/>
  <c r="T2336" i="2"/>
  <c r="V2336" i="2" s="1"/>
  <c r="T2592" i="2"/>
  <c r="V2592" i="2" s="1"/>
  <c r="T3204" i="2"/>
  <c r="V3204" i="2" s="1"/>
  <c r="T2921" i="2"/>
  <c r="V2921" i="2" s="1"/>
  <c r="T3177" i="2"/>
  <c r="V3177" i="2" s="1"/>
  <c r="T3433" i="2"/>
  <c r="V3433" i="2" s="1"/>
  <c r="T2898" i="2"/>
  <c r="V2898" i="2" s="1"/>
  <c r="T3154" i="2"/>
  <c r="V3154" i="2" s="1"/>
  <c r="T3410" i="2"/>
  <c r="V3410" i="2" s="1"/>
  <c r="T2879" i="2"/>
  <c r="V2879" i="2" s="1"/>
  <c r="T3135" i="2"/>
  <c r="V3135" i="2" s="1"/>
  <c r="T3391" i="2"/>
  <c r="V3391" i="2" s="1"/>
  <c r="T2353" i="2"/>
  <c r="V2353" i="2" s="1"/>
  <c r="T1610" i="2"/>
  <c r="V1610" i="2" s="1"/>
  <c r="T1354" i="2"/>
  <c r="V1354" i="2" s="1"/>
  <c r="T1098" i="2"/>
  <c r="V1098" i="2" s="1"/>
  <c r="T842" i="2"/>
  <c r="V842" i="2" s="1"/>
  <c r="T586" i="2"/>
  <c r="V586" i="2" s="1"/>
  <c r="T330" i="2"/>
  <c r="V330" i="2" s="1"/>
  <c r="T74" i="2"/>
  <c r="V74" i="2" s="1"/>
  <c r="T2856" i="2"/>
  <c r="V2856" i="2" s="1"/>
  <c r="T2505" i="2"/>
  <c r="V2505" i="2" s="1"/>
  <c r="T2249" i="2"/>
  <c r="V2249" i="2" s="1"/>
  <c r="T1993" i="2"/>
  <c r="V1993" i="2" s="1"/>
  <c r="T1737" i="2"/>
  <c r="V1737" i="2" s="1"/>
  <c r="T1648" i="2"/>
  <c r="V1648" i="2" s="1"/>
  <c r="T1584" i="2"/>
  <c r="V1584" i="2" s="1"/>
  <c r="T1520" i="2"/>
  <c r="V1520" i="2" s="1"/>
  <c r="T1456" i="2"/>
  <c r="V1456" i="2" s="1"/>
  <c r="T1392" i="2"/>
  <c r="V1392" i="2" s="1"/>
  <c r="T1328" i="2"/>
  <c r="V1328" i="2" s="1"/>
  <c r="T1248" i="2"/>
  <c r="V1248" i="2" s="1"/>
  <c r="T1160" i="2"/>
  <c r="V1160" i="2" s="1"/>
  <c r="T1076" i="2"/>
  <c r="V1076" i="2" s="1"/>
  <c r="T992" i="2"/>
  <c r="V992" i="2" s="1"/>
  <c r="T904" i="2"/>
  <c r="V904" i="2" s="1"/>
  <c r="T808" i="2"/>
  <c r="V808" i="2" s="1"/>
  <c r="T564" i="2"/>
  <c r="V564" i="2" s="1"/>
  <c r="T308" i="2"/>
  <c r="V308" i="2" s="1"/>
  <c r="T52" i="2"/>
  <c r="V52" i="2" s="1"/>
  <c r="T1957" i="2"/>
  <c r="V1957" i="2" s="1"/>
  <c r="T1511" i="2"/>
  <c r="V1511" i="2" s="1"/>
  <c r="T1255" i="2"/>
  <c r="V1255" i="2" s="1"/>
  <c r="T999" i="2"/>
  <c r="V999" i="2" s="1"/>
  <c r="T743" i="2"/>
  <c r="V743" i="2" s="1"/>
  <c r="T487" i="2"/>
  <c r="V487" i="2" s="1"/>
  <c r="T231" i="2"/>
  <c r="V231" i="2" s="1"/>
  <c r="T1722" i="2"/>
  <c r="V1722" i="2" s="1"/>
  <c r="T1978" i="2"/>
  <c r="V1978" i="2" s="1"/>
  <c r="T2234" i="2"/>
  <c r="V2234" i="2" s="1"/>
  <c r="T2490" i="2"/>
  <c r="V2490" i="2" s="1"/>
  <c r="T2796" i="2"/>
  <c r="V2796" i="2" s="1"/>
  <c r="T1779" i="2"/>
  <c r="V1779" i="2" s="1"/>
  <c r="T2035" i="2"/>
  <c r="V2035" i="2" s="1"/>
  <c r="T2291" i="2"/>
  <c r="V2291" i="2" s="1"/>
  <c r="T2547" i="2"/>
  <c r="V2547" i="2" s="1"/>
  <c r="T3024" i="2"/>
  <c r="V3024" i="2" s="1"/>
  <c r="T1840" i="2"/>
  <c r="V1840" i="2" s="1"/>
  <c r="T2096" i="2"/>
  <c r="V2096" i="2" s="1"/>
  <c r="T2352" i="2"/>
  <c r="V2352" i="2" s="1"/>
  <c r="T2608" i="2"/>
  <c r="V2608" i="2" s="1"/>
  <c r="T3268" i="2"/>
  <c r="V3268" i="2" s="1"/>
  <c r="T2937" i="2"/>
  <c r="V2937" i="2" s="1"/>
  <c r="T3193" i="2"/>
  <c r="V3193" i="2" s="1"/>
  <c r="T3449" i="2"/>
  <c r="V3449" i="2" s="1"/>
  <c r="T2914" i="2"/>
  <c r="V2914" i="2" s="1"/>
  <c r="T3170" i="2"/>
  <c r="V3170" i="2" s="1"/>
  <c r="T3426" i="2"/>
  <c r="V3426" i="2" s="1"/>
  <c r="T3087" i="2"/>
  <c r="V3087" i="2" s="1"/>
  <c r="T2545" i="2"/>
  <c r="V2545" i="2" s="1"/>
  <c r="T1402" i="2"/>
  <c r="V1402" i="2" s="1"/>
  <c r="T890" i="2"/>
  <c r="V890" i="2" s="1"/>
  <c r="T378" i="2"/>
  <c r="V378" i="2" s="1"/>
  <c r="T2792" i="2"/>
  <c r="V2792" i="2" s="1"/>
  <c r="T2233" i="2"/>
  <c r="V2233" i="2" s="1"/>
  <c r="T1721" i="2"/>
  <c r="V1721" i="2" s="1"/>
  <c r="T1580" i="2"/>
  <c r="V1580" i="2" s="1"/>
  <c r="T1452" i="2"/>
  <c r="V1452" i="2" s="1"/>
  <c r="T1324" i="2"/>
  <c r="V1324" i="2" s="1"/>
  <c r="T1156" i="2"/>
  <c r="V1156" i="2" s="1"/>
  <c r="T984" i="2"/>
  <c r="V984" i="2" s="1"/>
  <c r="T804" i="2"/>
  <c r="V804" i="2" s="1"/>
  <c r="T292" i="2"/>
  <c r="V292" i="2" s="1"/>
  <c r="T2149" i="2"/>
  <c r="V2149" i="2" s="1"/>
  <c r="T1303" i="2"/>
  <c r="V1303" i="2" s="1"/>
  <c r="T791" i="2"/>
  <c r="V791" i="2" s="1"/>
  <c r="T279" i="2"/>
  <c r="V279" i="2" s="1"/>
  <c r="T1930" i="2"/>
  <c r="V1930" i="2" s="1"/>
  <c r="T2442" i="2"/>
  <c r="V2442" i="2" s="1"/>
  <c r="T1731" i="2"/>
  <c r="V1731" i="2" s="1"/>
  <c r="T2243" i="2"/>
  <c r="V2243" i="2" s="1"/>
  <c r="T2832" i="2"/>
  <c r="V2832" i="2" s="1"/>
  <c r="T2048" i="2"/>
  <c r="V2048" i="2" s="1"/>
  <c r="T2560" i="2"/>
  <c r="V2560" i="2" s="1"/>
  <c r="T2889" i="2"/>
  <c r="V2889" i="2" s="1"/>
  <c r="T3401" i="2"/>
  <c r="V3401" i="2" s="1"/>
  <c r="T3122" i="2"/>
  <c r="V3122" i="2" s="1"/>
  <c r="T2847" i="2"/>
  <c r="V2847" i="2" s="1"/>
  <c r="T3359" i="2"/>
  <c r="V3359" i="2" s="1"/>
  <c r="T1642" i="2"/>
  <c r="V1642" i="2" s="1"/>
  <c r="T1130" i="2"/>
  <c r="V1130" i="2" s="1"/>
  <c r="T618" i="2"/>
  <c r="V618" i="2" s="1"/>
  <c r="T106" i="2"/>
  <c r="V106" i="2" s="1"/>
  <c r="T2537" i="2"/>
  <c r="V2537" i="2" s="1"/>
  <c r="T2025" i="2"/>
  <c r="V2025" i="2" s="1"/>
  <c r="T1656" i="2"/>
  <c r="V1656" i="2" s="1"/>
  <c r="T1528" i="2"/>
  <c r="V1528" i="2" s="1"/>
  <c r="T1400" i="2"/>
  <c r="V1400" i="2" s="1"/>
  <c r="T1256" i="2"/>
  <c r="V1256" i="2" s="1"/>
  <c r="T1088" i="2"/>
  <c r="V1088" i="2" s="1"/>
  <c r="T916" i="2"/>
  <c r="V916" i="2" s="1"/>
  <c r="T596" i="2"/>
  <c r="V596" i="2" s="1"/>
  <c r="T84" i="2"/>
  <c r="V84" i="2" s="1"/>
  <c r="T1607" i="2"/>
  <c r="V1607" i="2" s="1"/>
  <c r="T1095" i="2"/>
  <c r="V1095" i="2" s="1"/>
  <c r="T583" i="2"/>
  <c r="V583" i="2" s="1"/>
  <c r="T71" i="2"/>
  <c r="V71" i="2" s="1"/>
  <c r="T2202" i="2"/>
  <c r="V2202" i="2" s="1"/>
  <c r="T2714" i="2"/>
  <c r="V2714" i="2" s="1"/>
  <c r="T2003" i="2"/>
  <c r="V2003" i="2" s="1"/>
  <c r="T2515" i="2"/>
  <c r="V2515" i="2" s="1"/>
  <c r="T1808" i="2"/>
  <c r="V1808" i="2" s="1"/>
  <c r="T2320" i="2"/>
  <c r="V2320" i="2" s="1"/>
  <c r="T3140" i="2"/>
  <c r="V3140" i="2" s="1"/>
  <c r="T3161" i="2"/>
  <c r="V3161" i="2" s="1"/>
  <c r="T2882" i="2"/>
  <c r="V2882" i="2" s="1"/>
  <c r="T3394" i="2"/>
  <c r="V3394" i="2" s="1"/>
  <c r="T3119" i="2"/>
  <c r="V3119" i="2" s="1"/>
  <c r="T2417" i="2"/>
  <c r="V2417" i="2" s="1"/>
  <c r="T1370" i="2"/>
  <c r="V1370" i="2" s="1"/>
  <c r="T858" i="2"/>
  <c r="V858" i="2" s="1"/>
  <c r="T346" i="2"/>
  <c r="V346" i="2" s="1"/>
  <c r="T800" i="2"/>
  <c r="V800" i="2" s="1"/>
  <c r="T672" i="2"/>
  <c r="V672" i="2" s="1"/>
  <c r="T544" i="2"/>
  <c r="V544" i="2" s="1"/>
  <c r="T416" i="2"/>
  <c r="V416" i="2" s="1"/>
  <c r="T288" i="2"/>
  <c r="V288" i="2" s="1"/>
  <c r="T160" i="2"/>
  <c r="V160" i="2" s="1"/>
  <c r="T32" i="2"/>
  <c r="V32" i="2" s="1"/>
  <c r="T2517" i="2"/>
  <c r="V2517" i="2" s="1"/>
  <c r="T2005" i="2"/>
  <c r="V2005" i="2" s="1"/>
  <c r="T1651" i="2"/>
  <c r="V1651" i="2" s="1"/>
  <c r="T1523" i="2"/>
  <c r="V1523" i="2" s="1"/>
  <c r="T1395" i="2"/>
  <c r="V1395" i="2" s="1"/>
  <c r="T1267" i="2"/>
  <c r="V1267" i="2" s="1"/>
  <c r="T1139" i="2"/>
  <c r="V1139" i="2" s="1"/>
  <c r="T1011" i="2"/>
  <c r="V1011" i="2" s="1"/>
  <c r="T883" i="2"/>
  <c r="V883" i="2" s="1"/>
  <c r="T755" i="2"/>
  <c r="V755" i="2" s="1"/>
  <c r="T627" i="2"/>
  <c r="V627" i="2" s="1"/>
  <c r="T499" i="2"/>
  <c r="V499" i="2" s="1"/>
  <c r="T371" i="2"/>
  <c r="V371" i="2" s="1"/>
  <c r="T243" i="2"/>
  <c r="V243" i="2" s="1"/>
  <c r="T83" i="2"/>
  <c r="V83" i="2" s="1"/>
  <c r="T1806" i="2"/>
  <c r="V1806" i="2" s="1"/>
  <c r="T1966" i="2"/>
  <c r="V1966" i="2" s="1"/>
  <c r="T2142" i="2"/>
  <c r="V2142" i="2" s="1"/>
  <c r="T2318" i="2"/>
  <c r="V2318" i="2" s="1"/>
  <c r="T2478" i="2"/>
  <c r="V2478" i="2" s="1"/>
  <c r="T2654" i="2"/>
  <c r="V2654" i="2" s="1"/>
  <c r="T3132" i="2"/>
  <c r="V3132" i="2" s="1"/>
  <c r="T1767" i="2"/>
  <c r="V1767" i="2" s="1"/>
  <c r="T1943" i="2"/>
  <c r="V1943" i="2" s="1"/>
  <c r="T2119" i="2"/>
  <c r="V2119" i="2" s="1"/>
  <c r="T2279" i="2"/>
  <c r="V2279" i="2" s="1"/>
  <c r="T2455" i="2"/>
  <c r="V2455" i="2" s="1"/>
  <c r="T2631" i="2"/>
  <c r="V2631" i="2" s="1"/>
  <c r="T2976" i="2"/>
  <c r="V2976" i="2" s="1"/>
  <c r="T1748" i="2"/>
  <c r="V1748" i="2" s="1"/>
  <c r="T1924" i="2"/>
  <c r="V1924" i="2" s="1"/>
  <c r="T2084" i="2"/>
  <c r="V2084" i="2" s="1"/>
  <c r="T2260" i="2"/>
  <c r="V2260" i="2" s="1"/>
  <c r="T2436" i="2"/>
  <c r="V2436" i="2" s="1"/>
  <c r="T2596" i="2"/>
  <c r="V2596" i="2" s="1"/>
  <c r="T2900" i="2"/>
  <c r="V2900" i="2" s="1"/>
  <c r="T2765" i="2"/>
  <c r="V2765" i="2" s="1"/>
  <c r="T2925" i="2"/>
  <c r="V2925" i="2" s="1"/>
  <c r="T3101" i="2"/>
  <c r="V3101" i="2" s="1"/>
  <c r="T3277" i="2"/>
  <c r="V3277" i="2" s="1"/>
  <c r="T3437" i="2"/>
  <c r="V3437" i="2" s="1"/>
  <c r="T2822" i="2"/>
  <c r="V2822" i="2" s="1"/>
  <c r="T2998" i="2"/>
  <c r="V2998" i="2" s="1"/>
  <c r="T3158" i="2"/>
  <c r="V3158" i="2" s="1"/>
  <c r="T3334" i="2"/>
  <c r="V3334" i="2" s="1"/>
  <c r="T3510" i="2"/>
  <c r="V3510" i="2" s="1"/>
  <c r="T2883" i="2"/>
  <c r="V2883" i="2" s="1"/>
  <c r="T3059" i="2"/>
  <c r="V3059" i="2" s="1"/>
  <c r="T3235" i="2"/>
  <c r="V3235" i="2" s="1"/>
  <c r="T3395" i="2"/>
  <c r="V3395" i="2" s="1"/>
  <c r="T2657" i="2"/>
  <c r="V2657" i="2" s="1"/>
  <c r="T1953" i="2"/>
  <c r="V1953" i="2" s="1"/>
  <c r="T1606" i="2"/>
  <c r="V1606" i="2" s="1"/>
  <c r="T1430" i="2"/>
  <c r="V1430" i="2" s="1"/>
  <c r="T1254" i="2"/>
  <c r="V1254" i="2" s="1"/>
  <c r="T1094" i="2"/>
  <c r="V1094" i="2" s="1"/>
  <c r="T918" i="2"/>
  <c r="V918" i="2" s="1"/>
  <c r="T646" i="2"/>
  <c r="V646" i="2" s="1"/>
  <c r="T294" i="2"/>
  <c r="V294" i="2" s="1"/>
  <c r="T1260" i="2"/>
  <c r="V1260" i="2" s="1"/>
  <c r="T924" i="2"/>
  <c r="V924" i="2" s="1"/>
  <c r="T572" i="2"/>
  <c r="V572" i="2" s="1"/>
  <c r="T236" i="2"/>
  <c r="V236" i="2" s="1"/>
  <c r="T2437" i="2"/>
  <c r="V2437" i="2" s="1"/>
  <c r="T1535" i="2"/>
  <c r="V1535" i="2" s="1"/>
  <c r="T1199" i="2"/>
  <c r="V1199" i="2" s="1"/>
  <c r="T863" i="2"/>
  <c r="V863" i="2" s="1"/>
  <c r="T511" i="2"/>
  <c r="V511" i="2" s="1"/>
  <c r="T175" i="2"/>
  <c r="V175" i="2" s="1"/>
  <c r="T1874" i="2"/>
  <c r="V1874" i="2" s="1"/>
  <c r="T2226" i="2"/>
  <c r="V2226" i="2" s="1"/>
  <c r="T2562" i="2"/>
  <c r="V2562" i="2" s="1"/>
  <c r="T3404" i="2"/>
  <c r="V3404" i="2" s="1"/>
  <c r="T2027" i="2"/>
  <c r="V2027" i="2" s="1"/>
  <c r="T2363" i="2"/>
  <c r="V2363" i="2" s="1"/>
  <c r="T2699" i="2"/>
  <c r="V2699" i="2" s="1"/>
  <c r="T1832" i="2"/>
  <c r="V1832" i="2" s="1"/>
  <c r="T2168" i="2"/>
  <c r="V2168" i="2" s="1"/>
  <c r="T2504" i="2"/>
  <c r="V2504" i="2" s="1"/>
  <c r="T3364" i="2"/>
  <c r="V3364" i="2" s="1"/>
  <c r="T3153" i="2"/>
  <c r="V3153" i="2" s="1"/>
  <c r="T2810" i="2"/>
  <c r="V2810" i="2" s="1"/>
  <c r="T3274" i="2"/>
  <c r="V3274" i="2" s="1"/>
  <c r="T2935" i="2"/>
  <c r="V2935" i="2" s="1"/>
  <c r="T3383" i="2"/>
  <c r="V3383" i="2" s="1"/>
  <c r="T1650" i="2"/>
  <c r="V1650" i="2" s="1"/>
  <c r="T1202" i="2"/>
  <c r="V1202" i="2" s="1"/>
  <c r="T754" i="2"/>
  <c r="V754" i="2" s="1"/>
  <c r="T290" i="2"/>
  <c r="V290" i="2" s="1"/>
  <c r="T632" i="2"/>
  <c r="V632" i="2" s="1"/>
  <c r="T184" i="2"/>
  <c r="V184" i="2" s="1"/>
  <c r="T1717" i="2"/>
  <c r="V1717" i="2" s="1"/>
  <c r="T1035" i="2"/>
  <c r="V1035" i="2" s="1"/>
  <c r="T283" i="2"/>
  <c r="V283" i="2" s="1"/>
  <c r="T2374" i="2"/>
  <c r="V2374" i="2" s="1"/>
  <c r="T2079" i="2"/>
  <c r="V2079" i="2" s="1"/>
  <c r="T1724" i="2"/>
  <c r="V1724" i="2" s="1"/>
  <c r="T3508" i="2"/>
  <c r="V3508" i="2" s="1"/>
  <c r="T830" i="2"/>
  <c r="V830" i="2" s="1"/>
  <c r="BB457" i="4"/>
  <c r="BI11" i="4"/>
  <c r="BI9" i="4"/>
  <c r="BI7" i="4"/>
  <c r="T3275" i="2"/>
  <c r="V3275" i="2" s="1"/>
  <c r="T3339" i="2"/>
  <c r="V3339" i="2" s="1"/>
  <c r="T3403" i="2"/>
  <c r="V3403" i="2" s="1"/>
  <c r="T3080" i="2"/>
  <c r="V3080" i="2" s="1"/>
  <c r="T2497" i="2"/>
  <c r="V2497" i="2" s="1"/>
  <c r="T1793" i="2"/>
  <c r="V1793" i="2" s="1"/>
  <c r="T1646" i="2"/>
  <c r="V1646" i="2" s="1"/>
  <c r="T1550" i="2"/>
  <c r="V1550" i="2" s="1"/>
  <c r="T1470" i="2"/>
  <c r="V1470" i="2" s="1"/>
  <c r="T1294" i="2"/>
  <c r="V1294" i="2" s="1"/>
  <c r="T1214" i="2"/>
  <c r="V1214" i="2" s="1"/>
  <c r="T1134" i="2"/>
  <c r="V1134" i="2" s="1"/>
  <c r="T958" i="2"/>
  <c r="V958" i="2" s="1"/>
  <c r="T878" i="2"/>
  <c r="V878" i="2" s="1"/>
  <c r="T782" i="2"/>
  <c r="V782" i="2" s="1"/>
  <c r="T702" i="2"/>
  <c r="V702" i="2" s="1"/>
  <c r="T622" i="2"/>
  <c r="V622" i="2" s="1"/>
  <c r="T510" i="2"/>
  <c r="V510" i="2" s="1"/>
  <c r="T382" i="2"/>
  <c r="V382" i="2" s="1"/>
  <c r="T254" i="2"/>
  <c r="V254" i="2" s="1"/>
  <c r="T126" i="2"/>
  <c r="V126" i="2" s="1"/>
  <c r="T29" i="2"/>
  <c r="V29" i="2" s="1"/>
  <c r="T429" i="2"/>
  <c r="V429" i="2" s="1"/>
  <c r="T813" i="2"/>
  <c r="V813" i="2" s="1"/>
  <c r="T49" i="2"/>
  <c r="V49" i="2" s="1"/>
  <c r="T93" i="2"/>
  <c r="V93" i="2" s="1"/>
  <c r="T461" i="2"/>
  <c r="V461" i="2" s="1"/>
  <c r="T829" i="2"/>
  <c r="V829" i="2" s="1"/>
  <c r="T193" i="2"/>
  <c r="V193" i="2" s="1"/>
  <c r="T529" i="2"/>
  <c r="V529" i="2" s="1"/>
  <c r="T721" i="2"/>
  <c r="V721" i="2" s="1"/>
  <c r="T977" i="2"/>
  <c r="V977" i="2" s="1"/>
  <c r="T69" i="2"/>
  <c r="V69" i="2" s="1"/>
  <c r="T197" i="2"/>
  <c r="V197" i="2" s="1"/>
  <c r="T325" i="2"/>
  <c r="V325" i="2" s="1"/>
  <c r="T453" i="2"/>
  <c r="V453" i="2" s="1"/>
  <c r="T581" i="2"/>
  <c r="V581" i="2" s="1"/>
  <c r="T709" i="2"/>
  <c r="V709" i="2" s="1"/>
  <c r="T837" i="2"/>
  <c r="V837" i="2" s="1"/>
  <c r="T965" i="2"/>
  <c r="V965" i="2" s="1"/>
  <c r="T1093" i="2"/>
  <c r="V1093" i="2" s="1"/>
  <c r="T365" i="2"/>
  <c r="V365" i="2" s="1"/>
  <c r="T749" i="2"/>
  <c r="V749" i="2" s="1"/>
  <c r="T1085" i="2"/>
  <c r="V1085" i="2" s="1"/>
  <c r="T353" i="2"/>
  <c r="V353" i="2" s="1"/>
  <c r="T657" i="2"/>
  <c r="V657" i="2" s="1"/>
  <c r="T929" i="2"/>
  <c r="V929" i="2" s="1"/>
  <c r="T57" i="2"/>
  <c r="V57" i="2" s="1"/>
  <c r="T185" i="2"/>
  <c r="V185" i="2" s="1"/>
  <c r="T313" i="2"/>
  <c r="V313" i="2" s="1"/>
  <c r="T441" i="2"/>
  <c r="V441" i="2" s="1"/>
  <c r="T569" i="2"/>
  <c r="V569" i="2" s="1"/>
  <c r="T697" i="2"/>
  <c r="V697" i="2" s="1"/>
  <c r="T825" i="2"/>
  <c r="V825" i="2" s="1"/>
  <c r="T953" i="2"/>
  <c r="V953" i="2" s="1"/>
  <c r="T1081" i="2"/>
  <c r="V1081" i="2" s="1"/>
  <c r="T1169" i="2"/>
  <c r="V1169" i="2" s="1"/>
  <c r="T1257" i="2"/>
  <c r="V1257" i="2" s="1"/>
  <c r="T1349" i="2"/>
  <c r="V1349" i="2" s="1"/>
  <c r="T1421" i="2"/>
  <c r="V1421" i="2" s="1"/>
  <c r="T1501" i="2"/>
  <c r="V1501" i="2" s="1"/>
  <c r="T1593" i="2"/>
  <c r="V1593" i="2" s="1"/>
  <c r="T1633" i="2"/>
  <c r="V1633" i="2" s="1"/>
  <c r="T1677" i="2"/>
  <c r="V1677" i="2" s="1"/>
  <c r="T1789" i="2"/>
  <c r="V1789" i="2" s="1"/>
  <c r="T1933" i="2"/>
  <c r="V1933" i="2" s="1"/>
  <c r="T2109" i="2"/>
  <c r="V2109" i="2" s="1"/>
  <c r="T2477" i="2"/>
  <c r="V2477" i="2" s="1"/>
  <c r="T2936" i="2"/>
  <c r="V2936" i="2" s="1"/>
  <c r="T1221" i="2"/>
  <c r="V1221" i="2" s="1"/>
  <c r="T1417" i="2"/>
  <c r="V1417" i="2" s="1"/>
  <c r="T55" i="2"/>
  <c r="V55" i="2" s="1"/>
  <c r="T2988" i="2"/>
  <c r="V2988" i="2" s="1"/>
  <c r="T2920" i="2"/>
  <c r="V2920" i="2" s="1"/>
  <c r="BB304" i="4"/>
  <c r="BJ11" i="4"/>
  <c r="BJ9" i="4"/>
  <c r="BD492" i="4"/>
  <c r="BK7" i="4"/>
  <c r="BD482" i="4"/>
  <c r="BD484" i="4"/>
  <c r="BD508" i="4"/>
  <c r="BC489" i="4"/>
  <c r="BC505" i="4"/>
  <c r="BA483" i="4"/>
  <c r="BB502" i="4"/>
  <c r="BA495" i="4"/>
  <c r="BA511" i="4"/>
  <c r="BB491" i="4"/>
  <c r="BD509" i="4"/>
  <c r="BD513" i="4"/>
  <c r="BD490" i="4"/>
  <c r="BC499" i="4"/>
  <c r="BD506" i="4"/>
  <c r="BC515" i="4"/>
  <c r="BA486" i="4"/>
  <c r="BA490" i="4"/>
  <c r="BC496" i="4"/>
  <c r="BB501" i="4"/>
  <c r="BB505" i="4"/>
  <c r="BB509" i="4"/>
  <c r="BB513" i="4"/>
  <c r="BD485" i="4"/>
  <c r="BD489" i="4"/>
  <c r="BC498" i="4"/>
  <c r="BB503" i="4"/>
  <c r="BA508" i="4"/>
  <c r="BB484" i="4"/>
  <c r="BA497" i="4"/>
  <c r="BA505" i="4"/>
  <c r="BA513" i="4"/>
  <c r="BD504" i="4"/>
  <c r="BD512" i="4"/>
  <c r="BC516" i="4"/>
  <c r="BC493" i="4"/>
  <c r="BB506" i="4"/>
  <c r="BA491" i="4"/>
  <c r="BA515" i="4"/>
  <c r="BA484" i="4"/>
  <c r="BC510" i="4"/>
  <c r="BC487" i="4"/>
  <c r="BC495" i="4"/>
  <c r="BC507" i="4"/>
  <c r="BC484" i="4"/>
  <c r="BB489" i="4"/>
  <c r="BA498" i="4"/>
  <c r="BD503" i="4"/>
  <c r="BC508" i="4"/>
  <c r="BA514" i="4"/>
  <c r="BB487" i="4"/>
  <c r="BA496" i="4"/>
  <c r="BD505" i="4"/>
  <c r="BA516" i="4"/>
  <c r="BB488" i="4"/>
  <c r="BD510" i="4"/>
  <c r="BB516" i="4"/>
  <c r="BD516" i="4"/>
  <c r="BC497" i="4"/>
  <c r="BB486" i="4"/>
  <c r="BB510" i="4"/>
  <c r="BA499" i="4"/>
  <c r="BC513" i="4"/>
  <c r="BA492" i="4"/>
  <c r="BB511" i="4"/>
  <c r="BA489" i="4"/>
  <c r="BB500" i="4"/>
  <c r="BB508" i="4"/>
  <c r="BB485" i="4"/>
  <c r="BD491" i="4"/>
  <c r="BD499" i="4"/>
  <c r="BC504" i="4"/>
  <c r="BA510" i="4"/>
  <c r="BD515" i="4"/>
  <c r="BA488" i="4"/>
  <c r="BB499" i="4"/>
  <c r="BC506" i="4"/>
  <c r="BC483" i="4"/>
  <c r="BD498" i="4"/>
  <c r="BC511" i="4"/>
  <c r="BD488" i="4"/>
  <c r="BB482" i="4"/>
  <c r="BC501" i="4"/>
  <c r="BB490" i="4"/>
  <c r="BB483" i="4"/>
  <c r="BA503" i="4"/>
  <c r="BB514" i="4"/>
  <c r="BC502" i="4"/>
  <c r="BA512" i="4"/>
  <c r="BC491" i="4"/>
  <c r="BA501" i="4"/>
  <c r="BA509" i="4"/>
  <c r="BD487" i="4"/>
  <c r="BC492" i="4"/>
  <c r="BC500" i="4"/>
  <c r="BA506" i="4"/>
  <c r="BD511" i="4"/>
  <c r="BC482" i="4"/>
  <c r="BC490" i="4"/>
  <c r="BA500" i="4"/>
  <c r="BB507" i="4"/>
  <c r="BA485" i="4"/>
  <c r="BC503" i="4"/>
  <c r="BB512" i="4"/>
  <c r="BD500" i="4"/>
  <c r="BC485" i="4"/>
  <c r="BC509" i="4"/>
  <c r="BB498" i="4"/>
  <c r="BA487" i="4"/>
  <c r="BA507" i="4"/>
  <c r="BA504" i="4"/>
  <c r="BB515" i="4"/>
  <c r="BA493" i="4"/>
  <c r="BD502" i="4"/>
  <c r="BA482" i="4"/>
  <c r="BC488" i="4"/>
  <c r="BA494" i="4"/>
  <c r="BA502" i="4"/>
  <c r="BD507" i="4"/>
  <c r="BC512" i="4"/>
  <c r="BC486" i="4"/>
  <c r="BC494" i="4"/>
  <c r="BD501" i="4"/>
  <c r="BC514" i="4"/>
  <c r="BD486" i="4"/>
  <c r="BB504" i="4"/>
  <c r="BD514" i="4"/>
  <c r="BB494" i="4"/>
  <c r="BD494" i="4"/>
  <c r="BD497" i="4"/>
  <c r="BD496" i="4"/>
  <c r="BB495" i="4"/>
  <c r="BD493" i="4"/>
  <c r="BD483" i="4"/>
  <c r="BB496" i="4"/>
  <c r="BA404" i="4"/>
  <c r="BG15" i="4"/>
  <c r="BA15" i="4"/>
  <c r="BB15" i="4"/>
  <c r="BA328" i="4"/>
  <c r="BG13" i="4"/>
  <c r="BA13" i="4"/>
  <c r="BB13" i="4"/>
  <c r="BA214" i="4"/>
  <c r="BG10" i="4"/>
  <c r="BB10" i="4"/>
  <c r="BA10" i="4"/>
  <c r="T2585" i="2"/>
  <c r="V2585" i="2" s="1"/>
  <c r="T1668" i="2"/>
  <c r="V1668" i="2" s="1"/>
  <c r="T1412" i="2"/>
  <c r="V1412" i="2" s="1"/>
  <c r="T1104" i="2"/>
  <c r="V1104" i="2" s="1"/>
  <c r="T644" i="2"/>
  <c r="V644" i="2" s="1"/>
  <c r="T1765" i="2"/>
  <c r="V1765" i="2" s="1"/>
  <c r="T695" i="2"/>
  <c r="V695" i="2" s="1"/>
  <c r="T1962" i="2"/>
  <c r="V1962" i="2" s="1"/>
  <c r="T1763" i="2"/>
  <c r="V1763" i="2" s="1"/>
  <c r="T2960" i="2"/>
  <c r="V2960" i="2" s="1"/>
  <c r="T2265" i="2"/>
  <c r="V2265" i="2" s="1"/>
  <c r="T1588" i="2"/>
  <c r="V1588" i="2" s="1"/>
  <c r="T1332" i="2"/>
  <c r="V1332" i="2" s="1"/>
  <c r="T996" i="2"/>
  <c r="V996" i="2" s="1"/>
  <c r="T324" i="2"/>
  <c r="V324" i="2" s="1"/>
  <c r="T1399" i="2"/>
  <c r="V1399" i="2" s="1"/>
  <c r="T375" i="2"/>
  <c r="V375" i="2" s="1"/>
  <c r="T2282" i="2"/>
  <c r="V2282" i="2" s="1"/>
  <c r="T2083" i="2"/>
  <c r="V2083" i="2" s="1"/>
  <c r="T2713" i="2"/>
  <c r="V2713" i="2" s="1"/>
  <c r="T1700" i="2"/>
  <c r="V1700" i="2" s="1"/>
  <c r="T1444" i="2"/>
  <c r="V1444" i="2" s="1"/>
  <c r="T1144" i="2"/>
  <c r="V1144" i="2" s="1"/>
  <c r="T772" i="2"/>
  <c r="V772" i="2" s="1"/>
  <c r="T1591" i="2"/>
  <c r="V1591" i="2" s="1"/>
  <c r="T567" i="2"/>
  <c r="V567" i="2" s="1"/>
  <c r="T2090" i="2"/>
  <c r="V2090" i="2" s="1"/>
  <c r="T1891" i="2"/>
  <c r="V1891" i="2" s="1"/>
  <c r="T3384" i="2"/>
  <c r="V3384" i="2" s="1"/>
  <c r="T1573" i="2"/>
  <c r="V1573" i="2" s="1"/>
  <c r="T1537" i="2"/>
  <c r="V1537" i="2" s="1"/>
  <c r="T1505" i="2"/>
  <c r="V1505" i="2" s="1"/>
  <c r="T1469" i="2"/>
  <c r="V1469" i="2" s="1"/>
  <c r="T1437" i="2"/>
  <c r="V1437" i="2" s="1"/>
  <c r="T1401" i="2"/>
  <c r="V1401" i="2" s="1"/>
  <c r="T1369" i="2"/>
  <c r="V1369" i="2" s="1"/>
  <c r="T1337" i="2"/>
  <c r="V1337" i="2" s="1"/>
  <c r="T1305" i="2"/>
  <c r="V1305" i="2" s="1"/>
  <c r="T1269" i="2"/>
  <c r="V1269" i="2" s="1"/>
  <c r="T1237" i="2"/>
  <c r="V1237" i="2" s="1"/>
  <c r="T1205" i="2"/>
  <c r="V1205" i="2" s="1"/>
  <c r="T1173" i="2"/>
  <c r="V1173" i="2" s="1"/>
  <c r="T1141" i="2"/>
  <c r="V1141" i="2" s="1"/>
  <c r="T3448" i="2"/>
  <c r="V3448" i="2" s="1"/>
  <c r="T3128" i="2"/>
  <c r="V3128" i="2" s="1"/>
  <c r="T2872" i="2"/>
  <c r="V2872" i="2" s="1"/>
  <c r="T2701" i="2"/>
  <c r="V2701" i="2" s="1"/>
  <c r="T2637" i="2"/>
  <c r="V2637" i="2" s="1"/>
  <c r="T2573" i="2"/>
  <c r="V2573" i="2" s="1"/>
  <c r="T2509" i="2"/>
  <c r="V2509" i="2" s="1"/>
  <c r="T2445" i="2"/>
  <c r="V2445" i="2" s="1"/>
  <c r="T2381" i="2"/>
  <c r="V2381" i="2" s="1"/>
  <c r="T2317" i="2"/>
  <c r="V2317" i="2" s="1"/>
  <c r="T2253" i="2"/>
  <c r="V2253" i="2" s="1"/>
  <c r="T2189" i="2"/>
  <c r="V2189" i="2" s="1"/>
  <c r="T2125" i="2"/>
  <c r="V2125" i="2" s="1"/>
  <c r="T2329" i="2"/>
  <c r="V2329" i="2" s="1"/>
  <c r="T1604" i="2"/>
  <c r="V1604" i="2" s="1"/>
  <c r="T1348" i="2"/>
  <c r="V1348" i="2" s="1"/>
  <c r="T1016" i="2"/>
  <c r="V1016" i="2" s="1"/>
  <c r="T388" i="2"/>
  <c r="V388" i="2" s="1"/>
  <c r="T1463" i="2"/>
  <c r="V1463" i="2" s="1"/>
  <c r="T439" i="2"/>
  <c r="V439" i="2" s="1"/>
  <c r="T2218" i="2"/>
  <c r="V2218" i="2" s="1"/>
  <c r="T2019" i="2"/>
  <c r="V2019" i="2" s="1"/>
  <c r="T1824" i="2"/>
  <c r="V1824" i="2" s="1"/>
  <c r="T2009" i="2"/>
  <c r="V2009" i="2" s="1"/>
  <c r="T1524" i="2"/>
  <c r="V1524" i="2" s="1"/>
  <c r="T1252" i="2"/>
  <c r="V1252" i="2" s="1"/>
  <c r="T912" i="2"/>
  <c r="V912" i="2" s="1"/>
  <c r="T68" i="2"/>
  <c r="V68" i="2" s="1"/>
  <c r="T1143" i="2"/>
  <c r="V1143" i="2" s="1"/>
  <c r="T119" i="2"/>
  <c r="V119" i="2" s="1"/>
  <c r="T2538" i="2"/>
  <c r="V2538" i="2" s="1"/>
  <c r="T2339" i="2"/>
  <c r="V2339" i="2" s="1"/>
  <c r="T2457" i="2"/>
  <c r="V2457" i="2" s="1"/>
  <c r="T1636" i="2"/>
  <c r="V1636" i="2" s="1"/>
  <c r="T1380" i="2"/>
  <c r="V1380" i="2" s="1"/>
  <c r="T1060" i="2"/>
  <c r="V1060" i="2" s="1"/>
  <c r="T516" i="2"/>
  <c r="V516" i="2" s="1"/>
  <c r="T1335" i="2"/>
  <c r="V1335" i="2" s="1"/>
  <c r="T311" i="2"/>
  <c r="V311" i="2" s="1"/>
  <c r="T2346" i="2"/>
  <c r="V2346" i="2" s="1"/>
  <c r="T2147" i="2"/>
  <c r="V2147" i="2" s="1"/>
  <c r="T1609" i="2"/>
  <c r="V1609" i="2" s="1"/>
  <c r="T1565" i="2"/>
  <c r="V1565" i="2" s="1"/>
  <c r="T1529" i="2"/>
  <c r="V1529" i="2" s="1"/>
  <c r="T1497" i="2"/>
  <c r="V1497" i="2" s="1"/>
  <c r="T1461" i="2"/>
  <c r="V1461" i="2" s="1"/>
  <c r="T1425" i="2"/>
  <c r="V1425" i="2" s="1"/>
  <c r="T1393" i="2"/>
  <c r="V1393" i="2" s="1"/>
  <c r="T1361" i="2"/>
  <c r="V1361" i="2" s="1"/>
  <c r="T1329" i="2"/>
  <c r="V1329" i="2" s="1"/>
  <c r="T1293" i="2"/>
  <c r="V1293" i="2" s="1"/>
  <c r="T1261" i="2"/>
  <c r="V1261" i="2" s="1"/>
  <c r="T1229" i="2"/>
  <c r="V1229" i="2" s="1"/>
  <c r="T1197" i="2"/>
  <c r="V1197" i="2" s="1"/>
  <c r="T1165" i="2"/>
  <c r="V1165" i="2" s="1"/>
  <c r="T1133" i="2"/>
  <c r="V1133" i="2" s="1"/>
  <c r="T3320" i="2"/>
  <c r="V3320" i="2" s="1"/>
  <c r="T3064" i="2"/>
  <c r="V3064" i="2" s="1"/>
  <c r="T2808" i="2"/>
  <c r="V2808" i="2" s="1"/>
  <c r="T2685" i="2"/>
  <c r="V2685" i="2" s="1"/>
  <c r="T2621" i="2"/>
  <c r="V2621" i="2" s="1"/>
  <c r="T2557" i="2"/>
  <c r="V2557" i="2" s="1"/>
  <c r="T2493" i="2"/>
  <c r="V2493" i="2" s="1"/>
  <c r="T2429" i="2"/>
  <c r="V2429" i="2" s="1"/>
  <c r="T2365" i="2"/>
  <c r="V2365" i="2" s="1"/>
  <c r="T2301" i="2"/>
  <c r="V2301" i="2" s="1"/>
  <c r="T2237" i="2"/>
  <c r="V2237" i="2" s="1"/>
  <c r="T2173" i="2"/>
  <c r="V2173" i="2" s="1"/>
  <c r="T3176" i="2"/>
  <c r="V3176" i="2" s="1"/>
  <c r="T1476" i="2"/>
  <c r="V1476" i="2" s="1"/>
  <c r="T848" i="2"/>
  <c r="V848" i="2" s="1"/>
  <c r="T951" i="2"/>
  <c r="V951" i="2" s="1"/>
  <c r="T2737" i="2"/>
  <c r="V2737" i="2" s="1"/>
  <c r="T2521" i="2"/>
  <c r="V2521" i="2" s="1"/>
  <c r="T1396" i="2"/>
  <c r="V1396" i="2" s="1"/>
  <c r="T580" i="2"/>
  <c r="V580" i="2" s="1"/>
  <c r="T631" i="2"/>
  <c r="V631" i="2" s="1"/>
  <c r="T1827" i="2"/>
  <c r="V1827" i="2" s="1"/>
  <c r="T1945" i="2"/>
  <c r="V1945" i="2" s="1"/>
  <c r="T1232" i="2"/>
  <c r="V1232" i="2" s="1"/>
  <c r="T2277" i="2"/>
  <c r="V2277" i="2" s="1"/>
  <c r="T1834" i="2"/>
  <c r="V1834" i="2" s="1"/>
  <c r="T2659" i="2"/>
  <c r="V2659" i="2" s="1"/>
  <c r="T1545" i="2"/>
  <c r="V1545" i="2" s="1"/>
  <c r="T1481" i="2"/>
  <c r="V1481" i="2" s="1"/>
  <c r="T1409" i="2"/>
  <c r="V1409" i="2" s="1"/>
  <c r="T1345" i="2"/>
  <c r="V1345" i="2" s="1"/>
  <c r="T1277" i="2"/>
  <c r="V1277" i="2" s="1"/>
  <c r="T1213" i="2"/>
  <c r="V1213" i="2" s="1"/>
  <c r="T1149" i="2"/>
  <c r="V1149" i="2" s="1"/>
  <c r="T3192" i="2"/>
  <c r="V3192" i="2" s="1"/>
  <c r="T2717" i="2"/>
  <c r="V2717" i="2" s="1"/>
  <c r="T2589" i="2"/>
  <c r="V2589" i="2" s="1"/>
  <c r="T2461" i="2"/>
  <c r="V2461" i="2" s="1"/>
  <c r="T2333" i="2"/>
  <c r="V2333" i="2" s="1"/>
  <c r="T2205" i="2"/>
  <c r="V2205" i="2" s="1"/>
  <c r="T2093" i="2"/>
  <c r="V2093" i="2" s="1"/>
  <c r="T2029" i="2"/>
  <c r="V2029" i="2" s="1"/>
  <c r="T1965" i="2"/>
  <c r="V1965" i="2" s="1"/>
  <c r="T1901" i="2"/>
  <c r="V1901" i="2" s="1"/>
  <c r="T1837" i="2"/>
  <c r="V1837" i="2" s="1"/>
  <c r="T1773" i="2"/>
  <c r="V1773" i="2" s="1"/>
  <c r="T1709" i="2"/>
  <c r="V1709" i="2" s="1"/>
  <c r="T1689" i="2"/>
  <c r="V1689" i="2" s="1"/>
  <c r="T1673" i="2"/>
  <c r="V1673" i="2" s="1"/>
  <c r="T1657" i="2"/>
  <c r="V1657" i="2" s="1"/>
  <c r="T1641" i="2"/>
  <c r="V1641" i="2" s="1"/>
  <c r="T1625" i="2"/>
  <c r="V1625" i="2" s="1"/>
  <c r="T1605" i="2"/>
  <c r="V1605" i="2" s="1"/>
  <c r="T1585" i="2"/>
  <c r="V1585" i="2" s="1"/>
  <c r="T1557" i="2"/>
  <c r="V1557" i="2" s="1"/>
  <c r="T1525" i="2"/>
  <c r="V1525" i="2" s="1"/>
  <c r="T1493" i="2"/>
  <c r="V1493" i="2" s="1"/>
  <c r="T1465" i="2"/>
  <c r="V1465" i="2" s="1"/>
  <c r="T1433" i="2"/>
  <c r="V1433" i="2" s="1"/>
  <c r="T1405" i="2"/>
  <c r="V1405" i="2" s="1"/>
  <c r="T1373" i="2"/>
  <c r="V1373" i="2" s="1"/>
  <c r="T1341" i="2"/>
  <c r="V1341" i="2" s="1"/>
  <c r="T1309" i="2"/>
  <c r="V1309" i="2" s="1"/>
  <c r="T1281" i="2"/>
  <c r="V1281" i="2" s="1"/>
  <c r="T1249" i="2"/>
  <c r="V1249" i="2" s="1"/>
  <c r="T1217" i="2"/>
  <c r="V1217" i="2" s="1"/>
  <c r="T1185" i="2"/>
  <c r="V1185" i="2" s="1"/>
  <c r="T1153" i="2"/>
  <c r="V1153" i="2" s="1"/>
  <c r="T1121" i="2"/>
  <c r="V1121" i="2" s="1"/>
  <c r="T1065" i="2"/>
  <c r="V1065" i="2" s="1"/>
  <c r="T1001" i="2"/>
  <c r="V1001" i="2" s="1"/>
  <c r="T937" i="2"/>
  <c r="V937" i="2" s="1"/>
  <c r="T873" i="2"/>
  <c r="V873" i="2" s="1"/>
  <c r="T809" i="2"/>
  <c r="V809" i="2" s="1"/>
  <c r="T745" i="2"/>
  <c r="V745" i="2" s="1"/>
  <c r="T681" i="2"/>
  <c r="V681" i="2" s="1"/>
  <c r="T617" i="2"/>
  <c r="V617" i="2" s="1"/>
  <c r="T553" i="2"/>
  <c r="V553" i="2" s="1"/>
  <c r="T489" i="2"/>
  <c r="V489" i="2" s="1"/>
  <c r="T425" i="2"/>
  <c r="V425" i="2" s="1"/>
  <c r="T361" i="2"/>
  <c r="V361" i="2" s="1"/>
  <c r="T297" i="2"/>
  <c r="V297" i="2" s="1"/>
  <c r="T233" i="2"/>
  <c r="V233" i="2" s="1"/>
  <c r="T169" i="2"/>
  <c r="V169" i="2" s="1"/>
  <c r="T105" i="2"/>
  <c r="V105" i="2" s="1"/>
  <c r="T41" i="2"/>
  <c r="V41" i="2" s="1"/>
  <c r="T1025" i="2"/>
  <c r="V1025" i="2" s="1"/>
  <c r="T897" i="2"/>
  <c r="V897" i="2" s="1"/>
  <c r="T753" i="2"/>
  <c r="V753" i="2" s="1"/>
  <c r="T593" i="2"/>
  <c r="V593" i="2" s="1"/>
  <c r="T449" i="2"/>
  <c r="V449" i="2" s="1"/>
  <c r="T321" i="2"/>
  <c r="V321" i="2" s="1"/>
  <c r="T145" i="2"/>
  <c r="V145" i="2" s="1"/>
  <c r="T1053" i="2"/>
  <c r="V1053" i="2" s="1"/>
  <c r="T893" i="2"/>
  <c r="V893" i="2" s="1"/>
  <c r="T701" i="2"/>
  <c r="V701" i="2" s="1"/>
  <c r="T493" i="2"/>
  <c r="V493" i="2" s="1"/>
  <c r="T317" i="2"/>
  <c r="V317" i="2" s="1"/>
  <c r="T109" i="2"/>
  <c r="V109" i="2" s="1"/>
  <c r="T1077" i="2"/>
  <c r="V1077" i="2" s="1"/>
  <c r="T1013" i="2"/>
  <c r="V1013" i="2" s="1"/>
  <c r="T949" i="2"/>
  <c r="V949" i="2" s="1"/>
  <c r="T885" i="2"/>
  <c r="V885" i="2" s="1"/>
  <c r="T821" i="2"/>
  <c r="V821" i="2" s="1"/>
  <c r="T757" i="2"/>
  <c r="V757" i="2" s="1"/>
  <c r="T693" i="2"/>
  <c r="V693" i="2" s="1"/>
  <c r="T629" i="2"/>
  <c r="V629" i="2" s="1"/>
  <c r="T565" i="2"/>
  <c r="V565" i="2" s="1"/>
  <c r="T501" i="2"/>
  <c r="V501" i="2" s="1"/>
  <c r="T437" i="2"/>
  <c r="V437" i="2" s="1"/>
  <c r="T373" i="2"/>
  <c r="V373" i="2" s="1"/>
  <c r="T309" i="2"/>
  <c r="V309" i="2" s="1"/>
  <c r="T245" i="2"/>
  <c r="V245" i="2" s="1"/>
  <c r="T181" i="2"/>
  <c r="V181" i="2" s="1"/>
  <c r="T117" i="2"/>
  <c r="V117" i="2" s="1"/>
  <c r="T53" i="2"/>
  <c r="V53" i="2" s="1"/>
  <c r="T1073" i="2"/>
  <c r="V1073" i="2" s="1"/>
  <c r="T945" i="2"/>
  <c r="V945" i="2" s="1"/>
  <c r="T833" i="2"/>
  <c r="V833" i="2" s="1"/>
  <c r="T705" i="2"/>
  <c r="V705" i="2" s="1"/>
  <c r="T609" i="2"/>
  <c r="V609" i="2" s="1"/>
  <c r="T481" i="2"/>
  <c r="V481" i="2" s="1"/>
  <c r="T337" i="2"/>
  <c r="V337" i="2" s="1"/>
  <c r="T129" i="2"/>
  <c r="V129" i="2" s="1"/>
  <c r="T1069" i="2"/>
  <c r="V1069" i="2" s="1"/>
  <c r="T781" i="2"/>
  <c r="V781" i="2" s="1"/>
  <c r="T589" i="2"/>
  <c r="V589" i="2" s="1"/>
  <c r="T413" i="2"/>
  <c r="V413" i="2" s="1"/>
  <c r="T205" i="2"/>
  <c r="V205" i="2" s="1"/>
  <c r="T45" i="2"/>
  <c r="V45" i="2" s="1"/>
  <c r="T209" i="2"/>
  <c r="V209" i="2" s="1"/>
  <c r="T1101" i="2"/>
  <c r="V1101" i="2" s="1"/>
  <c r="T957" i="2"/>
  <c r="V957" i="2" s="1"/>
  <c r="T765" i="2"/>
  <c r="V765" i="2" s="1"/>
  <c r="T573" i="2"/>
  <c r="V573" i="2" s="1"/>
  <c r="T381" i="2"/>
  <c r="V381" i="2" s="1"/>
  <c r="T173" i="2"/>
  <c r="V173" i="2" s="1"/>
  <c r="T14" i="2"/>
  <c r="V14" i="2" s="1"/>
  <c r="T78" i="2"/>
  <c r="V78" i="2" s="1"/>
  <c r="T142" i="2"/>
  <c r="V142" i="2" s="1"/>
  <c r="T206" i="2"/>
  <c r="V206" i="2" s="1"/>
  <c r="T270" i="2"/>
  <c r="V270" i="2" s="1"/>
  <c r="T334" i="2"/>
  <c r="V334" i="2" s="1"/>
  <c r="T398" i="2"/>
  <c r="V398" i="2" s="1"/>
  <c r="T462" i="2"/>
  <c r="V462" i="2" s="1"/>
  <c r="T526" i="2"/>
  <c r="V526" i="2" s="1"/>
  <c r="T2073" i="2"/>
  <c r="V2073" i="2" s="1"/>
  <c r="T1272" i="2"/>
  <c r="V1272" i="2" s="1"/>
  <c r="T132" i="2"/>
  <c r="V132" i="2" s="1"/>
  <c r="T183" i="2"/>
  <c r="V183" i="2" s="1"/>
  <c r="T2275" i="2"/>
  <c r="V2275" i="2" s="1"/>
  <c r="T1753" i="2"/>
  <c r="V1753" i="2" s="1"/>
  <c r="T1168" i="2"/>
  <c r="V1168" i="2" s="1"/>
  <c r="T2533" i="2"/>
  <c r="V2533" i="2" s="1"/>
  <c r="T1770" i="2"/>
  <c r="V1770" i="2" s="1"/>
  <c r="T2595" i="2"/>
  <c r="V2595" i="2" s="1"/>
  <c r="T1572" i="2"/>
  <c r="V1572" i="2" s="1"/>
  <c r="T976" i="2"/>
  <c r="V976" i="2" s="1"/>
  <c r="T1079" i="2"/>
  <c r="V1079" i="2" s="1"/>
  <c r="T2602" i="2"/>
  <c r="V2602" i="2" s="1"/>
  <c r="T1589" i="2"/>
  <c r="V1589" i="2" s="1"/>
  <c r="T1521" i="2"/>
  <c r="V1521" i="2" s="1"/>
  <c r="T1453" i="2"/>
  <c r="V1453" i="2" s="1"/>
  <c r="T1385" i="2"/>
  <c r="V1385" i="2" s="1"/>
  <c r="T1321" i="2"/>
  <c r="V1321" i="2" s="1"/>
  <c r="T1253" i="2"/>
  <c r="V1253" i="2" s="1"/>
  <c r="T1189" i="2"/>
  <c r="V1189" i="2" s="1"/>
  <c r="T1125" i="2"/>
  <c r="V1125" i="2" s="1"/>
  <c r="T3000" i="2"/>
  <c r="V3000" i="2" s="1"/>
  <c r="T2669" i="2"/>
  <c r="V2669" i="2" s="1"/>
  <c r="T2541" i="2"/>
  <c r="V2541" i="2" s="1"/>
  <c r="T2413" i="2"/>
  <c r="V2413" i="2" s="1"/>
  <c r="T2285" i="2"/>
  <c r="V2285" i="2" s="1"/>
  <c r="T2157" i="2"/>
  <c r="V2157" i="2" s="1"/>
  <c r="T2077" i="2"/>
  <c r="V2077" i="2" s="1"/>
  <c r="T2013" i="2"/>
  <c r="V2013" i="2" s="1"/>
  <c r="T1949" i="2"/>
  <c r="V1949" i="2" s="1"/>
  <c r="T1885" i="2"/>
  <c r="V1885" i="2" s="1"/>
  <c r="T1821" i="2"/>
  <c r="V1821" i="2" s="1"/>
  <c r="T1757" i="2"/>
  <c r="V1757" i="2" s="1"/>
  <c r="T1701" i="2"/>
  <c r="V1701" i="2" s="1"/>
  <c r="T1685" i="2"/>
  <c r="V1685" i="2" s="1"/>
  <c r="T1669" i="2"/>
  <c r="V1669" i="2" s="1"/>
  <c r="T1653" i="2"/>
  <c r="V1653" i="2" s="1"/>
  <c r="T1637" i="2"/>
  <c r="V1637" i="2" s="1"/>
  <c r="T1621" i="2"/>
  <c r="V1621" i="2" s="1"/>
  <c r="T1601" i="2"/>
  <c r="V1601" i="2" s="1"/>
  <c r="T1577" i="2"/>
  <c r="V1577" i="2" s="1"/>
  <c r="T1549" i="2"/>
  <c r="V1549" i="2" s="1"/>
  <c r="T1517" i="2"/>
  <c r="V1517" i="2" s="1"/>
  <c r="T1485" i="2"/>
  <c r="V1485" i="2" s="1"/>
  <c r="T1457" i="2"/>
  <c r="V1457" i="2" s="1"/>
  <c r="T1429" i="2"/>
  <c r="V1429" i="2" s="1"/>
  <c r="T1397" i="2"/>
  <c r="V1397" i="2" s="1"/>
  <c r="T1365" i="2"/>
  <c r="V1365" i="2" s="1"/>
  <c r="T1333" i="2"/>
  <c r="V1333" i="2" s="1"/>
  <c r="T1301" i="2"/>
  <c r="V1301" i="2" s="1"/>
  <c r="T1273" i="2"/>
  <c r="V1273" i="2" s="1"/>
  <c r="T1241" i="2"/>
  <c r="V1241" i="2" s="1"/>
  <c r="T1209" i="2"/>
  <c r="V1209" i="2" s="1"/>
  <c r="T1177" i="2"/>
  <c r="V1177" i="2" s="1"/>
  <c r="T1145" i="2"/>
  <c r="V1145" i="2" s="1"/>
  <c r="T1113" i="2"/>
  <c r="V1113" i="2" s="1"/>
  <c r="T1049" i="2"/>
  <c r="V1049" i="2" s="1"/>
  <c r="T985" i="2"/>
  <c r="V985" i="2" s="1"/>
  <c r="T921" i="2"/>
  <c r="V921" i="2" s="1"/>
  <c r="T857" i="2"/>
  <c r="V857" i="2" s="1"/>
  <c r="T793" i="2"/>
  <c r="V793" i="2" s="1"/>
  <c r="T729" i="2"/>
  <c r="V729" i="2" s="1"/>
  <c r="T665" i="2"/>
  <c r="V665" i="2" s="1"/>
  <c r="T601" i="2"/>
  <c r="V601" i="2" s="1"/>
  <c r="T537" i="2"/>
  <c r="V537" i="2" s="1"/>
  <c r="T473" i="2"/>
  <c r="V473" i="2" s="1"/>
  <c r="T409" i="2"/>
  <c r="V409" i="2" s="1"/>
  <c r="T345" i="2"/>
  <c r="V345" i="2" s="1"/>
  <c r="T281" i="2"/>
  <c r="V281" i="2" s="1"/>
  <c r="T217" i="2"/>
  <c r="V217" i="2" s="1"/>
  <c r="T153" i="2"/>
  <c r="V153" i="2" s="1"/>
  <c r="T89" i="2"/>
  <c r="V89" i="2" s="1"/>
  <c r="T25" i="2"/>
  <c r="V25" i="2" s="1"/>
  <c r="T993" i="2"/>
  <c r="V993" i="2" s="1"/>
  <c r="T865" i="2"/>
  <c r="V865" i="2" s="1"/>
  <c r="T737" i="2"/>
  <c r="V737" i="2" s="1"/>
  <c r="T545" i="2"/>
  <c r="V545" i="2" s="1"/>
  <c r="T417" i="2"/>
  <c r="V417" i="2" s="1"/>
  <c r="T273" i="2"/>
  <c r="V273" i="2" s="1"/>
  <c r="T97" i="2"/>
  <c r="V97" i="2" s="1"/>
  <c r="T1005" i="2"/>
  <c r="V1005" i="2" s="1"/>
  <c r="T845" i="2"/>
  <c r="V845" i="2" s="1"/>
  <c r="T653" i="2"/>
  <c r="V653" i="2" s="1"/>
  <c r="T445" i="2"/>
  <c r="V445" i="2" s="1"/>
  <c r="T269" i="2"/>
  <c r="V269" i="2" s="1"/>
  <c r="T77" i="2"/>
  <c r="V77" i="2" s="1"/>
  <c r="T1061" i="2"/>
  <c r="V1061" i="2" s="1"/>
  <c r="T997" i="2"/>
  <c r="V997" i="2" s="1"/>
  <c r="T933" i="2"/>
  <c r="V933" i="2" s="1"/>
  <c r="T869" i="2"/>
  <c r="V869" i="2" s="1"/>
  <c r="T805" i="2"/>
  <c r="V805" i="2" s="1"/>
  <c r="T741" i="2"/>
  <c r="V741" i="2" s="1"/>
  <c r="T677" i="2"/>
  <c r="V677" i="2" s="1"/>
  <c r="T613" i="2"/>
  <c r="V613" i="2" s="1"/>
  <c r="T549" i="2"/>
  <c r="V549" i="2" s="1"/>
  <c r="T485" i="2"/>
  <c r="V485" i="2" s="1"/>
  <c r="T421" i="2"/>
  <c r="V421" i="2" s="1"/>
  <c r="T357" i="2"/>
  <c r="V357" i="2" s="1"/>
  <c r="T293" i="2"/>
  <c r="V293" i="2" s="1"/>
  <c r="T229" i="2"/>
  <c r="V229" i="2" s="1"/>
  <c r="T165" i="2"/>
  <c r="V165" i="2" s="1"/>
  <c r="T101" i="2"/>
  <c r="V101" i="2" s="1"/>
  <c r="T37" i="2"/>
  <c r="V37" i="2" s="1"/>
  <c r="T1041" i="2"/>
  <c r="V1041" i="2" s="1"/>
  <c r="T913" i="2"/>
  <c r="V913" i="2" s="1"/>
  <c r="T801" i="2"/>
  <c r="V801" i="2" s="1"/>
  <c r="T673" i="2"/>
  <c r="V673" i="2" s="1"/>
  <c r="T577" i="2"/>
  <c r="V577" i="2" s="1"/>
  <c r="T433" i="2"/>
  <c r="V433" i="2" s="1"/>
  <c r="T289" i="2"/>
  <c r="V289" i="2" s="1"/>
  <c r="T81" i="2"/>
  <c r="V81" i="2" s="1"/>
  <c r="T941" i="2"/>
  <c r="V941" i="2" s="1"/>
  <c r="T733" i="2"/>
  <c r="V733" i="2" s="1"/>
  <c r="T541" i="2"/>
  <c r="V541" i="2" s="1"/>
  <c r="T349" i="2"/>
  <c r="V349" i="2" s="1"/>
  <c r="T189" i="2"/>
  <c r="V189" i="2" s="1"/>
  <c r="T497" i="2"/>
  <c r="V497" i="2" s="1"/>
  <c r="T161" i="2"/>
  <c r="V161" i="2" s="1"/>
  <c r="T1037" i="2"/>
  <c r="V1037" i="2" s="1"/>
  <c r="T909" i="2"/>
  <c r="V909" i="2" s="1"/>
  <c r="T717" i="2"/>
  <c r="V717" i="2" s="1"/>
  <c r="T525" i="2"/>
  <c r="V525" i="2" s="1"/>
  <c r="T333" i="2"/>
  <c r="V333" i="2" s="1"/>
  <c r="T125" i="2"/>
  <c r="V125" i="2" s="1"/>
  <c r="T30" i="2"/>
  <c r="V30" i="2" s="1"/>
  <c r="T94" i="2"/>
  <c r="V94" i="2" s="1"/>
  <c r="T158" i="2"/>
  <c r="V158" i="2" s="1"/>
  <c r="T222" i="2"/>
  <c r="V222" i="2" s="1"/>
  <c r="T286" i="2"/>
  <c r="V286" i="2" s="1"/>
  <c r="T350" i="2"/>
  <c r="V350" i="2" s="1"/>
  <c r="T414" i="2"/>
  <c r="V414" i="2" s="1"/>
  <c r="T478" i="2"/>
  <c r="V478" i="2" s="1"/>
  <c r="T542" i="2"/>
  <c r="V542" i="2" s="1"/>
  <c r="T606" i="2"/>
  <c r="V606" i="2" s="1"/>
  <c r="T670" i="2"/>
  <c r="V670" i="2" s="1"/>
  <c r="T734" i="2"/>
  <c r="V734" i="2" s="1"/>
  <c r="T798" i="2"/>
  <c r="V798" i="2" s="1"/>
  <c r="T862" i="2"/>
  <c r="V862" i="2" s="1"/>
  <c r="T926" i="2"/>
  <c r="V926" i="2" s="1"/>
  <c r="T990" i="2"/>
  <c r="V990" i="2" s="1"/>
  <c r="T1054" i="2"/>
  <c r="V1054" i="2" s="1"/>
  <c r="T1118" i="2"/>
  <c r="V1118" i="2" s="1"/>
  <c r="T1182" i="2"/>
  <c r="V1182" i="2" s="1"/>
  <c r="T1246" i="2"/>
  <c r="V1246" i="2" s="1"/>
  <c r="T1310" i="2"/>
  <c r="V1310" i="2" s="1"/>
  <c r="T1374" i="2"/>
  <c r="V1374" i="2" s="1"/>
  <c r="T1438" i="2"/>
  <c r="V1438" i="2" s="1"/>
  <c r="T1502" i="2"/>
  <c r="V1502" i="2" s="1"/>
  <c r="T1566" i="2"/>
  <c r="V1566" i="2" s="1"/>
  <c r="T1630" i="2"/>
  <c r="V1630" i="2" s="1"/>
  <c r="T1694" i="2"/>
  <c r="V1694" i="2" s="1"/>
  <c r="T1921" i="2"/>
  <c r="V1921" i="2" s="1"/>
  <c r="T2177" i="2"/>
  <c r="V2177" i="2" s="1"/>
  <c r="T2433" i="2"/>
  <c r="V2433" i="2" s="1"/>
  <c r="T2689" i="2"/>
  <c r="V2689" i="2" s="1"/>
  <c r="BD307" i="4"/>
  <c r="BD303" i="4"/>
  <c r="BD456" i="4"/>
  <c r="BD444" i="4"/>
  <c r="BD445" i="4"/>
  <c r="BD292" i="4"/>
  <c r="BD306" i="4"/>
  <c r="BD454" i="4"/>
  <c r="BD455" i="4"/>
  <c r="BD459" i="4"/>
  <c r="BD293" i="4"/>
  <c r="BD305" i="4"/>
  <c r="BD458" i="4"/>
  <c r="BD304" i="4"/>
  <c r="BD457" i="4"/>
  <c r="BB456" i="4"/>
  <c r="BB458" i="4"/>
  <c r="T1489" i="2"/>
  <c r="V1489" i="2" s="1"/>
  <c r="T2403" i="2"/>
  <c r="V2403" i="2" s="1"/>
  <c r="T260" i="2"/>
  <c r="V260" i="2" s="1"/>
  <c r="T2201" i="2"/>
  <c r="V2201" i="2" s="1"/>
  <c r="T887" i="2"/>
  <c r="V887" i="2" s="1"/>
  <c r="T1460" i="2"/>
  <c r="V1460" i="2" s="1"/>
  <c r="T2474" i="2"/>
  <c r="V2474" i="2" s="1"/>
  <c r="T932" i="2"/>
  <c r="V932" i="2" s="1"/>
  <c r="BI14" i="4"/>
  <c r="BJ14" i="4"/>
  <c r="T1137" i="2"/>
  <c r="V1137" i="2" s="1"/>
  <c r="T1201" i="2"/>
  <c r="V1201" i="2" s="1"/>
  <c r="T1265" i="2"/>
  <c r="V1265" i="2" s="1"/>
  <c r="T1325" i="2"/>
  <c r="V1325" i="2" s="1"/>
  <c r="T1389" i="2"/>
  <c r="V1389" i="2" s="1"/>
  <c r="T1449" i="2"/>
  <c r="V1449" i="2" s="1"/>
  <c r="T1509" i="2"/>
  <c r="V1509" i="2" s="1"/>
  <c r="T1569" i="2"/>
  <c r="V1569" i="2" s="1"/>
  <c r="T1617" i="2"/>
  <c r="V1617" i="2" s="1"/>
  <c r="T1649" i="2"/>
  <c r="V1649" i="2" s="1"/>
  <c r="T1681" i="2"/>
  <c r="V1681" i="2" s="1"/>
  <c r="T1741" i="2"/>
  <c r="V1741" i="2" s="1"/>
  <c r="T1869" i="2"/>
  <c r="V1869" i="2" s="1"/>
  <c r="T1997" i="2"/>
  <c r="V1997" i="2" s="1"/>
  <c r="T2141" i="2"/>
  <c r="V2141" i="2" s="1"/>
  <c r="T2397" i="2"/>
  <c r="V2397" i="2" s="1"/>
  <c r="T2653" i="2"/>
  <c r="V2653" i="2" s="1"/>
  <c r="T1117" i="2"/>
  <c r="V1117" i="2" s="1"/>
  <c r="T1245" i="2"/>
  <c r="V1245" i="2" s="1"/>
  <c r="T1377" i="2"/>
  <c r="V1377" i="2" s="1"/>
  <c r="T1513" i="2"/>
  <c r="V1513" i="2" s="1"/>
  <c r="T3244" i="2"/>
  <c r="V3244" i="2" s="1"/>
  <c r="T888" i="2"/>
  <c r="V888" i="2" s="1"/>
  <c r="T3216" i="2"/>
  <c r="V3216" i="2" s="1"/>
  <c r="T1655" i="2"/>
  <c r="V1655" i="2" s="1"/>
  <c r="T1652" i="2"/>
  <c r="V1652" i="2" s="1"/>
  <c r="T1706" i="2"/>
  <c r="V1706" i="2" s="1"/>
  <c r="T1188" i="2"/>
  <c r="V1188" i="2" s="1"/>
  <c r="BD495" i="4"/>
  <c r="T3472" i="2"/>
  <c r="V3472" i="2" s="1"/>
  <c r="BK6" i="4"/>
  <c r="BJ6" i="4"/>
  <c r="BI6" i="4"/>
  <c r="BJ7" i="4"/>
  <c r="BA366" i="4"/>
  <c r="BG14" i="4"/>
  <c r="BB14" i="4"/>
  <c r="BA14" i="4"/>
  <c r="BA252" i="4"/>
  <c r="BG11" i="4"/>
  <c r="BB11" i="4"/>
  <c r="BA11" i="4"/>
  <c r="BA176" i="4"/>
  <c r="BB193" i="4" s="1"/>
  <c r="BG9" i="4"/>
  <c r="BA9" i="4"/>
  <c r="BB9" i="4"/>
  <c r="BA100" i="4"/>
  <c r="BG7" i="4"/>
  <c r="BA7" i="4"/>
  <c r="BB7" i="4"/>
  <c r="BG6" i="4"/>
  <c r="BA6" i="4"/>
  <c r="BA62" i="4"/>
  <c r="B4" i="4"/>
  <c r="BB6" i="4"/>
  <c r="BI15" i="4"/>
  <c r="BI13" i="4"/>
  <c r="BI10" i="4"/>
  <c r="BB292" i="4"/>
  <c r="BB445" i="4"/>
  <c r="BB444" i="4"/>
  <c r="BB293" i="4"/>
  <c r="Z33" i="3"/>
  <c r="Z29" i="3"/>
  <c r="BK8" i="4"/>
  <c r="BD8" i="4"/>
  <c r="BK9" i="4"/>
  <c r="U24" i="3"/>
  <c r="BC172" i="4"/>
  <c r="BB173" i="4"/>
  <c r="BD142" i="4"/>
  <c r="BD158" i="4"/>
  <c r="BC147" i="4"/>
  <c r="BC163" i="4"/>
  <c r="BD140" i="4"/>
  <c r="BD156" i="4"/>
  <c r="BD172" i="4"/>
  <c r="BD149" i="4"/>
  <c r="BA165" i="4"/>
  <c r="BC145" i="4"/>
  <c r="BB150" i="4"/>
  <c r="BA155" i="4"/>
  <c r="BC161" i="4"/>
  <c r="BB166" i="4"/>
  <c r="BA171" i="4"/>
  <c r="BB141" i="4"/>
  <c r="BB145" i="4"/>
  <c r="BB149" i="4"/>
  <c r="BB153" i="4"/>
  <c r="BB157" i="4"/>
  <c r="BB161" i="4"/>
  <c r="BB165" i="4"/>
  <c r="BB169" i="4"/>
  <c r="BA140" i="4"/>
  <c r="BA144" i="4"/>
  <c r="BC150" i="4"/>
  <c r="BB155" i="4"/>
  <c r="BB159" i="4"/>
  <c r="BB163" i="4"/>
  <c r="BB167" i="4"/>
  <c r="BB171" i="4"/>
  <c r="BB144" i="4"/>
  <c r="BB152" i="4"/>
  <c r="BB164" i="4"/>
  <c r="BB142" i="4"/>
  <c r="BA147" i="4"/>
  <c r="BC153" i="4"/>
  <c r="BB158" i="4"/>
  <c r="BA163" i="4"/>
  <c r="BC169" i="4"/>
  <c r="BB174" i="4"/>
  <c r="BD143" i="4"/>
  <c r="BD147" i="4"/>
  <c r="BD151" i="4"/>
  <c r="BD155" i="4"/>
  <c r="BD159" i="4"/>
  <c r="BD163" i="4"/>
  <c r="BD167" i="4"/>
  <c r="BD171" i="4"/>
  <c r="BC142" i="4"/>
  <c r="BB147" i="4"/>
  <c r="BA152" i="4"/>
  <c r="BD157" i="4"/>
  <c r="BD161" i="4"/>
  <c r="BD165" i="4"/>
  <c r="BD169" i="4"/>
  <c r="BC174" i="4"/>
  <c r="BB148" i="4"/>
  <c r="BB156" i="4"/>
  <c r="BB172" i="4"/>
  <c r="BA173" i="4"/>
  <c r="BD146" i="4"/>
  <c r="BD162" i="4"/>
  <c r="BC151" i="4"/>
  <c r="BC167" i="4"/>
  <c r="BD144" i="4"/>
  <c r="BD160" i="4"/>
  <c r="BD174" i="4"/>
  <c r="BD153" i="4"/>
  <c r="BA169" i="4"/>
  <c r="BC141" i="4"/>
  <c r="BB146" i="4"/>
  <c r="BA151" i="4"/>
  <c r="BC157" i="4"/>
  <c r="BB162" i="4"/>
  <c r="BA167" i="4"/>
  <c r="BC173" i="4"/>
  <c r="BA142" i="4"/>
  <c r="BA146" i="4"/>
  <c r="BA150" i="4"/>
  <c r="BA154" i="4"/>
  <c r="BA158" i="4"/>
  <c r="BA162" i="4"/>
  <c r="BA166" i="4"/>
  <c r="BA170" i="4"/>
  <c r="BD141" i="4"/>
  <c r="BC146" i="4"/>
  <c r="BB151" i="4"/>
  <c r="BA156" i="4"/>
  <c r="BA160" i="4"/>
  <c r="BA164" i="4"/>
  <c r="BA168" i="4"/>
  <c r="BA172" i="4"/>
  <c r="BA145" i="4"/>
  <c r="BA153" i="4"/>
  <c r="BB168" i="4"/>
  <c r="BD150" i="4"/>
  <c r="BD166" i="4"/>
  <c r="BC155" i="4"/>
  <c r="BC171" i="4"/>
  <c r="BD148" i="4"/>
  <c r="BD164" i="4"/>
  <c r="BA141" i="4"/>
  <c r="BA157" i="4"/>
  <c r="BD173" i="4"/>
  <c r="BD154" i="4"/>
  <c r="BD170" i="4"/>
  <c r="BC143" i="4"/>
  <c r="BC159" i="4"/>
  <c r="BD152" i="4"/>
  <c r="BD168" i="4"/>
  <c r="BD145" i="4"/>
  <c r="BA161" i="4"/>
  <c r="BA143" i="4"/>
  <c r="BC149" i="4"/>
  <c r="BB154" i="4"/>
  <c r="BA159" i="4"/>
  <c r="BC165" i="4"/>
  <c r="BB170" i="4"/>
  <c r="BC140" i="4"/>
  <c r="BC144" i="4"/>
  <c r="BC148" i="4"/>
  <c r="BC152" i="4"/>
  <c r="BC156" i="4"/>
  <c r="BC160" i="4"/>
  <c r="BC164" i="4"/>
  <c r="BC168" i="4"/>
  <c r="BA174" i="4"/>
  <c r="BB143" i="4"/>
  <c r="BA148" i="4"/>
  <c r="BC154" i="4"/>
  <c r="BC158" i="4"/>
  <c r="BC162" i="4"/>
  <c r="BC166" i="4"/>
  <c r="BC170" i="4"/>
  <c r="BB140" i="4"/>
  <c r="BA149" i="4"/>
  <c r="BB160" i="4"/>
  <c r="T63" i="4" l="1"/>
  <c r="T64" i="4"/>
  <c r="L64" i="4"/>
  <c r="L63" i="4"/>
  <c r="Z28" i="3"/>
  <c r="H26" i="3"/>
  <c r="U25" i="3"/>
  <c r="BA21" i="4"/>
  <c r="L41" i="4"/>
  <c r="L61" i="4"/>
  <c r="T57" i="4"/>
  <c r="L40" i="4"/>
  <c r="L60" i="4"/>
  <c r="L57" i="4"/>
  <c r="L59" i="4"/>
  <c r="T40" i="4"/>
  <c r="BB189" i="4"/>
  <c r="T59" i="4"/>
  <c r="T60" i="4"/>
  <c r="T62" i="4"/>
  <c r="T58" i="4"/>
  <c r="T61" i="4"/>
  <c r="BC21" i="4"/>
  <c r="T41" i="4"/>
  <c r="BH8" i="4"/>
  <c r="BH13" i="4"/>
  <c r="BH6" i="4"/>
  <c r="BH7" i="4"/>
  <c r="BH12" i="4"/>
  <c r="BH17" i="4"/>
  <c r="BH11" i="4"/>
  <c r="BH16" i="4"/>
  <c r="BH10" i="4"/>
  <c r="BH15" i="4"/>
  <c r="BH9" i="4"/>
  <c r="BH14" i="4"/>
  <c r="BC134" i="4"/>
  <c r="BC105" i="4"/>
  <c r="BA103" i="4"/>
  <c r="BD108" i="4"/>
  <c r="BD124" i="4"/>
  <c r="BC117" i="4"/>
  <c r="BC133" i="4"/>
  <c r="BB114" i="4"/>
  <c r="BB130" i="4"/>
  <c r="BA111" i="4"/>
  <c r="BA127" i="4"/>
  <c r="BB102" i="4"/>
  <c r="BD104" i="4"/>
  <c r="BD128" i="4"/>
  <c r="BC109" i="4"/>
  <c r="BC129" i="4"/>
  <c r="BB106" i="4"/>
  <c r="BB126" i="4"/>
  <c r="BA119" i="4"/>
  <c r="BD112" i="4"/>
  <c r="BD132" i="4"/>
  <c r="BC113" i="4"/>
  <c r="BB110" i="4"/>
  <c r="BB134" i="4"/>
  <c r="BA123" i="4"/>
  <c r="BD116" i="4"/>
  <c r="BD136" i="4"/>
  <c r="BC121" i="4"/>
  <c r="BB118" i="4"/>
  <c r="BA107" i="4"/>
  <c r="BA131" i="4"/>
  <c r="BD120" i="4"/>
  <c r="BC125" i="4"/>
  <c r="BB122" i="4"/>
  <c r="BA115" i="4"/>
  <c r="BA135" i="4"/>
  <c r="BB103" i="4"/>
  <c r="BC114" i="4"/>
  <c r="BB119" i="4"/>
  <c r="BD125" i="4"/>
  <c r="BA136" i="4"/>
  <c r="BA105" i="4"/>
  <c r="BA109" i="4"/>
  <c r="BA113" i="4"/>
  <c r="BD118" i="4"/>
  <c r="BD122" i="4"/>
  <c r="BD126" i="4"/>
  <c r="BD130" i="4"/>
  <c r="BD134" i="4"/>
  <c r="BB107" i="4"/>
  <c r="BC122" i="4"/>
  <c r="BB131" i="4"/>
  <c r="BA102" i="4"/>
  <c r="BA106" i="4"/>
  <c r="BA110" i="4"/>
  <c r="BD115" i="4"/>
  <c r="BC120" i="4"/>
  <c r="BC124" i="4"/>
  <c r="BC128" i="4"/>
  <c r="BC132" i="4"/>
  <c r="BC136" i="4"/>
  <c r="BA104" i="4"/>
  <c r="BD117" i="4"/>
  <c r="BB123" i="4"/>
  <c r="BD102" i="4"/>
  <c r="BC107" i="4"/>
  <c r="BB112" i="4"/>
  <c r="BC119" i="4"/>
  <c r="BB124" i="4"/>
  <c r="BA129" i="4"/>
  <c r="BC135" i="4"/>
  <c r="BB111" i="4"/>
  <c r="BC130" i="4"/>
  <c r="BD103" i="4"/>
  <c r="BC108" i="4"/>
  <c r="BA114" i="4"/>
  <c r="BB121" i="4"/>
  <c r="BA126" i="4"/>
  <c r="BD131" i="4"/>
  <c r="BC110" i="4"/>
  <c r="BA108" i="4"/>
  <c r="BD121" i="4"/>
  <c r="BC103" i="4"/>
  <c r="BD110" i="4"/>
  <c r="BA117" i="4"/>
  <c r="BA125" i="4"/>
  <c r="BB132" i="4"/>
  <c r="BD109" i="4"/>
  <c r="BA132" i="4"/>
  <c r="BB105" i="4"/>
  <c r="BC112" i="4"/>
  <c r="BA122" i="4"/>
  <c r="BB129" i="4"/>
  <c r="BD135" i="4"/>
  <c r="BC118" i="4"/>
  <c r="BD114" i="4"/>
  <c r="BB128" i="4"/>
  <c r="BB135" i="4"/>
  <c r="BA118" i="4"/>
  <c r="BB125" i="4"/>
  <c r="BA116" i="4"/>
  <c r="BC126" i="4"/>
  <c r="BB104" i="4"/>
  <c r="BC111" i="4"/>
  <c r="BB120" i="4"/>
  <c r="BC127" i="4"/>
  <c r="BA133" i="4"/>
  <c r="BA112" i="4"/>
  <c r="BD133" i="4"/>
  <c r="BD107" i="4"/>
  <c r="BC116" i="4"/>
  <c r="BD123" i="4"/>
  <c r="BA130" i="4"/>
  <c r="BD113" i="4"/>
  <c r="BC102" i="4"/>
  <c r="BB127" i="4"/>
  <c r="BA121" i="4"/>
  <c r="BB136" i="4"/>
  <c r="BB109" i="4"/>
  <c r="BB133" i="4"/>
  <c r="BD106" i="4"/>
  <c r="BA124" i="4"/>
  <c r="BC106" i="4"/>
  <c r="BA120" i="4"/>
  <c r="BA128" i="4"/>
  <c r="BB108" i="4"/>
  <c r="BC115" i="4"/>
  <c r="BC123" i="4"/>
  <c r="BC131" i="4"/>
  <c r="BD105" i="4"/>
  <c r="BD129" i="4"/>
  <c r="BC104" i="4"/>
  <c r="BD111" i="4"/>
  <c r="BD119" i="4"/>
  <c r="BD127" i="4"/>
  <c r="BA134" i="4"/>
  <c r="BB117" i="4"/>
  <c r="BB115" i="4"/>
  <c r="BB113" i="4"/>
  <c r="BB116" i="4"/>
  <c r="BD184" i="4"/>
  <c r="BD196" i="4"/>
  <c r="BA211" i="4"/>
  <c r="BA193" i="4"/>
  <c r="BD178" i="4"/>
  <c r="BA197" i="4"/>
  <c r="BA181" i="4"/>
  <c r="BA185" i="4"/>
  <c r="BD186" i="4"/>
  <c r="BA199" i="4"/>
  <c r="BD194" i="4"/>
  <c r="BA189" i="4"/>
  <c r="BA203" i="4"/>
  <c r="BD192" i="4"/>
  <c r="BD182" i="4"/>
  <c r="BD180" i="4"/>
  <c r="BA207" i="4"/>
  <c r="BD190" i="4"/>
  <c r="BD188" i="4"/>
  <c r="BC201" i="4"/>
  <c r="BB205" i="4"/>
  <c r="BA209" i="4"/>
  <c r="BC200" i="4"/>
  <c r="BC184" i="4"/>
  <c r="BB208" i="4"/>
  <c r="BB200" i="4"/>
  <c r="BD181" i="4"/>
  <c r="BA187" i="4"/>
  <c r="BA192" i="4"/>
  <c r="BD197" i="4"/>
  <c r="BD205" i="4"/>
  <c r="BB178" i="4"/>
  <c r="BB182" i="4"/>
  <c r="BB186" i="4"/>
  <c r="BB191" i="4"/>
  <c r="BB196" i="4"/>
  <c r="BD200" i="4"/>
  <c r="BD208" i="4"/>
  <c r="BC179" i="4"/>
  <c r="BC183" i="4"/>
  <c r="BC187" i="4"/>
  <c r="BC193" i="4"/>
  <c r="BB197" i="4"/>
  <c r="BA204" i="4"/>
  <c r="BA212" i="4"/>
  <c r="BD183" i="4"/>
  <c r="BD199" i="4"/>
  <c r="BD207" i="4"/>
  <c r="BA205" i="4"/>
  <c r="BC208" i="4"/>
  <c r="BC188" i="4"/>
  <c r="BC207" i="4"/>
  <c r="BA179" i="4"/>
  <c r="BD185" i="4"/>
  <c r="BD193" i="4"/>
  <c r="BD201" i="4"/>
  <c r="BB211" i="4"/>
  <c r="BA182" i="4"/>
  <c r="BB187" i="4"/>
  <c r="BB195" i="4"/>
  <c r="BB202" i="4"/>
  <c r="BD212" i="4"/>
  <c r="BC182" i="4"/>
  <c r="BC189" i="4"/>
  <c r="BC195" i="4"/>
  <c r="BC202" i="4"/>
  <c r="BD202" i="4"/>
  <c r="BD191" i="4"/>
  <c r="BA206" i="4"/>
  <c r="BB201" i="4"/>
  <c r="BC209" i="4"/>
  <c r="BC204" i="4"/>
  <c r="BC180" i="4"/>
  <c r="BB204" i="4"/>
  <c r="BA180" i="4"/>
  <c r="BA188" i="4"/>
  <c r="BA195" i="4"/>
  <c r="BB203" i="4"/>
  <c r="BA178" i="4"/>
  <c r="BB183" i="4"/>
  <c r="BA190" i="4"/>
  <c r="BB198" i="4"/>
  <c r="BD204" i="4"/>
  <c r="BC178" i="4"/>
  <c r="BC185" i="4"/>
  <c r="BC190" i="4"/>
  <c r="BC197" i="4"/>
  <c r="BC206" i="4"/>
  <c r="BD206" i="4"/>
  <c r="BD195" i="4"/>
  <c r="BB209" i="4"/>
  <c r="BB212" i="4"/>
  <c r="BA183" i="4"/>
  <c r="BA196" i="4"/>
  <c r="BB179" i="4"/>
  <c r="BB194" i="4"/>
  <c r="BB206" i="4"/>
  <c r="BB185" i="4"/>
  <c r="BC198" i="4"/>
  <c r="BD210" i="4"/>
  <c r="BA210" i="4"/>
  <c r="BD189" i="4"/>
  <c r="BA198" i="4"/>
  <c r="BC191" i="4"/>
  <c r="BA202" i="4"/>
  <c r="BC212" i="4"/>
  <c r="BC211" i="4"/>
  <c r="BA184" i="4"/>
  <c r="BB199" i="4"/>
  <c r="BB180" i="4"/>
  <c r="BA194" i="4"/>
  <c r="BB210" i="4"/>
  <c r="BC186" i="4"/>
  <c r="BA200" i="4"/>
  <c r="BD187" i="4"/>
  <c r="BD211" i="4"/>
  <c r="BC203" i="4"/>
  <c r="BB184" i="4"/>
  <c r="BC181" i="4"/>
  <c r="BA201" i="4"/>
  <c r="BC196" i="4"/>
  <c r="BB207" i="4"/>
  <c r="BA208" i="4"/>
  <c r="BC205" i="4"/>
  <c r="BC192" i="4"/>
  <c r="BC199" i="4"/>
  <c r="BA191" i="4"/>
  <c r="BD209" i="4"/>
  <c r="BA186" i="4"/>
  <c r="BD198" i="4"/>
  <c r="BB181" i="4"/>
  <c r="BC194" i="4"/>
  <c r="BC210" i="4"/>
  <c r="BD203" i="4"/>
  <c r="BB190" i="4"/>
  <c r="BD179" i="4"/>
  <c r="BB192" i="4"/>
  <c r="BB188" i="4"/>
  <c r="BB262" i="4"/>
  <c r="BB282" i="4"/>
  <c r="BA271" i="4"/>
  <c r="BD287" i="4"/>
  <c r="BD276" i="4"/>
  <c r="BC261" i="4"/>
  <c r="BC277" i="4"/>
  <c r="BA287" i="4"/>
  <c r="BB254" i="4"/>
  <c r="BB278" i="4"/>
  <c r="BD275" i="4"/>
  <c r="BD260" i="4"/>
  <c r="BD288" i="4"/>
  <c r="BC257" i="4"/>
  <c r="BC281" i="4"/>
  <c r="BB258" i="4"/>
  <c r="BB286" i="4"/>
  <c r="BA255" i="4"/>
  <c r="BD279" i="4"/>
  <c r="BD272" i="4"/>
  <c r="BC265" i="4"/>
  <c r="BC285" i="4"/>
  <c r="BB270" i="4"/>
  <c r="BD259" i="4"/>
  <c r="BD283" i="4"/>
  <c r="BD280" i="4"/>
  <c r="BC269" i="4"/>
  <c r="BB274" i="4"/>
  <c r="BD263" i="4"/>
  <c r="BD256" i="4"/>
  <c r="BD284" i="4"/>
  <c r="BC273" i="4"/>
  <c r="BA256" i="4"/>
  <c r="BA260" i="4"/>
  <c r="BA264" i="4"/>
  <c r="BB271" i="4"/>
  <c r="BB275" i="4"/>
  <c r="BB279" i="4"/>
  <c r="BB283" i="4"/>
  <c r="BB287" i="4"/>
  <c r="BA269" i="4"/>
  <c r="BD282" i="4"/>
  <c r="BD286" i="4"/>
  <c r="BB257" i="4"/>
  <c r="BA262" i="4"/>
  <c r="BA270" i="4"/>
  <c r="BA274" i="4"/>
  <c r="BC280" i="4"/>
  <c r="BB285" i="4"/>
  <c r="BA257" i="4"/>
  <c r="BA261" i="4"/>
  <c r="BD270" i="4"/>
  <c r="BC275" i="4"/>
  <c r="BB280" i="4"/>
  <c r="BA267" i="4"/>
  <c r="BD257" i="4"/>
  <c r="BC262" i="4"/>
  <c r="BC270" i="4"/>
  <c r="BA276" i="4"/>
  <c r="BD281" i="4"/>
  <c r="BC286" i="4"/>
  <c r="BC271" i="4"/>
  <c r="BB284" i="4"/>
  <c r="BC256" i="4"/>
  <c r="BC264" i="4"/>
  <c r="BC272" i="4"/>
  <c r="BA278" i="4"/>
  <c r="BA286" i="4"/>
  <c r="BC259" i="4"/>
  <c r="BA265" i="4"/>
  <c r="BB276" i="4"/>
  <c r="BA259" i="4"/>
  <c r="BA283" i="4"/>
  <c r="BC258" i="4"/>
  <c r="BB263" i="4"/>
  <c r="BA272" i="4"/>
  <c r="BD277" i="4"/>
  <c r="BC282" i="4"/>
  <c r="BA288" i="4"/>
  <c r="BC279" i="4"/>
  <c r="BA285" i="4"/>
  <c r="BA258" i="4"/>
  <c r="BA266" i="4"/>
  <c r="BB273" i="4"/>
  <c r="BB281" i="4"/>
  <c r="BC288" i="4"/>
  <c r="BB260" i="4"/>
  <c r="BB272" i="4"/>
  <c r="BA277" i="4"/>
  <c r="BA263" i="4"/>
  <c r="BB259" i="4"/>
  <c r="BD273" i="4"/>
  <c r="BA284" i="4"/>
  <c r="BA281" i="4"/>
  <c r="BC260" i="4"/>
  <c r="BC276" i="4"/>
  <c r="BB256" i="4"/>
  <c r="BA273" i="4"/>
  <c r="BA275" i="4"/>
  <c r="BD261" i="4"/>
  <c r="BC274" i="4"/>
  <c r="BD285" i="4"/>
  <c r="BC283" i="4"/>
  <c r="BB261" i="4"/>
  <c r="BB277" i="4"/>
  <c r="BD258" i="4"/>
  <c r="BD274" i="4"/>
  <c r="BA279" i="4"/>
  <c r="BC254" i="4"/>
  <c r="BC266" i="4"/>
  <c r="BC278" i="4"/>
  <c r="BC255" i="4"/>
  <c r="BB288" i="4"/>
  <c r="BC268" i="4"/>
  <c r="BA282" i="4"/>
  <c r="BD262" i="4"/>
  <c r="BD278" i="4"/>
  <c r="BB255" i="4"/>
  <c r="BA268" i="4"/>
  <c r="BA280" i="4"/>
  <c r="BC267" i="4"/>
  <c r="BA254" i="4"/>
  <c r="BD271" i="4"/>
  <c r="BC284" i="4"/>
  <c r="BC263" i="4"/>
  <c r="BC287" i="4"/>
  <c r="BD255" i="4"/>
  <c r="BD268" i="4"/>
  <c r="BD266" i="4"/>
  <c r="BD264" i="4"/>
  <c r="BB268" i="4"/>
  <c r="BB267" i="4"/>
  <c r="BD267" i="4"/>
  <c r="BD254" i="4"/>
  <c r="BD269" i="4"/>
  <c r="BD265" i="4"/>
  <c r="BB266" i="4"/>
  <c r="BA401" i="4"/>
  <c r="BB384" i="4"/>
  <c r="BB388" i="4"/>
  <c r="BA373" i="4"/>
  <c r="BD393" i="4"/>
  <c r="BC375" i="4"/>
  <c r="BC391" i="4"/>
  <c r="BD374" i="4"/>
  <c r="BD398" i="4"/>
  <c r="BB376" i="4"/>
  <c r="BB372" i="4"/>
  <c r="BB392" i="4"/>
  <c r="BD377" i="4"/>
  <c r="BD401" i="4"/>
  <c r="BC371" i="4"/>
  <c r="BC395" i="4"/>
  <c r="BD390" i="4"/>
  <c r="BB396" i="4"/>
  <c r="BD385" i="4"/>
  <c r="BC379" i="4"/>
  <c r="BD394" i="4"/>
  <c r="BB400" i="4"/>
  <c r="BD389" i="4"/>
  <c r="BC383" i="4"/>
  <c r="BD370" i="4"/>
  <c r="BD402" i="4"/>
  <c r="BA370" i="4"/>
  <c r="BB385" i="4"/>
  <c r="BB370" i="4"/>
  <c r="BB374" i="4"/>
  <c r="BB368" i="4"/>
  <c r="BA369" i="4"/>
  <c r="BD397" i="4"/>
  <c r="BC387" i="4"/>
  <c r="BD386" i="4"/>
  <c r="BC399" i="4"/>
  <c r="BC380" i="4"/>
  <c r="BC369" i="4"/>
  <c r="BA375" i="4"/>
  <c r="BC381" i="4"/>
  <c r="BB386" i="4"/>
  <c r="BB390" i="4"/>
  <c r="BB394" i="4"/>
  <c r="BB398" i="4"/>
  <c r="BB402" i="4"/>
  <c r="BC376" i="4"/>
  <c r="BA386" i="4"/>
  <c r="BB401" i="4"/>
  <c r="BA372" i="4"/>
  <c r="BA376" i="4"/>
  <c r="BA384" i="4"/>
  <c r="BC390" i="4"/>
  <c r="BB395" i="4"/>
  <c r="BA400" i="4"/>
  <c r="BD387" i="4"/>
  <c r="BB393" i="4"/>
  <c r="BD399" i="4"/>
  <c r="BA385" i="4"/>
  <c r="BA382" i="4"/>
  <c r="BA371" i="4"/>
  <c r="BD376" i="4"/>
  <c r="BA383" i="4"/>
  <c r="BA387" i="4"/>
  <c r="BA391" i="4"/>
  <c r="BA395" i="4"/>
  <c r="BA399" i="4"/>
  <c r="BB373" i="4"/>
  <c r="BB377" i="4"/>
  <c r="BB389" i="4"/>
  <c r="BA368" i="4"/>
  <c r="BD373" i="4"/>
  <c r="BC378" i="4"/>
  <c r="BC386" i="4"/>
  <c r="BB391" i="4"/>
  <c r="BA396" i="4"/>
  <c r="BC402" i="4"/>
  <c r="BA390" i="4"/>
  <c r="BA394" i="4"/>
  <c r="BC400" i="4"/>
  <c r="BA389" i="4"/>
  <c r="BB369" i="4"/>
  <c r="BC388" i="4"/>
  <c r="BD372" i="4"/>
  <c r="BC377" i="4"/>
  <c r="BD384" i="4"/>
  <c r="BD388" i="4"/>
  <c r="BD392" i="4"/>
  <c r="BD396" i="4"/>
  <c r="BD400" i="4"/>
  <c r="BA374" i="4"/>
  <c r="BA378" i="4"/>
  <c r="BC396" i="4"/>
  <c r="BC370" i="4"/>
  <c r="BC374" i="4"/>
  <c r="BA380" i="4"/>
  <c r="BB387" i="4"/>
  <c r="BA392" i="4"/>
  <c r="BC398" i="4"/>
  <c r="BC368" i="4"/>
  <c r="BD391" i="4"/>
  <c r="BD395" i="4"/>
  <c r="BA377" i="4"/>
  <c r="BA393" i="4"/>
  <c r="BD371" i="4"/>
  <c r="BC385" i="4"/>
  <c r="BC401" i="4"/>
  <c r="BB371" i="4"/>
  <c r="BC394" i="4"/>
  <c r="BB397" i="4"/>
  <c r="BA402" i="4"/>
  <c r="BC389" i="4"/>
  <c r="BD375" i="4"/>
  <c r="BB375" i="4"/>
  <c r="BB399" i="4"/>
  <c r="BA381" i="4"/>
  <c r="BC373" i="4"/>
  <c r="BC393" i="4"/>
  <c r="BC384" i="4"/>
  <c r="BC382" i="4"/>
  <c r="BC372" i="4"/>
  <c r="BA397" i="4"/>
  <c r="BC397" i="4"/>
  <c r="BC392" i="4"/>
  <c r="BA398" i="4"/>
  <c r="BA388" i="4"/>
  <c r="BA379" i="4"/>
  <c r="BD369" i="4"/>
  <c r="BD379" i="4"/>
  <c r="BD378" i="4"/>
  <c r="BB381" i="4"/>
  <c r="BD380" i="4"/>
  <c r="BD381" i="4"/>
  <c r="BD383" i="4"/>
  <c r="BD368" i="4"/>
  <c r="BB382" i="4"/>
  <c r="BB380" i="4"/>
  <c r="BD382" i="4"/>
  <c r="BA249" i="4"/>
  <c r="BA233" i="4"/>
  <c r="BA217" i="4"/>
  <c r="BB222" i="4"/>
  <c r="BB246" i="4"/>
  <c r="BB238" i="4"/>
  <c r="BC221" i="4"/>
  <c r="BA246" i="4"/>
  <c r="BB241" i="4"/>
  <c r="BC236" i="4"/>
  <c r="BA230" i="4"/>
  <c r="BC224" i="4"/>
  <c r="BB217" i="4"/>
  <c r="BC231" i="4"/>
  <c r="BC247" i="4"/>
  <c r="BB224" i="4"/>
  <c r="BB240" i="4"/>
  <c r="BA218" i="4"/>
  <c r="BD237" i="4"/>
  <c r="BC219" i="4"/>
  <c r="BD226" i="4"/>
  <c r="BD246" i="4"/>
  <c r="BD239" i="4"/>
  <c r="BA231" i="4"/>
  <c r="BA247" i="4"/>
  <c r="BA220" i="4"/>
  <c r="BC226" i="4"/>
  <c r="BC234" i="4"/>
  <c r="BB239" i="4"/>
  <c r="BA244" i="4"/>
  <c r="BC250" i="4"/>
  <c r="BD232" i="4"/>
  <c r="BA229" i="4"/>
  <c r="BB234" i="4"/>
  <c r="BB250" i="4"/>
  <c r="BC237" i="4"/>
  <c r="BB249" i="4"/>
  <c r="BA242" i="4"/>
  <c r="BA234" i="4"/>
  <c r="BA226" i="4"/>
  <c r="BC220" i="4"/>
  <c r="BC235" i="4"/>
  <c r="BD218" i="4"/>
  <c r="BB236" i="4"/>
  <c r="BD221" i="4"/>
  <c r="BD245" i="4"/>
  <c r="BD222" i="4"/>
  <c r="BD250" i="4"/>
  <c r="BD247" i="4"/>
  <c r="BD244" i="4"/>
  <c r="BC222" i="4"/>
  <c r="BC230" i="4"/>
  <c r="BC238" i="4"/>
  <c r="BC246" i="4"/>
  <c r="BD224" i="4"/>
  <c r="BA239" i="4"/>
  <c r="BA245" i="4"/>
  <c r="BA225" i="4"/>
  <c r="BC225" i="4"/>
  <c r="BC245" i="4"/>
  <c r="BC233" i="4"/>
  <c r="BC248" i="4"/>
  <c r="BC240" i="4"/>
  <c r="BB233" i="4"/>
  <c r="BB225" i="4"/>
  <c r="BD219" i="4"/>
  <c r="BC239" i="4"/>
  <c r="BB220" i="4"/>
  <c r="BB244" i="4"/>
  <c r="BD225" i="4"/>
  <c r="BD249" i="4"/>
  <c r="BD234" i="4"/>
  <c r="BD223" i="4"/>
  <c r="BA223" i="4"/>
  <c r="BD248" i="4"/>
  <c r="BB223" i="4"/>
  <c r="BA232" i="4"/>
  <c r="BA240" i="4"/>
  <c r="BB247" i="4"/>
  <c r="BA227" i="4"/>
  <c r="BA221" i="4"/>
  <c r="BB242" i="4"/>
  <c r="BB245" i="4"/>
  <c r="BC232" i="4"/>
  <c r="BC223" i="4"/>
  <c r="BB228" i="4"/>
  <c r="BD233" i="4"/>
  <c r="BD238" i="4"/>
  <c r="BD240" i="4"/>
  <c r="BA224" i="4"/>
  <c r="BC242" i="4"/>
  <c r="BA235" i="4"/>
  <c r="BA248" i="4"/>
  <c r="BC249" i="4"/>
  <c r="BC241" i="4"/>
  <c r="BC244" i="4"/>
  <c r="BC228" i="4"/>
  <c r="BC227" i="4"/>
  <c r="BB232" i="4"/>
  <c r="BD241" i="4"/>
  <c r="BD242" i="4"/>
  <c r="BA243" i="4"/>
  <c r="BA228" i="4"/>
  <c r="BB243" i="4"/>
  <c r="BD236" i="4"/>
  <c r="BB235" i="4"/>
  <c r="BA241" i="4"/>
  <c r="BB218" i="4"/>
  <c r="BC229" i="4"/>
  <c r="BA238" i="4"/>
  <c r="BA222" i="4"/>
  <c r="BC243" i="4"/>
  <c r="BB248" i="4"/>
  <c r="BA219" i="4"/>
  <c r="BD235" i="4"/>
  <c r="BA216" i="4"/>
  <c r="BA237" i="4"/>
  <c r="BC217" i="4"/>
  <c r="BA250" i="4"/>
  <c r="BB237" i="4"/>
  <c r="BB221" i="4"/>
  <c r="BB216" i="4"/>
  <c r="BC216" i="4"/>
  <c r="BB219" i="4"/>
  <c r="BD243" i="4"/>
  <c r="BC218" i="4"/>
  <c r="BA236" i="4"/>
  <c r="BD220" i="4"/>
  <c r="BB230" i="4"/>
  <c r="BD217" i="4"/>
  <c r="BD231" i="4"/>
  <c r="BD227" i="4"/>
  <c r="BD230" i="4"/>
  <c r="BB226" i="4"/>
  <c r="BD228" i="4"/>
  <c r="BB229" i="4"/>
  <c r="BD216" i="4"/>
  <c r="BD229" i="4"/>
  <c r="BA363" i="4"/>
  <c r="BB330" i="4"/>
  <c r="BB350" i="4"/>
  <c r="BD339" i="4"/>
  <c r="BD355" i="4"/>
  <c r="BD336" i="4"/>
  <c r="BD360" i="4"/>
  <c r="BC337" i="4"/>
  <c r="BC353" i="4"/>
  <c r="BB346" i="4"/>
  <c r="BB362" i="4"/>
  <c r="BB354" i="4"/>
  <c r="BA331" i="4"/>
  <c r="BA351" i="4"/>
  <c r="BD332" i="4"/>
  <c r="BD364" i="4"/>
  <c r="BC345" i="4"/>
  <c r="BB358" i="4"/>
  <c r="BD335" i="4"/>
  <c r="BD359" i="4"/>
  <c r="BD348" i="4"/>
  <c r="BC349" i="4"/>
  <c r="BB334" i="4"/>
  <c r="BA343" i="4"/>
  <c r="BD363" i="4"/>
  <c r="BD352" i="4"/>
  <c r="BC333" i="4"/>
  <c r="BC357" i="4"/>
  <c r="BB338" i="4"/>
  <c r="BD347" i="4"/>
  <c r="BD356" i="4"/>
  <c r="BC341" i="4"/>
  <c r="BC361" i="4"/>
  <c r="BC334" i="4"/>
  <c r="BA344" i="4"/>
  <c r="BC350" i="4"/>
  <c r="BD357" i="4"/>
  <c r="BD361" i="4"/>
  <c r="BC351" i="4"/>
  <c r="BB356" i="4"/>
  <c r="BA361" i="4"/>
  <c r="BC332" i="4"/>
  <c r="BB337" i="4"/>
  <c r="BC344" i="4"/>
  <c r="BA350" i="4"/>
  <c r="BA354" i="4"/>
  <c r="BC360" i="4"/>
  <c r="BC330" i="4"/>
  <c r="BD337" i="4"/>
  <c r="BD349" i="4"/>
  <c r="BC362" i="4"/>
  <c r="BC335" i="4"/>
  <c r="BC339" i="4"/>
  <c r="BD346" i="4"/>
  <c r="BD350" i="4"/>
  <c r="BA335" i="4"/>
  <c r="BA359" i="4"/>
  <c r="BB335" i="4"/>
  <c r="BC346" i="4"/>
  <c r="BB351" i="4"/>
  <c r="BC358" i="4"/>
  <c r="BA364" i="4"/>
  <c r="BB352" i="4"/>
  <c r="BD358" i="4"/>
  <c r="BD362" i="4"/>
  <c r="BB333" i="4"/>
  <c r="BA338" i="4"/>
  <c r="BA346" i="4"/>
  <c r="BD351" i="4"/>
  <c r="BC356" i="4"/>
  <c r="BB361" i="4"/>
  <c r="BB331" i="4"/>
  <c r="BC338" i="4"/>
  <c r="BC354" i="4"/>
  <c r="BB363" i="4"/>
  <c r="BB336" i="4"/>
  <c r="BA341" i="4"/>
  <c r="BC347" i="4"/>
  <c r="BC355" i="4"/>
  <c r="BA339" i="4"/>
  <c r="BA336" i="4"/>
  <c r="BB347" i="4"/>
  <c r="BA352" i="4"/>
  <c r="BB359" i="4"/>
  <c r="BB332" i="4"/>
  <c r="BA353" i="4"/>
  <c r="BC359" i="4"/>
  <c r="BC363" i="4"/>
  <c r="BA334" i="4"/>
  <c r="BC340" i="4"/>
  <c r="BC348" i="4"/>
  <c r="BC352" i="4"/>
  <c r="BB357" i="4"/>
  <c r="BA362" i="4"/>
  <c r="BA332" i="4"/>
  <c r="BB339" i="4"/>
  <c r="BB355" i="4"/>
  <c r="BC331" i="4"/>
  <c r="BA337" i="4"/>
  <c r="BC343" i="4"/>
  <c r="BB348" i="4"/>
  <c r="BA357" i="4"/>
  <c r="BA347" i="4"/>
  <c r="BA348" i="4"/>
  <c r="BD354" i="4"/>
  <c r="BA342" i="4"/>
  <c r="BC364" i="4"/>
  <c r="BD334" i="4"/>
  <c r="BB364" i="4"/>
  <c r="BD353" i="4"/>
  <c r="BB360" i="4"/>
  <c r="BB349" i="4"/>
  <c r="BD333" i="4"/>
  <c r="BD338" i="4"/>
  <c r="BA355" i="4"/>
  <c r="BA360" i="4"/>
  <c r="BA330" i="4"/>
  <c r="BB353" i="4"/>
  <c r="BA340" i="4"/>
  <c r="BA345" i="4"/>
  <c r="BC342" i="4"/>
  <c r="BA356" i="4"/>
  <c r="BA333" i="4"/>
  <c r="BA349" i="4"/>
  <c r="BC336" i="4"/>
  <c r="BA358" i="4"/>
  <c r="BB343" i="4"/>
  <c r="BD330" i="4"/>
  <c r="BD340" i="4"/>
  <c r="BD342" i="4"/>
  <c r="BD331" i="4"/>
  <c r="BD343" i="4"/>
  <c r="BD345" i="4"/>
  <c r="BD344" i="4"/>
  <c r="BB344" i="4"/>
  <c r="BB342" i="4"/>
  <c r="BD341" i="4"/>
  <c r="BB414" i="4"/>
  <c r="BB434" i="4"/>
  <c r="BA411" i="4"/>
  <c r="BA427" i="4"/>
  <c r="BD424" i="4"/>
  <c r="BB439" i="4"/>
  <c r="BC417" i="4"/>
  <c r="BC433" i="4"/>
  <c r="BB422" i="4"/>
  <c r="BA423" i="4"/>
  <c r="BD432" i="4"/>
  <c r="BC425" i="4"/>
  <c r="BB426" i="4"/>
  <c r="BA407" i="4"/>
  <c r="BA431" i="4"/>
  <c r="BD408" i="4"/>
  <c r="BD436" i="4"/>
  <c r="BC409" i="4"/>
  <c r="BC429" i="4"/>
  <c r="BC406" i="4"/>
  <c r="BC410" i="4"/>
  <c r="BC414" i="4"/>
  <c r="BA420" i="4"/>
  <c r="BD425" i="4"/>
  <c r="BD429" i="4"/>
  <c r="BD433" i="4"/>
  <c r="BD437" i="4"/>
  <c r="BA406" i="4"/>
  <c r="BD411" i="4"/>
  <c r="BD415" i="4"/>
  <c r="BA422" i="4"/>
  <c r="BD427" i="4"/>
  <c r="BD431" i="4"/>
  <c r="BD435" i="4"/>
  <c r="BD439" i="4"/>
  <c r="BA409" i="4"/>
  <c r="BA413" i="4"/>
  <c r="BB406" i="4"/>
  <c r="BB430" i="4"/>
  <c r="BA415" i="4"/>
  <c r="BA435" i="4"/>
  <c r="BD412" i="4"/>
  <c r="BC413" i="4"/>
  <c r="BC437" i="4"/>
  <c r="BB407" i="4"/>
  <c r="BB411" i="4"/>
  <c r="BB415" i="4"/>
  <c r="BC422" i="4"/>
  <c r="BC426" i="4"/>
  <c r="BC430" i="4"/>
  <c r="BC434" i="4"/>
  <c r="BC438" i="4"/>
  <c r="BC408" i="4"/>
  <c r="BC412" i="4"/>
  <c r="BC416" i="4"/>
  <c r="BD423" i="4"/>
  <c r="BC428" i="4"/>
  <c r="BC432" i="4"/>
  <c r="BC436" i="4"/>
  <c r="BC440" i="4"/>
  <c r="BD410" i="4"/>
  <c r="BD414" i="4"/>
  <c r="BA421" i="4"/>
  <c r="BA425" i="4"/>
  <c r="BA429" i="4"/>
  <c r="BA433" i="4"/>
  <c r="BA437" i="4"/>
  <c r="BC439" i="4"/>
  <c r="BB410" i="4"/>
  <c r="BB438" i="4"/>
  <c r="BA419" i="4"/>
  <c r="BA439" i="4"/>
  <c r="BD428" i="4"/>
  <c r="BC421" i="4"/>
  <c r="BD440" i="4"/>
  <c r="BD409" i="4"/>
  <c r="BC418" i="4"/>
  <c r="BA428" i="4"/>
  <c r="BA436" i="4"/>
  <c r="BA410" i="4"/>
  <c r="BC420" i="4"/>
  <c r="BA430" i="4"/>
  <c r="BA438" i="4"/>
  <c r="BB412" i="4"/>
  <c r="BD422" i="4"/>
  <c r="BC427" i="4"/>
  <c r="BB432" i="4"/>
  <c r="BD438" i="4"/>
  <c r="BA412" i="4"/>
  <c r="BB423" i="4"/>
  <c r="BB431" i="4"/>
  <c r="BA440" i="4"/>
  <c r="BB413" i="4"/>
  <c r="BC424" i="4"/>
  <c r="BB433" i="4"/>
  <c r="BC407" i="4"/>
  <c r="BC415" i="4"/>
  <c r="BC423" i="4"/>
  <c r="BB428" i="4"/>
  <c r="BD434" i="4"/>
  <c r="BA426" i="4"/>
  <c r="BD413" i="4"/>
  <c r="BA424" i="4"/>
  <c r="BA432" i="4"/>
  <c r="BB440" i="4"/>
  <c r="BA414" i="4"/>
  <c r="BB425" i="4"/>
  <c r="BA434" i="4"/>
  <c r="BB408" i="4"/>
  <c r="BA417" i="4"/>
  <c r="BB424" i="4"/>
  <c r="BD430" i="4"/>
  <c r="BC435" i="4"/>
  <c r="BA416" i="4"/>
  <c r="BA418" i="4"/>
  <c r="BC419" i="4"/>
  <c r="BB427" i="4"/>
  <c r="BB429" i="4"/>
  <c r="BD426" i="4"/>
  <c r="BB435" i="4"/>
  <c r="BB437" i="4"/>
  <c r="BC431" i="4"/>
  <c r="BB409" i="4"/>
  <c r="BC411" i="4"/>
  <c r="BB436" i="4"/>
  <c r="BA408" i="4"/>
  <c r="BD407" i="4"/>
  <c r="BD419" i="4"/>
  <c r="BB419" i="4"/>
  <c r="BB418" i="4"/>
  <c r="BD421" i="4"/>
  <c r="BD418" i="4"/>
  <c r="BD416" i="4"/>
  <c r="BB420" i="4"/>
  <c r="BD420" i="4"/>
  <c r="BD406" i="4"/>
  <c r="BD417" i="4"/>
  <c r="BD79" i="4"/>
  <c r="BA71" i="4"/>
  <c r="BA83" i="4"/>
  <c r="BA75" i="4"/>
  <c r="BB79" i="4"/>
  <c r="BB87" i="4"/>
  <c r="BB95" i="4"/>
  <c r="BA87" i="4"/>
  <c r="BB71" i="4"/>
  <c r="BB84" i="4"/>
  <c r="BB96" i="4"/>
  <c r="BA95" i="4"/>
  <c r="BB91" i="4"/>
  <c r="BA91" i="4"/>
  <c r="BB75" i="4"/>
  <c r="BB88" i="4"/>
  <c r="BB80" i="4"/>
  <c r="BA67" i="4"/>
  <c r="BA79" i="4"/>
  <c r="BB67" i="4"/>
  <c r="BB83" i="4"/>
  <c r="BB92" i="4"/>
  <c r="BD91" i="4"/>
  <c r="BA76" i="4"/>
  <c r="BA80" i="4"/>
  <c r="BB94" i="4"/>
  <c r="BD86" i="4"/>
  <c r="BB78" i="4"/>
  <c r="BB70" i="4"/>
  <c r="BB97" i="4"/>
  <c r="BB81" i="4"/>
  <c r="BA65" i="4"/>
  <c r="BA85" i="4"/>
  <c r="BC73" i="4"/>
  <c r="BA98" i="4"/>
  <c r="BD92" i="4"/>
  <c r="BB86" i="4"/>
  <c r="BD78" i="4"/>
  <c r="BD73" i="4"/>
  <c r="BD68" i="4"/>
  <c r="BD98" i="4"/>
  <c r="BB90" i="4"/>
  <c r="BD80" i="4"/>
  <c r="BC69" i="4"/>
  <c r="BB72" i="4"/>
  <c r="BD95" i="4"/>
  <c r="BC95" i="4"/>
  <c r="BD88" i="4"/>
  <c r="BC80" i="4"/>
  <c r="BC86" i="4"/>
  <c r="BA84" i="4"/>
  <c r="BB76" i="4"/>
  <c r="BB82" i="4"/>
  <c r="BA96" i="4"/>
  <c r="BB77" i="4"/>
  <c r="BB65" i="4"/>
  <c r="BC65" i="4"/>
  <c r="BA81" i="4"/>
  <c r="BC93" i="4"/>
  <c r="BB68" i="4"/>
  <c r="BC92" i="4"/>
  <c r="BA64" i="4"/>
  <c r="BB93" i="4"/>
  <c r="BD85" i="4"/>
  <c r="BB69" i="4"/>
  <c r="BA93" i="4"/>
  <c r="BA77" i="4"/>
  <c r="BD96" i="4"/>
  <c r="BD81" i="4"/>
  <c r="BC70" i="4"/>
  <c r="BA97" i="4"/>
  <c r="BC90" i="4"/>
  <c r="BB85" i="4"/>
  <c r="BD77" i="4"/>
  <c r="BD72" i="4"/>
  <c r="BD66" i="4"/>
  <c r="BD97" i="4"/>
  <c r="BB89" i="4"/>
  <c r="BC77" i="4"/>
  <c r="BC66" i="4"/>
  <c r="BC83" i="4"/>
  <c r="BD75" i="4"/>
  <c r="BC75" i="4"/>
  <c r="BD71" i="4"/>
  <c r="BB64" i="4"/>
  <c r="BA70" i="4"/>
  <c r="BD67" i="4"/>
  <c r="BD83" i="4"/>
  <c r="BA66" i="4"/>
  <c r="BC97" i="4"/>
  <c r="BA89" i="4"/>
  <c r="BC81" i="4"/>
  <c r="BB73" i="4"/>
  <c r="BC85" i="4"/>
  <c r="BD87" i="4"/>
  <c r="BC76" i="4"/>
  <c r="BA88" i="4"/>
  <c r="BD74" i="4"/>
  <c r="BD82" i="4"/>
  <c r="BC88" i="4"/>
  <c r="BA74" i="4"/>
  <c r="BC71" i="4"/>
  <c r="BB98" i="4"/>
  <c r="BA72" i="4"/>
  <c r="BC98" i="4"/>
  <c r="BA90" i="4"/>
  <c r="BC82" i="4"/>
  <c r="BB74" i="4"/>
  <c r="BB66" i="4"/>
  <c r="BD89" i="4"/>
  <c r="BA73" i="4"/>
  <c r="BA92" i="4"/>
  <c r="BC78" i="4"/>
  <c r="BC68" i="4"/>
  <c r="BD94" i="4"/>
  <c r="BC89" i="4"/>
  <c r="BA82" i="4"/>
  <c r="BD76" i="4"/>
  <c r="BD70" i="4"/>
  <c r="BD65" i="4"/>
  <c r="BC94" i="4"/>
  <c r="BA86" i="4"/>
  <c r="BC74" i="4"/>
  <c r="BC64" i="4"/>
  <c r="BA94" i="4"/>
  <c r="BC84" i="4"/>
  <c r="BD90" i="4"/>
  <c r="BC79" i="4"/>
  <c r="BC91" i="4"/>
  <c r="BD84" i="4"/>
  <c r="BC67" i="4"/>
  <c r="BC87" i="4"/>
  <c r="BA69" i="4"/>
  <c r="BD93" i="4"/>
  <c r="BD69" i="4"/>
  <c r="BD64" i="4"/>
  <c r="BC72" i="4"/>
  <c r="BA78" i="4"/>
  <c r="BC96" i="4"/>
  <c r="BA68" i="4"/>
  <c r="AA29" i="3"/>
  <c r="BB227" i="4"/>
  <c r="BD10" i="4"/>
  <c r="BK10" i="4"/>
  <c r="AA33" i="3"/>
  <c r="BB231" i="4"/>
  <c r="U26" i="3"/>
  <c r="U27" i="3" s="1"/>
  <c r="AB64" i="4" l="1"/>
  <c r="AJ64" i="4"/>
  <c r="AR64" i="4" s="1"/>
  <c r="U28" i="3"/>
  <c r="U29" i="3" s="1"/>
  <c r="K46" i="2" s="1"/>
  <c r="AZ59" i="4" s="1"/>
  <c r="AB61" i="4"/>
  <c r="AB63" i="4"/>
  <c r="AJ63" i="4"/>
  <c r="AR63" i="4" s="1"/>
  <c r="AJ40" i="4"/>
  <c r="AR40" i="4" s="1"/>
  <c r="AA28" i="3"/>
  <c r="I26" i="3"/>
  <c r="K15" i="2"/>
  <c r="AZ28" i="4" s="1"/>
  <c r="K12" i="2"/>
  <c r="AZ25" i="4" s="1"/>
  <c r="K13" i="2"/>
  <c r="AZ26" i="4" s="1"/>
  <c r="K17" i="2"/>
  <c r="AZ30" i="4" s="1"/>
  <c r="K16" i="2"/>
  <c r="AZ29" i="4" s="1"/>
  <c r="AJ59" i="4"/>
  <c r="AR59" i="4" s="1"/>
  <c r="AB57" i="4"/>
  <c r="AB41" i="4"/>
  <c r="AB59" i="4"/>
  <c r="AB40" i="4"/>
  <c r="AJ60" i="4"/>
  <c r="AR60" i="4" s="1"/>
  <c r="AJ57" i="4"/>
  <c r="AR57" i="4" s="1"/>
  <c r="AB60" i="4"/>
  <c r="AJ61" i="4"/>
  <c r="AR61" i="4" s="1"/>
  <c r="AJ41" i="4"/>
  <c r="AR41" i="4" s="1"/>
  <c r="AB33" i="3"/>
  <c r="BB269" i="4"/>
  <c r="AB29" i="3"/>
  <c r="BB265" i="4"/>
  <c r="BK11" i="4"/>
  <c r="K28" i="2"/>
  <c r="AZ41" i="4" s="1"/>
  <c r="K42" i="2"/>
  <c r="AZ55" i="4" s="1"/>
  <c r="K18" i="2"/>
  <c r="AZ31" i="4" s="1"/>
  <c r="K35" i="2"/>
  <c r="AZ48" i="4" s="1"/>
  <c r="K43" i="2"/>
  <c r="AZ56" i="4" s="1"/>
  <c r="K21" i="2"/>
  <c r="AZ34" i="4" s="1"/>
  <c r="K27" i="2"/>
  <c r="AZ40" i="4" s="1"/>
  <c r="K30" i="2"/>
  <c r="AZ43" i="4" s="1"/>
  <c r="K37" i="2"/>
  <c r="AZ50" i="4" s="1"/>
  <c r="K34" i="2"/>
  <c r="AZ47" i="4" s="1"/>
  <c r="K23" i="2"/>
  <c r="AZ36" i="4" s="1"/>
  <c r="K24" i="2"/>
  <c r="AZ37" i="4" s="1"/>
  <c r="K29" i="2"/>
  <c r="AZ42" i="4" s="1"/>
  <c r="K25" i="2"/>
  <c r="AZ38" i="4" s="1"/>
  <c r="K19" i="2"/>
  <c r="AZ32" i="4" s="1"/>
  <c r="K44" i="2"/>
  <c r="AZ57" i="4" s="1"/>
  <c r="K36" i="2"/>
  <c r="AZ49" i="4" s="1"/>
  <c r="K41" i="2"/>
  <c r="AZ54" i="4" s="1"/>
  <c r="K45" i="2"/>
  <c r="AZ58" i="4" s="1"/>
  <c r="K20" i="2"/>
  <c r="AZ33" i="4" s="1"/>
  <c r="K22" i="2"/>
  <c r="AZ35" i="4" s="1"/>
  <c r="K14" i="2" l="1"/>
  <c r="AZ27" i="4" s="1"/>
  <c r="K40" i="2"/>
  <c r="AZ53" i="4" s="1"/>
  <c r="K33" i="2"/>
  <c r="AZ46" i="4" s="1"/>
  <c r="K31" i="2"/>
  <c r="AZ44" i="4" s="1"/>
  <c r="K38" i="2"/>
  <c r="AZ51" i="4" s="1"/>
  <c r="K39" i="2"/>
  <c r="AZ52" i="4" s="1"/>
  <c r="K26" i="2"/>
  <c r="AZ39" i="4" s="1"/>
  <c r="K32" i="2"/>
  <c r="AZ45" i="4" s="1"/>
  <c r="BD11" i="4"/>
  <c r="BB264" i="4"/>
  <c r="AB28" i="3"/>
  <c r="J26" i="3"/>
  <c r="AC29" i="3"/>
  <c r="BB303" i="4"/>
  <c r="BK12" i="4"/>
  <c r="AC33" i="3"/>
  <c r="BB307" i="4"/>
  <c r="BD12" i="4" l="1"/>
  <c r="BB302" i="4"/>
  <c r="AC28" i="3"/>
  <c r="BB340" i="4" s="1"/>
  <c r="K26" i="3"/>
  <c r="AD33" i="3"/>
  <c r="BB345" i="4"/>
  <c r="AD29" i="3"/>
  <c r="BB341" i="4"/>
  <c r="BK13" i="4"/>
  <c r="BD13" i="4" l="1"/>
  <c r="AD28" i="3"/>
  <c r="BB378" i="4" s="1"/>
  <c r="L26" i="3"/>
  <c r="AE33" i="3"/>
  <c r="BB383" i="4"/>
  <c r="AE29" i="3"/>
  <c r="BD14" i="4"/>
  <c r="BB379" i="4"/>
  <c r="BK14" i="4"/>
  <c r="AE28" i="3" l="1"/>
  <c r="BB416" i="4" s="1"/>
  <c r="M26" i="3"/>
  <c r="AF33" i="3"/>
  <c r="BB421" i="4"/>
  <c r="AF29" i="3"/>
  <c r="BB417" i="4"/>
  <c r="BD15" i="4"/>
  <c r="BK15" i="4"/>
  <c r="AF28" i="3" l="1"/>
  <c r="N26" i="3"/>
  <c r="AG29" i="3"/>
  <c r="BB455" i="4"/>
  <c r="BK16" i="4"/>
  <c r="AH29" i="3"/>
  <c r="AG33" i="3"/>
  <c r="C33" i="3" s="1"/>
  <c r="BB459" i="4"/>
  <c r="L62" i="4"/>
  <c r="BD16" i="4" l="1"/>
  <c r="BB454" i="4"/>
  <c r="AG28" i="3"/>
  <c r="O26" i="3"/>
  <c r="AB62" i="4"/>
  <c r="AJ62" i="4"/>
  <c r="AR62" i="4" s="1"/>
  <c r="BB493" i="4"/>
  <c r="BK17" i="4"/>
  <c r="L58" i="4"/>
  <c r="C29" i="3"/>
  <c r="BB497" i="4"/>
  <c r="AH33" i="3"/>
  <c r="V24" i="3" l="1"/>
  <c r="V4" i="3" s="1"/>
  <c r="E25" i="3" s="1"/>
  <c r="BB492" i="4"/>
  <c r="C28" i="3"/>
  <c r="BD17" i="4"/>
  <c r="BB21" i="4" s="1"/>
  <c r="P26" i="3"/>
  <c r="AH28" i="3"/>
  <c r="AB58" i="4"/>
  <c r="AJ58" i="4"/>
  <c r="AR58" i="4" s="1"/>
</calcChain>
</file>

<file path=xl/sharedStrings.xml><?xml version="1.0" encoding="utf-8"?>
<sst xmlns="http://schemas.openxmlformats.org/spreadsheetml/2006/main" count="170" uniqueCount="86">
  <si>
    <t>Category Name</t>
  </si>
  <si>
    <t>£</t>
  </si>
  <si>
    <t>*</t>
  </si>
  <si>
    <t>Expenses</t>
  </si>
  <si>
    <t>Income</t>
  </si>
  <si>
    <t>Please enter up to 10 unique categories for income, and a budget for each per month. Enter the first budget amount under the first month, and then only add other budget amounts should the budget CHANGE that month. If you add a value in the first month, it will use that value for each following month until year end. If you change the value in the 6th month (for example), it will use the first value for the first 5 months, and then the new value for the rest. In other words, all blank cells will take the last known value for that category. Remember these are only budgets for income, not necessarily the actual figures earned.</t>
  </si>
  <si>
    <t>Please enter up to 25 unique categories for expenses, and a budget for each per month. Enter the first budget amount under the first month, and then only add other budget amounts should the budget CHANGE that month. If you add a value in the first month, it will use that value for each following month until year end. If you change the value in the 6th month (for example), it will use the first value for the first 5 months, and then the new value for the rest. In other words, all blank cells will take the last known value for that category. Remember these are only budgets for expenses, not necessarily the actual figures spent.</t>
  </si>
  <si>
    <t>Budgets</t>
  </si>
  <si>
    <t>List</t>
  </si>
  <si>
    <t>✓</t>
  </si>
  <si>
    <t>✕</t>
  </si>
  <si>
    <t>Alert</t>
  </si>
  <si>
    <t>Date</t>
  </si>
  <si>
    <t>Description</t>
  </si>
  <si>
    <t>Category</t>
  </si>
  <si>
    <t>ꚙ</t>
  </si>
  <si>
    <t>Actual Expenses &amp; Income</t>
  </si>
  <si>
    <t>Type</t>
  </si>
  <si>
    <t>Expense</t>
  </si>
  <si>
    <t>Amount</t>
  </si>
  <si>
    <r>
      <t xml:space="preserve">Enter the actual expenses and income below. Each line for each entry. Simply add the date, any description that you wish, and select the category from the drop down list. Then lastly, enter the amount if the correct column. If you add a value in the Expense column, and select an income category (or the other way around), you will see the </t>
    </r>
    <r>
      <rPr>
        <b/>
        <sz val="8"/>
        <color rgb="FFFF0000"/>
        <rFont val="Calibri"/>
        <family val="2"/>
        <scheme val="minor"/>
      </rPr>
      <t>ꚙ</t>
    </r>
    <r>
      <rPr>
        <b/>
        <sz val="8"/>
        <color theme="1"/>
        <rFont val="Calibri"/>
        <family val="2"/>
        <scheme val="minor"/>
      </rPr>
      <t xml:space="preserve"> symbol. That is acceptable (if you want to correct something), but you just need to be aware that it may be wrong.</t>
    </r>
  </si>
  <si>
    <r>
      <t xml:space="preserve">There are places below for you to name income and expense categories, and to add budget figures. Make sure the two green checker columns show </t>
    </r>
    <r>
      <rPr>
        <b/>
        <sz val="8"/>
        <color rgb="FF00B050"/>
        <rFont val="Calibri"/>
        <family val="2"/>
        <scheme val="minor"/>
      </rPr>
      <t>✓</t>
    </r>
    <r>
      <rPr>
        <b/>
        <sz val="8"/>
        <color theme="1"/>
        <rFont val="Calibri"/>
        <family val="2"/>
        <scheme val="minor"/>
      </rPr>
      <t>. The first column (*) is to show duplicate category names, and the second (£) to show that you have a monthly value. The dates below are based on the selection on the Intro &amp; Setup tab. The categories entered below will be available to select on the Actual Expenses tab, and appear on the Report tab.</t>
    </r>
  </si>
  <si>
    <t>Select</t>
  </si>
  <si>
    <t>Month</t>
  </si>
  <si>
    <t>January</t>
  </si>
  <si>
    <t>February</t>
  </si>
  <si>
    <t>March</t>
  </si>
  <si>
    <t>April</t>
  </si>
  <si>
    <t>May</t>
  </si>
  <si>
    <t>June</t>
  </si>
  <si>
    <t>July</t>
  </si>
  <si>
    <t>August</t>
  </si>
  <si>
    <t>September</t>
  </si>
  <si>
    <t>October</t>
  </si>
  <si>
    <t>November</t>
  </si>
  <si>
    <t>December</t>
  </si>
  <si>
    <t>Year</t>
  </si>
  <si>
    <t>Enter as YYYY</t>
  </si>
  <si>
    <t>Month Start</t>
  </si>
  <si>
    <t>Month End</t>
  </si>
  <si>
    <t>Month Text</t>
  </si>
  <si>
    <t>ALL</t>
  </si>
  <si>
    <t>Cat - Month</t>
  </si>
  <si>
    <t>Income Budget</t>
  </si>
  <si>
    <t>Expense Budget</t>
  </si>
  <si>
    <t>Annual Financial Report</t>
  </si>
  <si>
    <t>Select Category to Filter Graph:</t>
  </si>
  <si>
    <t>Valid</t>
  </si>
  <si>
    <t>Income Categories</t>
  </si>
  <si>
    <t>Budget to Date</t>
  </si>
  <si>
    <t>Balance to Date</t>
  </si>
  <si>
    <t>Income less Expense</t>
  </si>
  <si>
    <t>% Of Budget</t>
  </si>
  <si>
    <t>Pass</t>
  </si>
  <si>
    <t>Valid Codes</t>
  </si>
  <si>
    <t>Budget Available</t>
  </si>
  <si>
    <t>Should show as a negative</t>
  </si>
  <si>
    <t>Should Ideally be Positive</t>
  </si>
  <si>
    <t>Expense Categories</t>
  </si>
  <si>
    <t>Income Category Breakdown</t>
  </si>
  <si>
    <t>Only applies to the two graphs immediately below</t>
  </si>
  <si>
    <t>Please select the month, and enter the year for the STARTING month of this spreadsheet. This will last you for 1 year (be it financial or calendar). Keep a blank copy of this spreadsheet to use for the next year once this is complete. Any dates entered outside of this year, will turn red and not be included.</t>
  </si>
  <si>
    <t>This spreadsheet was created by</t>
  </si>
  <si>
    <t>© Sumcor Ltd - Trading as Spreadsheet Solutions</t>
  </si>
  <si>
    <t>Dates</t>
  </si>
  <si>
    <t>WITHIN INCOME FORECAST:</t>
  </si>
  <si>
    <t>Total expenses for the Year:</t>
  </si>
  <si>
    <t>Total income for the Year:</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</si>
  <si>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</si>
  <si>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</si>
  <si>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</si>
  <si>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</si>
  <si>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</si>
  <si>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</si>
  <si>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</si>
  <si>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r>
      <t xml:space="preserve">Once you have completed the date above (and see a </t>
    </r>
    <r>
      <rPr>
        <b/>
        <sz val="11"/>
        <color rgb="FF00B050"/>
        <rFont val="Calibri"/>
        <family val="2"/>
        <scheme val="minor"/>
      </rPr>
      <t>✓</t>
    </r>
    <r>
      <rPr>
        <b/>
        <sz val="11"/>
        <color theme="1"/>
        <rFont val="Calibri"/>
        <family val="2"/>
        <scheme val="minor"/>
      </rPr>
      <t xml:space="preserve">), then the spreadsheet is ready for use. Simply add in some budgets and categories (on the </t>
    </r>
    <r>
      <rPr>
        <b/>
        <sz val="11"/>
        <color theme="0" tint="-0.499984740745262"/>
        <rFont val="Calibri"/>
        <family val="2"/>
        <scheme val="minor"/>
      </rPr>
      <t>grey</t>
    </r>
    <r>
      <rPr>
        <b/>
        <sz val="11"/>
        <color theme="1"/>
        <rFont val="Calibri"/>
        <family val="2"/>
        <scheme val="minor"/>
      </rPr>
      <t xml:space="preserve"> tab, follow the instructions). Then add in your actual income and expense as it happens in the </t>
    </r>
    <r>
      <rPr>
        <b/>
        <sz val="11"/>
        <color rgb="FFFFC000"/>
        <rFont val="Calibri"/>
        <family val="2"/>
        <scheme val="minor"/>
      </rPr>
      <t>yellow</t>
    </r>
    <r>
      <rPr>
        <b/>
        <sz val="11"/>
        <color theme="1"/>
        <rFont val="Calibri"/>
        <family val="2"/>
        <scheme val="minor"/>
      </rPr>
      <t xml:space="preserve"> tab. You can view the report on the </t>
    </r>
    <r>
      <rPr>
        <b/>
        <sz val="11"/>
        <color rgb="FF002060"/>
        <rFont val="Calibri"/>
        <family val="2"/>
        <scheme val="minor"/>
      </rPr>
      <t>blue</t>
    </r>
    <r>
      <rPr>
        <b/>
        <sz val="11"/>
        <color theme="1"/>
        <rFont val="Calibri"/>
        <family val="2"/>
        <scheme val="minor"/>
      </rPr>
      <t xml:space="preserve"> tab whenever you wish. The data will update as you add data to the </t>
    </r>
    <r>
      <rPr>
        <b/>
        <sz val="11"/>
        <color rgb="FFFFC000"/>
        <rFont val="Calibri"/>
        <family val="2"/>
        <scheme val="minor"/>
      </rPr>
      <t>yellow</t>
    </r>
    <r>
      <rPr>
        <b/>
        <sz val="11"/>
        <color theme="1"/>
        <rFont val="Calibri"/>
        <family val="2"/>
        <scheme val="minor"/>
      </rPr>
      <t xml:space="preserve"> and </t>
    </r>
    <r>
      <rPr>
        <b/>
        <sz val="11"/>
        <color theme="0" tint="-0.499984740745262"/>
        <rFont val="Calibri"/>
        <family val="2"/>
        <scheme val="minor"/>
      </rPr>
      <t>grey</t>
    </r>
    <r>
      <rPr>
        <b/>
        <sz val="11"/>
        <color theme="1"/>
        <rFont val="Calibri"/>
        <family val="2"/>
        <scheme val="minor"/>
      </rPr>
      <t xml:space="preserve"> tabs.</t>
    </r>
  </si>
  <si>
    <t>This spreadsheet is part of our</t>
  </si>
  <si>
    <t>Click the logo to see the other products in this range</t>
  </si>
  <si>
    <t>SSS10090 - Job Breakdown</t>
  </si>
  <si>
    <t>We do not offer support on Basic Range spreadsheets,
but if you find any errors, please let us know.</t>
  </si>
  <si>
    <t>Stuck? Here's the demo</t>
  </si>
  <si>
    <t>Watch on YouTube</t>
  </si>
  <si>
    <t>Please complete the following sections before using this spreadsheet</t>
  </si>
  <si>
    <t>Calculated Cells</t>
  </si>
  <si>
    <t>Expenses Category Breakdown</t>
  </si>
  <si>
    <t>Thanks for trying the Annual Home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</si>
</sst>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 mmm\ yyyy"/>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8"/>
      <color theme="1"/>
      <name val="Calibri"/>
      <family val="2"/>
      <scheme val="minor"/>
    </font>
    <font>
      <b/>
      <sz val="20"/>
      <color theme="0"/>
      <name val="Calibri"/>
      <family val="2"/>
      <scheme val="minor"/>
    </font>
    <font>
      <b/>
      <u/>
      <sz val="11"/>
      <color theme="1"/>
      <name val="Calibri"/>
      <family val="2"/>
      <scheme val="minor"/>
    </font>
    <font>
      <b/>
      <sz val="11"/>
      <color rgb="FFFF0000"/>
      <name val="Calibri"/>
      <family val="2"/>
      <scheme val="minor"/>
    </font>
    <font>
      <b/>
      <sz val="11"/>
      <color rgb="FF00B050"/>
      <name val="Calibri"/>
      <family val="2"/>
      <scheme val="minor"/>
    </font>
    <font>
      <b/>
      <sz val="11"/>
      <color rgb="FF002060"/>
      <name val="Calibri"/>
      <family val="2"/>
      <scheme val="minor"/>
    </font>
    <font>
      <b/>
      <sz val="8"/>
      <color rgb="FFFF0000"/>
      <name val="Calibri"/>
      <family val="2"/>
      <scheme val="minor"/>
    </font>
    <font>
      <b/>
      <sz val="8"/>
      <color rgb="FF00B050"/>
      <name val="Calibri"/>
      <family val="2"/>
      <scheme val="minor"/>
    </font>
    <font>
      <sz val="18"/>
      <color theme="1"/>
      <name val="Calibri"/>
      <family val="2"/>
      <scheme val="minor"/>
    </font>
    <font>
      <b/>
      <sz val="11"/>
      <color rgb="FFAE240D"/>
      <name val="Calibri"/>
      <family val="2"/>
      <scheme val="minor"/>
    </font>
    <font>
      <b/>
      <sz val="11"/>
      <color rgb="FF2B723E"/>
      <name val="Calibri"/>
      <family val="2"/>
      <scheme val="minor"/>
    </font>
    <font>
      <sz val="16"/>
      <color theme="1"/>
      <name val="Calibri"/>
      <family val="2"/>
      <scheme val="minor"/>
    </font>
    <font>
      <sz val="20"/>
      <color theme="1"/>
      <name val="Calibri"/>
      <family val="2"/>
      <scheme val="minor"/>
    </font>
    <font>
      <b/>
      <sz val="20"/>
      <color rgb="FFFFC000"/>
      <name val="Calibri"/>
      <family val="2"/>
      <scheme val="minor"/>
    </font>
    <font>
      <b/>
      <sz val="11"/>
      <color rgb="FFFFC000"/>
      <name val="Calibri"/>
      <family val="2"/>
      <scheme val="minor"/>
    </font>
    <font>
      <b/>
      <sz val="20"/>
      <color rgb="FF002060"/>
      <name val="Calibri"/>
      <family val="2"/>
      <scheme val="minor"/>
    </font>
    <font>
      <b/>
      <sz val="11"/>
      <color theme="0" tint="-0.499984740745262"/>
      <name val="Calibri"/>
      <family val="2"/>
      <scheme val="minor"/>
    </font>
    <font>
      <b/>
      <sz val="10"/>
      <color theme="1"/>
      <name val="Calibri"/>
      <family val="2"/>
      <scheme val="minor"/>
    </font>
    <font>
      <b/>
      <sz val="11"/>
      <color rgb="FFFFC000"/>
      <name val="Calibri"/>
      <family val="2"/>
    </font>
    <font>
      <sz val="11"/>
      <color rgb="FFFFC000"/>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29">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0" fillId="0" borderId="0" xfId="0"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6" fillId="0" borderId="0" xfId="0" applyFont="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8" fontId="0" fillId="0" borderId="0" xfId="0" applyNumberFormat="1" applyAlignment="1" applyProtection="1">
      <alignment shrinkToFit="1"/>
      <protection hidden="1"/>
    </xf>
    <xf numFmtId="8" fontId="0" fillId="0" borderId="5"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8" fontId="0" fillId="0" borderId="13" xfId="0" applyNumberFormat="1" applyBorder="1" applyAlignment="1" applyProtection="1">
      <alignment horizontal="center" shrinkToFit="1"/>
      <protection hidden="1"/>
    </xf>
    <xf numFmtId="8" fontId="0" fillId="0" borderId="14"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0" fontId="0" fillId="0" borderId="6" xfId="0" applyBorder="1" applyAlignment="1" applyProtection="1">
      <alignment horizontal="left" shrinkToFit="1"/>
      <protection locked="0"/>
    </xf>
    <xf numFmtId="0" fontId="0" fillId="0" borderId="6" xfId="0" applyBorder="1" applyAlignment="1" applyProtection="1">
      <alignment horizontal="center" shrinkToFit="1"/>
      <protection locked="0"/>
    </xf>
    <xf numFmtId="8" fontId="0" fillId="0" borderId="7" xfId="0" applyNumberFormat="1" applyBorder="1" applyAlignment="1" applyProtection="1">
      <alignment horizontal="right" shrinkToFit="1"/>
      <protection locked="0"/>
    </xf>
    <xf numFmtId="164" fontId="0" fillId="0" borderId="8"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8" fontId="0" fillId="0" borderId="9" xfId="0" applyNumberFormat="1" applyBorder="1" applyAlignment="1" applyProtection="1">
      <alignment horizontal="right" shrinkToFit="1"/>
      <protection locked="0"/>
    </xf>
    <xf numFmtId="8" fontId="0" fillId="0" borderId="12" xfId="0" applyNumberFormat="1" applyBorder="1" applyAlignment="1" applyProtection="1">
      <alignment horizontal="right" shrinkToFit="1"/>
      <protection locked="0"/>
    </xf>
    <xf numFmtId="0" fontId="0" fillId="0" borderId="1" xfId="0" applyBorder="1" applyAlignment="1" applyProtection="1">
      <alignment horizontal="center" shrinkToFit="1"/>
      <protection hidden="1"/>
    </xf>
    <xf numFmtId="0" fontId="4" fillId="2" borderId="0" xfId="0" applyFont="1" applyFill="1" applyAlignment="1" applyProtection="1">
      <alignment horizontal="center" shrinkToFit="1"/>
      <protection hidden="1"/>
    </xf>
    <xf numFmtId="0" fontId="7" fillId="0" borderId="13" xfId="0" applyFont="1" applyBorder="1" applyAlignment="1" applyProtection="1">
      <alignment horizontal="center" shrinkToFit="1"/>
      <protection hidden="1"/>
    </xf>
    <xf numFmtId="0" fontId="7" fillId="0" borderId="14" xfId="0" applyFont="1" applyBorder="1" applyAlignment="1" applyProtection="1">
      <alignment horizontal="center" shrinkToFit="1"/>
      <protection hidden="1"/>
    </xf>
    <xf numFmtId="0" fontId="7" fillId="0" borderId="15" xfId="0" applyFont="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0" fontId="2" fillId="0" borderId="0" xfId="0" applyFont="1" applyAlignment="1" applyProtection="1">
      <alignment horizontal="left" shrinkToFit="1"/>
      <protection hidden="1"/>
    </xf>
    <xf numFmtId="0" fontId="6" fillId="0" borderId="0" xfId="0" applyFont="1" applyAlignment="1" applyProtection="1">
      <alignment horizontal="left" shrinkToFit="1"/>
      <protection hidden="1"/>
    </xf>
    <xf numFmtId="0" fontId="2" fillId="0" borderId="0" xfId="0" applyFont="1" applyAlignment="1" applyProtection="1">
      <alignment shrinkToFit="1"/>
      <protection hidden="1"/>
    </xf>
    <xf numFmtId="8" fontId="13" fillId="0" borderId="5" xfId="0" applyNumberFormat="1" applyFont="1" applyBorder="1" applyAlignment="1" applyProtection="1">
      <alignment horizontal="right" shrinkToFit="1"/>
      <protection locked="0"/>
    </xf>
    <xf numFmtId="8" fontId="13" fillId="0" borderId="8" xfId="0" applyNumberFormat="1" applyFont="1" applyBorder="1" applyAlignment="1" applyProtection="1">
      <alignment horizontal="right" shrinkToFit="1"/>
      <protection locked="0"/>
    </xf>
    <xf numFmtId="8" fontId="14" fillId="0" borderId="7" xfId="0" applyNumberFormat="1" applyFont="1" applyBorder="1" applyAlignment="1" applyProtection="1">
      <alignment horizontal="right" shrinkToFit="1"/>
      <protection locked="0"/>
    </xf>
    <xf numFmtId="8" fontId="14" fillId="0" borderId="9" xfId="0" applyNumberFormat="1" applyFont="1" applyBorder="1" applyAlignment="1" applyProtection="1">
      <alignment horizontal="right" shrinkToFit="1"/>
      <protection locked="0"/>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8" fontId="0" fillId="0" borderId="2" xfId="0" applyNumberFormat="1" applyBorder="1" applyAlignment="1" applyProtection="1">
      <alignment shrinkToFit="1"/>
      <protection hidden="1"/>
    </xf>
    <xf numFmtId="8" fontId="0" fillId="0" borderId="3"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0" fontId="3" fillId="2" borderId="0" xfId="0" applyFont="1" applyFill="1" applyAlignment="1" applyProtection="1">
      <alignmen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left" shrinkToFit="1"/>
      <protection locked="0"/>
    </xf>
    <xf numFmtId="8" fontId="0" fillId="0" borderId="6" xfId="0" applyNumberFormat="1" applyBorder="1" applyAlignment="1" applyProtection="1">
      <alignment horizontal="right" shrinkToFit="1"/>
      <protection locked="0"/>
    </xf>
    <xf numFmtId="0" fontId="0" fillId="0" borderId="8" xfId="0" applyBorder="1" applyAlignment="1" applyProtection="1">
      <alignment horizontal="left" shrinkToFit="1"/>
      <protection locked="0"/>
    </xf>
    <xf numFmtId="8" fontId="0" fillId="0" borderId="0" xfId="0" applyNumberFormat="1" applyAlignment="1" applyProtection="1">
      <alignment horizontal="right" shrinkToFit="1"/>
      <protection locked="0"/>
    </xf>
    <xf numFmtId="0" fontId="0" fillId="0" borderId="10" xfId="0" applyBorder="1" applyAlignment="1" applyProtection="1">
      <alignment horizontal="left" shrinkToFit="1"/>
      <protection locked="0"/>
    </xf>
    <xf numFmtId="8" fontId="0" fillId="0" borderId="11" xfId="0" applyNumberFormat="1" applyBorder="1" applyAlignment="1" applyProtection="1">
      <alignment horizontal="right" shrinkToFit="1"/>
      <protection locked="0"/>
    </xf>
    <xf numFmtId="0" fontId="0" fillId="2" borderId="1" xfId="0" applyFill="1" applyBorder="1" applyAlignment="1" applyProtection="1">
      <alignment horizontal="center" shrinkToFit="1"/>
      <protection hidden="1"/>
    </xf>
    <xf numFmtId="8" fontId="0" fillId="0" borderId="1" xfId="0" applyNumberFormat="1" applyBorder="1" applyAlignment="1" applyProtection="1">
      <alignment shrinkToFit="1"/>
      <protection hidden="1"/>
    </xf>
    <xf numFmtId="8" fontId="0" fillId="0" borderId="1" xfId="0" applyNumberFormat="1" applyBorder="1" applyAlignment="1" applyProtection="1">
      <alignment horizontal="center" shrinkToFit="1"/>
      <protection hidden="1"/>
    </xf>
    <xf numFmtId="0" fontId="18" fillId="3" borderId="2" xfId="0" applyFont="1" applyFill="1" applyBorder="1" applyAlignment="1" applyProtection="1">
      <alignment horizontal="center" shrinkToFit="1"/>
      <protection hidden="1"/>
    </xf>
    <xf numFmtId="0" fontId="18" fillId="3" borderId="4" xfId="0" applyFont="1" applyFill="1" applyBorder="1" applyAlignment="1" applyProtection="1">
      <alignment horizontal="center" shrinkToFit="1"/>
      <protection hidden="1"/>
    </xf>
    <xf numFmtId="0" fontId="9" fillId="7" borderId="3" xfId="0" applyFont="1" applyFill="1" applyBorder="1" applyAlignment="1" applyProtection="1">
      <alignment horizontal="center" shrinkToFit="1"/>
      <protection hidden="1"/>
    </xf>
    <xf numFmtId="0" fontId="9" fillId="7" borderId="4" xfId="0" applyFont="1" applyFill="1" applyBorder="1" applyAlignment="1" applyProtection="1">
      <alignment horizontal="center" shrinkToFit="1"/>
      <protection hidden="1"/>
    </xf>
    <xf numFmtId="0" fontId="9" fillId="7" borderId="5" xfId="0" applyFont="1" applyFill="1" applyBorder="1" applyAlignment="1" applyProtection="1">
      <alignment horizontal="center" shrinkToFit="1"/>
      <protection hidden="1"/>
    </xf>
    <xf numFmtId="0" fontId="9" fillId="7" borderId="6" xfId="0" applyFont="1" applyFill="1" applyBorder="1" applyAlignment="1" applyProtection="1">
      <alignment horizontal="center" shrinkToFit="1"/>
      <protection hidden="1"/>
    </xf>
    <xf numFmtId="0" fontId="9" fillId="7" borderId="7" xfId="0" applyFont="1" applyFill="1" applyBorder="1" applyAlignment="1" applyProtection="1">
      <alignment horizontal="center" shrinkToFit="1"/>
      <protection hidden="1"/>
    </xf>
    <xf numFmtId="0" fontId="9" fillId="7" borderId="10" xfId="0" applyFont="1" applyFill="1" applyBorder="1" applyAlignment="1" applyProtection="1">
      <alignment horizontal="center" shrinkToFit="1"/>
      <protection locked="0"/>
    </xf>
    <xf numFmtId="0" fontId="9" fillId="7" borderId="11" xfId="0" applyFont="1" applyFill="1" applyBorder="1" applyAlignment="1" applyProtection="1">
      <alignment horizontal="center" shrinkToFit="1"/>
      <protection locked="0"/>
    </xf>
    <xf numFmtId="0" fontId="9" fillId="7" borderId="12" xfId="0" applyFont="1" applyFill="1" applyBorder="1" applyAlignment="1" applyProtection="1">
      <alignment horizontal="center" shrinkToFit="1"/>
      <protection locked="0"/>
    </xf>
    <xf numFmtId="0" fontId="22" fillId="3" borderId="13" xfId="0" applyFont="1" applyFill="1" applyBorder="1" applyAlignment="1" applyProtection="1">
      <alignment horizontal="center" shrinkToFit="1"/>
      <protection hidden="1"/>
    </xf>
    <xf numFmtId="0" fontId="23" fillId="3" borderId="15" xfId="0" applyFont="1" applyFill="1" applyBorder="1" applyAlignment="1" applyProtection="1">
      <alignment horizontal="center" shrinkToFit="1"/>
      <protection hidden="1"/>
    </xf>
    <xf numFmtId="164" fontId="0" fillId="8" borderId="5" xfId="0" applyNumberFormat="1" applyFill="1" applyBorder="1" applyAlignment="1" applyProtection="1">
      <alignment horizontal="center" shrinkToFit="1"/>
      <protection hidden="1"/>
    </xf>
    <xf numFmtId="0" fontId="0" fillId="8" borderId="6" xfId="0" applyFill="1" applyBorder="1" applyAlignment="1" applyProtection="1">
      <alignment horizontal="left" shrinkToFit="1"/>
      <protection hidden="1"/>
    </xf>
    <xf numFmtId="0" fontId="0" fillId="8" borderId="6" xfId="0" applyFill="1" applyBorder="1" applyAlignment="1" applyProtection="1">
      <alignment horizontal="center" shrinkToFit="1"/>
      <protection hidden="1"/>
    </xf>
    <xf numFmtId="8" fontId="13" fillId="8" borderId="5" xfId="0" applyNumberFormat="1" applyFont="1" applyFill="1" applyBorder="1" applyAlignment="1" applyProtection="1">
      <alignment horizontal="right" shrinkToFit="1"/>
      <protection hidden="1"/>
    </xf>
    <xf numFmtId="8" fontId="14" fillId="8" borderId="7" xfId="0" applyNumberFormat="1" applyFont="1" applyFill="1" applyBorder="1" applyAlignment="1" applyProtection="1">
      <alignment horizontal="right" shrinkToFit="1"/>
      <protection hidden="1"/>
    </xf>
    <xf numFmtId="164" fontId="0" fillId="8" borderId="8" xfId="0" applyNumberFormat="1" applyFill="1" applyBorder="1" applyAlignment="1" applyProtection="1">
      <alignment horizontal="center" shrinkToFit="1"/>
      <protection hidden="1"/>
    </xf>
    <xf numFmtId="0" fontId="0" fillId="8" borderId="0" xfId="0" applyFill="1" applyAlignment="1" applyProtection="1">
      <alignment horizontal="left" shrinkToFit="1"/>
      <protection hidden="1"/>
    </xf>
    <xf numFmtId="0" fontId="0" fillId="8" borderId="0" xfId="0" applyFill="1" applyAlignment="1" applyProtection="1">
      <alignment horizontal="center" shrinkToFit="1"/>
      <protection hidden="1"/>
    </xf>
    <xf numFmtId="8" fontId="13" fillId="8" borderId="8" xfId="0" applyNumberFormat="1" applyFont="1" applyFill="1" applyBorder="1" applyAlignment="1" applyProtection="1">
      <alignment horizontal="right" shrinkToFit="1"/>
      <protection hidden="1"/>
    </xf>
    <xf numFmtId="8" fontId="14" fillId="8" borderId="9" xfId="0" applyNumberFormat="1" applyFont="1" applyFill="1" applyBorder="1" applyAlignment="1" applyProtection="1">
      <alignment horizontal="right" shrinkToFit="1"/>
      <protection hidden="1"/>
    </xf>
    <xf numFmtId="164" fontId="0" fillId="8" borderId="10" xfId="0" applyNumberFormat="1" applyFill="1" applyBorder="1" applyAlignment="1" applyProtection="1">
      <alignment horizontal="center" shrinkToFit="1"/>
      <protection hidden="1"/>
    </xf>
    <xf numFmtId="0" fontId="0" fillId="8" borderId="11" xfId="0" applyFill="1" applyBorder="1" applyAlignment="1" applyProtection="1">
      <alignment horizontal="left" shrinkToFit="1"/>
      <protection hidden="1"/>
    </xf>
    <xf numFmtId="0" fontId="0" fillId="8" borderId="11" xfId="0" applyFill="1" applyBorder="1" applyAlignment="1" applyProtection="1">
      <alignment horizontal="center" shrinkToFit="1"/>
      <protection hidden="1"/>
    </xf>
    <xf numFmtId="8" fontId="13" fillId="8" borderId="10" xfId="0" applyNumberFormat="1" applyFont="1" applyFill="1" applyBorder="1" applyAlignment="1" applyProtection="1">
      <alignment horizontal="right" shrinkToFit="1"/>
      <protection hidden="1"/>
    </xf>
    <xf numFmtId="8" fontId="14" fillId="8" borderId="12" xfId="0" applyNumberFormat="1" applyFont="1" applyFill="1" applyBorder="1" applyAlignment="1" applyProtection="1">
      <alignment horizontal="right" shrinkToFi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12" xfId="0" applyFont="1" applyFill="1" applyBorder="1" applyAlignment="1" applyProtection="1">
      <alignment horizontal="left" vertical="center" wrapText="1"/>
      <protection hidden="1"/>
    </xf>
    <xf numFmtId="0" fontId="21" fillId="2" borderId="0" xfId="0" applyFont="1" applyFill="1" applyAlignment="1" applyProtection="1">
      <alignment horizontal="center" vertical="center"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1" fillId="4" borderId="4" xfId="0" applyFont="1" applyFill="1" applyBorder="1" applyAlignment="1" applyProtection="1">
      <alignment horizontal="center" shrinkToFit="1"/>
      <protection hidden="1"/>
    </xf>
    <xf numFmtId="0" fontId="0" fillId="2" borderId="5" xfId="0" applyFill="1" applyBorder="1" applyAlignment="1" applyProtection="1">
      <alignment horizontal="center" shrinkToFit="1"/>
      <protection hidden="1"/>
    </xf>
    <xf numFmtId="0" fontId="0" fillId="2" borderId="6" xfId="0" applyFill="1" applyBorder="1" applyAlignment="1" applyProtection="1">
      <alignment horizontal="center" shrinkToFit="1"/>
      <protection hidden="1"/>
    </xf>
    <xf numFmtId="0" fontId="0" fillId="2" borderId="7" xfId="0" applyFill="1" applyBorder="1" applyAlignment="1" applyProtection="1">
      <alignment horizontal="center" shrinkToFit="1"/>
      <protection hidden="1"/>
    </xf>
    <xf numFmtId="0" fontId="0" fillId="2" borderId="8" xfId="0" applyFill="1" applyBorder="1" applyAlignment="1" applyProtection="1">
      <alignment horizontal="center" shrinkToFit="1"/>
      <protection hidden="1"/>
    </xf>
    <xf numFmtId="0" fontId="0" fillId="2" borderId="0" xfId="0" applyFill="1" applyAlignment="1" applyProtection="1">
      <alignment horizontal="center" shrinkToFit="1"/>
      <protection hidden="1"/>
    </xf>
    <xf numFmtId="0" fontId="0" fillId="2" borderId="9" xfId="0" applyFill="1" applyBorder="1" applyAlignment="1" applyProtection="1">
      <alignment horizontal="center" shrinkToFit="1"/>
      <protection hidden="1"/>
    </xf>
    <xf numFmtId="0" fontId="0" fillId="2" borderId="10" xfId="0" applyFill="1" applyBorder="1" applyAlignment="1" applyProtection="1">
      <alignment horizontal="center" shrinkToFit="1"/>
      <protection hidden="1"/>
    </xf>
    <xf numFmtId="0" fontId="0" fillId="2" borderId="11" xfId="0" applyFill="1" applyBorder="1" applyAlignment="1" applyProtection="1">
      <alignment horizontal="center" shrinkToFit="1"/>
      <protection hidden="1"/>
    </xf>
    <xf numFmtId="0" fontId="0" fillId="2" borderId="12" xfId="0" applyFill="1" applyBorder="1" applyAlignment="1" applyProtection="1">
      <alignment horizontal="center" shrinkToFit="1"/>
      <protection hidden="1"/>
    </xf>
    <xf numFmtId="0" fontId="1" fillId="5" borderId="2" xfId="1" applyFont="1" applyFill="1" applyBorder="1" applyAlignment="1" applyProtection="1">
      <alignment horizontal="center" shrinkToFit="1"/>
      <protection hidden="1"/>
    </xf>
    <xf numFmtId="0" fontId="1" fillId="5" borderId="3" xfId="1" applyFont="1" applyFill="1" applyBorder="1" applyAlignment="1" applyProtection="1">
      <alignment horizontal="center" shrinkToFit="1"/>
      <protection hidden="1"/>
    </xf>
    <xf numFmtId="0" fontId="1" fillId="5" borderId="4" xfId="1" applyFont="1" applyFill="1" applyBorder="1" applyAlignment="1" applyProtection="1">
      <alignment horizontal="center" shrinkToFi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2" fillId="0" borderId="10"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7" fillId="3" borderId="5" xfId="0" applyFont="1" applyFill="1" applyBorder="1" applyAlignment="1" applyProtection="1">
      <alignment horizontal="center" vertical="center" shrinkToFit="1"/>
      <protection hidden="1"/>
    </xf>
    <xf numFmtId="0" fontId="17" fillId="3" borderId="6" xfId="0" applyFont="1" applyFill="1" applyBorder="1" applyAlignment="1" applyProtection="1">
      <alignment horizontal="center" vertical="center" shrinkToFit="1"/>
      <protection hidden="1"/>
    </xf>
    <xf numFmtId="0" fontId="17" fillId="3" borderId="7" xfId="0" applyFont="1" applyFill="1" applyBorder="1" applyAlignment="1" applyProtection="1">
      <alignment horizontal="center" vertical="center" shrinkToFit="1"/>
      <protection hidden="1"/>
    </xf>
    <xf numFmtId="0" fontId="17" fillId="3" borderId="10" xfId="0" applyFont="1" applyFill="1" applyBorder="1" applyAlignment="1" applyProtection="1">
      <alignment horizontal="center" vertical="center" shrinkToFit="1"/>
      <protection hidden="1"/>
    </xf>
    <xf numFmtId="0" fontId="17" fillId="3" borderId="11" xfId="0" applyFont="1" applyFill="1" applyBorder="1" applyAlignment="1" applyProtection="1">
      <alignment horizontal="center" vertical="center" shrinkToFit="1"/>
      <protection hidden="1"/>
    </xf>
    <xf numFmtId="0" fontId="17" fillId="3" borderId="12" xfId="0" applyFont="1" applyFill="1" applyBorder="1" applyAlignment="1" applyProtection="1">
      <alignment horizontal="center" vertical="center" shrinkToFit="1"/>
      <protection hidden="1"/>
    </xf>
    <xf numFmtId="0" fontId="18" fillId="3" borderId="2" xfId="0" applyFont="1" applyFill="1" applyBorder="1" applyAlignment="1" applyProtection="1">
      <alignment horizontal="center" shrinkToFit="1"/>
      <protection hidden="1"/>
    </xf>
    <xf numFmtId="0" fontId="18" fillId="3" borderId="3" xfId="0" applyFont="1" applyFill="1" applyBorder="1" applyAlignment="1" applyProtection="1">
      <alignment horizontal="center" shrinkToFit="1"/>
      <protection hidden="1"/>
    </xf>
    <xf numFmtId="0" fontId="18" fillId="3" borderId="4" xfId="0" applyFont="1" applyFill="1" applyBorder="1" applyAlignment="1" applyProtection="1">
      <alignment horizontal="center" shrinkToFit="1"/>
      <protection hidden="1"/>
    </xf>
    <xf numFmtId="0" fontId="9" fillId="7" borderId="2" xfId="0" applyFont="1" applyFill="1" applyBorder="1" applyAlignment="1" applyProtection="1">
      <alignment horizontal="center" shrinkToFit="1"/>
      <protection hidden="1"/>
    </xf>
    <xf numFmtId="0" fontId="9" fillId="7" borderId="3" xfId="0" applyFont="1" applyFill="1" applyBorder="1" applyAlignment="1" applyProtection="1">
      <alignment horizontal="center" shrinkToFit="1"/>
      <protection hidden="1"/>
    </xf>
    <xf numFmtId="0" fontId="9" fillId="7"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2" fillId="2" borderId="8" xfId="0" applyFont="1" applyFill="1" applyBorder="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shrinkToFit="1"/>
      <protection hidden="1"/>
    </xf>
    <xf numFmtId="0" fontId="15" fillId="2" borderId="9" xfId="0" applyFont="1" applyFill="1" applyBorder="1" applyAlignment="1" applyProtection="1">
      <alignment horizontal="center" vertical="center" shrinkToFit="1"/>
      <protection hidden="1"/>
    </xf>
    <xf numFmtId="0" fontId="19" fillId="7" borderId="5" xfId="0" applyFont="1" applyFill="1" applyBorder="1" applyAlignment="1" applyProtection="1">
      <alignment horizontal="center" vertical="center" shrinkToFit="1"/>
      <protection hidden="1"/>
    </xf>
    <xf numFmtId="0" fontId="19" fillId="7" borderId="6" xfId="0" applyFont="1" applyFill="1" applyBorder="1" applyAlignment="1" applyProtection="1">
      <alignment horizontal="center" vertical="center" shrinkToFit="1"/>
      <protection hidden="1"/>
    </xf>
    <xf numFmtId="0" fontId="19" fillId="7" borderId="7" xfId="0" applyFont="1" applyFill="1" applyBorder="1" applyAlignment="1" applyProtection="1">
      <alignment horizontal="center" vertical="center" shrinkToFit="1"/>
      <protection hidden="1"/>
    </xf>
    <xf numFmtId="0" fontId="19" fillId="7" borderId="10" xfId="0" applyFont="1" applyFill="1" applyBorder="1" applyAlignment="1" applyProtection="1">
      <alignment horizontal="center" vertical="center" shrinkToFit="1"/>
      <protection hidden="1"/>
    </xf>
    <xf numFmtId="0" fontId="19" fillId="7" borderId="11" xfId="0" applyFont="1" applyFill="1" applyBorder="1" applyAlignment="1" applyProtection="1">
      <alignment horizontal="center" vertical="center" shrinkToFit="1"/>
      <protection hidden="1"/>
    </xf>
    <xf numFmtId="0" fontId="19" fillId="7" borderId="12" xfId="0" applyFont="1" applyFill="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4" fillId="2" borderId="11" xfId="0" applyFont="1" applyFill="1" applyBorder="1" applyAlignment="1" applyProtection="1">
      <alignment horizontal="center" shrinkToFit="1"/>
      <protection hidden="1"/>
    </xf>
    <xf numFmtId="0" fontId="2" fillId="2" borderId="3" xfId="0" applyFont="1" applyFill="1" applyBorder="1" applyAlignment="1" applyProtection="1">
      <alignment horizontal="center" vertical="center" wrapText="1"/>
      <protection hidden="1"/>
    </xf>
    <xf numFmtId="0" fontId="5" fillId="8" borderId="5" xfId="0" applyFont="1" applyFill="1" applyBorder="1" applyAlignment="1" applyProtection="1">
      <alignment horizontal="center" vertical="center" shrinkToFit="1"/>
      <protection hidden="1"/>
    </xf>
    <xf numFmtId="0" fontId="5" fillId="8" borderId="6" xfId="0" applyFont="1" applyFill="1" applyBorder="1" applyAlignment="1" applyProtection="1">
      <alignment horizontal="center" vertical="center" shrinkToFit="1"/>
      <protection hidden="1"/>
    </xf>
    <xf numFmtId="0" fontId="5" fillId="8" borderId="10" xfId="0" applyFont="1" applyFill="1" applyBorder="1" applyAlignment="1" applyProtection="1">
      <alignment horizontal="center" vertical="center" shrinkToFit="1"/>
      <protection hidden="1"/>
    </xf>
    <xf numFmtId="0" fontId="5" fillId="8" borderId="11" xfId="0" applyFont="1" applyFill="1" applyBorder="1" applyAlignment="1" applyProtection="1">
      <alignment horizontal="center" vertical="center" shrinkToFi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10" xfId="0" applyFont="1" applyFill="1" applyBorder="1" applyAlignment="1" applyProtection="1">
      <alignment horizontal="left" vertical="center" wrapText="1"/>
      <protection hidden="1"/>
    </xf>
    <xf numFmtId="0" fontId="4" fillId="2" borderId="11" xfId="0" applyFont="1" applyFill="1" applyBorder="1" applyAlignment="1" applyProtection="1">
      <alignment horizontal="left" vertical="center" wrapText="1"/>
      <protection hidden="1"/>
    </xf>
    <xf numFmtId="0" fontId="4" fillId="2" borderId="12" xfId="0" applyFont="1" applyFill="1" applyBorder="1" applyAlignment="1" applyProtection="1">
      <alignment horizontal="left" vertical="center" wrapText="1"/>
      <protection hidden="1"/>
    </xf>
    <xf numFmtId="0" fontId="18" fillId="3" borderId="1" xfId="0" applyFont="1" applyFill="1" applyBorder="1" applyAlignment="1" applyProtection="1">
      <alignment horizontal="center" shrinkToFit="1"/>
      <protection hidden="1"/>
    </xf>
    <xf numFmtId="8" fontId="1" fillId="6" borderId="1" xfId="0" applyNumberFormat="1" applyFont="1" applyFill="1" applyBorder="1" applyAlignment="1" applyProtection="1">
      <alignment horizontal="right" shrinkToFit="1"/>
      <protection hidden="1"/>
    </xf>
    <xf numFmtId="0" fontId="1" fillId="6" borderId="1" xfId="0" applyFont="1" applyFill="1" applyBorder="1" applyAlignment="1" applyProtection="1">
      <alignment horizontal="right" shrinkToFit="1"/>
      <protection hidden="1"/>
    </xf>
    <xf numFmtId="8" fontId="1" fillId="5" borderId="1" xfId="0" applyNumberFormat="1" applyFont="1" applyFill="1" applyBorder="1" applyAlignment="1" applyProtection="1">
      <alignment horizontal="right" shrinkToFit="1"/>
      <protection hidden="1"/>
    </xf>
    <xf numFmtId="0" fontId="1" fillId="5" borderId="1" xfId="0" applyFont="1" applyFill="1" applyBorder="1" applyAlignment="1" applyProtection="1">
      <alignment horizontal="right" shrinkToFit="1"/>
      <protection hidden="1"/>
    </xf>
    <xf numFmtId="0" fontId="16" fillId="2" borderId="5" xfId="0" applyFont="1" applyFill="1" applyBorder="1" applyAlignment="1" applyProtection="1">
      <alignment horizontal="center" vertical="center" shrinkToFit="1"/>
      <protection hidden="1"/>
    </xf>
    <xf numFmtId="0" fontId="16" fillId="2" borderId="6" xfId="0" applyFont="1" applyFill="1" applyBorder="1" applyAlignment="1" applyProtection="1">
      <alignment horizontal="center" vertical="center" shrinkToFit="1"/>
      <protection hidden="1"/>
    </xf>
    <xf numFmtId="0" fontId="16" fillId="2" borderId="7" xfId="0" applyFont="1" applyFill="1" applyBorder="1" applyAlignment="1" applyProtection="1">
      <alignment horizontal="center" vertical="center" shrinkToFit="1"/>
      <protection hidden="1"/>
    </xf>
    <xf numFmtId="0" fontId="16" fillId="2" borderId="10" xfId="0" applyFont="1" applyFill="1" applyBorder="1" applyAlignment="1" applyProtection="1">
      <alignment horizontal="center" vertical="center" shrinkToFit="1"/>
      <protection hidden="1"/>
    </xf>
    <xf numFmtId="0" fontId="16" fillId="2" borderId="11" xfId="0" applyFont="1" applyFill="1" applyBorder="1" applyAlignment="1" applyProtection="1">
      <alignment horizontal="center" vertical="center" shrinkToFit="1"/>
      <protection hidden="1"/>
    </xf>
    <xf numFmtId="0" fontId="16" fillId="2" borderId="12" xfId="0" applyFont="1" applyFill="1" applyBorder="1" applyAlignment="1" applyProtection="1">
      <alignment horizontal="center" vertical="center" shrinkToFit="1"/>
      <protection hidden="1"/>
    </xf>
    <xf numFmtId="0" fontId="2" fillId="2" borderId="6"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4" fillId="2" borderId="0" xfId="0" applyFont="1" applyFill="1" applyAlignment="1" applyProtection="1">
      <alignment horizontal="center" shrinkToFit="1"/>
      <protection hidden="1"/>
    </xf>
    <xf numFmtId="0" fontId="18" fillId="3" borderId="6" xfId="0" applyFont="1" applyFill="1" applyBorder="1" applyAlignment="1" applyProtection="1">
      <alignment horizontal="center" shrinkToFit="1"/>
      <protection hidden="1"/>
    </xf>
    <xf numFmtId="0" fontId="18" fillId="3" borderId="7" xfId="0" applyFont="1" applyFill="1" applyBorder="1" applyAlignment="1" applyProtection="1">
      <alignment horizontal="center" shrinkToFit="1"/>
      <protection hidden="1"/>
    </xf>
    <xf numFmtId="8" fontId="0" fillId="0" borderId="5" xfId="0" applyNumberFormat="1" applyBorder="1" applyAlignment="1" applyProtection="1">
      <alignment horizontal="center" shrinkToFit="1"/>
      <protection hidden="1"/>
    </xf>
    <xf numFmtId="8" fontId="0" fillId="0" borderId="6" xfId="0" applyNumberFormat="1" applyBorder="1" applyAlignment="1" applyProtection="1">
      <alignment horizontal="center" shrinkToFit="1"/>
      <protection hidden="1"/>
    </xf>
    <xf numFmtId="10" fontId="0" fillId="0" borderId="5" xfId="0" applyNumberFormat="1" applyBorder="1" applyAlignment="1" applyProtection="1">
      <alignment horizontal="center" shrinkToFit="1"/>
      <protection hidden="1"/>
    </xf>
    <xf numFmtId="10" fontId="0" fillId="0" borderId="6" xfId="0" applyNumberFormat="1" applyBorder="1" applyAlignment="1" applyProtection="1">
      <alignment horizontal="center" shrinkToFit="1"/>
      <protection hidden="1"/>
    </xf>
    <xf numFmtId="10" fontId="0" fillId="0" borderId="7" xfId="0" applyNumberFormat="1" applyBorder="1" applyAlignment="1" applyProtection="1">
      <alignment horizontal="center" shrinkToFit="1"/>
      <protection hidden="1"/>
    </xf>
    <xf numFmtId="8" fontId="0" fillId="0" borderId="8" xfId="0" applyNumberFormat="1" applyBorder="1" applyAlignment="1" applyProtection="1">
      <alignment horizontal="center" shrinkToFit="1"/>
      <protection hidden="1"/>
    </xf>
    <xf numFmtId="8" fontId="0" fillId="0" borderId="0" xfId="0" applyNumberFormat="1" applyAlignment="1" applyProtection="1">
      <alignment horizontal="center" shrinkToFit="1"/>
      <protection hidden="1"/>
    </xf>
    <xf numFmtId="10" fontId="0" fillId="0" borderId="8" xfId="0" applyNumberFormat="1" applyBorder="1" applyAlignment="1" applyProtection="1">
      <alignment horizontal="center" shrinkToFit="1"/>
      <protection hidden="1"/>
    </xf>
    <xf numFmtId="10" fontId="0" fillId="0" borderId="0" xfId="0" applyNumberFormat="1" applyAlignment="1" applyProtection="1">
      <alignment horizontal="center" shrinkToFit="1"/>
      <protection hidden="1"/>
    </xf>
    <xf numFmtId="10" fontId="0" fillId="0" borderId="9" xfId="0" applyNumberFormat="1" applyBorder="1" applyAlignment="1" applyProtection="1">
      <alignment horizontal="center" shrinkToFit="1"/>
      <protection hidden="1"/>
    </xf>
    <xf numFmtId="0" fontId="18" fillId="3" borderId="5" xfId="0" applyFont="1" applyFill="1" applyBorder="1" applyAlignment="1" applyProtection="1">
      <alignment horizontal="center" shrinkToFit="1"/>
      <protection hidden="1"/>
    </xf>
    <xf numFmtId="8" fontId="0" fillId="0" borderId="10" xfId="0" applyNumberFormat="1" applyBorder="1" applyAlignment="1" applyProtection="1">
      <alignment horizontal="center" shrinkToFit="1"/>
      <protection hidden="1"/>
    </xf>
    <xf numFmtId="8" fontId="0" fillId="0" borderId="11" xfId="0" applyNumberFormat="1" applyBorder="1" applyAlignment="1" applyProtection="1">
      <alignment horizontal="center" shrinkToFit="1"/>
      <protection hidden="1"/>
    </xf>
    <xf numFmtId="10" fontId="0" fillId="0" borderId="10" xfId="0" applyNumberFormat="1" applyBorder="1" applyAlignment="1" applyProtection="1">
      <alignment horizontal="center" shrinkToFit="1"/>
      <protection hidden="1"/>
    </xf>
    <xf numFmtId="10" fontId="0" fillId="0" borderId="11" xfId="0" applyNumberFormat="1" applyBorder="1" applyAlignment="1" applyProtection="1">
      <alignment horizontal="center" shrinkToFit="1"/>
      <protection hidden="1"/>
    </xf>
    <xf numFmtId="10" fontId="0" fillId="0" borderId="12" xfId="0" applyNumberFormat="1" applyBorder="1" applyAlignment="1" applyProtection="1">
      <alignment horizontal="center" shrinkToFit="1"/>
      <protection hidden="1"/>
    </xf>
  </cellXfs>
  <cellStyles count="2">
    <cellStyle name="Hyperlink" xfId="1" builtinId="8"/>
    <cellStyle name="Normal" xfId="0" builtinId="0"/>
  </cellStyles>
  <dxfs count="14">
    <dxf>
      <font>
        <b/>
        <i val="0"/>
        <color rgb="FF00B050"/>
      </font>
    </dxf>
    <dxf>
      <font>
        <b/>
        <i val="0"/>
        <color rgb="FFFF0000"/>
      </font>
    </dxf>
    <dxf>
      <font>
        <b/>
        <i val="0"/>
        <color rgb="FF00B050"/>
      </font>
    </dxf>
    <dxf>
      <font>
        <b/>
        <i val="0"/>
        <color rgb="FFFF0000"/>
      </font>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
      <fill>
        <patternFill>
          <bgColor rgb="FFFFFF00"/>
        </patternFill>
      </fill>
    </dxf>
    <dxf>
      <fill>
        <patternFill>
          <bgColor rgb="FFFFFF00"/>
        </patternFill>
      </fill>
    </dxf>
    <dxf>
      <font>
        <b/>
        <i val="0"/>
        <color rgb="FF00B050"/>
      </font>
    </dxf>
    <dxf>
      <font>
        <b/>
        <i val="0"/>
        <color rgb="FFFF0000"/>
      </font>
    </dxf>
    <dxf>
      <font>
        <b/>
        <i val="0"/>
        <color rgb="FF00B050"/>
      </font>
    </dxf>
    <dxf>
      <font>
        <b/>
        <i val="0"/>
        <color rgb="FFFF0000"/>
      </font>
    </dxf>
  </dxfs>
  <tableStyles count="0" defaultTableStyle="TableStyleMedium2" defaultPivotStyle="PivotStyleLight16"/>
  <colors>
    <mruColors>
      <color rgb="FFAE240D"/>
      <color rgb="FF2B72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Report!$AY$3</c:f>
          <c:strCache>
            <c:ptCount val="1"/>
            <c:pt idx="0">
              <c:v>Month by Month Breakdown - All Categories Included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Report!$BC$5</c:f>
              <c:strCache>
                <c:ptCount val="1"/>
                <c:pt idx="0">
                  <c:v>Income Budget</c:v>
                </c:pt>
              </c:strCache>
            </c:strRef>
          </c:tx>
          <c:spPr>
            <a:solidFill>
              <a:srgbClr val="2B723E">
                <a:alpha val="70000"/>
              </a:srgbClr>
            </a:solidFill>
            <a:ln>
              <a:noFill/>
            </a:ln>
            <a:effectLst/>
          </c:spPr>
          <c:invertIfNegative val="0"/>
          <c:cat>
            <c:strRef>
              <c:f>Report!$AZ$6:$AZ$17</c:f>
              <c:strCache>
                <c:ptCount val="1"/>
                <c:pt idx="0">
                  <c:v>No Data</c:v>
                </c:pt>
              </c:strCache>
            </c:strRef>
          </c:cat>
          <c:val>
            <c:numRef>
              <c:f>Report!$BC$6:$BC$17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B37-4E9B-8D4C-DBB85303CD5F}"/>
            </c:ext>
          </c:extLst>
        </c:ser>
        <c:ser>
          <c:idx val="0"/>
          <c:order val="1"/>
          <c:tx>
            <c:strRef>
              <c:f>Report!$BA$5</c:f>
              <c:strCache>
                <c:ptCount val="1"/>
                <c:pt idx="0">
                  <c:v>Income</c:v>
                </c:pt>
              </c:strCache>
            </c:strRef>
          </c:tx>
          <c:spPr>
            <a:solidFill>
              <a:srgbClr val="2B723E"/>
            </a:solidFill>
            <a:ln>
              <a:noFill/>
            </a:ln>
            <a:effectLst/>
          </c:spPr>
          <c:invertIfNegative val="0"/>
          <c:cat>
            <c:strRef>
              <c:f>Report!$AZ$6:$AZ$17</c:f>
              <c:strCache>
                <c:ptCount val="1"/>
                <c:pt idx="0">
                  <c:v>No Data</c:v>
                </c:pt>
              </c:strCache>
            </c:strRef>
          </c:cat>
          <c:val>
            <c:numRef>
              <c:f>Report!$BA$6:$BA$17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37-4E9B-8D4C-DBB85303CD5F}"/>
            </c:ext>
          </c:extLst>
        </c:ser>
        <c:ser>
          <c:idx val="3"/>
          <c:order val="2"/>
          <c:tx>
            <c:strRef>
              <c:f>Report!$BD$5</c:f>
              <c:strCache>
                <c:ptCount val="1"/>
                <c:pt idx="0">
                  <c:v>Expense Budget</c:v>
                </c:pt>
              </c:strCache>
            </c:strRef>
          </c:tx>
          <c:spPr>
            <a:solidFill>
              <a:srgbClr val="AE240D">
                <a:alpha val="70000"/>
              </a:srgbClr>
            </a:solidFill>
            <a:ln>
              <a:noFill/>
            </a:ln>
            <a:effectLst/>
          </c:spPr>
          <c:invertIfNegative val="0"/>
          <c:cat>
            <c:strRef>
              <c:f>Report!$AZ$6:$AZ$17</c:f>
              <c:strCache>
                <c:ptCount val="1"/>
                <c:pt idx="0">
                  <c:v>No Data</c:v>
                </c:pt>
              </c:strCache>
            </c:strRef>
          </c:cat>
          <c:val>
            <c:numRef>
              <c:f>Report!$BD$6:$BD$17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B37-4E9B-8D4C-DBB85303CD5F}"/>
            </c:ext>
          </c:extLst>
        </c:ser>
        <c:ser>
          <c:idx val="1"/>
          <c:order val="3"/>
          <c:tx>
            <c:strRef>
              <c:f>Report!$BB$5</c:f>
              <c:strCache>
                <c:ptCount val="1"/>
                <c:pt idx="0">
                  <c:v>Expense</c:v>
                </c:pt>
              </c:strCache>
            </c:strRef>
          </c:tx>
          <c:spPr>
            <a:solidFill>
              <a:srgbClr val="AE240D"/>
            </a:solidFill>
            <a:ln>
              <a:noFill/>
            </a:ln>
            <a:effectLst/>
          </c:spPr>
          <c:invertIfNegative val="0"/>
          <c:cat>
            <c:strRef>
              <c:f>Report!$AZ$6:$AZ$17</c:f>
              <c:strCache>
                <c:ptCount val="1"/>
                <c:pt idx="0">
                  <c:v>No Data</c:v>
                </c:pt>
              </c:strCache>
            </c:strRef>
          </c:cat>
          <c:val>
            <c:numRef>
              <c:f>Report!$BB$6:$BB$17</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B37-4E9B-8D4C-DBB85303CD5F}"/>
            </c:ext>
          </c:extLst>
        </c:ser>
        <c:dLbls>
          <c:showLegendKey val="0"/>
          <c:showVal val="0"/>
          <c:showCatName val="0"/>
          <c:showSerName val="0"/>
          <c:showPercent val="0"/>
          <c:showBubbleSize val="0"/>
        </c:dLbls>
        <c:gapWidth val="219"/>
        <c:overlap val="-27"/>
        <c:axId val="452361512"/>
        <c:axId val="452360200"/>
      </c:barChart>
      <c:catAx>
        <c:axId val="452361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360200"/>
        <c:crosses val="autoZero"/>
        <c:auto val="1"/>
        <c:lblAlgn val="ctr"/>
        <c:lblOffset val="100"/>
        <c:noMultiLvlLbl val="0"/>
      </c:catAx>
      <c:valAx>
        <c:axId val="4523602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361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Report!$AZ$13</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Report!$AZ$330</c:f>
              <c:strCache>
                <c:ptCount val="1"/>
              </c:strCache>
            </c:strRef>
          </c:tx>
          <c:spPr>
            <a:solidFill>
              <a:schemeClr val="accent1"/>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Report!$BA$330:$BD$330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031E-4871-87FD-9F265A438FB3}"/>
            </c:ext>
          </c:extLst>
        </c:ser>
        <c:ser>
          <c:idx val="1"/>
          <c:order val="1"/>
          <c:tx>
            <c:strRef>
              <c:f>Report!$AZ$331</c:f>
              <c:strCache>
                <c:ptCount val="1"/>
              </c:strCache>
            </c:strRef>
          </c:tx>
          <c:spPr>
            <a:solidFill>
              <a:schemeClr val="accent2"/>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Report!$BA$331:$BD$331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031E-4871-87FD-9F265A438FB3}"/>
            </c:ext>
          </c:extLst>
        </c:ser>
        <c:ser>
          <c:idx val="2"/>
          <c:order val="2"/>
          <c:tx>
            <c:strRef>
              <c:f>Report!$AZ$332</c:f>
              <c:strCache>
                <c:ptCount val="1"/>
              </c:strCache>
            </c:strRef>
          </c:tx>
          <c:spPr>
            <a:solidFill>
              <a:schemeClr val="accent3"/>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Report!$BA$332:$BD$332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031E-4871-87FD-9F265A438FB3}"/>
            </c:ext>
          </c:extLst>
        </c:ser>
        <c:ser>
          <c:idx val="3"/>
          <c:order val="3"/>
          <c:tx>
            <c:strRef>
              <c:f>Report!$AZ$333</c:f>
              <c:strCache>
                <c:ptCount val="1"/>
              </c:strCache>
            </c:strRef>
          </c:tx>
          <c:spPr>
            <a:solidFill>
              <a:schemeClr val="accent4"/>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Report!$BA$333:$BD$333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031E-4871-87FD-9F265A438FB3}"/>
            </c:ext>
          </c:extLst>
        </c:ser>
        <c:ser>
          <c:idx val="4"/>
          <c:order val="4"/>
          <c:tx>
            <c:strRef>
              <c:f>Report!$AZ$334</c:f>
              <c:strCache>
                <c:ptCount val="1"/>
              </c:strCache>
            </c:strRef>
          </c:tx>
          <c:spPr>
            <a:solidFill>
              <a:schemeClr val="accent5"/>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Report!$BA$334:$BD$334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031E-4871-87FD-9F265A438FB3}"/>
            </c:ext>
          </c:extLst>
        </c:ser>
        <c:ser>
          <c:idx val="5"/>
          <c:order val="5"/>
          <c:tx>
            <c:strRef>
              <c:f>Report!$AZ$335</c:f>
              <c:strCache>
                <c:ptCount val="1"/>
              </c:strCache>
            </c:strRef>
          </c:tx>
          <c:spPr>
            <a:solidFill>
              <a:schemeClr val="accent6"/>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Report!$BA$335:$BD$335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031E-4871-87FD-9F265A438FB3}"/>
            </c:ext>
          </c:extLst>
        </c:ser>
        <c:ser>
          <c:idx val="6"/>
          <c:order val="6"/>
          <c:tx>
            <c:strRef>
              <c:f>Report!$AZ$336</c:f>
              <c:strCache>
                <c:ptCount val="1"/>
              </c:strCache>
            </c:strRef>
          </c:tx>
          <c:spPr>
            <a:solidFill>
              <a:schemeClr val="accent1">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Report!$BA$336:$BD$336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031E-4871-87FD-9F265A438FB3}"/>
            </c:ext>
          </c:extLst>
        </c:ser>
        <c:ser>
          <c:idx val="7"/>
          <c:order val="7"/>
          <c:tx>
            <c:strRef>
              <c:f>Report!$AZ$337</c:f>
              <c:strCache>
                <c:ptCount val="1"/>
              </c:strCache>
            </c:strRef>
          </c:tx>
          <c:spPr>
            <a:solidFill>
              <a:schemeClr val="accent2">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Report!$BA$337:$BD$337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031E-4871-87FD-9F265A438FB3}"/>
            </c:ext>
          </c:extLst>
        </c:ser>
        <c:ser>
          <c:idx val="8"/>
          <c:order val="8"/>
          <c:tx>
            <c:strRef>
              <c:f>Report!$AZ$338</c:f>
              <c:strCache>
                <c:ptCount val="1"/>
              </c:strCache>
            </c:strRef>
          </c:tx>
          <c:spPr>
            <a:solidFill>
              <a:schemeClr val="accent3">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Report!$BA$338:$BD$338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031E-4871-87FD-9F265A438FB3}"/>
            </c:ext>
          </c:extLst>
        </c:ser>
        <c:ser>
          <c:idx val="9"/>
          <c:order val="9"/>
          <c:tx>
            <c:strRef>
              <c:f>Report!$AZ$339</c:f>
              <c:strCache>
                <c:ptCount val="1"/>
              </c:strCache>
            </c:strRef>
          </c:tx>
          <c:spPr>
            <a:solidFill>
              <a:schemeClr val="accent4">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Report!$BA$339:$BD$339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031E-4871-87FD-9F265A438FB3}"/>
            </c:ext>
          </c:extLst>
        </c:ser>
        <c:ser>
          <c:idx val="10"/>
          <c:order val="10"/>
          <c:tx>
            <c:strRef>
              <c:f>Report!$AZ$340</c:f>
              <c:strCache>
                <c:ptCount val="1"/>
              </c:strCache>
            </c:strRef>
          </c:tx>
          <c:spPr>
            <a:solidFill>
              <a:schemeClr val="accent5">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Report!$BA$340:$BD$340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031E-4871-87FD-9F265A438FB3}"/>
            </c:ext>
          </c:extLst>
        </c:ser>
        <c:ser>
          <c:idx val="11"/>
          <c:order val="11"/>
          <c:tx>
            <c:strRef>
              <c:f>Report!$AZ$341</c:f>
              <c:strCache>
                <c:ptCount val="1"/>
              </c:strCache>
            </c:strRef>
          </c:tx>
          <c:spPr>
            <a:solidFill>
              <a:schemeClr val="accent6">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Report!$BA$341:$BD$341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031E-4871-87FD-9F265A438FB3}"/>
            </c:ext>
          </c:extLst>
        </c:ser>
        <c:ser>
          <c:idx val="12"/>
          <c:order val="12"/>
          <c:tx>
            <c:strRef>
              <c:f>Report!$AZ$342</c:f>
              <c:strCache>
                <c:ptCount val="1"/>
              </c:strCache>
            </c:strRef>
          </c:tx>
          <c:spPr>
            <a:solidFill>
              <a:schemeClr val="accent1">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Report!$BA$342:$BD$342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031E-4871-87FD-9F265A438FB3}"/>
            </c:ext>
          </c:extLst>
        </c:ser>
        <c:ser>
          <c:idx val="13"/>
          <c:order val="13"/>
          <c:tx>
            <c:strRef>
              <c:f>Report!$AZ$343</c:f>
              <c:strCache>
                <c:ptCount val="1"/>
              </c:strCache>
            </c:strRef>
          </c:tx>
          <c:spPr>
            <a:solidFill>
              <a:schemeClr val="accent2">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Report!$BA$343:$BD$343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031E-4871-87FD-9F265A438FB3}"/>
            </c:ext>
          </c:extLst>
        </c:ser>
        <c:ser>
          <c:idx val="14"/>
          <c:order val="14"/>
          <c:tx>
            <c:strRef>
              <c:f>Report!$AZ$344</c:f>
              <c:strCache>
                <c:ptCount val="1"/>
              </c:strCache>
            </c:strRef>
          </c:tx>
          <c:spPr>
            <a:solidFill>
              <a:schemeClr val="accent3">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Report!$BA$344:$BD$344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031E-4871-87FD-9F265A438FB3}"/>
            </c:ext>
          </c:extLst>
        </c:ser>
        <c:ser>
          <c:idx val="15"/>
          <c:order val="15"/>
          <c:tx>
            <c:strRef>
              <c:f>Report!$AZ$345</c:f>
              <c:strCache>
                <c:ptCount val="1"/>
              </c:strCache>
            </c:strRef>
          </c:tx>
          <c:spPr>
            <a:solidFill>
              <a:schemeClr val="accent4">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Report!$BA$345:$BD$345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031E-4871-87FD-9F265A438FB3}"/>
            </c:ext>
          </c:extLst>
        </c:ser>
        <c:ser>
          <c:idx val="16"/>
          <c:order val="16"/>
          <c:tx>
            <c:strRef>
              <c:f>Report!$AZ$346</c:f>
              <c:strCache>
                <c:ptCount val="1"/>
              </c:strCache>
            </c:strRef>
          </c:tx>
          <c:spPr>
            <a:solidFill>
              <a:schemeClr val="accent5">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Report!$BA$346:$BD$346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031E-4871-87FD-9F265A438FB3}"/>
            </c:ext>
          </c:extLst>
        </c:ser>
        <c:ser>
          <c:idx val="17"/>
          <c:order val="17"/>
          <c:tx>
            <c:strRef>
              <c:f>Report!$AZ$347</c:f>
              <c:strCache>
                <c:ptCount val="1"/>
              </c:strCache>
            </c:strRef>
          </c:tx>
          <c:spPr>
            <a:solidFill>
              <a:schemeClr val="accent6">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Report!$BA$347:$BD$347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031E-4871-87FD-9F265A438FB3}"/>
            </c:ext>
          </c:extLst>
        </c:ser>
        <c:ser>
          <c:idx val="18"/>
          <c:order val="18"/>
          <c:tx>
            <c:strRef>
              <c:f>Report!$AZ$348</c:f>
              <c:strCache>
                <c:ptCount val="1"/>
              </c:strCache>
            </c:strRef>
          </c:tx>
          <c:spPr>
            <a:solidFill>
              <a:schemeClr val="accent1">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Report!$BA$348:$BD$348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031E-4871-87FD-9F265A438FB3}"/>
            </c:ext>
          </c:extLst>
        </c:ser>
        <c:ser>
          <c:idx val="19"/>
          <c:order val="19"/>
          <c:tx>
            <c:strRef>
              <c:f>Report!$AZ$349</c:f>
              <c:strCache>
                <c:ptCount val="1"/>
              </c:strCache>
            </c:strRef>
          </c:tx>
          <c:spPr>
            <a:solidFill>
              <a:schemeClr val="accent2">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Report!$BA$349:$BD$349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031E-4871-87FD-9F265A438FB3}"/>
            </c:ext>
          </c:extLst>
        </c:ser>
        <c:ser>
          <c:idx val="20"/>
          <c:order val="20"/>
          <c:tx>
            <c:strRef>
              <c:f>Report!$AZ$350</c:f>
              <c:strCache>
                <c:ptCount val="1"/>
              </c:strCache>
            </c:strRef>
          </c:tx>
          <c:spPr>
            <a:solidFill>
              <a:schemeClr val="accent3">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Report!$BA$350:$BD$350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031E-4871-87FD-9F265A438FB3}"/>
            </c:ext>
          </c:extLst>
        </c:ser>
        <c:ser>
          <c:idx val="21"/>
          <c:order val="21"/>
          <c:tx>
            <c:strRef>
              <c:f>Report!$AZ$351</c:f>
              <c:strCache>
                <c:ptCount val="1"/>
              </c:strCache>
            </c:strRef>
          </c:tx>
          <c:spPr>
            <a:solidFill>
              <a:schemeClr val="accent4">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Report!$BA$351:$BD$351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031E-4871-87FD-9F265A438FB3}"/>
            </c:ext>
          </c:extLst>
        </c:ser>
        <c:ser>
          <c:idx val="22"/>
          <c:order val="22"/>
          <c:tx>
            <c:strRef>
              <c:f>Report!$AZ$352</c:f>
              <c:strCache>
                <c:ptCount val="1"/>
              </c:strCache>
            </c:strRef>
          </c:tx>
          <c:spPr>
            <a:solidFill>
              <a:schemeClr val="accent5">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Report!$BA$352:$BD$352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031E-4871-87FD-9F265A438FB3}"/>
            </c:ext>
          </c:extLst>
        </c:ser>
        <c:ser>
          <c:idx val="23"/>
          <c:order val="23"/>
          <c:tx>
            <c:strRef>
              <c:f>Report!$AZ$353</c:f>
              <c:strCache>
                <c:ptCount val="1"/>
              </c:strCache>
            </c:strRef>
          </c:tx>
          <c:spPr>
            <a:solidFill>
              <a:schemeClr val="accent6">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Report!$BA$353:$BD$353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031E-4871-87FD-9F265A438FB3}"/>
            </c:ext>
          </c:extLst>
        </c:ser>
        <c:ser>
          <c:idx val="24"/>
          <c:order val="24"/>
          <c:tx>
            <c:strRef>
              <c:f>Report!$AZ$354</c:f>
              <c:strCache>
                <c:ptCount val="1"/>
              </c:strCache>
            </c:strRef>
          </c:tx>
          <c:spPr>
            <a:solidFill>
              <a:schemeClr val="accent1">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Report!$BA$354:$BD$354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031E-4871-87FD-9F265A438FB3}"/>
            </c:ext>
          </c:extLst>
        </c:ser>
        <c:ser>
          <c:idx val="25"/>
          <c:order val="25"/>
          <c:tx>
            <c:strRef>
              <c:f>Report!$AZ$355</c:f>
              <c:strCache>
                <c:ptCount val="1"/>
              </c:strCache>
            </c:strRef>
          </c:tx>
          <c:spPr>
            <a:solidFill>
              <a:schemeClr val="accent2">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Report!$BA$355:$BD$355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031E-4871-87FD-9F265A438FB3}"/>
            </c:ext>
          </c:extLst>
        </c:ser>
        <c:ser>
          <c:idx val="26"/>
          <c:order val="26"/>
          <c:tx>
            <c:strRef>
              <c:f>Report!$AZ$356</c:f>
              <c:strCache>
                <c:ptCount val="1"/>
              </c:strCache>
            </c:strRef>
          </c:tx>
          <c:spPr>
            <a:solidFill>
              <a:schemeClr val="accent3">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Report!$BA$356:$BD$356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031E-4871-87FD-9F265A438FB3}"/>
            </c:ext>
          </c:extLst>
        </c:ser>
        <c:ser>
          <c:idx val="27"/>
          <c:order val="27"/>
          <c:tx>
            <c:strRef>
              <c:f>Report!$AZ$357</c:f>
              <c:strCache>
                <c:ptCount val="1"/>
              </c:strCache>
            </c:strRef>
          </c:tx>
          <c:spPr>
            <a:solidFill>
              <a:schemeClr val="accent4">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Report!$BA$357:$BD$357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031E-4871-87FD-9F265A438FB3}"/>
            </c:ext>
          </c:extLst>
        </c:ser>
        <c:ser>
          <c:idx val="28"/>
          <c:order val="28"/>
          <c:tx>
            <c:strRef>
              <c:f>Report!$AZ$358</c:f>
              <c:strCache>
                <c:ptCount val="1"/>
              </c:strCache>
            </c:strRef>
          </c:tx>
          <c:spPr>
            <a:solidFill>
              <a:schemeClr val="accent5">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Report!$BA$358:$BD$358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031E-4871-87FD-9F265A438FB3}"/>
            </c:ext>
          </c:extLst>
        </c:ser>
        <c:ser>
          <c:idx val="29"/>
          <c:order val="29"/>
          <c:tx>
            <c:strRef>
              <c:f>Report!$AZ$359</c:f>
              <c:strCache>
                <c:ptCount val="1"/>
              </c:strCache>
            </c:strRef>
          </c:tx>
          <c:spPr>
            <a:solidFill>
              <a:schemeClr val="accent6">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Report!$BA$359:$BD$359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031E-4871-87FD-9F265A438FB3}"/>
            </c:ext>
          </c:extLst>
        </c:ser>
        <c:ser>
          <c:idx val="30"/>
          <c:order val="30"/>
          <c:tx>
            <c:strRef>
              <c:f>Report!$AZ$360</c:f>
              <c:strCache>
                <c:ptCount val="1"/>
              </c:strCache>
            </c:strRef>
          </c:tx>
          <c:spPr>
            <a:solidFill>
              <a:schemeClr val="accent1">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Report!$BA$360:$BD$360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031E-4871-87FD-9F265A438FB3}"/>
            </c:ext>
          </c:extLst>
        </c:ser>
        <c:ser>
          <c:idx val="31"/>
          <c:order val="31"/>
          <c:tx>
            <c:strRef>
              <c:f>Report!$AZ$361</c:f>
              <c:strCache>
                <c:ptCount val="1"/>
              </c:strCache>
            </c:strRef>
          </c:tx>
          <c:spPr>
            <a:solidFill>
              <a:schemeClr val="accent2">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Report!$BA$361:$BD$361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031E-4871-87FD-9F265A438FB3}"/>
            </c:ext>
          </c:extLst>
        </c:ser>
        <c:ser>
          <c:idx val="32"/>
          <c:order val="32"/>
          <c:tx>
            <c:strRef>
              <c:f>Report!$AZ$362</c:f>
              <c:strCache>
                <c:ptCount val="1"/>
              </c:strCache>
            </c:strRef>
          </c:tx>
          <c:spPr>
            <a:solidFill>
              <a:schemeClr val="accent3">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Report!$BA$362:$BD$362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031E-4871-87FD-9F265A438FB3}"/>
            </c:ext>
          </c:extLst>
        </c:ser>
        <c:ser>
          <c:idx val="33"/>
          <c:order val="33"/>
          <c:tx>
            <c:strRef>
              <c:f>Report!$AZ$363</c:f>
              <c:strCache>
                <c:ptCount val="1"/>
              </c:strCache>
            </c:strRef>
          </c:tx>
          <c:spPr>
            <a:solidFill>
              <a:schemeClr val="accent4">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Report!$BA$363:$BD$363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031E-4871-87FD-9F265A438FB3}"/>
            </c:ext>
          </c:extLst>
        </c:ser>
        <c:ser>
          <c:idx val="34"/>
          <c:order val="34"/>
          <c:tx>
            <c:strRef>
              <c:f>Report!$AZ$364</c:f>
              <c:strCache>
                <c:ptCount val="1"/>
              </c:strCache>
            </c:strRef>
          </c:tx>
          <c:spPr>
            <a:solidFill>
              <a:schemeClr val="accent5">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Report!$BA$364:$BD$364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031E-4871-87FD-9F265A438FB3}"/>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Report!$AZ$14</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Report!$AZ$368</c:f>
              <c:strCache>
                <c:ptCount val="1"/>
              </c:strCache>
            </c:strRef>
          </c:tx>
          <c:spPr>
            <a:solidFill>
              <a:schemeClr val="accent1"/>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Report!$BA$368:$BD$368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3EFD-4548-9FB8-26BA7614CFA9}"/>
            </c:ext>
          </c:extLst>
        </c:ser>
        <c:ser>
          <c:idx val="1"/>
          <c:order val="1"/>
          <c:tx>
            <c:strRef>
              <c:f>Report!$AZ$369</c:f>
              <c:strCache>
                <c:ptCount val="1"/>
              </c:strCache>
            </c:strRef>
          </c:tx>
          <c:spPr>
            <a:solidFill>
              <a:schemeClr val="accent2"/>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Report!$BA$369:$BD$369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EFD-4548-9FB8-26BA7614CFA9}"/>
            </c:ext>
          </c:extLst>
        </c:ser>
        <c:ser>
          <c:idx val="2"/>
          <c:order val="2"/>
          <c:tx>
            <c:strRef>
              <c:f>Report!$AZ$370</c:f>
              <c:strCache>
                <c:ptCount val="1"/>
              </c:strCache>
            </c:strRef>
          </c:tx>
          <c:spPr>
            <a:solidFill>
              <a:schemeClr val="accent3"/>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Report!$BA$370:$BD$370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EFD-4548-9FB8-26BA7614CFA9}"/>
            </c:ext>
          </c:extLst>
        </c:ser>
        <c:ser>
          <c:idx val="3"/>
          <c:order val="3"/>
          <c:tx>
            <c:strRef>
              <c:f>Report!$AZ$371</c:f>
              <c:strCache>
                <c:ptCount val="1"/>
              </c:strCache>
            </c:strRef>
          </c:tx>
          <c:spPr>
            <a:solidFill>
              <a:schemeClr val="accent4"/>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Report!$BA$371:$BD$371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EFD-4548-9FB8-26BA7614CFA9}"/>
            </c:ext>
          </c:extLst>
        </c:ser>
        <c:ser>
          <c:idx val="4"/>
          <c:order val="4"/>
          <c:tx>
            <c:strRef>
              <c:f>Report!$AZ$372</c:f>
              <c:strCache>
                <c:ptCount val="1"/>
              </c:strCache>
            </c:strRef>
          </c:tx>
          <c:spPr>
            <a:solidFill>
              <a:schemeClr val="accent5"/>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Report!$BA$372:$BD$372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EFD-4548-9FB8-26BA7614CFA9}"/>
            </c:ext>
          </c:extLst>
        </c:ser>
        <c:ser>
          <c:idx val="5"/>
          <c:order val="5"/>
          <c:tx>
            <c:strRef>
              <c:f>Report!$AZ$373</c:f>
              <c:strCache>
                <c:ptCount val="1"/>
              </c:strCache>
            </c:strRef>
          </c:tx>
          <c:spPr>
            <a:solidFill>
              <a:schemeClr val="accent6"/>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Report!$BA$373:$BD$373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EFD-4548-9FB8-26BA7614CFA9}"/>
            </c:ext>
          </c:extLst>
        </c:ser>
        <c:ser>
          <c:idx val="6"/>
          <c:order val="6"/>
          <c:tx>
            <c:strRef>
              <c:f>Report!$AZ$374</c:f>
              <c:strCache>
                <c:ptCount val="1"/>
              </c:strCache>
            </c:strRef>
          </c:tx>
          <c:spPr>
            <a:solidFill>
              <a:schemeClr val="accent1">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Report!$BA$374:$BD$374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EFD-4548-9FB8-26BA7614CFA9}"/>
            </c:ext>
          </c:extLst>
        </c:ser>
        <c:ser>
          <c:idx val="7"/>
          <c:order val="7"/>
          <c:tx>
            <c:strRef>
              <c:f>Report!$AZ$375</c:f>
              <c:strCache>
                <c:ptCount val="1"/>
              </c:strCache>
            </c:strRef>
          </c:tx>
          <c:spPr>
            <a:solidFill>
              <a:schemeClr val="accent2">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Report!$BA$375:$BD$375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EFD-4548-9FB8-26BA7614CFA9}"/>
            </c:ext>
          </c:extLst>
        </c:ser>
        <c:ser>
          <c:idx val="8"/>
          <c:order val="8"/>
          <c:tx>
            <c:strRef>
              <c:f>Report!$AZ$376</c:f>
              <c:strCache>
                <c:ptCount val="1"/>
              </c:strCache>
            </c:strRef>
          </c:tx>
          <c:spPr>
            <a:solidFill>
              <a:schemeClr val="accent3">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Report!$BA$376:$BD$376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EFD-4548-9FB8-26BA7614CFA9}"/>
            </c:ext>
          </c:extLst>
        </c:ser>
        <c:ser>
          <c:idx val="9"/>
          <c:order val="9"/>
          <c:tx>
            <c:strRef>
              <c:f>Report!$AZ$377</c:f>
              <c:strCache>
                <c:ptCount val="1"/>
              </c:strCache>
            </c:strRef>
          </c:tx>
          <c:spPr>
            <a:solidFill>
              <a:schemeClr val="accent4">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Report!$BA$377:$BD$377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EFD-4548-9FB8-26BA7614CFA9}"/>
            </c:ext>
          </c:extLst>
        </c:ser>
        <c:ser>
          <c:idx val="10"/>
          <c:order val="10"/>
          <c:tx>
            <c:strRef>
              <c:f>Report!$AZ$378</c:f>
              <c:strCache>
                <c:ptCount val="1"/>
              </c:strCache>
            </c:strRef>
          </c:tx>
          <c:spPr>
            <a:solidFill>
              <a:schemeClr val="accent5">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Report!$BA$378:$BD$378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3EFD-4548-9FB8-26BA7614CFA9}"/>
            </c:ext>
          </c:extLst>
        </c:ser>
        <c:ser>
          <c:idx val="11"/>
          <c:order val="11"/>
          <c:tx>
            <c:strRef>
              <c:f>Report!$AZ$379</c:f>
              <c:strCache>
                <c:ptCount val="1"/>
              </c:strCache>
            </c:strRef>
          </c:tx>
          <c:spPr>
            <a:solidFill>
              <a:schemeClr val="accent6">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Report!$BA$379:$BD$379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3EFD-4548-9FB8-26BA7614CFA9}"/>
            </c:ext>
          </c:extLst>
        </c:ser>
        <c:ser>
          <c:idx val="12"/>
          <c:order val="12"/>
          <c:tx>
            <c:strRef>
              <c:f>Report!$AZ$380</c:f>
              <c:strCache>
                <c:ptCount val="1"/>
              </c:strCache>
            </c:strRef>
          </c:tx>
          <c:spPr>
            <a:solidFill>
              <a:schemeClr val="accent1">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Report!$BA$380:$BD$380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3EFD-4548-9FB8-26BA7614CFA9}"/>
            </c:ext>
          </c:extLst>
        </c:ser>
        <c:ser>
          <c:idx val="13"/>
          <c:order val="13"/>
          <c:tx>
            <c:strRef>
              <c:f>Report!$AZ$381</c:f>
              <c:strCache>
                <c:ptCount val="1"/>
              </c:strCache>
            </c:strRef>
          </c:tx>
          <c:spPr>
            <a:solidFill>
              <a:schemeClr val="accent2">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Report!$BA$381:$BD$381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3EFD-4548-9FB8-26BA7614CFA9}"/>
            </c:ext>
          </c:extLst>
        </c:ser>
        <c:ser>
          <c:idx val="14"/>
          <c:order val="14"/>
          <c:tx>
            <c:strRef>
              <c:f>Report!$AZ$382</c:f>
              <c:strCache>
                <c:ptCount val="1"/>
              </c:strCache>
            </c:strRef>
          </c:tx>
          <c:spPr>
            <a:solidFill>
              <a:schemeClr val="accent3">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Report!$BA$382:$BD$382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3EFD-4548-9FB8-26BA7614CFA9}"/>
            </c:ext>
          </c:extLst>
        </c:ser>
        <c:ser>
          <c:idx val="15"/>
          <c:order val="15"/>
          <c:tx>
            <c:strRef>
              <c:f>Report!$AZ$383</c:f>
              <c:strCache>
                <c:ptCount val="1"/>
              </c:strCache>
            </c:strRef>
          </c:tx>
          <c:spPr>
            <a:solidFill>
              <a:schemeClr val="accent4">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Report!$BA$383:$BD$383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3EFD-4548-9FB8-26BA7614CFA9}"/>
            </c:ext>
          </c:extLst>
        </c:ser>
        <c:ser>
          <c:idx val="16"/>
          <c:order val="16"/>
          <c:tx>
            <c:strRef>
              <c:f>Report!$AZ$384</c:f>
              <c:strCache>
                <c:ptCount val="1"/>
              </c:strCache>
            </c:strRef>
          </c:tx>
          <c:spPr>
            <a:solidFill>
              <a:schemeClr val="accent5">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Report!$BA$384:$BD$384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3EFD-4548-9FB8-26BA7614CFA9}"/>
            </c:ext>
          </c:extLst>
        </c:ser>
        <c:ser>
          <c:idx val="17"/>
          <c:order val="17"/>
          <c:tx>
            <c:strRef>
              <c:f>Report!$AZ$385</c:f>
              <c:strCache>
                <c:ptCount val="1"/>
              </c:strCache>
            </c:strRef>
          </c:tx>
          <c:spPr>
            <a:solidFill>
              <a:schemeClr val="accent6">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Report!$BA$385:$BD$385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3EFD-4548-9FB8-26BA7614CFA9}"/>
            </c:ext>
          </c:extLst>
        </c:ser>
        <c:ser>
          <c:idx val="18"/>
          <c:order val="18"/>
          <c:tx>
            <c:strRef>
              <c:f>Report!$AZ$386</c:f>
              <c:strCache>
                <c:ptCount val="1"/>
              </c:strCache>
            </c:strRef>
          </c:tx>
          <c:spPr>
            <a:solidFill>
              <a:schemeClr val="accent1">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Report!$BA$386:$BD$386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EFD-4548-9FB8-26BA7614CFA9}"/>
            </c:ext>
          </c:extLst>
        </c:ser>
        <c:ser>
          <c:idx val="19"/>
          <c:order val="19"/>
          <c:tx>
            <c:strRef>
              <c:f>Report!$AZ$387</c:f>
              <c:strCache>
                <c:ptCount val="1"/>
              </c:strCache>
            </c:strRef>
          </c:tx>
          <c:spPr>
            <a:solidFill>
              <a:schemeClr val="accent2">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Report!$BA$387:$BD$387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EFD-4548-9FB8-26BA7614CFA9}"/>
            </c:ext>
          </c:extLst>
        </c:ser>
        <c:ser>
          <c:idx val="20"/>
          <c:order val="20"/>
          <c:tx>
            <c:strRef>
              <c:f>Report!$AZ$388</c:f>
              <c:strCache>
                <c:ptCount val="1"/>
              </c:strCache>
            </c:strRef>
          </c:tx>
          <c:spPr>
            <a:solidFill>
              <a:schemeClr val="accent3">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Report!$BA$388:$BD$388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EFD-4548-9FB8-26BA7614CFA9}"/>
            </c:ext>
          </c:extLst>
        </c:ser>
        <c:ser>
          <c:idx val="21"/>
          <c:order val="21"/>
          <c:tx>
            <c:strRef>
              <c:f>Report!$AZ$389</c:f>
              <c:strCache>
                <c:ptCount val="1"/>
              </c:strCache>
            </c:strRef>
          </c:tx>
          <c:spPr>
            <a:solidFill>
              <a:schemeClr val="accent4">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Report!$BA$389:$BD$389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EFD-4548-9FB8-26BA7614CFA9}"/>
            </c:ext>
          </c:extLst>
        </c:ser>
        <c:ser>
          <c:idx val="22"/>
          <c:order val="22"/>
          <c:tx>
            <c:strRef>
              <c:f>Report!$AZ$390</c:f>
              <c:strCache>
                <c:ptCount val="1"/>
              </c:strCache>
            </c:strRef>
          </c:tx>
          <c:spPr>
            <a:solidFill>
              <a:schemeClr val="accent5">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Report!$BA$390:$BD$390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EFD-4548-9FB8-26BA7614CFA9}"/>
            </c:ext>
          </c:extLst>
        </c:ser>
        <c:ser>
          <c:idx val="23"/>
          <c:order val="23"/>
          <c:tx>
            <c:strRef>
              <c:f>Report!$AZ$391</c:f>
              <c:strCache>
                <c:ptCount val="1"/>
              </c:strCache>
            </c:strRef>
          </c:tx>
          <c:spPr>
            <a:solidFill>
              <a:schemeClr val="accent6">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Report!$BA$391:$BD$391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EFD-4548-9FB8-26BA7614CFA9}"/>
            </c:ext>
          </c:extLst>
        </c:ser>
        <c:ser>
          <c:idx val="24"/>
          <c:order val="24"/>
          <c:tx>
            <c:strRef>
              <c:f>Report!$AZ$392</c:f>
              <c:strCache>
                <c:ptCount val="1"/>
              </c:strCache>
            </c:strRef>
          </c:tx>
          <c:spPr>
            <a:solidFill>
              <a:schemeClr val="accent1">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Report!$BA$392:$BD$392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EFD-4548-9FB8-26BA7614CFA9}"/>
            </c:ext>
          </c:extLst>
        </c:ser>
        <c:ser>
          <c:idx val="25"/>
          <c:order val="25"/>
          <c:tx>
            <c:strRef>
              <c:f>Report!$AZ$393</c:f>
              <c:strCache>
                <c:ptCount val="1"/>
              </c:strCache>
            </c:strRef>
          </c:tx>
          <c:spPr>
            <a:solidFill>
              <a:schemeClr val="accent2">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Report!$BA$393:$BD$393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EFD-4548-9FB8-26BA7614CFA9}"/>
            </c:ext>
          </c:extLst>
        </c:ser>
        <c:ser>
          <c:idx val="26"/>
          <c:order val="26"/>
          <c:tx>
            <c:strRef>
              <c:f>Report!$AZ$394</c:f>
              <c:strCache>
                <c:ptCount val="1"/>
              </c:strCache>
            </c:strRef>
          </c:tx>
          <c:spPr>
            <a:solidFill>
              <a:schemeClr val="accent3">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Report!$BA$394:$BD$394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EFD-4548-9FB8-26BA7614CFA9}"/>
            </c:ext>
          </c:extLst>
        </c:ser>
        <c:ser>
          <c:idx val="27"/>
          <c:order val="27"/>
          <c:tx>
            <c:strRef>
              <c:f>Report!$AZ$395</c:f>
              <c:strCache>
                <c:ptCount val="1"/>
              </c:strCache>
            </c:strRef>
          </c:tx>
          <c:spPr>
            <a:solidFill>
              <a:schemeClr val="accent4">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Report!$BA$395:$BD$395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EFD-4548-9FB8-26BA7614CFA9}"/>
            </c:ext>
          </c:extLst>
        </c:ser>
        <c:ser>
          <c:idx val="28"/>
          <c:order val="28"/>
          <c:tx>
            <c:strRef>
              <c:f>Report!$AZ$396</c:f>
              <c:strCache>
                <c:ptCount val="1"/>
              </c:strCache>
            </c:strRef>
          </c:tx>
          <c:spPr>
            <a:solidFill>
              <a:schemeClr val="accent5">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Report!$BA$396:$BD$396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EFD-4548-9FB8-26BA7614CFA9}"/>
            </c:ext>
          </c:extLst>
        </c:ser>
        <c:ser>
          <c:idx val="29"/>
          <c:order val="29"/>
          <c:tx>
            <c:strRef>
              <c:f>Report!$AZ$397</c:f>
              <c:strCache>
                <c:ptCount val="1"/>
              </c:strCache>
            </c:strRef>
          </c:tx>
          <c:spPr>
            <a:solidFill>
              <a:schemeClr val="accent6">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Report!$BA$397:$BD$397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EFD-4548-9FB8-26BA7614CFA9}"/>
            </c:ext>
          </c:extLst>
        </c:ser>
        <c:ser>
          <c:idx val="30"/>
          <c:order val="30"/>
          <c:tx>
            <c:strRef>
              <c:f>Report!$AZ$398</c:f>
              <c:strCache>
                <c:ptCount val="1"/>
              </c:strCache>
            </c:strRef>
          </c:tx>
          <c:spPr>
            <a:solidFill>
              <a:schemeClr val="accent1">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Report!$BA$398:$BD$398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EFD-4548-9FB8-26BA7614CFA9}"/>
            </c:ext>
          </c:extLst>
        </c:ser>
        <c:ser>
          <c:idx val="31"/>
          <c:order val="31"/>
          <c:tx>
            <c:strRef>
              <c:f>Report!$AZ$399</c:f>
              <c:strCache>
                <c:ptCount val="1"/>
              </c:strCache>
            </c:strRef>
          </c:tx>
          <c:spPr>
            <a:solidFill>
              <a:schemeClr val="accent2">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Report!$BA$399:$BD$399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EFD-4548-9FB8-26BA7614CFA9}"/>
            </c:ext>
          </c:extLst>
        </c:ser>
        <c:ser>
          <c:idx val="32"/>
          <c:order val="32"/>
          <c:tx>
            <c:strRef>
              <c:f>Report!$AZ$400</c:f>
              <c:strCache>
                <c:ptCount val="1"/>
              </c:strCache>
            </c:strRef>
          </c:tx>
          <c:spPr>
            <a:solidFill>
              <a:schemeClr val="accent3">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Report!$BA$400:$BD$400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EFD-4548-9FB8-26BA7614CFA9}"/>
            </c:ext>
          </c:extLst>
        </c:ser>
        <c:ser>
          <c:idx val="33"/>
          <c:order val="33"/>
          <c:tx>
            <c:strRef>
              <c:f>Report!$AZ$401</c:f>
              <c:strCache>
                <c:ptCount val="1"/>
              </c:strCache>
            </c:strRef>
          </c:tx>
          <c:spPr>
            <a:solidFill>
              <a:schemeClr val="accent4">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Report!$BA$401:$BD$401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EFD-4548-9FB8-26BA7614CFA9}"/>
            </c:ext>
          </c:extLst>
        </c:ser>
        <c:ser>
          <c:idx val="34"/>
          <c:order val="34"/>
          <c:tx>
            <c:strRef>
              <c:f>Report!$AZ$402</c:f>
              <c:strCache>
                <c:ptCount val="1"/>
              </c:strCache>
            </c:strRef>
          </c:tx>
          <c:spPr>
            <a:solidFill>
              <a:schemeClr val="accent5">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Report!$BA$402:$BD$402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EFD-4548-9FB8-26BA7614CFA9}"/>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Report!$AZ$15</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Report!$AZ$406</c:f>
              <c:strCache>
                <c:ptCount val="1"/>
              </c:strCache>
            </c:strRef>
          </c:tx>
          <c:spPr>
            <a:solidFill>
              <a:schemeClr val="accent1"/>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Report!$BA$406:$BD$406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ABF3-4384-B9AF-11B99F07AF0B}"/>
            </c:ext>
          </c:extLst>
        </c:ser>
        <c:ser>
          <c:idx val="1"/>
          <c:order val="1"/>
          <c:tx>
            <c:strRef>
              <c:f>Report!$AZ$407</c:f>
              <c:strCache>
                <c:ptCount val="1"/>
              </c:strCache>
            </c:strRef>
          </c:tx>
          <c:spPr>
            <a:solidFill>
              <a:schemeClr val="accent2"/>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Report!$BA$407:$BD$407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ABF3-4384-B9AF-11B99F07AF0B}"/>
            </c:ext>
          </c:extLst>
        </c:ser>
        <c:ser>
          <c:idx val="2"/>
          <c:order val="2"/>
          <c:tx>
            <c:strRef>
              <c:f>Report!$AZ$408</c:f>
              <c:strCache>
                <c:ptCount val="1"/>
              </c:strCache>
            </c:strRef>
          </c:tx>
          <c:spPr>
            <a:solidFill>
              <a:schemeClr val="accent3"/>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Report!$BA$408:$BD$408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ABF3-4384-B9AF-11B99F07AF0B}"/>
            </c:ext>
          </c:extLst>
        </c:ser>
        <c:ser>
          <c:idx val="3"/>
          <c:order val="3"/>
          <c:tx>
            <c:strRef>
              <c:f>Report!$AZ$409</c:f>
              <c:strCache>
                <c:ptCount val="1"/>
              </c:strCache>
            </c:strRef>
          </c:tx>
          <c:spPr>
            <a:solidFill>
              <a:schemeClr val="accent4"/>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Report!$BA$409:$BD$409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ABF3-4384-B9AF-11B99F07AF0B}"/>
            </c:ext>
          </c:extLst>
        </c:ser>
        <c:ser>
          <c:idx val="4"/>
          <c:order val="4"/>
          <c:tx>
            <c:strRef>
              <c:f>Report!$AZ$410</c:f>
              <c:strCache>
                <c:ptCount val="1"/>
              </c:strCache>
            </c:strRef>
          </c:tx>
          <c:spPr>
            <a:solidFill>
              <a:schemeClr val="accent5"/>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Report!$BA$410:$BD$410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ABF3-4384-B9AF-11B99F07AF0B}"/>
            </c:ext>
          </c:extLst>
        </c:ser>
        <c:ser>
          <c:idx val="5"/>
          <c:order val="5"/>
          <c:tx>
            <c:strRef>
              <c:f>Report!$AZ$411</c:f>
              <c:strCache>
                <c:ptCount val="1"/>
              </c:strCache>
            </c:strRef>
          </c:tx>
          <c:spPr>
            <a:solidFill>
              <a:schemeClr val="accent6"/>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Report!$BA$411:$BD$411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ABF3-4384-B9AF-11B99F07AF0B}"/>
            </c:ext>
          </c:extLst>
        </c:ser>
        <c:ser>
          <c:idx val="6"/>
          <c:order val="6"/>
          <c:tx>
            <c:strRef>
              <c:f>Report!$AZ$412</c:f>
              <c:strCache>
                <c:ptCount val="1"/>
              </c:strCache>
            </c:strRef>
          </c:tx>
          <c:spPr>
            <a:solidFill>
              <a:schemeClr val="accent1">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Report!$BA$412:$BD$412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ABF3-4384-B9AF-11B99F07AF0B}"/>
            </c:ext>
          </c:extLst>
        </c:ser>
        <c:ser>
          <c:idx val="7"/>
          <c:order val="7"/>
          <c:tx>
            <c:strRef>
              <c:f>Report!$AZ$413</c:f>
              <c:strCache>
                <c:ptCount val="1"/>
              </c:strCache>
            </c:strRef>
          </c:tx>
          <c:spPr>
            <a:solidFill>
              <a:schemeClr val="accent2">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Report!$BA$413:$BD$413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ABF3-4384-B9AF-11B99F07AF0B}"/>
            </c:ext>
          </c:extLst>
        </c:ser>
        <c:ser>
          <c:idx val="8"/>
          <c:order val="8"/>
          <c:tx>
            <c:strRef>
              <c:f>Report!$AZ$414</c:f>
              <c:strCache>
                <c:ptCount val="1"/>
              </c:strCache>
            </c:strRef>
          </c:tx>
          <c:spPr>
            <a:solidFill>
              <a:schemeClr val="accent3">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Report!$BA$414:$BD$414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ABF3-4384-B9AF-11B99F07AF0B}"/>
            </c:ext>
          </c:extLst>
        </c:ser>
        <c:ser>
          <c:idx val="9"/>
          <c:order val="9"/>
          <c:tx>
            <c:strRef>
              <c:f>Report!$AZ$415</c:f>
              <c:strCache>
                <c:ptCount val="1"/>
              </c:strCache>
            </c:strRef>
          </c:tx>
          <c:spPr>
            <a:solidFill>
              <a:schemeClr val="accent4">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Report!$BA$415:$BD$415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ABF3-4384-B9AF-11B99F07AF0B}"/>
            </c:ext>
          </c:extLst>
        </c:ser>
        <c:ser>
          <c:idx val="10"/>
          <c:order val="10"/>
          <c:tx>
            <c:strRef>
              <c:f>Report!$AZ$416</c:f>
              <c:strCache>
                <c:ptCount val="1"/>
              </c:strCache>
            </c:strRef>
          </c:tx>
          <c:spPr>
            <a:solidFill>
              <a:schemeClr val="accent5">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Report!$BA$416:$BD$416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ABF3-4384-B9AF-11B99F07AF0B}"/>
            </c:ext>
          </c:extLst>
        </c:ser>
        <c:ser>
          <c:idx val="11"/>
          <c:order val="11"/>
          <c:tx>
            <c:strRef>
              <c:f>Report!$AZ$417</c:f>
              <c:strCache>
                <c:ptCount val="1"/>
              </c:strCache>
            </c:strRef>
          </c:tx>
          <c:spPr>
            <a:solidFill>
              <a:schemeClr val="accent6">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Report!$BA$417:$BD$417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ABF3-4384-B9AF-11B99F07AF0B}"/>
            </c:ext>
          </c:extLst>
        </c:ser>
        <c:ser>
          <c:idx val="12"/>
          <c:order val="12"/>
          <c:tx>
            <c:strRef>
              <c:f>Report!$AZ$418</c:f>
              <c:strCache>
                <c:ptCount val="1"/>
              </c:strCache>
            </c:strRef>
          </c:tx>
          <c:spPr>
            <a:solidFill>
              <a:schemeClr val="accent1">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Report!$BA$418:$BD$418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ABF3-4384-B9AF-11B99F07AF0B}"/>
            </c:ext>
          </c:extLst>
        </c:ser>
        <c:ser>
          <c:idx val="13"/>
          <c:order val="13"/>
          <c:tx>
            <c:strRef>
              <c:f>Report!$AZ$419</c:f>
              <c:strCache>
                <c:ptCount val="1"/>
              </c:strCache>
            </c:strRef>
          </c:tx>
          <c:spPr>
            <a:solidFill>
              <a:schemeClr val="accent2">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Report!$BA$419:$BD$419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ABF3-4384-B9AF-11B99F07AF0B}"/>
            </c:ext>
          </c:extLst>
        </c:ser>
        <c:ser>
          <c:idx val="14"/>
          <c:order val="14"/>
          <c:tx>
            <c:strRef>
              <c:f>Report!$AZ$420</c:f>
              <c:strCache>
                <c:ptCount val="1"/>
              </c:strCache>
            </c:strRef>
          </c:tx>
          <c:spPr>
            <a:solidFill>
              <a:schemeClr val="accent3">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Report!$BA$420:$BD$420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ABF3-4384-B9AF-11B99F07AF0B}"/>
            </c:ext>
          </c:extLst>
        </c:ser>
        <c:ser>
          <c:idx val="15"/>
          <c:order val="15"/>
          <c:tx>
            <c:strRef>
              <c:f>Report!$AZ$421</c:f>
              <c:strCache>
                <c:ptCount val="1"/>
              </c:strCache>
            </c:strRef>
          </c:tx>
          <c:spPr>
            <a:solidFill>
              <a:schemeClr val="accent4">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Report!$BA$421:$BD$421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ABF3-4384-B9AF-11B99F07AF0B}"/>
            </c:ext>
          </c:extLst>
        </c:ser>
        <c:ser>
          <c:idx val="16"/>
          <c:order val="16"/>
          <c:tx>
            <c:strRef>
              <c:f>Report!$AZ$422</c:f>
              <c:strCache>
                <c:ptCount val="1"/>
              </c:strCache>
            </c:strRef>
          </c:tx>
          <c:spPr>
            <a:solidFill>
              <a:schemeClr val="accent5">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Report!$BA$422:$BD$422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ABF3-4384-B9AF-11B99F07AF0B}"/>
            </c:ext>
          </c:extLst>
        </c:ser>
        <c:ser>
          <c:idx val="17"/>
          <c:order val="17"/>
          <c:tx>
            <c:strRef>
              <c:f>Report!$AZ$423</c:f>
              <c:strCache>
                <c:ptCount val="1"/>
              </c:strCache>
            </c:strRef>
          </c:tx>
          <c:spPr>
            <a:solidFill>
              <a:schemeClr val="accent6">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Report!$BA$423:$BD$423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ABF3-4384-B9AF-11B99F07AF0B}"/>
            </c:ext>
          </c:extLst>
        </c:ser>
        <c:ser>
          <c:idx val="18"/>
          <c:order val="18"/>
          <c:tx>
            <c:strRef>
              <c:f>Report!$AZ$424</c:f>
              <c:strCache>
                <c:ptCount val="1"/>
              </c:strCache>
            </c:strRef>
          </c:tx>
          <c:spPr>
            <a:solidFill>
              <a:schemeClr val="accent1">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Report!$BA$424:$BD$424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ABF3-4384-B9AF-11B99F07AF0B}"/>
            </c:ext>
          </c:extLst>
        </c:ser>
        <c:ser>
          <c:idx val="19"/>
          <c:order val="19"/>
          <c:tx>
            <c:strRef>
              <c:f>Report!$AZ$425</c:f>
              <c:strCache>
                <c:ptCount val="1"/>
              </c:strCache>
            </c:strRef>
          </c:tx>
          <c:spPr>
            <a:solidFill>
              <a:schemeClr val="accent2">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Report!$BA$425:$BD$425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ABF3-4384-B9AF-11B99F07AF0B}"/>
            </c:ext>
          </c:extLst>
        </c:ser>
        <c:ser>
          <c:idx val="20"/>
          <c:order val="20"/>
          <c:tx>
            <c:strRef>
              <c:f>Report!$AZ$426</c:f>
              <c:strCache>
                <c:ptCount val="1"/>
              </c:strCache>
            </c:strRef>
          </c:tx>
          <c:spPr>
            <a:solidFill>
              <a:schemeClr val="accent3">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Report!$BA$426:$BD$426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ABF3-4384-B9AF-11B99F07AF0B}"/>
            </c:ext>
          </c:extLst>
        </c:ser>
        <c:ser>
          <c:idx val="21"/>
          <c:order val="21"/>
          <c:tx>
            <c:strRef>
              <c:f>Report!$AZ$427</c:f>
              <c:strCache>
                <c:ptCount val="1"/>
              </c:strCache>
            </c:strRef>
          </c:tx>
          <c:spPr>
            <a:solidFill>
              <a:schemeClr val="accent4">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Report!$BA$427:$BD$427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ABF3-4384-B9AF-11B99F07AF0B}"/>
            </c:ext>
          </c:extLst>
        </c:ser>
        <c:ser>
          <c:idx val="22"/>
          <c:order val="22"/>
          <c:tx>
            <c:strRef>
              <c:f>Report!$AZ$428</c:f>
              <c:strCache>
                <c:ptCount val="1"/>
              </c:strCache>
            </c:strRef>
          </c:tx>
          <c:spPr>
            <a:solidFill>
              <a:schemeClr val="accent5">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Report!$BA$428:$BD$428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ABF3-4384-B9AF-11B99F07AF0B}"/>
            </c:ext>
          </c:extLst>
        </c:ser>
        <c:ser>
          <c:idx val="23"/>
          <c:order val="23"/>
          <c:tx>
            <c:strRef>
              <c:f>Report!$AZ$429</c:f>
              <c:strCache>
                <c:ptCount val="1"/>
              </c:strCache>
            </c:strRef>
          </c:tx>
          <c:spPr>
            <a:solidFill>
              <a:schemeClr val="accent6">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Report!$BA$429:$BD$429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ABF3-4384-B9AF-11B99F07AF0B}"/>
            </c:ext>
          </c:extLst>
        </c:ser>
        <c:ser>
          <c:idx val="24"/>
          <c:order val="24"/>
          <c:tx>
            <c:strRef>
              <c:f>Report!$AZ$430</c:f>
              <c:strCache>
                <c:ptCount val="1"/>
              </c:strCache>
            </c:strRef>
          </c:tx>
          <c:spPr>
            <a:solidFill>
              <a:schemeClr val="accent1">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Report!$BA$430:$BD$430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ABF3-4384-B9AF-11B99F07AF0B}"/>
            </c:ext>
          </c:extLst>
        </c:ser>
        <c:ser>
          <c:idx val="25"/>
          <c:order val="25"/>
          <c:tx>
            <c:strRef>
              <c:f>Report!$AZ$431</c:f>
              <c:strCache>
                <c:ptCount val="1"/>
              </c:strCache>
            </c:strRef>
          </c:tx>
          <c:spPr>
            <a:solidFill>
              <a:schemeClr val="accent2">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Report!$BA$431:$BD$431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ABF3-4384-B9AF-11B99F07AF0B}"/>
            </c:ext>
          </c:extLst>
        </c:ser>
        <c:ser>
          <c:idx val="26"/>
          <c:order val="26"/>
          <c:tx>
            <c:strRef>
              <c:f>Report!$AZ$432</c:f>
              <c:strCache>
                <c:ptCount val="1"/>
              </c:strCache>
            </c:strRef>
          </c:tx>
          <c:spPr>
            <a:solidFill>
              <a:schemeClr val="accent3">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Report!$BA$432:$BD$432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ABF3-4384-B9AF-11B99F07AF0B}"/>
            </c:ext>
          </c:extLst>
        </c:ser>
        <c:ser>
          <c:idx val="27"/>
          <c:order val="27"/>
          <c:tx>
            <c:strRef>
              <c:f>Report!$AZ$433</c:f>
              <c:strCache>
                <c:ptCount val="1"/>
              </c:strCache>
            </c:strRef>
          </c:tx>
          <c:spPr>
            <a:solidFill>
              <a:schemeClr val="accent4">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Report!$BA$433:$BD$433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ABF3-4384-B9AF-11B99F07AF0B}"/>
            </c:ext>
          </c:extLst>
        </c:ser>
        <c:ser>
          <c:idx val="28"/>
          <c:order val="28"/>
          <c:tx>
            <c:strRef>
              <c:f>Report!$AZ$434</c:f>
              <c:strCache>
                <c:ptCount val="1"/>
              </c:strCache>
            </c:strRef>
          </c:tx>
          <c:spPr>
            <a:solidFill>
              <a:schemeClr val="accent5">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Report!$BA$434:$BD$434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ABF3-4384-B9AF-11B99F07AF0B}"/>
            </c:ext>
          </c:extLst>
        </c:ser>
        <c:ser>
          <c:idx val="29"/>
          <c:order val="29"/>
          <c:tx>
            <c:strRef>
              <c:f>Report!$AZ$435</c:f>
              <c:strCache>
                <c:ptCount val="1"/>
              </c:strCache>
            </c:strRef>
          </c:tx>
          <c:spPr>
            <a:solidFill>
              <a:schemeClr val="accent6">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Report!$BA$435:$BD$435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ABF3-4384-B9AF-11B99F07AF0B}"/>
            </c:ext>
          </c:extLst>
        </c:ser>
        <c:ser>
          <c:idx val="30"/>
          <c:order val="30"/>
          <c:tx>
            <c:strRef>
              <c:f>Report!$AZ$436</c:f>
              <c:strCache>
                <c:ptCount val="1"/>
              </c:strCache>
            </c:strRef>
          </c:tx>
          <c:spPr>
            <a:solidFill>
              <a:schemeClr val="accent1">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Report!$BA$436:$BD$436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ABF3-4384-B9AF-11B99F07AF0B}"/>
            </c:ext>
          </c:extLst>
        </c:ser>
        <c:ser>
          <c:idx val="31"/>
          <c:order val="31"/>
          <c:tx>
            <c:strRef>
              <c:f>Report!$AZ$437</c:f>
              <c:strCache>
                <c:ptCount val="1"/>
              </c:strCache>
            </c:strRef>
          </c:tx>
          <c:spPr>
            <a:solidFill>
              <a:schemeClr val="accent2">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Report!$BA$437:$BD$437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ABF3-4384-B9AF-11B99F07AF0B}"/>
            </c:ext>
          </c:extLst>
        </c:ser>
        <c:ser>
          <c:idx val="32"/>
          <c:order val="32"/>
          <c:tx>
            <c:strRef>
              <c:f>Report!$AZ$438</c:f>
              <c:strCache>
                <c:ptCount val="1"/>
              </c:strCache>
            </c:strRef>
          </c:tx>
          <c:spPr>
            <a:solidFill>
              <a:schemeClr val="accent3">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Report!$BA$438:$BD$438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ABF3-4384-B9AF-11B99F07AF0B}"/>
            </c:ext>
          </c:extLst>
        </c:ser>
        <c:ser>
          <c:idx val="33"/>
          <c:order val="33"/>
          <c:tx>
            <c:strRef>
              <c:f>Report!$AZ$439</c:f>
              <c:strCache>
                <c:ptCount val="1"/>
              </c:strCache>
            </c:strRef>
          </c:tx>
          <c:spPr>
            <a:solidFill>
              <a:schemeClr val="accent4">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Report!$BA$439:$BD$439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ABF3-4384-B9AF-11B99F07AF0B}"/>
            </c:ext>
          </c:extLst>
        </c:ser>
        <c:ser>
          <c:idx val="34"/>
          <c:order val="34"/>
          <c:tx>
            <c:strRef>
              <c:f>Report!$AZ$440</c:f>
              <c:strCache>
                <c:ptCount val="1"/>
              </c:strCache>
            </c:strRef>
          </c:tx>
          <c:spPr>
            <a:solidFill>
              <a:schemeClr val="accent5">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Report!$BA$440:$BD$440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ABF3-4384-B9AF-11B99F07AF0B}"/>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Report!$AZ$16</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Report!$AZ$444</c:f>
              <c:strCache>
                <c:ptCount val="1"/>
              </c:strCache>
            </c:strRef>
          </c:tx>
          <c:spPr>
            <a:solidFill>
              <a:schemeClr val="accent1"/>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Report!$BA$444:$BD$444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55D3-44E4-B2AA-F8AAB214C490}"/>
            </c:ext>
          </c:extLst>
        </c:ser>
        <c:ser>
          <c:idx val="1"/>
          <c:order val="1"/>
          <c:tx>
            <c:strRef>
              <c:f>Report!$AZ$445</c:f>
              <c:strCache>
                <c:ptCount val="1"/>
              </c:strCache>
            </c:strRef>
          </c:tx>
          <c:spPr>
            <a:solidFill>
              <a:schemeClr val="accent2"/>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Report!$BA$445:$BD$445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55D3-44E4-B2AA-F8AAB214C490}"/>
            </c:ext>
          </c:extLst>
        </c:ser>
        <c:ser>
          <c:idx val="2"/>
          <c:order val="2"/>
          <c:tx>
            <c:strRef>
              <c:f>Report!$AZ$446</c:f>
              <c:strCache>
                <c:ptCount val="1"/>
              </c:strCache>
            </c:strRef>
          </c:tx>
          <c:spPr>
            <a:solidFill>
              <a:schemeClr val="accent3"/>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Report!$BA$446:$BD$446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55D3-44E4-B2AA-F8AAB214C490}"/>
            </c:ext>
          </c:extLst>
        </c:ser>
        <c:ser>
          <c:idx val="3"/>
          <c:order val="3"/>
          <c:tx>
            <c:strRef>
              <c:f>Report!$AZ$447</c:f>
              <c:strCache>
                <c:ptCount val="1"/>
              </c:strCache>
            </c:strRef>
          </c:tx>
          <c:spPr>
            <a:solidFill>
              <a:schemeClr val="accent4"/>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Report!$BA$447:$BD$447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55D3-44E4-B2AA-F8AAB214C490}"/>
            </c:ext>
          </c:extLst>
        </c:ser>
        <c:ser>
          <c:idx val="4"/>
          <c:order val="4"/>
          <c:tx>
            <c:strRef>
              <c:f>Report!$AZ$448</c:f>
              <c:strCache>
                <c:ptCount val="1"/>
              </c:strCache>
            </c:strRef>
          </c:tx>
          <c:spPr>
            <a:solidFill>
              <a:schemeClr val="accent5"/>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Report!$BA$448:$BD$448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55D3-44E4-B2AA-F8AAB214C490}"/>
            </c:ext>
          </c:extLst>
        </c:ser>
        <c:ser>
          <c:idx val="5"/>
          <c:order val="5"/>
          <c:tx>
            <c:strRef>
              <c:f>Report!$AZ$449</c:f>
              <c:strCache>
                <c:ptCount val="1"/>
              </c:strCache>
            </c:strRef>
          </c:tx>
          <c:spPr>
            <a:solidFill>
              <a:schemeClr val="accent6"/>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Report!$BA$449:$BD$449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55D3-44E4-B2AA-F8AAB214C490}"/>
            </c:ext>
          </c:extLst>
        </c:ser>
        <c:ser>
          <c:idx val="6"/>
          <c:order val="6"/>
          <c:tx>
            <c:strRef>
              <c:f>Report!$AZ$450</c:f>
              <c:strCache>
                <c:ptCount val="1"/>
              </c:strCache>
            </c:strRef>
          </c:tx>
          <c:spPr>
            <a:solidFill>
              <a:schemeClr val="accent1">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Report!$BA$450:$BD$450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55D3-44E4-B2AA-F8AAB214C490}"/>
            </c:ext>
          </c:extLst>
        </c:ser>
        <c:ser>
          <c:idx val="7"/>
          <c:order val="7"/>
          <c:tx>
            <c:strRef>
              <c:f>Report!$AZ$451</c:f>
              <c:strCache>
                <c:ptCount val="1"/>
              </c:strCache>
            </c:strRef>
          </c:tx>
          <c:spPr>
            <a:solidFill>
              <a:schemeClr val="accent2">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Report!$BA$451:$BD$451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55D3-44E4-B2AA-F8AAB214C490}"/>
            </c:ext>
          </c:extLst>
        </c:ser>
        <c:ser>
          <c:idx val="8"/>
          <c:order val="8"/>
          <c:tx>
            <c:strRef>
              <c:f>Report!$AZ$452</c:f>
              <c:strCache>
                <c:ptCount val="1"/>
              </c:strCache>
            </c:strRef>
          </c:tx>
          <c:spPr>
            <a:solidFill>
              <a:schemeClr val="accent3">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Report!$BA$452:$BD$452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55D3-44E4-B2AA-F8AAB214C490}"/>
            </c:ext>
          </c:extLst>
        </c:ser>
        <c:ser>
          <c:idx val="9"/>
          <c:order val="9"/>
          <c:tx>
            <c:strRef>
              <c:f>Report!$AZ$453</c:f>
              <c:strCache>
                <c:ptCount val="1"/>
              </c:strCache>
            </c:strRef>
          </c:tx>
          <c:spPr>
            <a:solidFill>
              <a:schemeClr val="accent4">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Report!$BA$453:$BD$453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55D3-44E4-B2AA-F8AAB214C490}"/>
            </c:ext>
          </c:extLst>
        </c:ser>
        <c:ser>
          <c:idx val="10"/>
          <c:order val="10"/>
          <c:tx>
            <c:strRef>
              <c:f>Report!$AZ$454</c:f>
              <c:strCache>
                <c:ptCount val="1"/>
              </c:strCache>
            </c:strRef>
          </c:tx>
          <c:spPr>
            <a:solidFill>
              <a:schemeClr val="accent5">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Report!$BA$454:$BD$454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55D3-44E4-B2AA-F8AAB214C490}"/>
            </c:ext>
          </c:extLst>
        </c:ser>
        <c:ser>
          <c:idx val="11"/>
          <c:order val="11"/>
          <c:tx>
            <c:strRef>
              <c:f>Report!$AZ$455</c:f>
              <c:strCache>
                <c:ptCount val="1"/>
              </c:strCache>
            </c:strRef>
          </c:tx>
          <c:spPr>
            <a:solidFill>
              <a:schemeClr val="accent6">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Report!$BA$455:$BD$455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55D3-44E4-B2AA-F8AAB214C490}"/>
            </c:ext>
          </c:extLst>
        </c:ser>
        <c:ser>
          <c:idx val="12"/>
          <c:order val="12"/>
          <c:tx>
            <c:strRef>
              <c:f>Report!$AZ$456</c:f>
              <c:strCache>
                <c:ptCount val="1"/>
              </c:strCache>
            </c:strRef>
          </c:tx>
          <c:spPr>
            <a:solidFill>
              <a:schemeClr val="accent1">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Report!$BA$456:$BD$456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55D3-44E4-B2AA-F8AAB214C490}"/>
            </c:ext>
          </c:extLst>
        </c:ser>
        <c:ser>
          <c:idx val="13"/>
          <c:order val="13"/>
          <c:tx>
            <c:strRef>
              <c:f>Report!$AZ$457</c:f>
              <c:strCache>
                <c:ptCount val="1"/>
              </c:strCache>
            </c:strRef>
          </c:tx>
          <c:spPr>
            <a:solidFill>
              <a:schemeClr val="accent2">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Report!$BA$457:$BD$457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55D3-44E4-B2AA-F8AAB214C490}"/>
            </c:ext>
          </c:extLst>
        </c:ser>
        <c:ser>
          <c:idx val="14"/>
          <c:order val="14"/>
          <c:tx>
            <c:strRef>
              <c:f>Report!$AZ$458</c:f>
              <c:strCache>
                <c:ptCount val="1"/>
              </c:strCache>
            </c:strRef>
          </c:tx>
          <c:spPr>
            <a:solidFill>
              <a:schemeClr val="accent3">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Report!$BA$458:$BD$458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55D3-44E4-B2AA-F8AAB214C490}"/>
            </c:ext>
          </c:extLst>
        </c:ser>
        <c:ser>
          <c:idx val="15"/>
          <c:order val="15"/>
          <c:tx>
            <c:strRef>
              <c:f>Report!$AZ$459</c:f>
              <c:strCache>
                <c:ptCount val="1"/>
              </c:strCache>
            </c:strRef>
          </c:tx>
          <c:spPr>
            <a:solidFill>
              <a:schemeClr val="accent4">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Report!$BA$459:$BD$459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55D3-44E4-B2AA-F8AAB214C490}"/>
            </c:ext>
          </c:extLst>
        </c:ser>
        <c:ser>
          <c:idx val="16"/>
          <c:order val="16"/>
          <c:tx>
            <c:strRef>
              <c:f>Report!$AZ$460</c:f>
              <c:strCache>
                <c:ptCount val="1"/>
              </c:strCache>
            </c:strRef>
          </c:tx>
          <c:spPr>
            <a:solidFill>
              <a:schemeClr val="accent5">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Report!$BA$460:$BD$460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55D3-44E4-B2AA-F8AAB214C490}"/>
            </c:ext>
          </c:extLst>
        </c:ser>
        <c:ser>
          <c:idx val="17"/>
          <c:order val="17"/>
          <c:tx>
            <c:strRef>
              <c:f>Report!$AZ$461</c:f>
              <c:strCache>
                <c:ptCount val="1"/>
              </c:strCache>
            </c:strRef>
          </c:tx>
          <c:spPr>
            <a:solidFill>
              <a:schemeClr val="accent6">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Report!$BA$461:$BD$461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55D3-44E4-B2AA-F8AAB214C490}"/>
            </c:ext>
          </c:extLst>
        </c:ser>
        <c:ser>
          <c:idx val="18"/>
          <c:order val="18"/>
          <c:tx>
            <c:strRef>
              <c:f>Report!$AZ$462</c:f>
              <c:strCache>
                <c:ptCount val="1"/>
              </c:strCache>
            </c:strRef>
          </c:tx>
          <c:spPr>
            <a:solidFill>
              <a:schemeClr val="accent1">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Report!$BA$462:$BD$462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55D3-44E4-B2AA-F8AAB214C490}"/>
            </c:ext>
          </c:extLst>
        </c:ser>
        <c:ser>
          <c:idx val="19"/>
          <c:order val="19"/>
          <c:tx>
            <c:strRef>
              <c:f>Report!$AZ$463</c:f>
              <c:strCache>
                <c:ptCount val="1"/>
              </c:strCache>
            </c:strRef>
          </c:tx>
          <c:spPr>
            <a:solidFill>
              <a:schemeClr val="accent2">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Report!$BA$463:$BD$463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55D3-44E4-B2AA-F8AAB214C490}"/>
            </c:ext>
          </c:extLst>
        </c:ser>
        <c:ser>
          <c:idx val="20"/>
          <c:order val="20"/>
          <c:tx>
            <c:strRef>
              <c:f>Report!$AZ$464</c:f>
              <c:strCache>
                <c:ptCount val="1"/>
              </c:strCache>
            </c:strRef>
          </c:tx>
          <c:spPr>
            <a:solidFill>
              <a:schemeClr val="accent3">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Report!$BA$464:$BD$464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55D3-44E4-B2AA-F8AAB214C490}"/>
            </c:ext>
          </c:extLst>
        </c:ser>
        <c:ser>
          <c:idx val="21"/>
          <c:order val="21"/>
          <c:tx>
            <c:strRef>
              <c:f>Report!$AZ$465</c:f>
              <c:strCache>
                <c:ptCount val="1"/>
              </c:strCache>
            </c:strRef>
          </c:tx>
          <c:spPr>
            <a:solidFill>
              <a:schemeClr val="accent4">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Report!$BA$465:$BD$465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55D3-44E4-B2AA-F8AAB214C490}"/>
            </c:ext>
          </c:extLst>
        </c:ser>
        <c:ser>
          <c:idx val="22"/>
          <c:order val="22"/>
          <c:tx>
            <c:strRef>
              <c:f>Report!$AZ$466</c:f>
              <c:strCache>
                <c:ptCount val="1"/>
              </c:strCache>
            </c:strRef>
          </c:tx>
          <c:spPr>
            <a:solidFill>
              <a:schemeClr val="accent5">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Report!$BA$466:$BD$466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55D3-44E4-B2AA-F8AAB214C490}"/>
            </c:ext>
          </c:extLst>
        </c:ser>
        <c:ser>
          <c:idx val="23"/>
          <c:order val="23"/>
          <c:tx>
            <c:strRef>
              <c:f>Report!$AZ$467</c:f>
              <c:strCache>
                <c:ptCount val="1"/>
              </c:strCache>
            </c:strRef>
          </c:tx>
          <c:spPr>
            <a:solidFill>
              <a:schemeClr val="accent6">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Report!$BA$467:$BD$467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55D3-44E4-B2AA-F8AAB214C490}"/>
            </c:ext>
          </c:extLst>
        </c:ser>
        <c:ser>
          <c:idx val="24"/>
          <c:order val="24"/>
          <c:tx>
            <c:strRef>
              <c:f>Report!$AZ$468</c:f>
              <c:strCache>
                <c:ptCount val="1"/>
              </c:strCache>
            </c:strRef>
          </c:tx>
          <c:spPr>
            <a:solidFill>
              <a:schemeClr val="accent1">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Report!$BA$468:$BD$468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55D3-44E4-B2AA-F8AAB214C490}"/>
            </c:ext>
          </c:extLst>
        </c:ser>
        <c:ser>
          <c:idx val="25"/>
          <c:order val="25"/>
          <c:tx>
            <c:strRef>
              <c:f>Report!$AZ$469</c:f>
              <c:strCache>
                <c:ptCount val="1"/>
              </c:strCache>
            </c:strRef>
          </c:tx>
          <c:spPr>
            <a:solidFill>
              <a:schemeClr val="accent2">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Report!$BA$469:$BD$469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55D3-44E4-B2AA-F8AAB214C490}"/>
            </c:ext>
          </c:extLst>
        </c:ser>
        <c:ser>
          <c:idx val="26"/>
          <c:order val="26"/>
          <c:tx>
            <c:strRef>
              <c:f>Report!$AZ$470</c:f>
              <c:strCache>
                <c:ptCount val="1"/>
              </c:strCache>
            </c:strRef>
          </c:tx>
          <c:spPr>
            <a:solidFill>
              <a:schemeClr val="accent3">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Report!$BA$470:$BD$470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55D3-44E4-B2AA-F8AAB214C490}"/>
            </c:ext>
          </c:extLst>
        </c:ser>
        <c:ser>
          <c:idx val="27"/>
          <c:order val="27"/>
          <c:tx>
            <c:strRef>
              <c:f>Report!$AZ$471</c:f>
              <c:strCache>
                <c:ptCount val="1"/>
              </c:strCache>
            </c:strRef>
          </c:tx>
          <c:spPr>
            <a:solidFill>
              <a:schemeClr val="accent4">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Report!$BA$471:$BD$471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55D3-44E4-B2AA-F8AAB214C490}"/>
            </c:ext>
          </c:extLst>
        </c:ser>
        <c:ser>
          <c:idx val="28"/>
          <c:order val="28"/>
          <c:tx>
            <c:strRef>
              <c:f>Report!$AZ$472</c:f>
              <c:strCache>
                <c:ptCount val="1"/>
              </c:strCache>
            </c:strRef>
          </c:tx>
          <c:spPr>
            <a:solidFill>
              <a:schemeClr val="accent5">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Report!$BA$472:$BD$472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55D3-44E4-B2AA-F8AAB214C490}"/>
            </c:ext>
          </c:extLst>
        </c:ser>
        <c:ser>
          <c:idx val="29"/>
          <c:order val="29"/>
          <c:tx>
            <c:strRef>
              <c:f>Report!$AZ$473</c:f>
              <c:strCache>
                <c:ptCount val="1"/>
              </c:strCache>
            </c:strRef>
          </c:tx>
          <c:spPr>
            <a:solidFill>
              <a:schemeClr val="accent6">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Report!$BA$473:$BD$473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55D3-44E4-B2AA-F8AAB214C490}"/>
            </c:ext>
          </c:extLst>
        </c:ser>
        <c:ser>
          <c:idx val="30"/>
          <c:order val="30"/>
          <c:tx>
            <c:strRef>
              <c:f>Report!$AZ$474</c:f>
              <c:strCache>
                <c:ptCount val="1"/>
              </c:strCache>
            </c:strRef>
          </c:tx>
          <c:spPr>
            <a:solidFill>
              <a:schemeClr val="accent1">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Report!$BA$474:$BD$474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55D3-44E4-B2AA-F8AAB214C490}"/>
            </c:ext>
          </c:extLst>
        </c:ser>
        <c:ser>
          <c:idx val="31"/>
          <c:order val="31"/>
          <c:tx>
            <c:strRef>
              <c:f>Report!$AZ$475</c:f>
              <c:strCache>
                <c:ptCount val="1"/>
              </c:strCache>
            </c:strRef>
          </c:tx>
          <c:spPr>
            <a:solidFill>
              <a:schemeClr val="accent2">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Report!$BA$475:$BD$475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55D3-44E4-B2AA-F8AAB214C490}"/>
            </c:ext>
          </c:extLst>
        </c:ser>
        <c:ser>
          <c:idx val="32"/>
          <c:order val="32"/>
          <c:tx>
            <c:strRef>
              <c:f>Report!$AZ$476</c:f>
              <c:strCache>
                <c:ptCount val="1"/>
              </c:strCache>
            </c:strRef>
          </c:tx>
          <c:spPr>
            <a:solidFill>
              <a:schemeClr val="accent3">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Report!$BA$476:$BD$476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55D3-44E4-B2AA-F8AAB214C490}"/>
            </c:ext>
          </c:extLst>
        </c:ser>
        <c:ser>
          <c:idx val="33"/>
          <c:order val="33"/>
          <c:tx>
            <c:strRef>
              <c:f>Report!$AZ$477</c:f>
              <c:strCache>
                <c:ptCount val="1"/>
              </c:strCache>
            </c:strRef>
          </c:tx>
          <c:spPr>
            <a:solidFill>
              <a:schemeClr val="accent4">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Report!$BA$477:$BD$477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55D3-44E4-B2AA-F8AAB214C490}"/>
            </c:ext>
          </c:extLst>
        </c:ser>
        <c:ser>
          <c:idx val="34"/>
          <c:order val="34"/>
          <c:tx>
            <c:strRef>
              <c:f>Report!$AZ$478</c:f>
              <c:strCache>
                <c:ptCount val="1"/>
              </c:strCache>
            </c:strRef>
          </c:tx>
          <c:spPr>
            <a:solidFill>
              <a:schemeClr val="accent5">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Report!$BA$478:$BD$478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55D3-44E4-B2AA-F8AAB214C490}"/>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Report!$AZ$17</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Report!$AZ$482</c:f>
              <c:strCache>
                <c:ptCount val="1"/>
              </c:strCache>
            </c:strRef>
          </c:tx>
          <c:spPr>
            <a:solidFill>
              <a:schemeClr val="accent1"/>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Report!$BA$482:$BD$482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3790-4EED-B080-68834C64E51F}"/>
            </c:ext>
          </c:extLst>
        </c:ser>
        <c:ser>
          <c:idx val="1"/>
          <c:order val="1"/>
          <c:tx>
            <c:strRef>
              <c:f>Report!$AZ$483</c:f>
              <c:strCache>
                <c:ptCount val="1"/>
              </c:strCache>
            </c:strRef>
          </c:tx>
          <c:spPr>
            <a:solidFill>
              <a:schemeClr val="accent2"/>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Report!$BA$483:$BD$483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790-4EED-B080-68834C64E51F}"/>
            </c:ext>
          </c:extLst>
        </c:ser>
        <c:ser>
          <c:idx val="2"/>
          <c:order val="2"/>
          <c:tx>
            <c:strRef>
              <c:f>Report!$AZ$484</c:f>
              <c:strCache>
                <c:ptCount val="1"/>
              </c:strCache>
            </c:strRef>
          </c:tx>
          <c:spPr>
            <a:solidFill>
              <a:schemeClr val="accent3"/>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Report!$BA$484:$BD$484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790-4EED-B080-68834C64E51F}"/>
            </c:ext>
          </c:extLst>
        </c:ser>
        <c:ser>
          <c:idx val="3"/>
          <c:order val="3"/>
          <c:tx>
            <c:strRef>
              <c:f>Report!$AZ$485</c:f>
              <c:strCache>
                <c:ptCount val="1"/>
              </c:strCache>
            </c:strRef>
          </c:tx>
          <c:spPr>
            <a:solidFill>
              <a:schemeClr val="accent4"/>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Report!$BA$485:$BD$485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790-4EED-B080-68834C64E51F}"/>
            </c:ext>
          </c:extLst>
        </c:ser>
        <c:ser>
          <c:idx val="4"/>
          <c:order val="4"/>
          <c:tx>
            <c:strRef>
              <c:f>Report!$AZ$486</c:f>
              <c:strCache>
                <c:ptCount val="1"/>
              </c:strCache>
            </c:strRef>
          </c:tx>
          <c:spPr>
            <a:solidFill>
              <a:schemeClr val="accent5"/>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Report!$BA$486:$BD$486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790-4EED-B080-68834C64E51F}"/>
            </c:ext>
          </c:extLst>
        </c:ser>
        <c:ser>
          <c:idx val="5"/>
          <c:order val="5"/>
          <c:tx>
            <c:strRef>
              <c:f>Report!$AZ$487</c:f>
              <c:strCache>
                <c:ptCount val="1"/>
              </c:strCache>
            </c:strRef>
          </c:tx>
          <c:spPr>
            <a:solidFill>
              <a:schemeClr val="accent6"/>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Report!$BA$487:$BD$487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790-4EED-B080-68834C64E51F}"/>
            </c:ext>
          </c:extLst>
        </c:ser>
        <c:ser>
          <c:idx val="6"/>
          <c:order val="6"/>
          <c:tx>
            <c:strRef>
              <c:f>Report!$AZ$488</c:f>
              <c:strCache>
                <c:ptCount val="1"/>
              </c:strCache>
            </c:strRef>
          </c:tx>
          <c:spPr>
            <a:solidFill>
              <a:schemeClr val="accent1">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Report!$BA$488:$BD$488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790-4EED-B080-68834C64E51F}"/>
            </c:ext>
          </c:extLst>
        </c:ser>
        <c:ser>
          <c:idx val="7"/>
          <c:order val="7"/>
          <c:tx>
            <c:strRef>
              <c:f>Report!$AZ$489</c:f>
              <c:strCache>
                <c:ptCount val="1"/>
              </c:strCache>
            </c:strRef>
          </c:tx>
          <c:spPr>
            <a:solidFill>
              <a:schemeClr val="accent2">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Report!$BA$489:$BD$489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790-4EED-B080-68834C64E51F}"/>
            </c:ext>
          </c:extLst>
        </c:ser>
        <c:ser>
          <c:idx val="8"/>
          <c:order val="8"/>
          <c:tx>
            <c:strRef>
              <c:f>Report!$AZ$490</c:f>
              <c:strCache>
                <c:ptCount val="1"/>
              </c:strCache>
            </c:strRef>
          </c:tx>
          <c:spPr>
            <a:solidFill>
              <a:schemeClr val="accent3">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Report!$BA$490:$BD$490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790-4EED-B080-68834C64E51F}"/>
            </c:ext>
          </c:extLst>
        </c:ser>
        <c:ser>
          <c:idx val="9"/>
          <c:order val="9"/>
          <c:tx>
            <c:strRef>
              <c:f>Report!$AZ$491</c:f>
              <c:strCache>
                <c:ptCount val="1"/>
              </c:strCache>
            </c:strRef>
          </c:tx>
          <c:spPr>
            <a:solidFill>
              <a:schemeClr val="accent4">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Report!$BA$491:$BD$491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790-4EED-B080-68834C64E51F}"/>
            </c:ext>
          </c:extLst>
        </c:ser>
        <c:ser>
          <c:idx val="10"/>
          <c:order val="10"/>
          <c:tx>
            <c:strRef>
              <c:f>Report!$AZ$492</c:f>
              <c:strCache>
                <c:ptCount val="1"/>
              </c:strCache>
            </c:strRef>
          </c:tx>
          <c:spPr>
            <a:solidFill>
              <a:schemeClr val="accent5">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Report!$BA$492:$BD$492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3790-4EED-B080-68834C64E51F}"/>
            </c:ext>
          </c:extLst>
        </c:ser>
        <c:ser>
          <c:idx val="11"/>
          <c:order val="11"/>
          <c:tx>
            <c:strRef>
              <c:f>Report!$AZ$493</c:f>
              <c:strCache>
                <c:ptCount val="1"/>
              </c:strCache>
            </c:strRef>
          </c:tx>
          <c:spPr>
            <a:solidFill>
              <a:schemeClr val="accent6">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Report!$BA$493:$BD$493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3790-4EED-B080-68834C64E51F}"/>
            </c:ext>
          </c:extLst>
        </c:ser>
        <c:ser>
          <c:idx val="12"/>
          <c:order val="12"/>
          <c:tx>
            <c:strRef>
              <c:f>Report!$AZ$494</c:f>
              <c:strCache>
                <c:ptCount val="1"/>
              </c:strCache>
            </c:strRef>
          </c:tx>
          <c:spPr>
            <a:solidFill>
              <a:schemeClr val="accent1">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Report!$BA$494:$BD$494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3790-4EED-B080-68834C64E51F}"/>
            </c:ext>
          </c:extLst>
        </c:ser>
        <c:ser>
          <c:idx val="13"/>
          <c:order val="13"/>
          <c:tx>
            <c:strRef>
              <c:f>Report!$AZ$495</c:f>
              <c:strCache>
                <c:ptCount val="1"/>
              </c:strCache>
            </c:strRef>
          </c:tx>
          <c:spPr>
            <a:solidFill>
              <a:schemeClr val="accent2">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Report!$BA$495:$BD$495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3790-4EED-B080-68834C64E51F}"/>
            </c:ext>
          </c:extLst>
        </c:ser>
        <c:ser>
          <c:idx val="14"/>
          <c:order val="14"/>
          <c:tx>
            <c:strRef>
              <c:f>Report!$AZ$496</c:f>
              <c:strCache>
                <c:ptCount val="1"/>
              </c:strCache>
            </c:strRef>
          </c:tx>
          <c:spPr>
            <a:solidFill>
              <a:schemeClr val="accent3">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Report!$BA$496:$BD$496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3790-4EED-B080-68834C64E51F}"/>
            </c:ext>
          </c:extLst>
        </c:ser>
        <c:ser>
          <c:idx val="15"/>
          <c:order val="15"/>
          <c:tx>
            <c:strRef>
              <c:f>Report!$AZ$497</c:f>
              <c:strCache>
                <c:ptCount val="1"/>
              </c:strCache>
            </c:strRef>
          </c:tx>
          <c:spPr>
            <a:solidFill>
              <a:schemeClr val="accent4">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Report!$BA$497:$BD$497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3790-4EED-B080-68834C64E51F}"/>
            </c:ext>
          </c:extLst>
        </c:ser>
        <c:ser>
          <c:idx val="16"/>
          <c:order val="16"/>
          <c:tx>
            <c:strRef>
              <c:f>Report!$AZ$498</c:f>
              <c:strCache>
                <c:ptCount val="1"/>
              </c:strCache>
            </c:strRef>
          </c:tx>
          <c:spPr>
            <a:solidFill>
              <a:schemeClr val="accent5">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Report!$BA$498:$BD$498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3790-4EED-B080-68834C64E51F}"/>
            </c:ext>
          </c:extLst>
        </c:ser>
        <c:ser>
          <c:idx val="17"/>
          <c:order val="17"/>
          <c:tx>
            <c:strRef>
              <c:f>Report!$AZ$499</c:f>
              <c:strCache>
                <c:ptCount val="1"/>
              </c:strCache>
            </c:strRef>
          </c:tx>
          <c:spPr>
            <a:solidFill>
              <a:schemeClr val="accent6">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Report!$BA$499:$BD$499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3790-4EED-B080-68834C64E51F}"/>
            </c:ext>
          </c:extLst>
        </c:ser>
        <c:ser>
          <c:idx val="18"/>
          <c:order val="18"/>
          <c:tx>
            <c:strRef>
              <c:f>Report!$AZ$500</c:f>
              <c:strCache>
                <c:ptCount val="1"/>
              </c:strCache>
            </c:strRef>
          </c:tx>
          <c:spPr>
            <a:solidFill>
              <a:schemeClr val="accent1">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Report!$BA$500:$BD$500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790-4EED-B080-68834C64E51F}"/>
            </c:ext>
          </c:extLst>
        </c:ser>
        <c:ser>
          <c:idx val="19"/>
          <c:order val="19"/>
          <c:tx>
            <c:strRef>
              <c:f>Report!$AZ$501</c:f>
              <c:strCache>
                <c:ptCount val="1"/>
              </c:strCache>
            </c:strRef>
          </c:tx>
          <c:spPr>
            <a:solidFill>
              <a:schemeClr val="accent2">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Report!$BA$501:$BD$501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790-4EED-B080-68834C64E51F}"/>
            </c:ext>
          </c:extLst>
        </c:ser>
        <c:ser>
          <c:idx val="20"/>
          <c:order val="20"/>
          <c:tx>
            <c:strRef>
              <c:f>Report!$AZ$502</c:f>
              <c:strCache>
                <c:ptCount val="1"/>
              </c:strCache>
            </c:strRef>
          </c:tx>
          <c:spPr>
            <a:solidFill>
              <a:schemeClr val="accent3">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Report!$BA$502:$BD$502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790-4EED-B080-68834C64E51F}"/>
            </c:ext>
          </c:extLst>
        </c:ser>
        <c:ser>
          <c:idx val="21"/>
          <c:order val="21"/>
          <c:tx>
            <c:strRef>
              <c:f>Report!$AZ$503</c:f>
              <c:strCache>
                <c:ptCount val="1"/>
              </c:strCache>
            </c:strRef>
          </c:tx>
          <c:spPr>
            <a:solidFill>
              <a:schemeClr val="accent4">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Report!$BA$503:$BD$503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790-4EED-B080-68834C64E51F}"/>
            </c:ext>
          </c:extLst>
        </c:ser>
        <c:ser>
          <c:idx val="22"/>
          <c:order val="22"/>
          <c:tx>
            <c:strRef>
              <c:f>Report!$AZ$504</c:f>
              <c:strCache>
                <c:ptCount val="1"/>
              </c:strCache>
            </c:strRef>
          </c:tx>
          <c:spPr>
            <a:solidFill>
              <a:schemeClr val="accent5">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Report!$BA$504:$BD$504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790-4EED-B080-68834C64E51F}"/>
            </c:ext>
          </c:extLst>
        </c:ser>
        <c:ser>
          <c:idx val="23"/>
          <c:order val="23"/>
          <c:tx>
            <c:strRef>
              <c:f>Report!$AZ$505</c:f>
              <c:strCache>
                <c:ptCount val="1"/>
              </c:strCache>
            </c:strRef>
          </c:tx>
          <c:spPr>
            <a:solidFill>
              <a:schemeClr val="accent6">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Report!$BA$505:$BD$505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790-4EED-B080-68834C64E51F}"/>
            </c:ext>
          </c:extLst>
        </c:ser>
        <c:ser>
          <c:idx val="24"/>
          <c:order val="24"/>
          <c:tx>
            <c:strRef>
              <c:f>Report!$AZ$506</c:f>
              <c:strCache>
                <c:ptCount val="1"/>
              </c:strCache>
            </c:strRef>
          </c:tx>
          <c:spPr>
            <a:solidFill>
              <a:schemeClr val="accent1">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Report!$BA$506:$BD$506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790-4EED-B080-68834C64E51F}"/>
            </c:ext>
          </c:extLst>
        </c:ser>
        <c:ser>
          <c:idx val="25"/>
          <c:order val="25"/>
          <c:tx>
            <c:strRef>
              <c:f>Report!$AZ$507</c:f>
              <c:strCache>
                <c:ptCount val="1"/>
              </c:strCache>
            </c:strRef>
          </c:tx>
          <c:spPr>
            <a:solidFill>
              <a:schemeClr val="accent2">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Report!$BA$507:$BD$507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790-4EED-B080-68834C64E51F}"/>
            </c:ext>
          </c:extLst>
        </c:ser>
        <c:ser>
          <c:idx val="26"/>
          <c:order val="26"/>
          <c:tx>
            <c:strRef>
              <c:f>Report!$AZ$508</c:f>
              <c:strCache>
                <c:ptCount val="1"/>
              </c:strCache>
            </c:strRef>
          </c:tx>
          <c:spPr>
            <a:solidFill>
              <a:schemeClr val="accent3">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Report!$BA$508:$BD$508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790-4EED-B080-68834C64E51F}"/>
            </c:ext>
          </c:extLst>
        </c:ser>
        <c:ser>
          <c:idx val="27"/>
          <c:order val="27"/>
          <c:tx>
            <c:strRef>
              <c:f>Report!$AZ$509</c:f>
              <c:strCache>
                <c:ptCount val="1"/>
              </c:strCache>
            </c:strRef>
          </c:tx>
          <c:spPr>
            <a:solidFill>
              <a:schemeClr val="accent4">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Report!$BA$509:$BD$509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790-4EED-B080-68834C64E51F}"/>
            </c:ext>
          </c:extLst>
        </c:ser>
        <c:ser>
          <c:idx val="28"/>
          <c:order val="28"/>
          <c:tx>
            <c:strRef>
              <c:f>Report!$AZ$510</c:f>
              <c:strCache>
                <c:ptCount val="1"/>
              </c:strCache>
            </c:strRef>
          </c:tx>
          <c:spPr>
            <a:solidFill>
              <a:schemeClr val="accent5">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Report!$BA$510:$BD$510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790-4EED-B080-68834C64E51F}"/>
            </c:ext>
          </c:extLst>
        </c:ser>
        <c:ser>
          <c:idx val="29"/>
          <c:order val="29"/>
          <c:tx>
            <c:strRef>
              <c:f>Report!$AZ$511</c:f>
              <c:strCache>
                <c:ptCount val="1"/>
              </c:strCache>
            </c:strRef>
          </c:tx>
          <c:spPr>
            <a:solidFill>
              <a:schemeClr val="accent6">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Report!$BA$511:$BD$511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790-4EED-B080-68834C64E51F}"/>
            </c:ext>
          </c:extLst>
        </c:ser>
        <c:ser>
          <c:idx val="30"/>
          <c:order val="30"/>
          <c:tx>
            <c:strRef>
              <c:f>Report!$AZ$512</c:f>
              <c:strCache>
                <c:ptCount val="1"/>
              </c:strCache>
            </c:strRef>
          </c:tx>
          <c:spPr>
            <a:solidFill>
              <a:schemeClr val="accent1">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Report!$BA$512:$BD$512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790-4EED-B080-68834C64E51F}"/>
            </c:ext>
          </c:extLst>
        </c:ser>
        <c:ser>
          <c:idx val="31"/>
          <c:order val="31"/>
          <c:tx>
            <c:strRef>
              <c:f>Report!$AZ$513</c:f>
              <c:strCache>
                <c:ptCount val="1"/>
              </c:strCache>
            </c:strRef>
          </c:tx>
          <c:spPr>
            <a:solidFill>
              <a:schemeClr val="accent2">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Report!$BA$513:$BD$513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790-4EED-B080-68834C64E51F}"/>
            </c:ext>
          </c:extLst>
        </c:ser>
        <c:ser>
          <c:idx val="32"/>
          <c:order val="32"/>
          <c:tx>
            <c:strRef>
              <c:f>Report!$AZ$514</c:f>
              <c:strCache>
                <c:ptCount val="1"/>
              </c:strCache>
            </c:strRef>
          </c:tx>
          <c:spPr>
            <a:solidFill>
              <a:schemeClr val="accent3">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Report!$BA$514:$BD$514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790-4EED-B080-68834C64E51F}"/>
            </c:ext>
          </c:extLst>
        </c:ser>
        <c:ser>
          <c:idx val="33"/>
          <c:order val="33"/>
          <c:tx>
            <c:strRef>
              <c:f>Report!$AZ$515</c:f>
              <c:strCache>
                <c:ptCount val="1"/>
              </c:strCache>
            </c:strRef>
          </c:tx>
          <c:spPr>
            <a:solidFill>
              <a:schemeClr val="accent4">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Report!$BA$515:$BD$515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790-4EED-B080-68834C64E51F}"/>
            </c:ext>
          </c:extLst>
        </c:ser>
        <c:ser>
          <c:idx val="34"/>
          <c:order val="34"/>
          <c:tx>
            <c:strRef>
              <c:f>Report!$AZ$516</c:f>
              <c:strCache>
                <c:ptCount val="1"/>
              </c:strCache>
            </c:strRef>
          </c:tx>
          <c:spPr>
            <a:solidFill>
              <a:schemeClr val="accent5">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Report!$BA$516:$BD$516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790-4EED-B080-68834C64E51F}"/>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a:t>
            </a:r>
            <a:r>
              <a:rPr lang="en-GB" baseline="0"/>
              <a:t> Figure v Budgets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Report!$BH$5</c:f>
              <c:strCache>
                <c:ptCount val="1"/>
                <c:pt idx="0">
                  <c:v>Income</c:v>
                </c:pt>
              </c:strCache>
            </c:strRef>
          </c:tx>
          <c:spPr>
            <a:solidFill>
              <a:srgbClr val="2B723E"/>
            </a:solidFill>
            <a:ln>
              <a:noFill/>
            </a:ln>
            <a:effectLst/>
          </c:spPr>
          <c:invertIfNegative val="0"/>
          <c:cat>
            <c:strRef>
              <c:f>Report!$BG$6:$BG$17</c:f>
              <c:strCache>
                <c:ptCount val="1"/>
                <c:pt idx="0">
                  <c:v>No Data</c:v>
                </c:pt>
              </c:strCache>
            </c:strRef>
          </c:cat>
          <c:val>
            <c:numRef>
              <c:f>Report!$BH$6:$BH$17</c:f>
              <c:numCache>
                <c:formatCode>"£"#,##0.00_);[Red]\("£"#,##0.00\)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E339-4C86-990D-199EFA7D760D}"/>
            </c:ext>
          </c:extLst>
        </c:ser>
        <c:ser>
          <c:idx val="1"/>
          <c:order val="1"/>
          <c:tx>
            <c:strRef>
              <c:f>Report!$BI$5</c:f>
              <c:strCache>
                <c:ptCount val="1"/>
                <c:pt idx="0">
                  <c:v>Expense</c:v>
                </c:pt>
              </c:strCache>
            </c:strRef>
          </c:tx>
          <c:spPr>
            <a:solidFill>
              <a:srgbClr val="AE240D"/>
            </a:solidFill>
            <a:ln>
              <a:noFill/>
            </a:ln>
            <a:effectLst/>
          </c:spPr>
          <c:invertIfNegative val="0"/>
          <c:cat>
            <c:strRef>
              <c:f>Report!$BG$6:$BG$17</c:f>
              <c:strCache>
                <c:ptCount val="1"/>
                <c:pt idx="0">
                  <c:v>No Data</c:v>
                </c:pt>
              </c:strCache>
            </c:strRef>
          </c:cat>
          <c:val>
            <c:numRef>
              <c:f>Report!$BI$6:$BI$17</c:f>
              <c:numCache>
                <c:formatCode>"£"#,##0.00_);[Red]\("£"#,##0.00\)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1-E339-4C86-990D-199EFA7D760D}"/>
            </c:ext>
          </c:extLst>
        </c:ser>
        <c:dLbls>
          <c:showLegendKey val="0"/>
          <c:showVal val="0"/>
          <c:showCatName val="0"/>
          <c:showSerName val="0"/>
          <c:showPercent val="0"/>
          <c:showBubbleSize val="0"/>
        </c:dLbls>
        <c:gapWidth val="219"/>
        <c:overlap val="-27"/>
        <c:axId val="652646592"/>
        <c:axId val="652640360"/>
      </c:barChart>
      <c:lineChart>
        <c:grouping val="standard"/>
        <c:varyColors val="0"/>
        <c:ser>
          <c:idx val="2"/>
          <c:order val="2"/>
          <c:tx>
            <c:strRef>
              <c:f>Report!$BJ$5</c:f>
              <c:strCache>
                <c:ptCount val="1"/>
                <c:pt idx="0">
                  <c:v>Income Budget</c:v>
                </c:pt>
              </c:strCache>
            </c:strRef>
          </c:tx>
          <c:spPr>
            <a:ln w="28575" cap="rnd">
              <a:solidFill>
                <a:srgbClr val="2B723E">
                  <a:alpha val="73000"/>
                </a:srgbClr>
              </a:solidFill>
              <a:round/>
            </a:ln>
            <a:effectLst/>
          </c:spPr>
          <c:marker>
            <c:symbol val="circle"/>
            <c:size val="5"/>
            <c:spPr>
              <a:solidFill>
                <a:srgbClr val="2B723E"/>
              </a:solidFill>
              <a:ln w="9525">
                <a:solidFill>
                  <a:srgbClr val="2B723E"/>
                </a:solidFill>
              </a:ln>
              <a:effectLst/>
            </c:spPr>
          </c:marker>
          <c:cat>
            <c:strRef>
              <c:f>Report!$BG$6:$BG$17</c:f>
              <c:strCache>
                <c:ptCount val="1"/>
                <c:pt idx="0">
                  <c:v>No Data</c:v>
                </c:pt>
              </c:strCache>
            </c:strRef>
          </c:cat>
          <c:val>
            <c:numRef>
              <c:f>Report!$BJ$6:$BJ$17</c:f>
              <c:numCache>
                <c:formatCode>"£"#,##0.00_);[Red]\("£"#,##0.00\)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E339-4C86-990D-199EFA7D760D}"/>
            </c:ext>
          </c:extLst>
        </c:ser>
        <c:ser>
          <c:idx val="3"/>
          <c:order val="3"/>
          <c:tx>
            <c:strRef>
              <c:f>Report!$BK$5</c:f>
              <c:strCache>
                <c:ptCount val="1"/>
                <c:pt idx="0">
                  <c:v>Expense Budget</c:v>
                </c:pt>
              </c:strCache>
            </c:strRef>
          </c:tx>
          <c:spPr>
            <a:ln w="28575" cap="rnd">
              <a:solidFill>
                <a:srgbClr val="AE240D"/>
              </a:solidFill>
              <a:round/>
            </a:ln>
            <a:effectLst/>
          </c:spPr>
          <c:marker>
            <c:symbol val="circle"/>
            <c:size val="5"/>
            <c:spPr>
              <a:solidFill>
                <a:srgbClr val="AE240D"/>
              </a:solidFill>
              <a:ln w="9525">
                <a:solidFill>
                  <a:srgbClr val="AE240D"/>
                </a:solidFill>
              </a:ln>
              <a:effectLst/>
            </c:spPr>
          </c:marker>
          <c:cat>
            <c:strRef>
              <c:f>Report!$BG$6:$BG$17</c:f>
              <c:strCache>
                <c:ptCount val="1"/>
                <c:pt idx="0">
                  <c:v>No Data</c:v>
                </c:pt>
              </c:strCache>
            </c:strRef>
          </c:cat>
          <c:val>
            <c:numRef>
              <c:f>Report!$BK$6:$BK$17</c:f>
              <c:numCache>
                <c:formatCode>"£"#,##0.00_);[Red]\("£"#,##0.00\)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E339-4C86-990D-199EFA7D760D}"/>
            </c:ext>
          </c:extLst>
        </c:ser>
        <c:dLbls>
          <c:showLegendKey val="0"/>
          <c:showVal val="0"/>
          <c:showCatName val="0"/>
          <c:showSerName val="0"/>
          <c:showPercent val="0"/>
          <c:showBubbleSize val="0"/>
        </c:dLbls>
        <c:marker val="1"/>
        <c:smooth val="0"/>
        <c:axId val="652646592"/>
        <c:axId val="652640360"/>
      </c:lineChart>
      <c:catAx>
        <c:axId val="6526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640360"/>
        <c:crosses val="autoZero"/>
        <c:auto val="1"/>
        <c:lblAlgn val="ctr"/>
        <c:lblOffset val="100"/>
        <c:noMultiLvlLbl val="0"/>
      </c:catAx>
      <c:valAx>
        <c:axId val="652640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64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 Annual Figures</a:t>
            </a:r>
            <a:r>
              <a:rPr lang="en-GB" baseline="0"/>
              <a:t> To Date (Including Current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AE240D"/>
              </a:solidFill>
              <a:ln>
                <a:noFill/>
              </a:ln>
              <a:effectLst/>
            </c:spPr>
            <c:extLst>
              <c:ext xmlns:c16="http://schemas.microsoft.com/office/drawing/2014/chart" uri="{C3380CC4-5D6E-409C-BE32-E72D297353CC}">
                <c16:uniqueId val="{00000004-0406-4374-AC0A-EEF06531C2BC}"/>
              </c:ext>
            </c:extLst>
          </c:dPt>
          <c:dPt>
            <c:idx val="1"/>
            <c:invertIfNegative val="0"/>
            <c:bubble3D val="0"/>
            <c:spPr>
              <a:solidFill>
                <a:srgbClr val="AE240D">
                  <a:alpha val="70000"/>
                </a:srgbClr>
              </a:solidFill>
              <a:ln>
                <a:noFill/>
              </a:ln>
              <a:effectLst/>
            </c:spPr>
            <c:extLst>
              <c:ext xmlns:c16="http://schemas.microsoft.com/office/drawing/2014/chart" uri="{C3380CC4-5D6E-409C-BE32-E72D297353CC}">
                <c16:uniqueId val="{00000003-0406-4374-AC0A-EEF06531C2BC}"/>
              </c:ext>
            </c:extLst>
          </c:dPt>
          <c:dPt>
            <c:idx val="2"/>
            <c:invertIfNegative val="0"/>
            <c:bubble3D val="0"/>
            <c:spPr>
              <a:solidFill>
                <a:srgbClr val="2B723E"/>
              </a:solidFill>
              <a:ln>
                <a:noFill/>
              </a:ln>
              <a:effectLst/>
            </c:spPr>
            <c:extLst>
              <c:ext xmlns:c16="http://schemas.microsoft.com/office/drawing/2014/chart" uri="{C3380CC4-5D6E-409C-BE32-E72D297353CC}">
                <c16:uniqueId val="{00000002-0406-4374-AC0A-EEF06531C2BC}"/>
              </c:ext>
            </c:extLst>
          </c:dPt>
          <c:dPt>
            <c:idx val="3"/>
            <c:invertIfNegative val="0"/>
            <c:bubble3D val="0"/>
            <c:spPr>
              <a:solidFill>
                <a:srgbClr val="2B723E">
                  <a:alpha val="70000"/>
                </a:srgbClr>
              </a:solidFill>
              <a:ln>
                <a:noFill/>
              </a:ln>
              <a:effectLst/>
            </c:spPr>
            <c:extLst>
              <c:ext xmlns:c16="http://schemas.microsoft.com/office/drawing/2014/chart" uri="{C3380CC4-5D6E-409C-BE32-E72D297353CC}">
                <c16:uniqueId val="{00000001-0406-4374-AC0A-EEF06531C2BC}"/>
              </c:ext>
            </c:extLst>
          </c:dPt>
          <c:cat>
            <c:strRef>
              <c:f>Report!$BA$20:$BD$20</c:f>
              <c:strCache>
                <c:ptCount val="4"/>
                <c:pt idx="0">
                  <c:v>Expense</c:v>
                </c:pt>
                <c:pt idx="1">
                  <c:v>Expense Budget</c:v>
                </c:pt>
                <c:pt idx="2">
                  <c:v>Income</c:v>
                </c:pt>
                <c:pt idx="3">
                  <c:v>Income Budget</c:v>
                </c:pt>
              </c:strCache>
            </c:strRef>
          </c:cat>
          <c:val>
            <c:numRef>
              <c:f>Report!$BA$21:$BD$21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0406-4374-AC0A-EEF06531C2BC}"/>
            </c:ext>
          </c:extLst>
        </c:ser>
        <c:dLbls>
          <c:showLegendKey val="0"/>
          <c:showVal val="0"/>
          <c:showCatName val="0"/>
          <c:showSerName val="0"/>
          <c:showPercent val="0"/>
          <c:showBubbleSize val="0"/>
        </c:dLbls>
        <c:gapWidth val="182"/>
        <c:axId val="678410232"/>
        <c:axId val="678411872"/>
      </c:barChart>
      <c:catAx>
        <c:axId val="678410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1872"/>
        <c:crosses val="autoZero"/>
        <c:auto val="1"/>
        <c:lblAlgn val="ctr"/>
        <c:lblOffset val="100"/>
        <c:noMultiLvlLbl val="0"/>
      </c:catAx>
      <c:valAx>
        <c:axId val="67841187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0232"/>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Report!$AZ$6</c:f>
          <c:strCache>
            <c:ptCount val="1"/>
            <c:pt idx="0">
              <c:v>No Data</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Report!$AZ$64</c:f>
              <c:strCache>
                <c:ptCount val="1"/>
              </c:strCache>
            </c:strRef>
          </c:tx>
          <c:spPr>
            <a:solidFill>
              <a:schemeClr val="accent1"/>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Report!$BA$64:$BD$64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C102-45D4-B99A-F3594C187EAE}"/>
            </c:ext>
          </c:extLst>
        </c:ser>
        <c:ser>
          <c:idx val="1"/>
          <c:order val="1"/>
          <c:tx>
            <c:strRef>
              <c:f>Report!$AZ$65</c:f>
              <c:strCache>
                <c:ptCount val="1"/>
              </c:strCache>
            </c:strRef>
          </c:tx>
          <c:spPr>
            <a:solidFill>
              <a:schemeClr val="accent2"/>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Report!$BA$65:$BD$65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C102-45D4-B99A-F3594C187EAE}"/>
            </c:ext>
          </c:extLst>
        </c:ser>
        <c:ser>
          <c:idx val="2"/>
          <c:order val="2"/>
          <c:tx>
            <c:strRef>
              <c:f>Report!$AZ$66</c:f>
              <c:strCache>
                <c:ptCount val="1"/>
              </c:strCache>
            </c:strRef>
          </c:tx>
          <c:spPr>
            <a:solidFill>
              <a:schemeClr val="accent3"/>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Report!$BA$66:$BD$66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C102-45D4-B99A-F3594C187EAE}"/>
            </c:ext>
          </c:extLst>
        </c:ser>
        <c:ser>
          <c:idx val="3"/>
          <c:order val="3"/>
          <c:tx>
            <c:strRef>
              <c:f>Report!$AZ$67</c:f>
              <c:strCache>
                <c:ptCount val="1"/>
              </c:strCache>
            </c:strRef>
          </c:tx>
          <c:spPr>
            <a:solidFill>
              <a:schemeClr val="accent4"/>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Report!$BA$67:$BD$67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C102-45D4-B99A-F3594C187EAE}"/>
            </c:ext>
          </c:extLst>
        </c:ser>
        <c:ser>
          <c:idx val="4"/>
          <c:order val="4"/>
          <c:tx>
            <c:strRef>
              <c:f>Report!$AZ$68</c:f>
              <c:strCache>
                <c:ptCount val="1"/>
              </c:strCache>
            </c:strRef>
          </c:tx>
          <c:spPr>
            <a:solidFill>
              <a:schemeClr val="accent5"/>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Report!$BA$68:$BD$68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C102-45D4-B99A-F3594C187EAE}"/>
            </c:ext>
          </c:extLst>
        </c:ser>
        <c:ser>
          <c:idx val="5"/>
          <c:order val="5"/>
          <c:tx>
            <c:strRef>
              <c:f>Report!$AZ$69</c:f>
              <c:strCache>
                <c:ptCount val="1"/>
              </c:strCache>
            </c:strRef>
          </c:tx>
          <c:spPr>
            <a:solidFill>
              <a:schemeClr val="accent6"/>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Report!$BA$69:$BD$69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C102-45D4-B99A-F3594C187EAE}"/>
            </c:ext>
          </c:extLst>
        </c:ser>
        <c:ser>
          <c:idx val="6"/>
          <c:order val="6"/>
          <c:tx>
            <c:strRef>
              <c:f>Report!$AZ$70</c:f>
              <c:strCache>
                <c:ptCount val="1"/>
              </c:strCache>
            </c:strRef>
          </c:tx>
          <c:spPr>
            <a:solidFill>
              <a:schemeClr val="accent1">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Report!$BA$70:$BD$70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C102-45D4-B99A-F3594C187EAE}"/>
            </c:ext>
          </c:extLst>
        </c:ser>
        <c:ser>
          <c:idx val="7"/>
          <c:order val="7"/>
          <c:tx>
            <c:strRef>
              <c:f>Report!$AZ$71</c:f>
              <c:strCache>
                <c:ptCount val="1"/>
              </c:strCache>
            </c:strRef>
          </c:tx>
          <c:spPr>
            <a:solidFill>
              <a:schemeClr val="accent2">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Report!$BA$71:$BD$71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C102-45D4-B99A-F3594C187EAE}"/>
            </c:ext>
          </c:extLst>
        </c:ser>
        <c:ser>
          <c:idx val="8"/>
          <c:order val="8"/>
          <c:tx>
            <c:strRef>
              <c:f>Report!$AZ$72</c:f>
              <c:strCache>
                <c:ptCount val="1"/>
              </c:strCache>
            </c:strRef>
          </c:tx>
          <c:spPr>
            <a:solidFill>
              <a:schemeClr val="accent3">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Report!$BA$72:$BD$72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C102-45D4-B99A-F3594C187EAE}"/>
            </c:ext>
          </c:extLst>
        </c:ser>
        <c:ser>
          <c:idx val="9"/>
          <c:order val="9"/>
          <c:tx>
            <c:strRef>
              <c:f>Report!$AZ$73</c:f>
              <c:strCache>
                <c:ptCount val="1"/>
              </c:strCache>
            </c:strRef>
          </c:tx>
          <c:spPr>
            <a:solidFill>
              <a:schemeClr val="accent4">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Report!$BA$73:$BD$73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C102-45D4-B99A-F3594C187EAE}"/>
            </c:ext>
          </c:extLst>
        </c:ser>
        <c:ser>
          <c:idx val="10"/>
          <c:order val="10"/>
          <c:tx>
            <c:strRef>
              <c:f>Report!$AZ$74</c:f>
              <c:strCache>
                <c:ptCount val="1"/>
              </c:strCache>
            </c:strRef>
          </c:tx>
          <c:spPr>
            <a:solidFill>
              <a:schemeClr val="accent5">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Report!$BA$74:$BD$74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C102-45D4-B99A-F3594C187EAE}"/>
            </c:ext>
          </c:extLst>
        </c:ser>
        <c:ser>
          <c:idx val="11"/>
          <c:order val="11"/>
          <c:tx>
            <c:strRef>
              <c:f>Report!$AZ$75</c:f>
              <c:strCache>
                <c:ptCount val="1"/>
              </c:strCache>
            </c:strRef>
          </c:tx>
          <c:spPr>
            <a:solidFill>
              <a:schemeClr val="accent6">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Report!$BA$75:$BD$75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C102-45D4-B99A-F3594C187EAE}"/>
            </c:ext>
          </c:extLst>
        </c:ser>
        <c:ser>
          <c:idx val="12"/>
          <c:order val="12"/>
          <c:tx>
            <c:strRef>
              <c:f>Report!$AZ$76</c:f>
              <c:strCache>
                <c:ptCount val="1"/>
              </c:strCache>
            </c:strRef>
          </c:tx>
          <c:spPr>
            <a:solidFill>
              <a:schemeClr val="accent1">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Report!$BA$76:$BD$76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C102-45D4-B99A-F3594C187EAE}"/>
            </c:ext>
          </c:extLst>
        </c:ser>
        <c:ser>
          <c:idx val="13"/>
          <c:order val="13"/>
          <c:tx>
            <c:strRef>
              <c:f>Report!$AZ$77</c:f>
              <c:strCache>
                <c:ptCount val="1"/>
              </c:strCache>
            </c:strRef>
          </c:tx>
          <c:spPr>
            <a:solidFill>
              <a:schemeClr val="accent2">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Report!$BA$77:$BD$77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C102-45D4-B99A-F3594C187EAE}"/>
            </c:ext>
          </c:extLst>
        </c:ser>
        <c:ser>
          <c:idx val="14"/>
          <c:order val="14"/>
          <c:tx>
            <c:strRef>
              <c:f>Report!$AZ$78</c:f>
              <c:strCache>
                <c:ptCount val="1"/>
              </c:strCache>
            </c:strRef>
          </c:tx>
          <c:spPr>
            <a:solidFill>
              <a:schemeClr val="accent3">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Report!$BA$78:$BD$78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C102-45D4-B99A-F3594C187EAE}"/>
            </c:ext>
          </c:extLst>
        </c:ser>
        <c:ser>
          <c:idx val="15"/>
          <c:order val="15"/>
          <c:tx>
            <c:strRef>
              <c:f>Report!$AZ$79</c:f>
              <c:strCache>
                <c:ptCount val="1"/>
              </c:strCache>
            </c:strRef>
          </c:tx>
          <c:spPr>
            <a:solidFill>
              <a:schemeClr val="accent4">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Report!$BA$79:$BD$79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C102-45D4-B99A-F3594C187EAE}"/>
            </c:ext>
          </c:extLst>
        </c:ser>
        <c:ser>
          <c:idx val="16"/>
          <c:order val="16"/>
          <c:tx>
            <c:strRef>
              <c:f>Report!$AZ$80</c:f>
              <c:strCache>
                <c:ptCount val="1"/>
              </c:strCache>
            </c:strRef>
          </c:tx>
          <c:spPr>
            <a:solidFill>
              <a:schemeClr val="accent5">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Report!$BA$80:$BD$80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C102-45D4-B99A-F3594C187EAE}"/>
            </c:ext>
          </c:extLst>
        </c:ser>
        <c:ser>
          <c:idx val="17"/>
          <c:order val="17"/>
          <c:tx>
            <c:strRef>
              <c:f>Report!$AZ$81</c:f>
              <c:strCache>
                <c:ptCount val="1"/>
              </c:strCache>
            </c:strRef>
          </c:tx>
          <c:spPr>
            <a:solidFill>
              <a:schemeClr val="accent6">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Report!$BA$81:$BD$81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C102-45D4-B99A-F3594C187EAE}"/>
            </c:ext>
          </c:extLst>
        </c:ser>
        <c:ser>
          <c:idx val="18"/>
          <c:order val="18"/>
          <c:tx>
            <c:strRef>
              <c:f>Report!$AZ$82</c:f>
              <c:strCache>
                <c:ptCount val="1"/>
              </c:strCache>
            </c:strRef>
          </c:tx>
          <c:spPr>
            <a:solidFill>
              <a:schemeClr val="accent1">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Report!$BA$82:$BD$82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C102-45D4-B99A-F3594C187EAE}"/>
            </c:ext>
          </c:extLst>
        </c:ser>
        <c:ser>
          <c:idx val="19"/>
          <c:order val="19"/>
          <c:tx>
            <c:strRef>
              <c:f>Report!$AZ$83</c:f>
              <c:strCache>
                <c:ptCount val="1"/>
              </c:strCache>
            </c:strRef>
          </c:tx>
          <c:spPr>
            <a:solidFill>
              <a:schemeClr val="accent2">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Report!$BA$83:$BD$83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C102-45D4-B99A-F3594C187EAE}"/>
            </c:ext>
          </c:extLst>
        </c:ser>
        <c:ser>
          <c:idx val="20"/>
          <c:order val="20"/>
          <c:tx>
            <c:strRef>
              <c:f>Report!$AZ$84</c:f>
              <c:strCache>
                <c:ptCount val="1"/>
              </c:strCache>
            </c:strRef>
          </c:tx>
          <c:spPr>
            <a:solidFill>
              <a:schemeClr val="accent3">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Report!$BA$84:$BD$84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C102-45D4-B99A-F3594C187EAE}"/>
            </c:ext>
          </c:extLst>
        </c:ser>
        <c:ser>
          <c:idx val="21"/>
          <c:order val="21"/>
          <c:tx>
            <c:strRef>
              <c:f>Report!$AZ$85</c:f>
              <c:strCache>
                <c:ptCount val="1"/>
              </c:strCache>
            </c:strRef>
          </c:tx>
          <c:spPr>
            <a:solidFill>
              <a:schemeClr val="accent4">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Report!$BA$85:$BD$85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C102-45D4-B99A-F3594C187EAE}"/>
            </c:ext>
          </c:extLst>
        </c:ser>
        <c:ser>
          <c:idx val="22"/>
          <c:order val="22"/>
          <c:tx>
            <c:strRef>
              <c:f>Report!$AZ$86</c:f>
              <c:strCache>
                <c:ptCount val="1"/>
              </c:strCache>
            </c:strRef>
          </c:tx>
          <c:spPr>
            <a:solidFill>
              <a:schemeClr val="accent5">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Report!$BA$86:$BD$86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C102-45D4-B99A-F3594C187EAE}"/>
            </c:ext>
          </c:extLst>
        </c:ser>
        <c:ser>
          <c:idx val="23"/>
          <c:order val="23"/>
          <c:tx>
            <c:strRef>
              <c:f>Report!$AZ$87</c:f>
              <c:strCache>
                <c:ptCount val="1"/>
              </c:strCache>
            </c:strRef>
          </c:tx>
          <c:spPr>
            <a:solidFill>
              <a:schemeClr val="accent6">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Report!$BA$87:$BD$87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C102-45D4-B99A-F3594C187EAE}"/>
            </c:ext>
          </c:extLst>
        </c:ser>
        <c:ser>
          <c:idx val="24"/>
          <c:order val="24"/>
          <c:tx>
            <c:strRef>
              <c:f>Report!$AZ$88</c:f>
              <c:strCache>
                <c:ptCount val="1"/>
              </c:strCache>
            </c:strRef>
          </c:tx>
          <c:spPr>
            <a:solidFill>
              <a:schemeClr val="accent1">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Report!$BA$88:$BD$88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C102-45D4-B99A-F3594C187EAE}"/>
            </c:ext>
          </c:extLst>
        </c:ser>
        <c:ser>
          <c:idx val="25"/>
          <c:order val="25"/>
          <c:tx>
            <c:strRef>
              <c:f>Report!$AZ$89</c:f>
              <c:strCache>
                <c:ptCount val="1"/>
              </c:strCache>
            </c:strRef>
          </c:tx>
          <c:spPr>
            <a:solidFill>
              <a:schemeClr val="accent2">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Report!$BA$89:$BD$89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C102-45D4-B99A-F3594C187EAE}"/>
            </c:ext>
          </c:extLst>
        </c:ser>
        <c:ser>
          <c:idx val="26"/>
          <c:order val="26"/>
          <c:tx>
            <c:strRef>
              <c:f>Report!$AZ$90</c:f>
              <c:strCache>
                <c:ptCount val="1"/>
              </c:strCache>
            </c:strRef>
          </c:tx>
          <c:spPr>
            <a:solidFill>
              <a:schemeClr val="accent3">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Report!$BA$90:$BD$90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C102-45D4-B99A-F3594C187EAE}"/>
            </c:ext>
          </c:extLst>
        </c:ser>
        <c:ser>
          <c:idx val="27"/>
          <c:order val="27"/>
          <c:tx>
            <c:strRef>
              <c:f>Report!$AZ$91</c:f>
              <c:strCache>
                <c:ptCount val="1"/>
              </c:strCache>
            </c:strRef>
          </c:tx>
          <c:spPr>
            <a:solidFill>
              <a:schemeClr val="accent4">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Report!$BA$91:$BD$91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C102-45D4-B99A-F3594C187EAE}"/>
            </c:ext>
          </c:extLst>
        </c:ser>
        <c:ser>
          <c:idx val="28"/>
          <c:order val="28"/>
          <c:tx>
            <c:strRef>
              <c:f>Report!$AZ$92</c:f>
              <c:strCache>
                <c:ptCount val="1"/>
              </c:strCache>
            </c:strRef>
          </c:tx>
          <c:spPr>
            <a:solidFill>
              <a:schemeClr val="accent5">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Report!$BA$92:$BD$92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C102-45D4-B99A-F3594C187EAE}"/>
            </c:ext>
          </c:extLst>
        </c:ser>
        <c:ser>
          <c:idx val="29"/>
          <c:order val="29"/>
          <c:tx>
            <c:strRef>
              <c:f>Report!$AZ$93</c:f>
              <c:strCache>
                <c:ptCount val="1"/>
              </c:strCache>
            </c:strRef>
          </c:tx>
          <c:spPr>
            <a:solidFill>
              <a:schemeClr val="accent6">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Report!$BA$93:$BD$93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C102-45D4-B99A-F3594C187EAE}"/>
            </c:ext>
          </c:extLst>
        </c:ser>
        <c:ser>
          <c:idx val="30"/>
          <c:order val="30"/>
          <c:tx>
            <c:strRef>
              <c:f>Report!$AZ$94</c:f>
              <c:strCache>
                <c:ptCount val="1"/>
              </c:strCache>
            </c:strRef>
          </c:tx>
          <c:spPr>
            <a:solidFill>
              <a:schemeClr val="accent1">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Report!$BA$94:$BD$94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C102-45D4-B99A-F3594C187EAE}"/>
            </c:ext>
          </c:extLst>
        </c:ser>
        <c:ser>
          <c:idx val="31"/>
          <c:order val="31"/>
          <c:tx>
            <c:strRef>
              <c:f>Report!$AZ$95</c:f>
              <c:strCache>
                <c:ptCount val="1"/>
              </c:strCache>
            </c:strRef>
          </c:tx>
          <c:spPr>
            <a:solidFill>
              <a:schemeClr val="accent2">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Report!$BA$95:$BD$95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C102-45D4-B99A-F3594C187EAE}"/>
            </c:ext>
          </c:extLst>
        </c:ser>
        <c:ser>
          <c:idx val="32"/>
          <c:order val="32"/>
          <c:tx>
            <c:strRef>
              <c:f>Report!$AZ$96</c:f>
              <c:strCache>
                <c:ptCount val="1"/>
              </c:strCache>
            </c:strRef>
          </c:tx>
          <c:spPr>
            <a:solidFill>
              <a:schemeClr val="accent3">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Report!$BA$96:$BD$96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C102-45D4-B99A-F3594C187EAE}"/>
            </c:ext>
          </c:extLst>
        </c:ser>
        <c:ser>
          <c:idx val="33"/>
          <c:order val="33"/>
          <c:tx>
            <c:strRef>
              <c:f>Report!$AZ$97</c:f>
              <c:strCache>
                <c:ptCount val="1"/>
              </c:strCache>
            </c:strRef>
          </c:tx>
          <c:spPr>
            <a:solidFill>
              <a:schemeClr val="accent4">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Report!$BA$97:$BD$97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C102-45D4-B99A-F3594C187EAE}"/>
            </c:ext>
          </c:extLst>
        </c:ser>
        <c:ser>
          <c:idx val="34"/>
          <c:order val="34"/>
          <c:tx>
            <c:strRef>
              <c:f>Report!$AZ$98</c:f>
              <c:strCache>
                <c:ptCount val="1"/>
              </c:strCache>
            </c:strRef>
          </c:tx>
          <c:spPr>
            <a:solidFill>
              <a:schemeClr val="accent5">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Report!$BA$98:$BD$98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C102-45D4-B99A-F3594C187EAE}"/>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8.9704033631047512E-3"/>
          <c:w val="0.32943682039745031"/>
          <c:h val="0.986911298213884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Report!$AZ$7</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Report!$AZ$102</c:f>
              <c:strCache>
                <c:ptCount val="1"/>
              </c:strCache>
            </c:strRef>
          </c:tx>
          <c:spPr>
            <a:solidFill>
              <a:schemeClr val="accent1"/>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Report!$BA$102:$BD$102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724D-40F9-B4CB-DAFDCA6BF518}"/>
            </c:ext>
          </c:extLst>
        </c:ser>
        <c:ser>
          <c:idx val="1"/>
          <c:order val="1"/>
          <c:tx>
            <c:strRef>
              <c:f>Report!$AZ$103</c:f>
              <c:strCache>
                <c:ptCount val="1"/>
              </c:strCache>
            </c:strRef>
          </c:tx>
          <c:spPr>
            <a:solidFill>
              <a:schemeClr val="accent2"/>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Report!$BA$103:$BD$103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724D-40F9-B4CB-DAFDCA6BF518}"/>
            </c:ext>
          </c:extLst>
        </c:ser>
        <c:ser>
          <c:idx val="2"/>
          <c:order val="2"/>
          <c:tx>
            <c:strRef>
              <c:f>Report!$AZ$104</c:f>
              <c:strCache>
                <c:ptCount val="1"/>
              </c:strCache>
            </c:strRef>
          </c:tx>
          <c:spPr>
            <a:solidFill>
              <a:schemeClr val="accent3"/>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Report!$BA$104:$BD$104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724D-40F9-B4CB-DAFDCA6BF518}"/>
            </c:ext>
          </c:extLst>
        </c:ser>
        <c:ser>
          <c:idx val="3"/>
          <c:order val="3"/>
          <c:tx>
            <c:strRef>
              <c:f>Report!$AZ$105</c:f>
              <c:strCache>
                <c:ptCount val="1"/>
              </c:strCache>
            </c:strRef>
          </c:tx>
          <c:spPr>
            <a:solidFill>
              <a:schemeClr val="accent4"/>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Report!$BA$105:$BD$105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724D-40F9-B4CB-DAFDCA6BF518}"/>
            </c:ext>
          </c:extLst>
        </c:ser>
        <c:ser>
          <c:idx val="4"/>
          <c:order val="4"/>
          <c:tx>
            <c:strRef>
              <c:f>Report!$AZ$106</c:f>
              <c:strCache>
                <c:ptCount val="1"/>
              </c:strCache>
            </c:strRef>
          </c:tx>
          <c:spPr>
            <a:solidFill>
              <a:schemeClr val="accent5"/>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Report!$BA$106:$BD$106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724D-40F9-B4CB-DAFDCA6BF518}"/>
            </c:ext>
          </c:extLst>
        </c:ser>
        <c:ser>
          <c:idx val="5"/>
          <c:order val="5"/>
          <c:tx>
            <c:strRef>
              <c:f>Report!$AZ$107</c:f>
              <c:strCache>
                <c:ptCount val="1"/>
              </c:strCache>
            </c:strRef>
          </c:tx>
          <c:spPr>
            <a:solidFill>
              <a:schemeClr val="accent6"/>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Report!$BA$107:$BD$107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724D-40F9-B4CB-DAFDCA6BF518}"/>
            </c:ext>
          </c:extLst>
        </c:ser>
        <c:ser>
          <c:idx val="6"/>
          <c:order val="6"/>
          <c:tx>
            <c:strRef>
              <c:f>Report!$AZ$108</c:f>
              <c:strCache>
                <c:ptCount val="1"/>
              </c:strCache>
            </c:strRef>
          </c:tx>
          <c:spPr>
            <a:solidFill>
              <a:schemeClr val="accent1">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Report!$BA$108:$BD$108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724D-40F9-B4CB-DAFDCA6BF518}"/>
            </c:ext>
          </c:extLst>
        </c:ser>
        <c:ser>
          <c:idx val="7"/>
          <c:order val="7"/>
          <c:tx>
            <c:strRef>
              <c:f>Report!$AZ$109</c:f>
              <c:strCache>
                <c:ptCount val="1"/>
              </c:strCache>
            </c:strRef>
          </c:tx>
          <c:spPr>
            <a:solidFill>
              <a:schemeClr val="accent2">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Report!$BA$109:$BD$109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724D-40F9-B4CB-DAFDCA6BF518}"/>
            </c:ext>
          </c:extLst>
        </c:ser>
        <c:ser>
          <c:idx val="8"/>
          <c:order val="8"/>
          <c:tx>
            <c:strRef>
              <c:f>Report!$AZ$110</c:f>
              <c:strCache>
                <c:ptCount val="1"/>
              </c:strCache>
            </c:strRef>
          </c:tx>
          <c:spPr>
            <a:solidFill>
              <a:schemeClr val="accent3">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Report!$BA$110:$BD$110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724D-40F9-B4CB-DAFDCA6BF518}"/>
            </c:ext>
          </c:extLst>
        </c:ser>
        <c:ser>
          <c:idx val="9"/>
          <c:order val="9"/>
          <c:tx>
            <c:strRef>
              <c:f>Report!$AZ$111</c:f>
              <c:strCache>
                <c:ptCount val="1"/>
              </c:strCache>
            </c:strRef>
          </c:tx>
          <c:spPr>
            <a:solidFill>
              <a:schemeClr val="accent4">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Report!$BA$111:$BD$111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724D-40F9-B4CB-DAFDCA6BF518}"/>
            </c:ext>
          </c:extLst>
        </c:ser>
        <c:ser>
          <c:idx val="10"/>
          <c:order val="10"/>
          <c:tx>
            <c:strRef>
              <c:f>Report!$AZ$112</c:f>
              <c:strCache>
                <c:ptCount val="1"/>
              </c:strCache>
            </c:strRef>
          </c:tx>
          <c:spPr>
            <a:solidFill>
              <a:schemeClr val="accent5">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Report!$BA$112:$BD$112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724D-40F9-B4CB-DAFDCA6BF518}"/>
            </c:ext>
          </c:extLst>
        </c:ser>
        <c:ser>
          <c:idx val="11"/>
          <c:order val="11"/>
          <c:tx>
            <c:strRef>
              <c:f>Report!$AZ$113</c:f>
              <c:strCache>
                <c:ptCount val="1"/>
              </c:strCache>
            </c:strRef>
          </c:tx>
          <c:spPr>
            <a:solidFill>
              <a:schemeClr val="accent6">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Report!$BA$113:$BD$113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724D-40F9-B4CB-DAFDCA6BF518}"/>
            </c:ext>
          </c:extLst>
        </c:ser>
        <c:ser>
          <c:idx val="12"/>
          <c:order val="12"/>
          <c:tx>
            <c:strRef>
              <c:f>Report!$AZ$114</c:f>
              <c:strCache>
                <c:ptCount val="1"/>
              </c:strCache>
            </c:strRef>
          </c:tx>
          <c:spPr>
            <a:solidFill>
              <a:schemeClr val="accent1">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Report!$BA$114:$BD$114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724D-40F9-B4CB-DAFDCA6BF518}"/>
            </c:ext>
          </c:extLst>
        </c:ser>
        <c:ser>
          <c:idx val="13"/>
          <c:order val="13"/>
          <c:tx>
            <c:strRef>
              <c:f>Report!$AZ$115</c:f>
              <c:strCache>
                <c:ptCount val="1"/>
              </c:strCache>
            </c:strRef>
          </c:tx>
          <c:spPr>
            <a:solidFill>
              <a:schemeClr val="accent2">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Report!$BA$115:$BD$115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724D-40F9-B4CB-DAFDCA6BF518}"/>
            </c:ext>
          </c:extLst>
        </c:ser>
        <c:ser>
          <c:idx val="14"/>
          <c:order val="14"/>
          <c:tx>
            <c:strRef>
              <c:f>Report!$AZ$116</c:f>
              <c:strCache>
                <c:ptCount val="1"/>
              </c:strCache>
            </c:strRef>
          </c:tx>
          <c:spPr>
            <a:solidFill>
              <a:schemeClr val="accent3">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Report!$BA$116:$BD$116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724D-40F9-B4CB-DAFDCA6BF518}"/>
            </c:ext>
          </c:extLst>
        </c:ser>
        <c:ser>
          <c:idx val="15"/>
          <c:order val="15"/>
          <c:tx>
            <c:strRef>
              <c:f>Report!$AZ$117</c:f>
              <c:strCache>
                <c:ptCount val="1"/>
              </c:strCache>
            </c:strRef>
          </c:tx>
          <c:spPr>
            <a:solidFill>
              <a:schemeClr val="accent4">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Report!$BA$117:$BD$117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724D-40F9-B4CB-DAFDCA6BF518}"/>
            </c:ext>
          </c:extLst>
        </c:ser>
        <c:ser>
          <c:idx val="16"/>
          <c:order val="16"/>
          <c:tx>
            <c:strRef>
              <c:f>Report!$AZ$118</c:f>
              <c:strCache>
                <c:ptCount val="1"/>
              </c:strCache>
            </c:strRef>
          </c:tx>
          <c:spPr>
            <a:solidFill>
              <a:schemeClr val="accent5">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Report!$BA$118:$BD$118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724D-40F9-B4CB-DAFDCA6BF518}"/>
            </c:ext>
          </c:extLst>
        </c:ser>
        <c:ser>
          <c:idx val="17"/>
          <c:order val="17"/>
          <c:tx>
            <c:strRef>
              <c:f>Report!$AZ$119</c:f>
              <c:strCache>
                <c:ptCount val="1"/>
              </c:strCache>
            </c:strRef>
          </c:tx>
          <c:spPr>
            <a:solidFill>
              <a:schemeClr val="accent6">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Report!$BA$119:$BD$119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724D-40F9-B4CB-DAFDCA6BF518}"/>
            </c:ext>
          </c:extLst>
        </c:ser>
        <c:ser>
          <c:idx val="18"/>
          <c:order val="18"/>
          <c:tx>
            <c:strRef>
              <c:f>Report!$AZ$120</c:f>
              <c:strCache>
                <c:ptCount val="1"/>
              </c:strCache>
            </c:strRef>
          </c:tx>
          <c:spPr>
            <a:solidFill>
              <a:schemeClr val="accent1">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Report!$BA$120:$BD$120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724D-40F9-B4CB-DAFDCA6BF518}"/>
            </c:ext>
          </c:extLst>
        </c:ser>
        <c:ser>
          <c:idx val="19"/>
          <c:order val="19"/>
          <c:tx>
            <c:strRef>
              <c:f>Report!$AZ$121</c:f>
              <c:strCache>
                <c:ptCount val="1"/>
              </c:strCache>
            </c:strRef>
          </c:tx>
          <c:spPr>
            <a:solidFill>
              <a:schemeClr val="accent2">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Report!$BA$121:$BD$121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724D-40F9-B4CB-DAFDCA6BF518}"/>
            </c:ext>
          </c:extLst>
        </c:ser>
        <c:ser>
          <c:idx val="20"/>
          <c:order val="20"/>
          <c:tx>
            <c:strRef>
              <c:f>Report!$AZ$122</c:f>
              <c:strCache>
                <c:ptCount val="1"/>
              </c:strCache>
            </c:strRef>
          </c:tx>
          <c:spPr>
            <a:solidFill>
              <a:schemeClr val="accent3">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Report!$BA$122:$BD$122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724D-40F9-B4CB-DAFDCA6BF518}"/>
            </c:ext>
          </c:extLst>
        </c:ser>
        <c:ser>
          <c:idx val="21"/>
          <c:order val="21"/>
          <c:tx>
            <c:strRef>
              <c:f>Report!$AZ$123</c:f>
              <c:strCache>
                <c:ptCount val="1"/>
              </c:strCache>
            </c:strRef>
          </c:tx>
          <c:spPr>
            <a:solidFill>
              <a:schemeClr val="accent4">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Report!$BA$123:$BD$123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724D-40F9-B4CB-DAFDCA6BF518}"/>
            </c:ext>
          </c:extLst>
        </c:ser>
        <c:ser>
          <c:idx val="22"/>
          <c:order val="22"/>
          <c:tx>
            <c:strRef>
              <c:f>Report!$AZ$124</c:f>
              <c:strCache>
                <c:ptCount val="1"/>
              </c:strCache>
            </c:strRef>
          </c:tx>
          <c:spPr>
            <a:solidFill>
              <a:schemeClr val="accent5">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Report!$BA$124:$BD$124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724D-40F9-B4CB-DAFDCA6BF518}"/>
            </c:ext>
          </c:extLst>
        </c:ser>
        <c:ser>
          <c:idx val="23"/>
          <c:order val="23"/>
          <c:tx>
            <c:strRef>
              <c:f>Report!$AZ$125</c:f>
              <c:strCache>
                <c:ptCount val="1"/>
              </c:strCache>
            </c:strRef>
          </c:tx>
          <c:spPr>
            <a:solidFill>
              <a:schemeClr val="accent6">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Report!$BA$125:$BD$125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724D-40F9-B4CB-DAFDCA6BF518}"/>
            </c:ext>
          </c:extLst>
        </c:ser>
        <c:ser>
          <c:idx val="24"/>
          <c:order val="24"/>
          <c:tx>
            <c:strRef>
              <c:f>Report!$AZ$126</c:f>
              <c:strCache>
                <c:ptCount val="1"/>
              </c:strCache>
            </c:strRef>
          </c:tx>
          <c:spPr>
            <a:solidFill>
              <a:schemeClr val="accent1">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Report!$BA$126:$BD$126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724D-40F9-B4CB-DAFDCA6BF518}"/>
            </c:ext>
          </c:extLst>
        </c:ser>
        <c:ser>
          <c:idx val="25"/>
          <c:order val="25"/>
          <c:tx>
            <c:strRef>
              <c:f>Report!$AZ$127</c:f>
              <c:strCache>
                <c:ptCount val="1"/>
              </c:strCache>
            </c:strRef>
          </c:tx>
          <c:spPr>
            <a:solidFill>
              <a:schemeClr val="accent2">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Report!$BA$127:$BD$127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724D-40F9-B4CB-DAFDCA6BF518}"/>
            </c:ext>
          </c:extLst>
        </c:ser>
        <c:ser>
          <c:idx val="26"/>
          <c:order val="26"/>
          <c:tx>
            <c:strRef>
              <c:f>Report!$AZ$128</c:f>
              <c:strCache>
                <c:ptCount val="1"/>
              </c:strCache>
            </c:strRef>
          </c:tx>
          <c:spPr>
            <a:solidFill>
              <a:schemeClr val="accent3">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Report!$BA$128:$BD$128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724D-40F9-B4CB-DAFDCA6BF518}"/>
            </c:ext>
          </c:extLst>
        </c:ser>
        <c:ser>
          <c:idx val="27"/>
          <c:order val="27"/>
          <c:tx>
            <c:strRef>
              <c:f>Report!$AZ$129</c:f>
              <c:strCache>
                <c:ptCount val="1"/>
              </c:strCache>
            </c:strRef>
          </c:tx>
          <c:spPr>
            <a:solidFill>
              <a:schemeClr val="accent4">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Report!$BA$129:$BD$129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724D-40F9-B4CB-DAFDCA6BF518}"/>
            </c:ext>
          </c:extLst>
        </c:ser>
        <c:ser>
          <c:idx val="28"/>
          <c:order val="28"/>
          <c:tx>
            <c:strRef>
              <c:f>Report!$AZ$130</c:f>
              <c:strCache>
                <c:ptCount val="1"/>
              </c:strCache>
            </c:strRef>
          </c:tx>
          <c:spPr>
            <a:solidFill>
              <a:schemeClr val="accent5">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Report!$BA$130:$BD$130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724D-40F9-B4CB-DAFDCA6BF518}"/>
            </c:ext>
          </c:extLst>
        </c:ser>
        <c:ser>
          <c:idx val="29"/>
          <c:order val="29"/>
          <c:tx>
            <c:strRef>
              <c:f>Report!$AZ$131</c:f>
              <c:strCache>
                <c:ptCount val="1"/>
              </c:strCache>
            </c:strRef>
          </c:tx>
          <c:spPr>
            <a:solidFill>
              <a:schemeClr val="accent6">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Report!$BA$131:$BD$131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724D-40F9-B4CB-DAFDCA6BF518}"/>
            </c:ext>
          </c:extLst>
        </c:ser>
        <c:ser>
          <c:idx val="30"/>
          <c:order val="30"/>
          <c:tx>
            <c:strRef>
              <c:f>Report!$AZ$132</c:f>
              <c:strCache>
                <c:ptCount val="1"/>
              </c:strCache>
            </c:strRef>
          </c:tx>
          <c:spPr>
            <a:solidFill>
              <a:schemeClr val="accent1">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Report!$BA$132:$BD$132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724D-40F9-B4CB-DAFDCA6BF518}"/>
            </c:ext>
          </c:extLst>
        </c:ser>
        <c:ser>
          <c:idx val="31"/>
          <c:order val="31"/>
          <c:tx>
            <c:strRef>
              <c:f>Report!$AZ$133</c:f>
              <c:strCache>
                <c:ptCount val="1"/>
              </c:strCache>
            </c:strRef>
          </c:tx>
          <c:spPr>
            <a:solidFill>
              <a:schemeClr val="accent2">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Report!$BA$133:$BD$133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724D-40F9-B4CB-DAFDCA6BF518}"/>
            </c:ext>
          </c:extLst>
        </c:ser>
        <c:ser>
          <c:idx val="32"/>
          <c:order val="32"/>
          <c:tx>
            <c:strRef>
              <c:f>Report!$AZ$134</c:f>
              <c:strCache>
                <c:ptCount val="1"/>
              </c:strCache>
            </c:strRef>
          </c:tx>
          <c:spPr>
            <a:solidFill>
              <a:schemeClr val="accent3">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Report!$BA$134:$BD$134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724D-40F9-B4CB-DAFDCA6BF518}"/>
            </c:ext>
          </c:extLst>
        </c:ser>
        <c:ser>
          <c:idx val="33"/>
          <c:order val="33"/>
          <c:tx>
            <c:strRef>
              <c:f>Report!$AZ$135</c:f>
              <c:strCache>
                <c:ptCount val="1"/>
              </c:strCache>
            </c:strRef>
          </c:tx>
          <c:spPr>
            <a:solidFill>
              <a:schemeClr val="accent4">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Report!$BA$135:$BD$135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724D-40F9-B4CB-DAFDCA6BF518}"/>
            </c:ext>
          </c:extLst>
        </c:ser>
        <c:ser>
          <c:idx val="34"/>
          <c:order val="34"/>
          <c:tx>
            <c:strRef>
              <c:f>Report!$AZ$136</c:f>
              <c:strCache>
                <c:ptCount val="1"/>
              </c:strCache>
            </c:strRef>
          </c:tx>
          <c:spPr>
            <a:solidFill>
              <a:schemeClr val="accent5">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Report!$BA$136:$BD$136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724D-40F9-B4CB-DAFDCA6BF518}"/>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Report!$AZ$8</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Report!$AZ$140</c:f>
              <c:strCache>
                <c:ptCount val="1"/>
              </c:strCache>
            </c:strRef>
          </c:tx>
          <c:spPr>
            <a:solidFill>
              <a:schemeClr val="accent1"/>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Report!$BA$140:$BD$140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6DDA-4B50-8310-E46D09A5FD3D}"/>
            </c:ext>
          </c:extLst>
        </c:ser>
        <c:ser>
          <c:idx val="1"/>
          <c:order val="1"/>
          <c:tx>
            <c:strRef>
              <c:f>Report!$AZ$141</c:f>
              <c:strCache>
                <c:ptCount val="1"/>
              </c:strCache>
            </c:strRef>
          </c:tx>
          <c:spPr>
            <a:solidFill>
              <a:schemeClr val="accent2"/>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Report!$BA$141:$BD$141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6DDA-4B50-8310-E46D09A5FD3D}"/>
            </c:ext>
          </c:extLst>
        </c:ser>
        <c:ser>
          <c:idx val="2"/>
          <c:order val="2"/>
          <c:tx>
            <c:strRef>
              <c:f>Report!$AZ$142</c:f>
              <c:strCache>
                <c:ptCount val="1"/>
              </c:strCache>
            </c:strRef>
          </c:tx>
          <c:spPr>
            <a:solidFill>
              <a:schemeClr val="accent3"/>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Report!$BA$142:$BD$142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6DDA-4B50-8310-E46D09A5FD3D}"/>
            </c:ext>
          </c:extLst>
        </c:ser>
        <c:ser>
          <c:idx val="3"/>
          <c:order val="3"/>
          <c:tx>
            <c:strRef>
              <c:f>Report!$AZ$143</c:f>
              <c:strCache>
                <c:ptCount val="1"/>
              </c:strCache>
            </c:strRef>
          </c:tx>
          <c:spPr>
            <a:solidFill>
              <a:schemeClr val="accent4"/>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Report!$BA$143:$BD$143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6DDA-4B50-8310-E46D09A5FD3D}"/>
            </c:ext>
          </c:extLst>
        </c:ser>
        <c:ser>
          <c:idx val="4"/>
          <c:order val="4"/>
          <c:tx>
            <c:strRef>
              <c:f>Report!$AZ$144</c:f>
              <c:strCache>
                <c:ptCount val="1"/>
              </c:strCache>
            </c:strRef>
          </c:tx>
          <c:spPr>
            <a:solidFill>
              <a:schemeClr val="accent5"/>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Report!$BA$144:$BD$144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6DDA-4B50-8310-E46D09A5FD3D}"/>
            </c:ext>
          </c:extLst>
        </c:ser>
        <c:ser>
          <c:idx val="5"/>
          <c:order val="5"/>
          <c:tx>
            <c:strRef>
              <c:f>Report!$AZ$145</c:f>
              <c:strCache>
                <c:ptCount val="1"/>
              </c:strCache>
            </c:strRef>
          </c:tx>
          <c:spPr>
            <a:solidFill>
              <a:schemeClr val="accent6"/>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Report!$BA$145:$BD$145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6DDA-4B50-8310-E46D09A5FD3D}"/>
            </c:ext>
          </c:extLst>
        </c:ser>
        <c:ser>
          <c:idx val="6"/>
          <c:order val="6"/>
          <c:tx>
            <c:strRef>
              <c:f>Report!$AZ$146</c:f>
              <c:strCache>
                <c:ptCount val="1"/>
              </c:strCache>
            </c:strRef>
          </c:tx>
          <c:spPr>
            <a:solidFill>
              <a:schemeClr val="accent1">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Report!$BA$146:$BD$146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6DDA-4B50-8310-E46D09A5FD3D}"/>
            </c:ext>
          </c:extLst>
        </c:ser>
        <c:ser>
          <c:idx val="7"/>
          <c:order val="7"/>
          <c:tx>
            <c:strRef>
              <c:f>Report!$AZ$147</c:f>
              <c:strCache>
                <c:ptCount val="1"/>
              </c:strCache>
            </c:strRef>
          </c:tx>
          <c:spPr>
            <a:solidFill>
              <a:schemeClr val="accent2">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Report!$BA$147:$BD$147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6DDA-4B50-8310-E46D09A5FD3D}"/>
            </c:ext>
          </c:extLst>
        </c:ser>
        <c:ser>
          <c:idx val="8"/>
          <c:order val="8"/>
          <c:tx>
            <c:strRef>
              <c:f>Report!$AZ$148</c:f>
              <c:strCache>
                <c:ptCount val="1"/>
              </c:strCache>
            </c:strRef>
          </c:tx>
          <c:spPr>
            <a:solidFill>
              <a:schemeClr val="accent3">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Report!$BA$148:$BD$148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6DDA-4B50-8310-E46D09A5FD3D}"/>
            </c:ext>
          </c:extLst>
        </c:ser>
        <c:ser>
          <c:idx val="9"/>
          <c:order val="9"/>
          <c:tx>
            <c:strRef>
              <c:f>Report!$AZ$149</c:f>
              <c:strCache>
                <c:ptCount val="1"/>
              </c:strCache>
            </c:strRef>
          </c:tx>
          <c:spPr>
            <a:solidFill>
              <a:schemeClr val="accent4">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Report!$BA$149:$BD$149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6DDA-4B50-8310-E46D09A5FD3D}"/>
            </c:ext>
          </c:extLst>
        </c:ser>
        <c:ser>
          <c:idx val="10"/>
          <c:order val="10"/>
          <c:tx>
            <c:strRef>
              <c:f>Report!$AZ$150</c:f>
              <c:strCache>
                <c:ptCount val="1"/>
              </c:strCache>
            </c:strRef>
          </c:tx>
          <c:spPr>
            <a:solidFill>
              <a:schemeClr val="accent5">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Report!$BA$150:$BD$150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6DDA-4B50-8310-E46D09A5FD3D}"/>
            </c:ext>
          </c:extLst>
        </c:ser>
        <c:ser>
          <c:idx val="11"/>
          <c:order val="11"/>
          <c:tx>
            <c:strRef>
              <c:f>Report!$AZ$151</c:f>
              <c:strCache>
                <c:ptCount val="1"/>
              </c:strCache>
            </c:strRef>
          </c:tx>
          <c:spPr>
            <a:solidFill>
              <a:schemeClr val="accent6">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Report!$BA$151:$BD$151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6DDA-4B50-8310-E46D09A5FD3D}"/>
            </c:ext>
          </c:extLst>
        </c:ser>
        <c:ser>
          <c:idx val="12"/>
          <c:order val="12"/>
          <c:tx>
            <c:strRef>
              <c:f>Report!$AZ$152</c:f>
              <c:strCache>
                <c:ptCount val="1"/>
              </c:strCache>
            </c:strRef>
          </c:tx>
          <c:spPr>
            <a:solidFill>
              <a:schemeClr val="accent1">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Report!$BA$152:$BD$152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6DDA-4B50-8310-E46D09A5FD3D}"/>
            </c:ext>
          </c:extLst>
        </c:ser>
        <c:ser>
          <c:idx val="13"/>
          <c:order val="13"/>
          <c:tx>
            <c:strRef>
              <c:f>Report!$AZ$153</c:f>
              <c:strCache>
                <c:ptCount val="1"/>
              </c:strCache>
            </c:strRef>
          </c:tx>
          <c:spPr>
            <a:solidFill>
              <a:schemeClr val="accent2">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Report!$BA$153:$BD$153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6DDA-4B50-8310-E46D09A5FD3D}"/>
            </c:ext>
          </c:extLst>
        </c:ser>
        <c:ser>
          <c:idx val="14"/>
          <c:order val="14"/>
          <c:tx>
            <c:strRef>
              <c:f>Report!$AZ$154</c:f>
              <c:strCache>
                <c:ptCount val="1"/>
              </c:strCache>
            </c:strRef>
          </c:tx>
          <c:spPr>
            <a:solidFill>
              <a:schemeClr val="accent3">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Report!$BA$154:$BD$154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6DDA-4B50-8310-E46D09A5FD3D}"/>
            </c:ext>
          </c:extLst>
        </c:ser>
        <c:ser>
          <c:idx val="15"/>
          <c:order val="15"/>
          <c:tx>
            <c:strRef>
              <c:f>Report!$AZ$155</c:f>
              <c:strCache>
                <c:ptCount val="1"/>
              </c:strCache>
            </c:strRef>
          </c:tx>
          <c:spPr>
            <a:solidFill>
              <a:schemeClr val="accent4">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Report!$BA$155:$BD$155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6DDA-4B50-8310-E46D09A5FD3D}"/>
            </c:ext>
          </c:extLst>
        </c:ser>
        <c:ser>
          <c:idx val="16"/>
          <c:order val="16"/>
          <c:tx>
            <c:strRef>
              <c:f>Report!$AZ$156</c:f>
              <c:strCache>
                <c:ptCount val="1"/>
              </c:strCache>
            </c:strRef>
          </c:tx>
          <c:spPr>
            <a:solidFill>
              <a:schemeClr val="accent5">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Report!$BA$156:$BD$156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6DDA-4B50-8310-E46D09A5FD3D}"/>
            </c:ext>
          </c:extLst>
        </c:ser>
        <c:ser>
          <c:idx val="17"/>
          <c:order val="17"/>
          <c:tx>
            <c:strRef>
              <c:f>Report!$AZ$157</c:f>
              <c:strCache>
                <c:ptCount val="1"/>
              </c:strCache>
            </c:strRef>
          </c:tx>
          <c:spPr>
            <a:solidFill>
              <a:schemeClr val="accent6">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Report!$BA$157:$BD$157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6DDA-4B50-8310-E46D09A5FD3D}"/>
            </c:ext>
          </c:extLst>
        </c:ser>
        <c:ser>
          <c:idx val="18"/>
          <c:order val="18"/>
          <c:tx>
            <c:strRef>
              <c:f>Report!$AZ$158</c:f>
              <c:strCache>
                <c:ptCount val="1"/>
              </c:strCache>
            </c:strRef>
          </c:tx>
          <c:spPr>
            <a:solidFill>
              <a:schemeClr val="accent1">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Report!$BA$158:$BD$158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6DDA-4B50-8310-E46D09A5FD3D}"/>
            </c:ext>
          </c:extLst>
        </c:ser>
        <c:ser>
          <c:idx val="19"/>
          <c:order val="19"/>
          <c:tx>
            <c:strRef>
              <c:f>Report!$AZ$159</c:f>
              <c:strCache>
                <c:ptCount val="1"/>
              </c:strCache>
            </c:strRef>
          </c:tx>
          <c:spPr>
            <a:solidFill>
              <a:schemeClr val="accent2">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Report!$BA$159:$BD$159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6DDA-4B50-8310-E46D09A5FD3D}"/>
            </c:ext>
          </c:extLst>
        </c:ser>
        <c:ser>
          <c:idx val="20"/>
          <c:order val="20"/>
          <c:tx>
            <c:strRef>
              <c:f>Report!$AZ$160</c:f>
              <c:strCache>
                <c:ptCount val="1"/>
              </c:strCache>
            </c:strRef>
          </c:tx>
          <c:spPr>
            <a:solidFill>
              <a:schemeClr val="accent3">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Report!$BA$160:$BD$160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6DDA-4B50-8310-E46D09A5FD3D}"/>
            </c:ext>
          </c:extLst>
        </c:ser>
        <c:ser>
          <c:idx val="21"/>
          <c:order val="21"/>
          <c:tx>
            <c:strRef>
              <c:f>Report!$AZ$161</c:f>
              <c:strCache>
                <c:ptCount val="1"/>
              </c:strCache>
            </c:strRef>
          </c:tx>
          <c:spPr>
            <a:solidFill>
              <a:schemeClr val="accent4">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Report!$BA$161:$BD$161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6DDA-4B50-8310-E46D09A5FD3D}"/>
            </c:ext>
          </c:extLst>
        </c:ser>
        <c:ser>
          <c:idx val="22"/>
          <c:order val="22"/>
          <c:tx>
            <c:strRef>
              <c:f>Report!$AZ$162</c:f>
              <c:strCache>
                <c:ptCount val="1"/>
              </c:strCache>
            </c:strRef>
          </c:tx>
          <c:spPr>
            <a:solidFill>
              <a:schemeClr val="accent5">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Report!$BA$162:$BD$162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6DDA-4B50-8310-E46D09A5FD3D}"/>
            </c:ext>
          </c:extLst>
        </c:ser>
        <c:ser>
          <c:idx val="23"/>
          <c:order val="23"/>
          <c:tx>
            <c:strRef>
              <c:f>Report!$AZ$163</c:f>
              <c:strCache>
                <c:ptCount val="1"/>
              </c:strCache>
            </c:strRef>
          </c:tx>
          <c:spPr>
            <a:solidFill>
              <a:schemeClr val="accent6">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Report!$BA$163:$BD$163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6DDA-4B50-8310-E46D09A5FD3D}"/>
            </c:ext>
          </c:extLst>
        </c:ser>
        <c:ser>
          <c:idx val="24"/>
          <c:order val="24"/>
          <c:tx>
            <c:strRef>
              <c:f>Report!$AZ$164</c:f>
              <c:strCache>
                <c:ptCount val="1"/>
              </c:strCache>
            </c:strRef>
          </c:tx>
          <c:spPr>
            <a:solidFill>
              <a:schemeClr val="accent1">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Report!$BA$164:$BD$164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6DDA-4B50-8310-E46D09A5FD3D}"/>
            </c:ext>
          </c:extLst>
        </c:ser>
        <c:ser>
          <c:idx val="25"/>
          <c:order val="25"/>
          <c:tx>
            <c:strRef>
              <c:f>Report!$AZ$165</c:f>
              <c:strCache>
                <c:ptCount val="1"/>
              </c:strCache>
            </c:strRef>
          </c:tx>
          <c:spPr>
            <a:solidFill>
              <a:schemeClr val="accent2">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Report!$BA$165:$BD$165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6DDA-4B50-8310-E46D09A5FD3D}"/>
            </c:ext>
          </c:extLst>
        </c:ser>
        <c:ser>
          <c:idx val="26"/>
          <c:order val="26"/>
          <c:tx>
            <c:strRef>
              <c:f>Report!$AZ$166</c:f>
              <c:strCache>
                <c:ptCount val="1"/>
              </c:strCache>
            </c:strRef>
          </c:tx>
          <c:spPr>
            <a:solidFill>
              <a:schemeClr val="accent3">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Report!$BA$166:$BD$166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6DDA-4B50-8310-E46D09A5FD3D}"/>
            </c:ext>
          </c:extLst>
        </c:ser>
        <c:ser>
          <c:idx val="27"/>
          <c:order val="27"/>
          <c:tx>
            <c:strRef>
              <c:f>Report!$AZ$167</c:f>
              <c:strCache>
                <c:ptCount val="1"/>
              </c:strCache>
            </c:strRef>
          </c:tx>
          <c:spPr>
            <a:solidFill>
              <a:schemeClr val="accent4">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Report!$BA$167:$BD$167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6DDA-4B50-8310-E46D09A5FD3D}"/>
            </c:ext>
          </c:extLst>
        </c:ser>
        <c:ser>
          <c:idx val="28"/>
          <c:order val="28"/>
          <c:tx>
            <c:strRef>
              <c:f>Report!$AZ$168</c:f>
              <c:strCache>
                <c:ptCount val="1"/>
              </c:strCache>
            </c:strRef>
          </c:tx>
          <c:spPr>
            <a:solidFill>
              <a:schemeClr val="accent5">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Report!$BA$168:$BD$168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6DDA-4B50-8310-E46D09A5FD3D}"/>
            </c:ext>
          </c:extLst>
        </c:ser>
        <c:ser>
          <c:idx val="29"/>
          <c:order val="29"/>
          <c:tx>
            <c:strRef>
              <c:f>Report!$AZ$169</c:f>
              <c:strCache>
                <c:ptCount val="1"/>
              </c:strCache>
            </c:strRef>
          </c:tx>
          <c:spPr>
            <a:solidFill>
              <a:schemeClr val="accent6">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Report!$BA$169:$BD$169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6DDA-4B50-8310-E46D09A5FD3D}"/>
            </c:ext>
          </c:extLst>
        </c:ser>
        <c:ser>
          <c:idx val="30"/>
          <c:order val="30"/>
          <c:tx>
            <c:strRef>
              <c:f>Report!$AZ$170</c:f>
              <c:strCache>
                <c:ptCount val="1"/>
              </c:strCache>
            </c:strRef>
          </c:tx>
          <c:spPr>
            <a:solidFill>
              <a:schemeClr val="accent1">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Report!$BA$170:$BD$170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6DDA-4B50-8310-E46D09A5FD3D}"/>
            </c:ext>
          </c:extLst>
        </c:ser>
        <c:ser>
          <c:idx val="31"/>
          <c:order val="31"/>
          <c:tx>
            <c:strRef>
              <c:f>Report!$AZ$171</c:f>
              <c:strCache>
                <c:ptCount val="1"/>
              </c:strCache>
            </c:strRef>
          </c:tx>
          <c:spPr>
            <a:solidFill>
              <a:schemeClr val="accent2">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Report!$BA$171:$BD$171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6DDA-4B50-8310-E46D09A5FD3D}"/>
            </c:ext>
          </c:extLst>
        </c:ser>
        <c:ser>
          <c:idx val="32"/>
          <c:order val="32"/>
          <c:tx>
            <c:strRef>
              <c:f>Report!$AZ$172</c:f>
              <c:strCache>
                <c:ptCount val="1"/>
              </c:strCache>
            </c:strRef>
          </c:tx>
          <c:spPr>
            <a:solidFill>
              <a:schemeClr val="accent3">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Report!$BA$172:$BD$172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6DDA-4B50-8310-E46D09A5FD3D}"/>
            </c:ext>
          </c:extLst>
        </c:ser>
        <c:ser>
          <c:idx val="33"/>
          <c:order val="33"/>
          <c:tx>
            <c:strRef>
              <c:f>Report!$AZ$173</c:f>
              <c:strCache>
                <c:ptCount val="1"/>
              </c:strCache>
            </c:strRef>
          </c:tx>
          <c:spPr>
            <a:solidFill>
              <a:schemeClr val="accent4">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Report!$BA$173:$BD$173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6DDA-4B50-8310-E46D09A5FD3D}"/>
            </c:ext>
          </c:extLst>
        </c:ser>
        <c:ser>
          <c:idx val="34"/>
          <c:order val="34"/>
          <c:tx>
            <c:strRef>
              <c:f>Report!$AZ$174</c:f>
              <c:strCache>
                <c:ptCount val="1"/>
              </c:strCache>
            </c:strRef>
          </c:tx>
          <c:spPr>
            <a:solidFill>
              <a:schemeClr val="accent5">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Report!$BA$174:$BD$174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6DDA-4B50-8310-E46D09A5FD3D}"/>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Report!$AZ$9</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Report!$AZ$178</c:f>
              <c:strCache>
                <c:ptCount val="1"/>
              </c:strCache>
            </c:strRef>
          </c:tx>
          <c:spPr>
            <a:solidFill>
              <a:schemeClr val="accent1"/>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Report!$BA$178:$BD$178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9041-4DAE-B1DE-BD605C5652DB}"/>
            </c:ext>
          </c:extLst>
        </c:ser>
        <c:ser>
          <c:idx val="1"/>
          <c:order val="1"/>
          <c:tx>
            <c:strRef>
              <c:f>Report!$AZ$179</c:f>
              <c:strCache>
                <c:ptCount val="1"/>
              </c:strCache>
            </c:strRef>
          </c:tx>
          <c:spPr>
            <a:solidFill>
              <a:schemeClr val="accent2"/>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Report!$BA$179:$BD$179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9041-4DAE-B1DE-BD605C5652DB}"/>
            </c:ext>
          </c:extLst>
        </c:ser>
        <c:ser>
          <c:idx val="2"/>
          <c:order val="2"/>
          <c:tx>
            <c:strRef>
              <c:f>Report!$AZ$180</c:f>
              <c:strCache>
                <c:ptCount val="1"/>
              </c:strCache>
            </c:strRef>
          </c:tx>
          <c:spPr>
            <a:solidFill>
              <a:schemeClr val="accent3"/>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Report!$BA$180:$BD$180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9041-4DAE-B1DE-BD605C5652DB}"/>
            </c:ext>
          </c:extLst>
        </c:ser>
        <c:ser>
          <c:idx val="3"/>
          <c:order val="3"/>
          <c:tx>
            <c:strRef>
              <c:f>Report!$AZ$181</c:f>
              <c:strCache>
                <c:ptCount val="1"/>
              </c:strCache>
            </c:strRef>
          </c:tx>
          <c:spPr>
            <a:solidFill>
              <a:schemeClr val="accent4"/>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Report!$BA$181:$BD$181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9041-4DAE-B1DE-BD605C5652DB}"/>
            </c:ext>
          </c:extLst>
        </c:ser>
        <c:ser>
          <c:idx val="4"/>
          <c:order val="4"/>
          <c:tx>
            <c:strRef>
              <c:f>Report!$AZ$182</c:f>
              <c:strCache>
                <c:ptCount val="1"/>
              </c:strCache>
            </c:strRef>
          </c:tx>
          <c:spPr>
            <a:solidFill>
              <a:schemeClr val="accent5"/>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Report!$BA$182:$BD$182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9041-4DAE-B1DE-BD605C5652DB}"/>
            </c:ext>
          </c:extLst>
        </c:ser>
        <c:ser>
          <c:idx val="5"/>
          <c:order val="5"/>
          <c:tx>
            <c:strRef>
              <c:f>Report!$AZ$183</c:f>
              <c:strCache>
                <c:ptCount val="1"/>
              </c:strCache>
            </c:strRef>
          </c:tx>
          <c:spPr>
            <a:solidFill>
              <a:schemeClr val="accent6"/>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Report!$BA$183:$BD$183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9041-4DAE-B1DE-BD605C5652DB}"/>
            </c:ext>
          </c:extLst>
        </c:ser>
        <c:ser>
          <c:idx val="6"/>
          <c:order val="6"/>
          <c:tx>
            <c:strRef>
              <c:f>Report!$AZ$184</c:f>
              <c:strCache>
                <c:ptCount val="1"/>
              </c:strCache>
            </c:strRef>
          </c:tx>
          <c:spPr>
            <a:solidFill>
              <a:schemeClr val="accent1">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Report!$BA$184:$BD$184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9041-4DAE-B1DE-BD605C5652DB}"/>
            </c:ext>
          </c:extLst>
        </c:ser>
        <c:ser>
          <c:idx val="7"/>
          <c:order val="7"/>
          <c:tx>
            <c:strRef>
              <c:f>Report!$AZ$185</c:f>
              <c:strCache>
                <c:ptCount val="1"/>
              </c:strCache>
            </c:strRef>
          </c:tx>
          <c:spPr>
            <a:solidFill>
              <a:schemeClr val="accent2">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Report!$BA$185:$BD$185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9041-4DAE-B1DE-BD605C5652DB}"/>
            </c:ext>
          </c:extLst>
        </c:ser>
        <c:ser>
          <c:idx val="8"/>
          <c:order val="8"/>
          <c:tx>
            <c:strRef>
              <c:f>Report!$AZ$186</c:f>
              <c:strCache>
                <c:ptCount val="1"/>
              </c:strCache>
            </c:strRef>
          </c:tx>
          <c:spPr>
            <a:solidFill>
              <a:schemeClr val="accent3">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Report!$BA$186:$BD$186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9041-4DAE-B1DE-BD605C5652DB}"/>
            </c:ext>
          </c:extLst>
        </c:ser>
        <c:ser>
          <c:idx val="9"/>
          <c:order val="9"/>
          <c:tx>
            <c:strRef>
              <c:f>Report!$AZ$187</c:f>
              <c:strCache>
                <c:ptCount val="1"/>
              </c:strCache>
            </c:strRef>
          </c:tx>
          <c:spPr>
            <a:solidFill>
              <a:schemeClr val="accent4">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Report!$BA$187:$BD$187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9041-4DAE-B1DE-BD605C5652DB}"/>
            </c:ext>
          </c:extLst>
        </c:ser>
        <c:ser>
          <c:idx val="10"/>
          <c:order val="10"/>
          <c:tx>
            <c:strRef>
              <c:f>Report!$AZ$188</c:f>
              <c:strCache>
                <c:ptCount val="1"/>
              </c:strCache>
            </c:strRef>
          </c:tx>
          <c:spPr>
            <a:solidFill>
              <a:schemeClr val="accent5">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Report!$BA$188:$BD$188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9041-4DAE-B1DE-BD605C5652DB}"/>
            </c:ext>
          </c:extLst>
        </c:ser>
        <c:ser>
          <c:idx val="11"/>
          <c:order val="11"/>
          <c:tx>
            <c:strRef>
              <c:f>Report!$AZ$189</c:f>
              <c:strCache>
                <c:ptCount val="1"/>
              </c:strCache>
            </c:strRef>
          </c:tx>
          <c:spPr>
            <a:solidFill>
              <a:schemeClr val="accent6">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Report!$BA$189:$BD$189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9041-4DAE-B1DE-BD605C5652DB}"/>
            </c:ext>
          </c:extLst>
        </c:ser>
        <c:ser>
          <c:idx val="12"/>
          <c:order val="12"/>
          <c:tx>
            <c:strRef>
              <c:f>Report!$AZ$190</c:f>
              <c:strCache>
                <c:ptCount val="1"/>
              </c:strCache>
            </c:strRef>
          </c:tx>
          <c:spPr>
            <a:solidFill>
              <a:schemeClr val="accent1">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Report!$BA$190:$BD$190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9041-4DAE-B1DE-BD605C5652DB}"/>
            </c:ext>
          </c:extLst>
        </c:ser>
        <c:ser>
          <c:idx val="13"/>
          <c:order val="13"/>
          <c:tx>
            <c:strRef>
              <c:f>Report!$AZ$191</c:f>
              <c:strCache>
                <c:ptCount val="1"/>
              </c:strCache>
            </c:strRef>
          </c:tx>
          <c:spPr>
            <a:solidFill>
              <a:schemeClr val="accent2">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Report!$BA$191:$BD$191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9041-4DAE-B1DE-BD605C5652DB}"/>
            </c:ext>
          </c:extLst>
        </c:ser>
        <c:ser>
          <c:idx val="14"/>
          <c:order val="14"/>
          <c:tx>
            <c:strRef>
              <c:f>Report!$AZ$192</c:f>
              <c:strCache>
                <c:ptCount val="1"/>
              </c:strCache>
            </c:strRef>
          </c:tx>
          <c:spPr>
            <a:solidFill>
              <a:schemeClr val="accent3">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Report!$BA$192:$BD$192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9041-4DAE-B1DE-BD605C5652DB}"/>
            </c:ext>
          </c:extLst>
        </c:ser>
        <c:ser>
          <c:idx val="15"/>
          <c:order val="15"/>
          <c:tx>
            <c:strRef>
              <c:f>Report!$AZ$193</c:f>
              <c:strCache>
                <c:ptCount val="1"/>
              </c:strCache>
            </c:strRef>
          </c:tx>
          <c:spPr>
            <a:solidFill>
              <a:schemeClr val="accent4">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Report!$BA$193:$BD$193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9041-4DAE-B1DE-BD605C5652DB}"/>
            </c:ext>
          </c:extLst>
        </c:ser>
        <c:ser>
          <c:idx val="16"/>
          <c:order val="16"/>
          <c:tx>
            <c:strRef>
              <c:f>Report!$AZ$194</c:f>
              <c:strCache>
                <c:ptCount val="1"/>
              </c:strCache>
            </c:strRef>
          </c:tx>
          <c:spPr>
            <a:solidFill>
              <a:schemeClr val="accent5">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Report!$BA$194:$BD$194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9041-4DAE-B1DE-BD605C5652DB}"/>
            </c:ext>
          </c:extLst>
        </c:ser>
        <c:ser>
          <c:idx val="17"/>
          <c:order val="17"/>
          <c:tx>
            <c:strRef>
              <c:f>Report!$AZ$195</c:f>
              <c:strCache>
                <c:ptCount val="1"/>
              </c:strCache>
            </c:strRef>
          </c:tx>
          <c:spPr>
            <a:solidFill>
              <a:schemeClr val="accent6">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Report!$BA$195:$BD$195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9041-4DAE-B1DE-BD605C5652DB}"/>
            </c:ext>
          </c:extLst>
        </c:ser>
        <c:ser>
          <c:idx val="18"/>
          <c:order val="18"/>
          <c:tx>
            <c:strRef>
              <c:f>Report!$AZ$196</c:f>
              <c:strCache>
                <c:ptCount val="1"/>
              </c:strCache>
            </c:strRef>
          </c:tx>
          <c:spPr>
            <a:solidFill>
              <a:schemeClr val="accent1">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Report!$BA$196:$BD$196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9041-4DAE-B1DE-BD605C5652DB}"/>
            </c:ext>
          </c:extLst>
        </c:ser>
        <c:ser>
          <c:idx val="19"/>
          <c:order val="19"/>
          <c:tx>
            <c:strRef>
              <c:f>Report!$AZ$197</c:f>
              <c:strCache>
                <c:ptCount val="1"/>
              </c:strCache>
            </c:strRef>
          </c:tx>
          <c:spPr>
            <a:solidFill>
              <a:schemeClr val="accent2">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Report!$BA$197:$BD$197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9041-4DAE-B1DE-BD605C5652DB}"/>
            </c:ext>
          </c:extLst>
        </c:ser>
        <c:ser>
          <c:idx val="20"/>
          <c:order val="20"/>
          <c:tx>
            <c:strRef>
              <c:f>Report!$AZ$198</c:f>
              <c:strCache>
                <c:ptCount val="1"/>
              </c:strCache>
            </c:strRef>
          </c:tx>
          <c:spPr>
            <a:solidFill>
              <a:schemeClr val="accent3">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Report!$BA$198:$BD$198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9041-4DAE-B1DE-BD605C5652DB}"/>
            </c:ext>
          </c:extLst>
        </c:ser>
        <c:ser>
          <c:idx val="21"/>
          <c:order val="21"/>
          <c:tx>
            <c:strRef>
              <c:f>Report!$AZ$199</c:f>
              <c:strCache>
                <c:ptCount val="1"/>
              </c:strCache>
            </c:strRef>
          </c:tx>
          <c:spPr>
            <a:solidFill>
              <a:schemeClr val="accent4">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Report!$BA$199:$BD$199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9041-4DAE-B1DE-BD605C5652DB}"/>
            </c:ext>
          </c:extLst>
        </c:ser>
        <c:ser>
          <c:idx val="22"/>
          <c:order val="22"/>
          <c:tx>
            <c:strRef>
              <c:f>Report!$AZ$200</c:f>
              <c:strCache>
                <c:ptCount val="1"/>
              </c:strCache>
            </c:strRef>
          </c:tx>
          <c:spPr>
            <a:solidFill>
              <a:schemeClr val="accent5">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Report!$BA$200:$BD$200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9041-4DAE-B1DE-BD605C5652DB}"/>
            </c:ext>
          </c:extLst>
        </c:ser>
        <c:ser>
          <c:idx val="23"/>
          <c:order val="23"/>
          <c:tx>
            <c:strRef>
              <c:f>Report!$AZ$201</c:f>
              <c:strCache>
                <c:ptCount val="1"/>
              </c:strCache>
            </c:strRef>
          </c:tx>
          <c:spPr>
            <a:solidFill>
              <a:schemeClr val="accent6">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Report!$BA$201:$BD$201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9041-4DAE-B1DE-BD605C5652DB}"/>
            </c:ext>
          </c:extLst>
        </c:ser>
        <c:ser>
          <c:idx val="24"/>
          <c:order val="24"/>
          <c:tx>
            <c:strRef>
              <c:f>Report!$AZ$202</c:f>
              <c:strCache>
                <c:ptCount val="1"/>
              </c:strCache>
            </c:strRef>
          </c:tx>
          <c:spPr>
            <a:solidFill>
              <a:schemeClr val="accent1">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Report!$BA$202:$BD$202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9041-4DAE-B1DE-BD605C5652DB}"/>
            </c:ext>
          </c:extLst>
        </c:ser>
        <c:ser>
          <c:idx val="25"/>
          <c:order val="25"/>
          <c:tx>
            <c:strRef>
              <c:f>Report!$AZ$203</c:f>
              <c:strCache>
                <c:ptCount val="1"/>
              </c:strCache>
            </c:strRef>
          </c:tx>
          <c:spPr>
            <a:solidFill>
              <a:schemeClr val="accent2">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Report!$BA$203:$BD$203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9041-4DAE-B1DE-BD605C5652DB}"/>
            </c:ext>
          </c:extLst>
        </c:ser>
        <c:ser>
          <c:idx val="26"/>
          <c:order val="26"/>
          <c:tx>
            <c:strRef>
              <c:f>Report!$AZ$204</c:f>
              <c:strCache>
                <c:ptCount val="1"/>
              </c:strCache>
            </c:strRef>
          </c:tx>
          <c:spPr>
            <a:solidFill>
              <a:schemeClr val="accent3">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Report!$BA$204:$BD$204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9041-4DAE-B1DE-BD605C5652DB}"/>
            </c:ext>
          </c:extLst>
        </c:ser>
        <c:ser>
          <c:idx val="27"/>
          <c:order val="27"/>
          <c:tx>
            <c:strRef>
              <c:f>Report!$AZ$205</c:f>
              <c:strCache>
                <c:ptCount val="1"/>
              </c:strCache>
            </c:strRef>
          </c:tx>
          <c:spPr>
            <a:solidFill>
              <a:schemeClr val="accent4">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Report!$BA$205:$BD$205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9041-4DAE-B1DE-BD605C5652DB}"/>
            </c:ext>
          </c:extLst>
        </c:ser>
        <c:ser>
          <c:idx val="28"/>
          <c:order val="28"/>
          <c:tx>
            <c:strRef>
              <c:f>Report!$AZ$206</c:f>
              <c:strCache>
                <c:ptCount val="1"/>
              </c:strCache>
            </c:strRef>
          </c:tx>
          <c:spPr>
            <a:solidFill>
              <a:schemeClr val="accent5">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Report!$BA$206:$BD$206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9041-4DAE-B1DE-BD605C5652DB}"/>
            </c:ext>
          </c:extLst>
        </c:ser>
        <c:ser>
          <c:idx val="29"/>
          <c:order val="29"/>
          <c:tx>
            <c:strRef>
              <c:f>Report!$AZ$207</c:f>
              <c:strCache>
                <c:ptCount val="1"/>
              </c:strCache>
            </c:strRef>
          </c:tx>
          <c:spPr>
            <a:solidFill>
              <a:schemeClr val="accent6">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Report!$BA$207:$BD$207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9041-4DAE-B1DE-BD605C5652DB}"/>
            </c:ext>
          </c:extLst>
        </c:ser>
        <c:ser>
          <c:idx val="30"/>
          <c:order val="30"/>
          <c:tx>
            <c:strRef>
              <c:f>Report!$AZ$208</c:f>
              <c:strCache>
                <c:ptCount val="1"/>
              </c:strCache>
            </c:strRef>
          </c:tx>
          <c:spPr>
            <a:solidFill>
              <a:schemeClr val="accent1">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Report!$BA$208:$BD$208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9041-4DAE-B1DE-BD605C5652DB}"/>
            </c:ext>
          </c:extLst>
        </c:ser>
        <c:ser>
          <c:idx val="31"/>
          <c:order val="31"/>
          <c:tx>
            <c:strRef>
              <c:f>Report!$AZ$209</c:f>
              <c:strCache>
                <c:ptCount val="1"/>
              </c:strCache>
            </c:strRef>
          </c:tx>
          <c:spPr>
            <a:solidFill>
              <a:schemeClr val="accent2">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Report!$BA$209:$BD$209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9041-4DAE-B1DE-BD605C5652DB}"/>
            </c:ext>
          </c:extLst>
        </c:ser>
        <c:ser>
          <c:idx val="32"/>
          <c:order val="32"/>
          <c:tx>
            <c:strRef>
              <c:f>Report!$AZ$210</c:f>
              <c:strCache>
                <c:ptCount val="1"/>
              </c:strCache>
            </c:strRef>
          </c:tx>
          <c:spPr>
            <a:solidFill>
              <a:schemeClr val="accent3">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Report!$BA$210:$BD$210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9041-4DAE-B1DE-BD605C5652DB}"/>
            </c:ext>
          </c:extLst>
        </c:ser>
        <c:ser>
          <c:idx val="33"/>
          <c:order val="33"/>
          <c:tx>
            <c:strRef>
              <c:f>Report!$AZ$211</c:f>
              <c:strCache>
                <c:ptCount val="1"/>
              </c:strCache>
            </c:strRef>
          </c:tx>
          <c:spPr>
            <a:solidFill>
              <a:schemeClr val="accent4">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Report!$BA$211:$BD$211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9041-4DAE-B1DE-BD605C5652DB}"/>
            </c:ext>
          </c:extLst>
        </c:ser>
        <c:ser>
          <c:idx val="34"/>
          <c:order val="34"/>
          <c:tx>
            <c:strRef>
              <c:f>Report!$AZ$212</c:f>
              <c:strCache>
                <c:ptCount val="1"/>
              </c:strCache>
            </c:strRef>
          </c:tx>
          <c:spPr>
            <a:solidFill>
              <a:schemeClr val="accent5">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Report!$BA$212:$BD$212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9041-4DAE-B1DE-BD605C5652DB}"/>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Report!$AZ$10</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Report!$AZ$216</c:f>
              <c:strCache>
                <c:ptCount val="1"/>
              </c:strCache>
            </c:strRef>
          </c:tx>
          <c:spPr>
            <a:solidFill>
              <a:schemeClr val="accent1"/>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Report!$BA$216:$BD$216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33E8-4DA6-B69C-E800B0F1D9B8}"/>
            </c:ext>
          </c:extLst>
        </c:ser>
        <c:ser>
          <c:idx val="1"/>
          <c:order val="1"/>
          <c:tx>
            <c:strRef>
              <c:f>Report!$AZ$217</c:f>
              <c:strCache>
                <c:ptCount val="1"/>
              </c:strCache>
            </c:strRef>
          </c:tx>
          <c:spPr>
            <a:solidFill>
              <a:schemeClr val="accent2"/>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Report!$BA$217:$BD$217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3E8-4DA6-B69C-E800B0F1D9B8}"/>
            </c:ext>
          </c:extLst>
        </c:ser>
        <c:ser>
          <c:idx val="2"/>
          <c:order val="2"/>
          <c:tx>
            <c:strRef>
              <c:f>Report!$AZ$218</c:f>
              <c:strCache>
                <c:ptCount val="1"/>
              </c:strCache>
            </c:strRef>
          </c:tx>
          <c:spPr>
            <a:solidFill>
              <a:schemeClr val="accent3"/>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Report!$BA$218:$BD$218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3E8-4DA6-B69C-E800B0F1D9B8}"/>
            </c:ext>
          </c:extLst>
        </c:ser>
        <c:ser>
          <c:idx val="3"/>
          <c:order val="3"/>
          <c:tx>
            <c:strRef>
              <c:f>Report!$AZ$219</c:f>
              <c:strCache>
                <c:ptCount val="1"/>
              </c:strCache>
            </c:strRef>
          </c:tx>
          <c:spPr>
            <a:solidFill>
              <a:schemeClr val="accent4"/>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Report!$BA$219:$BD$219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3E8-4DA6-B69C-E800B0F1D9B8}"/>
            </c:ext>
          </c:extLst>
        </c:ser>
        <c:ser>
          <c:idx val="4"/>
          <c:order val="4"/>
          <c:tx>
            <c:strRef>
              <c:f>Report!$AZ$220</c:f>
              <c:strCache>
                <c:ptCount val="1"/>
              </c:strCache>
            </c:strRef>
          </c:tx>
          <c:spPr>
            <a:solidFill>
              <a:schemeClr val="accent5"/>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Report!$BA$220:$BD$220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3E8-4DA6-B69C-E800B0F1D9B8}"/>
            </c:ext>
          </c:extLst>
        </c:ser>
        <c:ser>
          <c:idx val="5"/>
          <c:order val="5"/>
          <c:tx>
            <c:strRef>
              <c:f>Report!$AZ$221</c:f>
              <c:strCache>
                <c:ptCount val="1"/>
              </c:strCache>
            </c:strRef>
          </c:tx>
          <c:spPr>
            <a:solidFill>
              <a:schemeClr val="accent6"/>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Report!$BA$221:$BD$221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3E8-4DA6-B69C-E800B0F1D9B8}"/>
            </c:ext>
          </c:extLst>
        </c:ser>
        <c:ser>
          <c:idx val="6"/>
          <c:order val="6"/>
          <c:tx>
            <c:strRef>
              <c:f>Report!$AZ$222</c:f>
              <c:strCache>
                <c:ptCount val="1"/>
              </c:strCache>
            </c:strRef>
          </c:tx>
          <c:spPr>
            <a:solidFill>
              <a:schemeClr val="accent1">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Report!$BA$222:$BD$222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3E8-4DA6-B69C-E800B0F1D9B8}"/>
            </c:ext>
          </c:extLst>
        </c:ser>
        <c:ser>
          <c:idx val="7"/>
          <c:order val="7"/>
          <c:tx>
            <c:strRef>
              <c:f>Report!$AZ$223</c:f>
              <c:strCache>
                <c:ptCount val="1"/>
              </c:strCache>
            </c:strRef>
          </c:tx>
          <c:spPr>
            <a:solidFill>
              <a:schemeClr val="accent2">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Report!$BA$223:$BD$223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3E8-4DA6-B69C-E800B0F1D9B8}"/>
            </c:ext>
          </c:extLst>
        </c:ser>
        <c:ser>
          <c:idx val="8"/>
          <c:order val="8"/>
          <c:tx>
            <c:strRef>
              <c:f>Report!$AZ$224</c:f>
              <c:strCache>
                <c:ptCount val="1"/>
              </c:strCache>
            </c:strRef>
          </c:tx>
          <c:spPr>
            <a:solidFill>
              <a:schemeClr val="accent3">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Report!$BA$224:$BD$224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3E8-4DA6-B69C-E800B0F1D9B8}"/>
            </c:ext>
          </c:extLst>
        </c:ser>
        <c:ser>
          <c:idx val="9"/>
          <c:order val="9"/>
          <c:tx>
            <c:strRef>
              <c:f>Report!$AZ$225</c:f>
              <c:strCache>
                <c:ptCount val="1"/>
              </c:strCache>
            </c:strRef>
          </c:tx>
          <c:spPr>
            <a:solidFill>
              <a:schemeClr val="accent4">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Report!$BA$225:$BD$225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3E8-4DA6-B69C-E800B0F1D9B8}"/>
            </c:ext>
          </c:extLst>
        </c:ser>
        <c:ser>
          <c:idx val="10"/>
          <c:order val="10"/>
          <c:tx>
            <c:strRef>
              <c:f>Report!$AZ$226</c:f>
              <c:strCache>
                <c:ptCount val="1"/>
              </c:strCache>
            </c:strRef>
          </c:tx>
          <c:spPr>
            <a:solidFill>
              <a:schemeClr val="accent5">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Report!$BA$226:$BD$226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33E8-4DA6-B69C-E800B0F1D9B8}"/>
            </c:ext>
          </c:extLst>
        </c:ser>
        <c:ser>
          <c:idx val="11"/>
          <c:order val="11"/>
          <c:tx>
            <c:strRef>
              <c:f>Report!$AZ$227</c:f>
              <c:strCache>
                <c:ptCount val="1"/>
              </c:strCache>
            </c:strRef>
          </c:tx>
          <c:spPr>
            <a:solidFill>
              <a:schemeClr val="accent6">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Report!$BA$227:$BD$227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33E8-4DA6-B69C-E800B0F1D9B8}"/>
            </c:ext>
          </c:extLst>
        </c:ser>
        <c:ser>
          <c:idx val="12"/>
          <c:order val="12"/>
          <c:tx>
            <c:strRef>
              <c:f>Report!$AZ$228</c:f>
              <c:strCache>
                <c:ptCount val="1"/>
              </c:strCache>
            </c:strRef>
          </c:tx>
          <c:spPr>
            <a:solidFill>
              <a:schemeClr val="accent1">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Report!$BA$228:$BD$228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33E8-4DA6-B69C-E800B0F1D9B8}"/>
            </c:ext>
          </c:extLst>
        </c:ser>
        <c:ser>
          <c:idx val="13"/>
          <c:order val="13"/>
          <c:tx>
            <c:strRef>
              <c:f>Report!$AZ$229</c:f>
              <c:strCache>
                <c:ptCount val="1"/>
              </c:strCache>
            </c:strRef>
          </c:tx>
          <c:spPr>
            <a:solidFill>
              <a:schemeClr val="accent2">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Report!$BA$229:$BD$229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33E8-4DA6-B69C-E800B0F1D9B8}"/>
            </c:ext>
          </c:extLst>
        </c:ser>
        <c:ser>
          <c:idx val="14"/>
          <c:order val="14"/>
          <c:tx>
            <c:strRef>
              <c:f>Report!$AZ$230</c:f>
              <c:strCache>
                <c:ptCount val="1"/>
              </c:strCache>
            </c:strRef>
          </c:tx>
          <c:spPr>
            <a:solidFill>
              <a:schemeClr val="accent3">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Report!$BA$230:$BD$230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33E8-4DA6-B69C-E800B0F1D9B8}"/>
            </c:ext>
          </c:extLst>
        </c:ser>
        <c:ser>
          <c:idx val="15"/>
          <c:order val="15"/>
          <c:tx>
            <c:strRef>
              <c:f>Report!$AZ$231</c:f>
              <c:strCache>
                <c:ptCount val="1"/>
              </c:strCache>
            </c:strRef>
          </c:tx>
          <c:spPr>
            <a:solidFill>
              <a:schemeClr val="accent4">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Report!$BA$231:$BD$231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33E8-4DA6-B69C-E800B0F1D9B8}"/>
            </c:ext>
          </c:extLst>
        </c:ser>
        <c:ser>
          <c:idx val="16"/>
          <c:order val="16"/>
          <c:tx>
            <c:strRef>
              <c:f>Report!$AZ$232</c:f>
              <c:strCache>
                <c:ptCount val="1"/>
              </c:strCache>
            </c:strRef>
          </c:tx>
          <c:spPr>
            <a:solidFill>
              <a:schemeClr val="accent5">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Report!$BA$232:$BD$232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33E8-4DA6-B69C-E800B0F1D9B8}"/>
            </c:ext>
          </c:extLst>
        </c:ser>
        <c:ser>
          <c:idx val="17"/>
          <c:order val="17"/>
          <c:tx>
            <c:strRef>
              <c:f>Report!$AZ$233</c:f>
              <c:strCache>
                <c:ptCount val="1"/>
              </c:strCache>
            </c:strRef>
          </c:tx>
          <c:spPr>
            <a:solidFill>
              <a:schemeClr val="accent6">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Report!$BA$233:$BD$233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33E8-4DA6-B69C-E800B0F1D9B8}"/>
            </c:ext>
          </c:extLst>
        </c:ser>
        <c:ser>
          <c:idx val="18"/>
          <c:order val="18"/>
          <c:tx>
            <c:strRef>
              <c:f>Report!$AZ$234</c:f>
              <c:strCache>
                <c:ptCount val="1"/>
              </c:strCache>
            </c:strRef>
          </c:tx>
          <c:spPr>
            <a:solidFill>
              <a:schemeClr val="accent1">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Report!$BA$234:$BD$234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3E8-4DA6-B69C-E800B0F1D9B8}"/>
            </c:ext>
          </c:extLst>
        </c:ser>
        <c:ser>
          <c:idx val="19"/>
          <c:order val="19"/>
          <c:tx>
            <c:strRef>
              <c:f>Report!$AZ$235</c:f>
              <c:strCache>
                <c:ptCount val="1"/>
              </c:strCache>
            </c:strRef>
          </c:tx>
          <c:spPr>
            <a:solidFill>
              <a:schemeClr val="accent2">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Report!$BA$235:$BD$235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3E8-4DA6-B69C-E800B0F1D9B8}"/>
            </c:ext>
          </c:extLst>
        </c:ser>
        <c:ser>
          <c:idx val="20"/>
          <c:order val="20"/>
          <c:tx>
            <c:strRef>
              <c:f>Report!$AZ$236</c:f>
              <c:strCache>
                <c:ptCount val="1"/>
              </c:strCache>
            </c:strRef>
          </c:tx>
          <c:spPr>
            <a:solidFill>
              <a:schemeClr val="accent3">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Report!$BA$236:$BD$236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3E8-4DA6-B69C-E800B0F1D9B8}"/>
            </c:ext>
          </c:extLst>
        </c:ser>
        <c:ser>
          <c:idx val="21"/>
          <c:order val="21"/>
          <c:tx>
            <c:strRef>
              <c:f>Report!$AZ$237</c:f>
              <c:strCache>
                <c:ptCount val="1"/>
              </c:strCache>
            </c:strRef>
          </c:tx>
          <c:spPr>
            <a:solidFill>
              <a:schemeClr val="accent4">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Report!$BA$237:$BD$237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3E8-4DA6-B69C-E800B0F1D9B8}"/>
            </c:ext>
          </c:extLst>
        </c:ser>
        <c:ser>
          <c:idx val="22"/>
          <c:order val="22"/>
          <c:tx>
            <c:strRef>
              <c:f>Report!$AZ$238</c:f>
              <c:strCache>
                <c:ptCount val="1"/>
              </c:strCache>
            </c:strRef>
          </c:tx>
          <c:spPr>
            <a:solidFill>
              <a:schemeClr val="accent5">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Report!$BA$238:$BD$238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3E8-4DA6-B69C-E800B0F1D9B8}"/>
            </c:ext>
          </c:extLst>
        </c:ser>
        <c:ser>
          <c:idx val="23"/>
          <c:order val="23"/>
          <c:tx>
            <c:strRef>
              <c:f>Report!$AZ$239</c:f>
              <c:strCache>
                <c:ptCount val="1"/>
              </c:strCache>
            </c:strRef>
          </c:tx>
          <c:spPr>
            <a:solidFill>
              <a:schemeClr val="accent6">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Report!$BA$239:$BD$239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3E8-4DA6-B69C-E800B0F1D9B8}"/>
            </c:ext>
          </c:extLst>
        </c:ser>
        <c:ser>
          <c:idx val="24"/>
          <c:order val="24"/>
          <c:tx>
            <c:strRef>
              <c:f>Report!$AZ$240</c:f>
              <c:strCache>
                <c:ptCount val="1"/>
              </c:strCache>
            </c:strRef>
          </c:tx>
          <c:spPr>
            <a:solidFill>
              <a:schemeClr val="accent1">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Report!$BA$240:$BD$240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3E8-4DA6-B69C-E800B0F1D9B8}"/>
            </c:ext>
          </c:extLst>
        </c:ser>
        <c:ser>
          <c:idx val="25"/>
          <c:order val="25"/>
          <c:tx>
            <c:strRef>
              <c:f>Report!$AZ$241</c:f>
              <c:strCache>
                <c:ptCount val="1"/>
              </c:strCache>
            </c:strRef>
          </c:tx>
          <c:spPr>
            <a:solidFill>
              <a:schemeClr val="accent2">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Report!$BA$241:$BD$241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3E8-4DA6-B69C-E800B0F1D9B8}"/>
            </c:ext>
          </c:extLst>
        </c:ser>
        <c:ser>
          <c:idx val="26"/>
          <c:order val="26"/>
          <c:tx>
            <c:strRef>
              <c:f>Report!$AZ$242</c:f>
              <c:strCache>
                <c:ptCount val="1"/>
              </c:strCache>
            </c:strRef>
          </c:tx>
          <c:spPr>
            <a:solidFill>
              <a:schemeClr val="accent3">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Report!$BA$242:$BD$242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3E8-4DA6-B69C-E800B0F1D9B8}"/>
            </c:ext>
          </c:extLst>
        </c:ser>
        <c:ser>
          <c:idx val="27"/>
          <c:order val="27"/>
          <c:tx>
            <c:strRef>
              <c:f>Report!$AZ$243</c:f>
              <c:strCache>
                <c:ptCount val="1"/>
              </c:strCache>
            </c:strRef>
          </c:tx>
          <c:spPr>
            <a:solidFill>
              <a:schemeClr val="accent4">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Report!$BA$243:$BD$243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3E8-4DA6-B69C-E800B0F1D9B8}"/>
            </c:ext>
          </c:extLst>
        </c:ser>
        <c:ser>
          <c:idx val="28"/>
          <c:order val="28"/>
          <c:tx>
            <c:strRef>
              <c:f>Report!$AZ$244</c:f>
              <c:strCache>
                <c:ptCount val="1"/>
              </c:strCache>
            </c:strRef>
          </c:tx>
          <c:spPr>
            <a:solidFill>
              <a:schemeClr val="accent5">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Report!$BA$244:$BD$244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3E8-4DA6-B69C-E800B0F1D9B8}"/>
            </c:ext>
          </c:extLst>
        </c:ser>
        <c:ser>
          <c:idx val="29"/>
          <c:order val="29"/>
          <c:tx>
            <c:strRef>
              <c:f>Report!$AZ$245</c:f>
              <c:strCache>
                <c:ptCount val="1"/>
              </c:strCache>
            </c:strRef>
          </c:tx>
          <c:spPr>
            <a:solidFill>
              <a:schemeClr val="accent6">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Report!$BA$245:$BD$245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3E8-4DA6-B69C-E800B0F1D9B8}"/>
            </c:ext>
          </c:extLst>
        </c:ser>
        <c:ser>
          <c:idx val="30"/>
          <c:order val="30"/>
          <c:tx>
            <c:strRef>
              <c:f>Report!$AZ$246</c:f>
              <c:strCache>
                <c:ptCount val="1"/>
              </c:strCache>
            </c:strRef>
          </c:tx>
          <c:spPr>
            <a:solidFill>
              <a:schemeClr val="accent1">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Report!$BA$246:$BD$246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3E8-4DA6-B69C-E800B0F1D9B8}"/>
            </c:ext>
          </c:extLst>
        </c:ser>
        <c:ser>
          <c:idx val="31"/>
          <c:order val="31"/>
          <c:tx>
            <c:strRef>
              <c:f>Report!$AZ$247</c:f>
              <c:strCache>
                <c:ptCount val="1"/>
              </c:strCache>
            </c:strRef>
          </c:tx>
          <c:spPr>
            <a:solidFill>
              <a:schemeClr val="accent2">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Report!$BA$247:$BD$247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3E8-4DA6-B69C-E800B0F1D9B8}"/>
            </c:ext>
          </c:extLst>
        </c:ser>
        <c:ser>
          <c:idx val="32"/>
          <c:order val="32"/>
          <c:tx>
            <c:strRef>
              <c:f>Report!$AZ$248</c:f>
              <c:strCache>
                <c:ptCount val="1"/>
              </c:strCache>
            </c:strRef>
          </c:tx>
          <c:spPr>
            <a:solidFill>
              <a:schemeClr val="accent3">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Report!$BA$248:$BD$248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3E8-4DA6-B69C-E800B0F1D9B8}"/>
            </c:ext>
          </c:extLst>
        </c:ser>
        <c:ser>
          <c:idx val="33"/>
          <c:order val="33"/>
          <c:tx>
            <c:strRef>
              <c:f>Report!$AZ$249</c:f>
              <c:strCache>
                <c:ptCount val="1"/>
              </c:strCache>
            </c:strRef>
          </c:tx>
          <c:spPr>
            <a:solidFill>
              <a:schemeClr val="accent4">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Report!$BA$249:$BD$249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3E8-4DA6-B69C-E800B0F1D9B8}"/>
            </c:ext>
          </c:extLst>
        </c:ser>
        <c:ser>
          <c:idx val="34"/>
          <c:order val="34"/>
          <c:tx>
            <c:strRef>
              <c:f>Report!$AZ$250</c:f>
              <c:strCache>
                <c:ptCount val="1"/>
              </c:strCache>
            </c:strRef>
          </c:tx>
          <c:spPr>
            <a:solidFill>
              <a:schemeClr val="accent5">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Report!$BA$250:$BD$250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3E8-4DA6-B69C-E800B0F1D9B8}"/>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Report!$AZ$11</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Report!$AZ$254</c:f>
              <c:strCache>
                <c:ptCount val="1"/>
              </c:strCache>
            </c:strRef>
          </c:tx>
          <c:spPr>
            <a:solidFill>
              <a:schemeClr val="accent1"/>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Report!$BA$254:$BD$254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046A-41E0-ACD6-2C0BED766316}"/>
            </c:ext>
          </c:extLst>
        </c:ser>
        <c:ser>
          <c:idx val="1"/>
          <c:order val="1"/>
          <c:tx>
            <c:strRef>
              <c:f>Report!$AZ$255</c:f>
              <c:strCache>
                <c:ptCount val="1"/>
              </c:strCache>
            </c:strRef>
          </c:tx>
          <c:spPr>
            <a:solidFill>
              <a:schemeClr val="accent2"/>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Report!$BA$255:$BD$255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046A-41E0-ACD6-2C0BED766316}"/>
            </c:ext>
          </c:extLst>
        </c:ser>
        <c:ser>
          <c:idx val="2"/>
          <c:order val="2"/>
          <c:tx>
            <c:strRef>
              <c:f>Report!$AZ$256</c:f>
              <c:strCache>
                <c:ptCount val="1"/>
              </c:strCache>
            </c:strRef>
          </c:tx>
          <c:spPr>
            <a:solidFill>
              <a:schemeClr val="accent3"/>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Report!$BA$256:$BD$256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046A-41E0-ACD6-2C0BED766316}"/>
            </c:ext>
          </c:extLst>
        </c:ser>
        <c:ser>
          <c:idx val="3"/>
          <c:order val="3"/>
          <c:tx>
            <c:strRef>
              <c:f>Report!$AZ$257</c:f>
              <c:strCache>
                <c:ptCount val="1"/>
              </c:strCache>
            </c:strRef>
          </c:tx>
          <c:spPr>
            <a:solidFill>
              <a:schemeClr val="accent4"/>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Report!$BA$257:$BD$257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046A-41E0-ACD6-2C0BED766316}"/>
            </c:ext>
          </c:extLst>
        </c:ser>
        <c:ser>
          <c:idx val="4"/>
          <c:order val="4"/>
          <c:tx>
            <c:strRef>
              <c:f>Report!$AZ$258</c:f>
              <c:strCache>
                <c:ptCount val="1"/>
              </c:strCache>
            </c:strRef>
          </c:tx>
          <c:spPr>
            <a:solidFill>
              <a:schemeClr val="accent5"/>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Report!$BA$258:$BD$258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046A-41E0-ACD6-2C0BED766316}"/>
            </c:ext>
          </c:extLst>
        </c:ser>
        <c:ser>
          <c:idx val="5"/>
          <c:order val="5"/>
          <c:tx>
            <c:strRef>
              <c:f>Report!$AZ$259</c:f>
              <c:strCache>
                <c:ptCount val="1"/>
              </c:strCache>
            </c:strRef>
          </c:tx>
          <c:spPr>
            <a:solidFill>
              <a:schemeClr val="accent6"/>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Report!$BA$259:$BD$259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046A-41E0-ACD6-2C0BED766316}"/>
            </c:ext>
          </c:extLst>
        </c:ser>
        <c:ser>
          <c:idx val="6"/>
          <c:order val="6"/>
          <c:tx>
            <c:strRef>
              <c:f>Report!$AZ$260</c:f>
              <c:strCache>
                <c:ptCount val="1"/>
              </c:strCache>
            </c:strRef>
          </c:tx>
          <c:spPr>
            <a:solidFill>
              <a:schemeClr val="accent1">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Report!$BA$260:$BD$260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046A-41E0-ACD6-2C0BED766316}"/>
            </c:ext>
          </c:extLst>
        </c:ser>
        <c:ser>
          <c:idx val="7"/>
          <c:order val="7"/>
          <c:tx>
            <c:strRef>
              <c:f>Report!$AZ$261</c:f>
              <c:strCache>
                <c:ptCount val="1"/>
              </c:strCache>
            </c:strRef>
          </c:tx>
          <c:spPr>
            <a:solidFill>
              <a:schemeClr val="accent2">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Report!$BA$261:$BD$261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046A-41E0-ACD6-2C0BED766316}"/>
            </c:ext>
          </c:extLst>
        </c:ser>
        <c:ser>
          <c:idx val="8"/>
          <c:order val="8"/>
          <c:tx>
            <c:strRef>
              <c:f>Report!$AZ$262</c:f>
              <c:strCache>
                <c:ptCount val="1"/>
              </c:strCache>
            </c:strRef>
          </c:tx>
          <c:spPr>
            <a:solidFill>
              <a:schemeClr val="accent3">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Report!$BA$262:$BD$262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046A-41E0-ACD6-2C0BED766316}"/>
            </c:ext>
          </c:extLst>
        </c:ser>
        <c:ser>
          <c:idx val="9"/>
          <c:order val="9"/>
          <c:tx>
            <c:strRef>
              <c:f>Report!$AZ$263</c:f>
              <c:strCache>
                <c:ptCount val="1"/>
              </c:strCache>
            </c:strRef>
          </c:tx>
          <c:spPr>
            <a:solidFill>
              <a:schemeClr val="accent4">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Report!$BA$263:$BD$263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046A-41E0-ACD6-2C0BED766316}"/>
            </c:ext>
          </c:extLst>
        </c:ser>
        <c:ser>
          <c:idx val="10"/>
          <c:order val="10"/>
          <c:tx>
            <c:strRef>
              <c:f>Report!$AZ$264</c:f>
              <c:strCache>
                <c:ptCount val="1"/>
              </c:strCache>
            </c:strRef>
          </c:tx>
          <c:spPr>
            <a:solidFill>
              <a:schemeClr val="accent5">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Report!$BA$264:$BD$264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046A-41E0-ACD6-2C0BED766316}"/>
            </c:ext>
          </c:extLst>
        </c:ser>
        <c:ser>
          <c:idx val="11"/>
          <c:order val="11"/>
          <c:tx>
            <c:strRef>
              <c:f>Report!$AZ$265</c:f>
              <c:strCache>
                <c:ptCount val="1"/>
              </c:strCache>
            </c:strRef>
          </c:tx>
          <c:spPr>
            <a:solidFill>
              <a:schemeClr val="accent6">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Report!$BA$265:$BD$265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046A-41E0-ACD6-2C0BED766316}"/>
            </c:ext>
          </c:extLst>
        </c:ser>
        <c:ser>
          <c:idx val="12"/>
          <c:order val="12"/>
          <c:tx>
            <c:strRef>
              <c:f>Report!$AZ$266</c:f>
              <c:strCache>
                <c:ptCount val="1"/>
              </c:strCache>
            </c:strRef>
          </c:tx>
          <c:spPr>
            <a:solidFill>
              <a:schemeClr val="accent1">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Report!$BA$266:$BD$266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046A-41E0-ACD6-2C0BED766316}"/>
            </c:ext>
          </c:extLst>
        </c:ser>
        <c:ser>
          <c:idx val="13"/>
          <c:order val="13"/>
          <c:tx>
            <c:strRef>
              <c:f>Report!$AZ$267</c:f>
              <c:strCache>
                <c:ptCount val="1"/>
              </c:strCache>
            </c:strRef>
          </c:tx>
          <c:spPr>
            <a:solidFill>
              <a:schemeClr val="accent2">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Report!$BA$267:$BD$267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046A-41E0-ACD6-2C0BED766316}"/>
            </c:ext>
          </c:extLst>
        </c:ser>
        <c:ser>
          <c:idx val="14"/>
          <c:order val="14"/>
          <c:tx>
            <c:strRef>
              <c:f>Report!$AZ$268</c:f>
              <c:strCache>
                <c:ptCount val="1"/>
              </c:strCache>
            </c:strRef>
          </c:tx>
          <c:spPr>
            <a:solidFill>
              <a:schemeClr val="accent3">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Report!$BA$268:$BD$268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046A-41E0-ACD6-2C0BED766316}"/>
            </c:ext>
          </c:extLst>
        </c:ser>
        <c:ser>
          <c:idx val="15"/>
          <c:order val="15"/>
          <c:tx>
            <c:strRef>
              <c:f>Report!$AZ$269</c:f>
              <c:strCache>
                <c:ptCount val="1"/>
              </c:strCache>
            </c:strRef>
          </c:tx>
          <c:spPr>
            <a:solidFill>
              <a:schemeClr val="accent4">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Report!$BA$269:$BD$269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046A-41E0-ACD6-2C0BED766316}"/>
            </c:ext>
          </c:extLst>
        </c:ser>
        <c:ser>
          <c:idx val="16"/>
          <c:order val="16"/>
          <c:tx>
            <c:strRef>
              <c:f>Report!$AZ$270</c:f>
              <c:strCache>
                <c:ptCount val="1"/>
              </c:strCache>
            </c:strRef>
          </c:tx>
          <c:spPr>
            <a:solidFill>
              <a:schemeClr val="accent5">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Report!$BA$270:$BD$270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046A-41E0-ACD6-2C0BED766316}"/>
            </c:ext>
          </c:extLst>
        </c:ser>
        <c:ser>
          <c:idx val="17"/>
          <c:order val="17"/>
          <c:tx>
            <c:strRef>
              <c:f>Report!$AZ$271</c:f>
              <c:strCache>
                <c:ptCount val="1"/>
              </c:strCache>
            </c:strRef>
          </c:tx>
          <c:spPr>
            <a:solidFill>
              <a:schemeClr val="accent6">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Report!$BA$271:$BD$271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046A-41E0-ACD6-2C0BED766316}"/>
            </c:ext>
          </c:extLst>
        </c:ser>
        <c:ser>
          <c:idx val="18"/>
          <c:order val="18"/>
          <c:tx>
            <c:strRef>
              <c:f>Report!$AZ$272</c:f>
              <c:strCache>
                <c:ptCount val="1"/>
              </c:strCache>
            </c:strRef>
          </c:tx>
          <c:spPr>
            <a:solidFill>
              <a:schemeClr val="accent1">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Report!$BA$272:$BD$272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046A-41E0-ACD6-2C0BED766316}"/>
            </c:ext>
          </c:extLst>
        </c:ser>
        <c:ser>
          <c:idx val="19"/>
          <c:order val="19"/>
          <c:tx>
            <c:strRef>
              <c:f>Report!$AZ$273</c:f>
              <c:strCache>
                <c:ptCount val="1"/>
              </c:strCache>
            </c:strRef>
          </c:tx>
          <c:spPr>
            <a:solidFill>
              <a:schemeClr val="accent2">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Report!$BA$273:$BD$273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046A-41E0-ACD6-2C0BED766316}"/>
            </c:ext>
          </c:extLst>
        </c:ser>
        <c:ser>
          <c:idx val="20"/>
          <c:order val="20"/>
          <c:tx>
            <c:strRef>
              <c:f>Report!$AZ$274</c:f>
              <c:strCache>
                <c:ptCount val="1"/>
              </c:strCache>
            </c:strRef>
          </c:tx>
          <c:spPr>
            <a:solidFill>
              <a:schemeClr val="accent3">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Report!$BA$274:$BD$274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046A-41E0-ACD6-2C0BED766316}"/>
            </c:ext>
          </c:extLst>
        </c:ser>
        <c:ser>
          <c:idx val="21"/>
          <c:order val="21"/>
          <c:tx>
            <c:strRef>
              <c:f>Report!$AZ$275</c:f>
              <c:strCache>
                <c:ptCount val="1"/>
              </c:strCache>
            </c:strRef>
          </c:tx>
          <c:spPr>
            <a:solidFill>
              <a:schemeClr val="accent4">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Report!$BA$275:$BD$275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046A-41E0-ACD6-2C0BED766316}"/>
            </c:ext>
          </c:extLst>
        </c:ser>
        <c:ser>
          <c:idx val="22"/>
          <c:order val="22"/>
          <c:tx>
            <c:strRef>
              <c:f>Report!$AZ$276</c:f>
              <c:strCache>
                <c:ptCount val="1"/>
              </c:strCache>
            </c:strRef>
          </c:tx>
          <c:spPr>
            <a:solidFill>
              <a:schemeClr val="accent5">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Report!$BA$276:$BD$276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046A-41E0-ACD6-2C0BED766316}"/>
            </c:ext>
          </c:extLst>
        </c:ser>
        <c:ser>
          <c:idx val="23"/>
          <c:order val="23"/>
          <c:tx>
            <c:strRef>
              <c:f>Report!$AZ$277</c:f>
              <c:strCache>
                <c:ptCount val="1"/>
              </c:strCache>
            </c:strRef>
          </c:tx>
          <c:spPr>
            <a:solidFill>
              <a:schemeClr val="accent6">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Report!$BA$277:$BD$277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046A-41E0-ACD6-2C0BED766316}"/>
            </c:ext>
          </c:extLst>
        </c:ser>
        <c:ser>
          <c:idx val="24"/>
          <c:order val="24"/>
          <c:tx>
            <c:strRef>
              <c:f>Report!$AZ$278</c:f>
              <c:strCache>
                <c:ptCount val="1"/>
              </c:strCache>
            </c:strRef>
          </c:tx>
          <c:spPr>
            <a:solidFill>
              <a:schemeClr val="accent1">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Report!$BA$278:$BD$278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046A-41E0-ACD6-2C0BED766316}"/>
            </c:ext>
          </c:extLst>
        </c:ser>
        <c:ser>
          <c:idx val="25"/>
          <c:order val="25"/>
          <c:tx>
            <c:strRef>
              <c:f>Report!$AZ$279</c:f>
              <c:strCache>
                <c:ptCount val="1"/>
              </c:strCache>
            </c:strRef>
          </c:tx>
          <c:spPr>
            <a:solidFill>
              <a:schemeClr val="accent2">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Report!$BA$279:$BD$279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046A-41E0-ACD6-2C0BED766316}"/>
            </c:ext>
          </c:extLst>
        </c:ser>
        <c:ser>
          <c:idx val="26"/>
          <c:order val="26"/>
          <c:tx>
            <c:strRef>
              <c:f>Report!$AZ$280</c:f>
              <c:strCache>
                <c:ptCount val="1"/>
              </c:strCache>
            </c:strRef>
          </c:tx>
          <c:spPr>
            <a:solidFill>
              <a:schemeClr val="accent3">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Report!$BA$280:$BD$280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046A-41E0-ACD6-2C0BED766316}"/>
            </c:ext>
          </c:extLst>
        </c:ser>
        <c:ser>
          <c:idx val="27"/>
          <c:order val="27"/>
          <c:tx>
            <c:strRef>
              <c:f>Report!$AZ$281</c:f>
              <c:strCache>
                <c:ptCount val="1"/>
              </c:strCache>
            </c:strRef>
          </c:tx>
          <c:spPr>
            <a:solidFill>
              <a:schemeClr val="accent4">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Report!$BA$281:$BD$281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046A-41E0-ACD6-2C0BED766316}"/>
            </c:ext>
          </c:extLst>
        </c:ser>
        <c:ser>
          <c:idx val="28"/>
          <c:order val="28"/>
          <c:tx>
            <c:strRef>
              <c:f>Report!$AZ$282</c:f>
              <c:strCache>
                <c:ptCount val="1"/>
              </c:strCache>
            </c:strRef>
          </c:tx>
          <c:spPr>
            <a:solidFill>
              <a:schemeClr val="accent5">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Report!$BA$282:$BD$282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046A-41E0-ACD6-2C0BED766316}"/>
            </c:ext>
          </c:extLst>
        </c:ser>
        <c:ser>
          <c:idx val="29"/>
          <c:order val="29"/>
          <c:tx>
            <c:strRef>
              <c:f>Report!$AZ$283</c:f>
              <c:strCache>
                <c:ptCount val="1"/>
              </c:strCache>
            </c:strRef>
          </c:tx>
          <c:spPr>
            <a:solidFill>
              <a:schemeClr val="accent6">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Report!$BA$283:$BD$283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046A-41E0-ACD6-2C0BED766316}"/>
            </c:ext>
          </c:extLst>
        </c:ser>
        <c:ser>
          <c:idx val="30"/>
          <c:order val="30"/>
          <c:tx>
            <c:strRef>
              <c:f>Report!$AZ$284</c:f>
              <c:strCache>
                <c:ptCount val="1"/>
              </c:strCache>
            </c:strRef>
          </c:tx>
          <c:spPr>
            <a:solidFill>
              <a:schemeClr val="accent1">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Report!$BA$284:$BD$284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046A-41E0-ACD6-2C0BED766316}"/>
            </c:ext>
          </c:extLst>
        </c:ser>
        <c:ser>
          <c:idx val="31"/>
          <c:order val="31"/>
          <c:tx>
            <c:strRef>
              <c:f>Report!$AZ$285</c:f>
              <c:strCache>
                <c:ptCount val="1"/>
              </c:strCache>
            </c:strRef>
          </c:tx>
          <c:spPr>
            <a:solidFill>
              <a:schemeClr val="accent2">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Report!$BA$285:$BD$285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046A-41E0-ACD6-2C0BED766316}"/>
            </c:ext>
          </c:extLst>
        </c:ser>
        <c:ser>
          <c:idx val="32"/>
          <c:order val="32"/>
          <c:tx>
            <c:strRef>
              <c:f>Report!$AZ$286</c:f>
              <c:strCache>
                <c:ptCount val="1"/>
              </c:strCache>
            </c:strRef>
          </c:tx>
          <c:spPr>
            <a:solidFill>
              <a:schemeClr val="accent3">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Report!$BA$286:$BD$286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046A-41E0-ACD6-2C0BED766316}"/>
            </c:ext>
          </c:extLst>
        </c:ser>
        <c:ser>
          <c:idx val="33"/>
          <c:order val="33"/>
          <c:tx>
            <c:strRef>
              <c:f>Report!$AZ$287</c:f>
              <c:strCache>
                <c:ptCount val="1"/>
              </c:strCache>
            </c:strRef>
          </c:tx>
          <c:spPr>
            <a:solidFill>
              <a:schemeClr val="accent4">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Report!$BA$287:$BD$287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046A-41E0-ACD6-2C0BED766316}"/>
            </c:ext>
          </c:extLst>
        </c:ser>
        <c:ser>
          <c:idx val="34"/>
          <c:order val="34"/>
          <c:tx>
            <c:strRef>
              <c:f>Report!$AZ$288</c:f>
              <c:strCache>
                <c:ptCount val="1"/>
              </c:strCache>
            </c:strRef>
          </c:tx>
          <c:spPr>
            <a:solidFill>
              <a:schemeClr val="accent5">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Report!$BA$288:$BD$288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046A-41E0-ACD6-2C0BED766316}"/>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Report!$AZ$12</c:f>
          <c:strCache>
            <c:ptCount val="1"/>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Report!$AZ$292</c:f>
              <c:strCache>
                <c:ptCount val="1"/>
              </c:strCache>
            </c:strRef>
          </c:tx>
          <c:spPr>
            <a:solidFill>
              <a:schemeClr val="accent1"/>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Report!$BA$292:$BD$292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386F-477E-993D-93A8F91A65B4}"/>
            </c:ext>
          </c:extLst>
        </c:ser>
        <c:ser>
          <c:idx val="1"/>
          <c:order val="1"/>
          <c:tx>
            <c:strRef>
              <c:f>Report!$AZ$293</c:f>
              <c:strCache>
                <c:ptCount val="1"/>
              </c:strCache>
            </c:strRef>
          </c:tx>
          <c:spPr>
            <a:solidFill>
              <a:schemeClr val="accent2"/>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Report!$BA$293:$BD$293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86F-477E-993D-93A8F91A65B4}"/>
            </c:ext>
          </c:extLst>
        </c:ser>
        <c:ser>
          <c:idx val="2"/>
          <c:order val="2"/>
          <c:tx>
            <c:strRef>
              <c:f>Report!$AZ$294</c:f>
              <c:strCache>
                <c:ptCount val="1"/>
              </c:strCache>
            </c:strRef>
          </c:tx>
          <c:spPr>
            <a:solidFill>
              <a:schemeClr val="accent3"/>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Report!$BA$294:$BD$294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86F-477E-993D-93A8F91A65B4}"/>
            </c:ext>
          </c:extLst>
        </c:ser>
        <c:ser>
          <c:idx val="3"/>
          <c:order val="3"/>
          <c:tx>
            <c:strRef>
              <c:f>Report!$AZ$295</c:f>
              <c:strCache>
                <c:ptCount val="1"/>
              </c:strCache>
            </c:strRef>
          </c:tx>
          <c:spPr>
            <a:solidFill>
              <a:schemeClr val="accent4"/>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Report!$BA$295:$BD$295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86F-477E-993D-93A8F91A65B4}"/>
            </c:ext>
          </c:extLst>
        </c:ser>
        <c:ser>
          <c:idx val="4"/>
          <c:order val="4"/>
          <c:tx>
            <c:strRef>
              <c:f>Report!$AZ$296</c:f>
              <c:strCache>
                <c:ptCount val="1"/>
              </c:strCache>
            </c:strRef>
          </c:tx>
          <c:spPr>
            <a:solidFill>
              <a:schemeClr val="accent5"/>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Report!$BA$296:$BD$296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86F-477E-993D-93A8F91A65B4}"/>
            </c:ext>
          </c:extLst>
        </c:ser>
        <c:ser>
          <c:idx val="5"/>
          <c:order val="5"/>
          <c:tx>
            <c:strRef>
              <c:f>Report!$AZ$297</c:f>
              <c:strCache>
                <c:ptCount val="1"/>
              </c:strCache>
            </c:strRef>
          </c:tx>
          <c:spPr>
            <a:solidFill>
              <a:schemeClr val="accent6"/>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Report!$BA$297:$BD$297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86F-477E-993D-93A8F91A65B4}"/>
            </c:ext>
          </c:extLst>
        </c:ser>
        <c:ser>
          <c:idx val="6"/>
          <c:order val="6"/>
          <c:tx>
            <c:strRef>
              <c:f>Report!$AZ$298</c:f>
              <c:strCache>
                <c:ptCount val="1"/>
              </c:strCache>
            </c:strRef>
          </c:tx>
          <c:spPr>
            <a:solidFill>
              <a:schemeClr val="accent1">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Report!$BA$298:$BD$298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86F-477E-993D-93A8F91A65B4}"/>
            </c:ext>
          </c:extLst>
        </c:ser>
        <c:ser>
          <c:idx val="7"/>
          <c:order val="7"/>
          <c:tx>
            <c:strRef>
              <c:f>Report!$AZ$299</c:f>
              <c:strCache>
                <c:ptCount val="1"/>
              </c:strCache>
            </c:strRef>
          </c:tx>
          <c:spPr>
            <a:solidFill>
              <a:schemeClr val="accent2">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Report!$BA$299:$BD$299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86F-477E-993D-93A8F91A65B4}"/>
            </c:ext>
          </c:extLst>
        </c:ser>
        <c:ser>
          <c:idx val="8"/>
          <c:order val="8"/>
          <c:tx>
            <c:strRef>
              <c:f>Report!$AZ$300</c:f>
              <c:strCache>
                <c:ptCount val="1"/>
              </c:strCache>
            </c:strRef>
          </c:tx>
          <c:spPr>
            <a:solidFill>
              <a:schemeClr val="accent3">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Report!$BA$300:$BD$300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86F-477E-993D-93A8F91A65B4}"/>
            </c:ext>
          </c:extLst>
        </c:ser>
        <c:ser>
          <c:idx val="9"/>
          <c:order val="9"/>
          <c:tx>
            <c:strRef>
              <c:f>Report!$AZ$301</c:f>
              <c:strCache>
                <c:ptCount val="1"/>
              </c:strCache>
            </c:strRef>
          </c:tx>
          <c:spPr>
            <a:solidFill>
              <a:schemeClr val="accent4">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Report!$BA$301:$BD$301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86F-477E-993D-93A8F91A65B4}"/>
            </c:ext>
          </c:extLst>
        </c:ser>
        <c:ser>
          <c:idx val="10"/>
          <c:order val="10"/>
          <c:tx>
            <c:strRef>
              <c:f>Report!$AZ$302</c:f>
              <c:strCache>
                <c:ptCount val="1"/>
              </c:strCache>
            </c:strRef>
          </c:tx>
          <c:spPr>
            <a:solidFill>
              <a:schemeClr val="accent5">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Report!$BA$302:$BD$302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386F-477E-993D-93A8F91A65B4}"/>
            </c:ext>
          </c:extLst>
        </c:ser>
        <c:ser>
          <c:idx val="11"/>
          <c:order val="11"/>
          <c:tx>
            <c:strRef>
              <c:f>Report!$AZ$303</c:f>
              <c:strCache>
                <c:ptCount val="1"/>
              </c:strCache>
            </c:strRef>
          </c:tx>
          <c:spPr>
            <a:solidFill>
              <a:schemeClr val="accent6">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Report!$BA$303:$BD$303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386F-477E-993D-93A8F91A65B4}"/>
            </c:ext>
          </c:extLst>
        </c:ser>
        <c:ser>
          <c:idx val="12"/>
          <c:order val="12"/>
          <c:tx>
            <c:strRef>
              <c:f>Report!$AZ$304</c:f>
              <c:strCache>
                <c:ptCount val="1"/>
              </c:strCache>
            </c:strRef>
          </c:tx>
          <c:spPr>
            <a:solidFill>
              <a:schemeClr val="accent1">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Report!$BA$304:$BD$304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386F-477E-993D-93A8F91A65B4}"/>
            </c:ext>
          </c:extLst>
        </c:ser>
        <c:ser>
          <c:idx val="13"/>
          <c:order val="13"/>
          <c:tx>
            <c:strRef>
              <c:f>Report!$AZ$305</c:f>
              <c:strCache>
                <c:ptCount val="1"/>
              </c:strCache>
            </c:strRef>
          </c:tx>
          <c:spPr>
            <a:solidFill>
              <a:schemeClr val="accent2">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Report!$BA$305:$BD$305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386F-477E-993D-93A8F91A65B4}"/>
            </c:ext>
          </c:extLst>
        </c:ser>
        <c:ser>
          <c:idx val="14"/>
          <c:order val="14"/>
          <c:tx>
            <c:strRef>
              <c:f>Report!$AZ$306</c:f>
              <c:strCache>
                <c:ptCount val="1"/>
              </c:strCache>
            </c:strRef>
          </c:tx>
          <c:spPr>
            <a:solidFill>
              <a:schemeClr val="accent3">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Report!$BA$306:$BD$306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E-386F-477E-993D-93A8F91A65B4}"/>
            </c:ext>
          </c:extLst>
        </c:ser>
        <c:ser>
          <c:idx val="15"/>
          <c:order val="15"/>
          <c:tx>
            <c:strRef>
              <c:f>Report!$AZ$307</c:f>
              <c:strCache>
                <c:ptCount val="1"/>
              </c:strCache>
            </c:strRef>
          </c:tx>
          <c:spPr>
            <a:solidFill>
              <a:schemeClr val="accent4">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Report!$BA$307:$BD$307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F-386F-477E-993D-93A8F91A65B4}"/>
            </c:ext>
          </c:extLst>
        </c:ser>
        <c:ser>
          <c:idx val="16"/>
          <c:order val="16"/>
          <c:tx>
            <c:strRef>
              <c:f>Report!$AZ$308</c:f>
              <c:strCache>
                <c:ptCount val="1"/>
              </c:strCache>
            </c:strRef>
          </c:tx>
          <c:spPr>
            <a:solidFill>
              <a:schemeClr val="accent5">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Report!$BA$308:$BD$308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0-386F-477E-993D-93A8F91A65B4}"/>
            </c:ext>
          </c:extLst>
        </c:ser>
        <c:ser>
          <c:idx val="17"/>
          <c:order val="17"/>
          <c:tx>
            <c:strRef>
              <c:f>Report!$AZ$309</c:f>
              <c:strCache>
                <c:ptCount val="1"/>
              </c:strCache>
            </c:strRef>
          </c:tx>
          <c:spPr>
            <a:solidFill>
              <a:schemeClr val="accent6">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Report!$BA$309:$BD$309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1-386F-477E-993D-93A8F91A65B4}"/>
            </c:ext>
          </c:extLst>
        </c:ser>
        <c:ser>
          <c:idx val="18"/>
          <c:order val="18"/>
          <c:tx>
            <c:strRef>
              <c:f>Report!$AZ$310</c:f>
              <c:strCache>
                <c:ptCount val="1"/>
              </c:strCache>
            </c:strRef>
          </c:tx>
          <c:spPr>
            <a:solidFill>
              <a:schemeClr val="accent1">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Report!$BA$310:$BD$310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86F-477E-993D-93A8F91A65B4}"/>
            </c:ext>
          </c:extLst>
        </c:ser>
        <c:ser>
          <c:idx val="19"/>
          <c:order val="19"/>
          <c:tx>
            <c:strRef>
              <c:f>Report!$AZ$311</c:f>
              <c:strCache>
                <c:ptCount val="1"/>
              </c:strCache>
            </c:strRef>
          </c:tx>
          <c:spPr>
            <a:solidFill>
              <a:schemeClr val="accent2">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Report!$BA$311:$BD$311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86F-477E-993D-93A8F91A65B4}"/>
            </c:ext>
          </c:extLst>
        </c:ser>
        <c:ser>
          <c:idx val="20"/>
          <c:order val="20"/>
          <c:tx>
            <c:strRef>
              <c:f>Report!$AZ$312</c:f>
              <c:strCache>
                <c:ptCount val="1"/>
              </c:strCache>
            </c:strRef>
          </c:tx>
          <c:spPr>
            <a:solidFill>
              <a:schemeClr val="accent3">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Report!$BA$312:$BD$312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86F-477E-993D-93A8F91A65B4}"/>
            </c:ext>
          </c:extLst>
        </c:ser>
        <c:ser>
          <c:idx val="21"/>
          <c:order val="21"/>
          <c:tx>
            <c:strRef>
              <c:f>Report!$AZ$313</c:f>
              <c:strCache>
                <c:ptCount val="1"/>
              </c:strCache>
            </c:strRef>
          </c:tx>
          <c:spPr>
            <a:solidFill>
              <a:schemeClr val="accent4">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Report!$BA$313:$BD$313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86F-477E-993D-93A8F91A65B4}"/>
            </c:ext>
          </c:extLst>
        </c:ser>
        <c:ser>
          <c:idx val="22"/>
          <c:order val="22"/>
          <c:tx>
            <c:strRef>
              <c:f>Report!$AZ$314</c:f>
              <c:strCache>
                <c:ptCount val="1"/>
              </c:strCache>
            </c:strRef>
          </c:tx>
          <c:spPr>
            <a:solidFill>
              <a:schemeClr val="accent5">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Report!$BA$314:$BD$314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86F-477E-993D-93A8F91A65B4}"/>
            </c:ext>
          </c:extLst>
        </c:ser>
        <c:ser>
          <c:idx val="23"/>
          <c:order val="23"/>
          <c:tx>
            <c:strRef>
              <c:f>Report!$AZ$315</c:f>
              <c:strCache>
                <c:ptCount val="1"/>
              </c:strCache>
            </c:strRef>
          </c:tx>
          <c:spPr>
            <a:solidFill>
              <a:schemeClr val="accent6">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Report!$BA$315:$BD$315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86F-477E-993D-93A8F91A65B4}"/>
            </c:ext>
          </c:extLst>
        </c:ser>
        <c:ser>
          <c:idx val="24"/>
          <c:order val="24"/>
          <c:tx>
            <c:strRef>
              <c:f>Report!$AZ$316</c:f>
              <c:strCache>
                <c:ptCount val="1"/>
              </c:strCache>
            </c:strRef>
          </c:tx>
          <c:spPr>
            <a:solidFill>
              <a:schemeClr val="accent1">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Report!$BA$316:$BD$316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86F-477E-993D-93A8F91A65B4}"/>
            </c:ext>
          </c:extLst>
        </c:ser>
        <c:ser>
          <c:idx val="25"/>
          <c:order val="25"/>
          <c:tx>
            <c:strRef>
              <c:f>Report!$AZ$317</c:f>
              <c:strCache>
                <c:ptCount val="1"/>
              </c:strCache>
            </c:strRef>
          </c:tx>
          <c:spPr>
            <a:solidFill>
              <a:schemeClr val="accent2">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Report!$BA$317:$BD$317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86F-477E-993D-93A8F91A65B4}"/>
            </c:ext>
          </c:extLst>
        </c:ser>
        <c:ser>
          <c:idx val="26"/>
          <c:order val="26"/>
          <c:tx>
            <c:strRef>
              <c:f>Report!$AZ$318</c:f>
              <c:strCache>
                <c:ptCount val="1"/>
              </c:strCache>
            </c:strRef>
          </c:tx>
          <c:spPr>
            <a:solidFill>
              <a:schemeClr val="accent3">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Report!$BA$318:$BD$318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86F-477E-993D-93A8F91A65B4}"/>
            </c:ext>
          </c:extLst>
        </c:ser>
        <c:ser>
          <c:idx val="27"/>
          <c:order val="27"/>
          <c:tx>
            <c:strRef>
              <c:f>Report!$AZ$319</c:f>
              <c:strCache>
                <c:ptCount val="1"/>
              </c:strCache>
            </c:strRef>
          </c:tx>
          <c:spPr>
            <a:solidFill>
              <a:schemeClr val="accent4">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Report!$BA$319:$BD$319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86F-477E-993D-93A8F91A65B4}"/>
            </c:ext>
          </c:extLst>
        </c:ser>
        <c:ser>
          <c:idx val="28"/>
          <c:order val="28"/>
          <c:tx>
            <c:strRef>
              <c:f>Report!$AZ$320</c:f>
              <c:strCache>
                <c:ptCount val="1"/>
              </c:strCache>
            </c:strRef>
          </c:tx>
          <c:spPr>
            <a:solidFill>
              <a:schemeClr val="accent5">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Report!$BA$320:$BD$320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86F-477E-993D-93A8F91A65B4}"/>
            </c:ext>
          </c:extLst>
        </c:ser>
        <c:ser>
          <c:idx val="29"/>
          <c:order val="29"/>
          <c:tx>
            <c:strRef>
              <c:f>Report!$AZ$321</c:f>
              <c:strCache>
                <c:ptCount val="1"/>
              </c:strCache>
            </c:strRef>
          </c:tx>
          <c:spPr>
            <a:solidFill>
              <a:schemeClr val="accent6">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Report!$BA$321:$BD$321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86F-477E-993D-93A8F91A65B4}"/>
            </c:ext>
          </c:extLst>
        </c:ser>
        <c:ser>
          <c:idx val="30"/>
          <c:order val="30"/>
          <c:tx>
            <c:strRef>
              <c:f>Report!$AZ$322</c:f>
              <c:strCache>
                <c:ptCount val="1"/>
              </c:strCache>
            </c:strRef>
          </c:tx>
          <c:spPr>
            <a:solidFill>
              <a:schemeClr val="accent1">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Report!$BA$322:$BD$322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86F-477E-993D-93A8F91A65B4}"/>
            </c:ext>
          </c:extLst>
        </c:ser>
        <c:ser>
          <c:idx val="31"/>
          <c:order val="31"/>
          <c:tx>
            <c:strRef>
              <c:f>Report!$AZ$323</c:f>
              <c:strCache>
                <c:ptCount val="1"/>
              </c:strCache>
            </c:strRef>
          </c:tx>
          <c:spPr>
            <a:solidFill>
              <a:schemeClr val="accent2">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Report!$BA$323:$BD$323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86F-477E-993D-93A8F91A65B4}"/>
            </c:ext>
          </c:extLst>
        </c:ser>
        <c:ser>
          <c:idx val="32"/>
          <c:order val="32"/>
          <c:tx>
            <c:strRef>
              <c:f>Report!$AZ$324</c:f>
              <c:strCache>
                <c:ptCount val="1"/>
              </c:strCache>
            </c:strRef>
          </c:tx>
          <c:spPr>
            <a:solidFill>
              <a:schemeClr val="accent3">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Report!$BA$324:$BD$324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86F-477E-993D-93A8F91A65B4}"/>
            </c:ext>
          </c:extLst>
        </c:ser>
        <c:ser>
          <c:idx val="33"/>
          <c:order val="33"/>
          <c:tx>
            <c:strRef>
              <c:f>Report!$AZ$325</c:f>
              <c:strCache>
                <c:ptCount val="1"/>
              </c:strCache>
            </c:strRef>
          </c:tx>
          <c:spPr>
            <a:solidFill>
              <a:schemeClr val="accent4">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Report!$BA$325:$BD$325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86F-477E-993D-93A8F91A65B4}"/>
            </c:ext>
          </c:extLst>
        </c:ser>
        <c:ser>
          <c:idx val="34"/>
          <c:order val="34"/>
          <c:tx>
            <c:strRef>
              <c:f>Report!$AZ$326</c:f>
              <c:strCache>
                <c:ptCount val="1"/>
              </c:strCache>
            </c:strRef>
          </c:tx>
          <c:spPr>
            <a:solidFill>
              <a:schemeClr val="accent5">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Report!$BA$326:$BD$326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86F-477E-993D-93A8F91A65B4}"/>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terms-conditions/?10090" TargetMode="External"/><Relationship Id="rId7" Type="http://schemas.openxmlformats.org/officeDocument/2006/relationships/hyperlink" Target="https://spreadsheetsolutions.biz/project/annual-home-budget/?10090" TargetMode="External"/><Relationship Id="rId2" Type="http://schemas.openxmlformats.org/officeDocument/2006/relationships/image" Target="../media/image1.jpeg"/><Relationship Id="rId1" Type="http://schemas.openxmlformats.org/officeDocument/2006/relationships/hyperlink" Target="https://spreadsheetsolutions.biz/?10090" TargetMode="External"/><Relationship Id="rId6" Type="http://schemas.openxmlformats.org/officeDocument/2006/relationships/image" Target="../media/image3.jpeg"/><Relationship Id="rId5" Type="http://schemas.openxmlformats.org/officeDocument/2006/relationships/hyperlink" Target="https://spreadsheetsolutions.biz/basic-spreadsheet-range/?10090" TargetMode="External"/><Relationship Id="rId10" Type="http://schemas.openxmlformats.org/officeDocument/2006/relationships/image" Target="../media/image5.jpg"/><Relationship Id="rId4" Type="http://schemas.openxmlformats.org/officeDocument/2006/relationships/image" Target="../media/image2.jp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24</xdr:col>
      <xdr:colOff>57150</xdr:colOff>
      <xdr:row>29</xdr:row>
      <xdr:rowOff>95251</xdr:rowOff>
    </xdr:from>
    <xdr:to>
      <xdr:col>44</xdr:col>
      <xdr:colOff>152400</xdr:colOff>
      <xdr:row>35</xdr:row>
      <xdr:rowOff>122524</xdr:rowOff>
    </xdr:to>
    <xdr:pic>
      <xdr:nvPicPr>
        <xdr:cNvPr id="4" name="Picture 3">
          <a:hlinkClick xmlns:r="http://schemas.openxmlformats.org/officeDocument/2006/relationships" r:id="rId1"/>
          <a:extLst>
            <a:ext uri="{FF2B5EF4-FFF2-40B4-BE49-F238E27FC236}">
              <a16:creationId xmlns:a16="http://schemas.microsoft.com/office/drawing/2014/main" id="{9B1B8A9D-492C-4471-90A9-A69B7F5B5A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37</xdr:row>
      <xdr:rowOff>178948</xdr:rowOff>
    </xdr:from>
    <xdr:to>
      <xdr:col>44</xdr:col>
      <xdr:colOff>161924</xdr:colOff>
      <xdr:row>40</xdr:row>
      <xdr:rowOff>190499</xdr:rowOff>
    </xdr:to>
    <xdr:pic>
      <xdr:nvPicPr>
        <xdr:cNvPr id="5" name="Picture 4">
          <a:hlinkClick xmlns:r="http://schemas.openxmlformats.org/officeDocument/2006/relationships" r:id="rId3"/>
          <a:extLst>
            <a:ext uri="{FF2B5EF4-FFF2-40B4-BE49-F238E27FC236}">
              <a16:creationId xmlns:a16="http://schemas.microsoft.com/office/drawing/2014/main" id="{A51C35FE-3D01-44CA-947D-513207E2F6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29</xdr:row>
      <xdr:rowOff>76201</xdr:rowOff>
    </xdr:from>
    <xdr:to>
      <xdr:col>21</xdr:col>
      <xdr:colOff>145771</xdr:colOff>
      <xdr:row>35</xdr:row>
      <xdr:rowOff>123825</xdr:rowOff>
    </xdr:to>
    <xdr:pic>
      <xdr:nvPicPr>
        <xdr:cNvPr id="7" name="Picture 6">
          <a:hlinkClick xmlns:r="http://schemas.openxmlformats.org/officeDocument/2006/relationships" r:id="rId5"/>
          <a:extLst>
            <a:ext uri="{FF2B5EF4-FFF2-40B4-BE49-F238E27FC236}">
              <a16:creationId xmlns:a16="http://schemas.microsoft.com/office/drawing/2014/main" id="{5EAB774B-F14E-45CD-B0FC-AB610CAA304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37</xdr:col>
      <xdr:colOff>28576</xdr:colOff>
      <xdr:row>16</xdr:row>
      <xdr:rowOff>28575</xdr:rowOff>
    </xdr:from>
    <xdr:to>
      <xdr:col>44</xdr:col>
      <xdr:colOff>171450</xdr:colOff>
      <xdr:row>18</xdr:row>
      <xdr:rowOff>171450</xdr:rowOff>
    </xdr:to>
    <xdr:pic>
      <xdr:nvPicPr>
        <xdr:cNvPr id="8" name="Picture 7">
          <a:hlinkClick xmlns:r="http://schemas.openxmlformats.org/officeDocument/2006/relationships" r:id="rId7"/>
          <a:extLst>
            <a:ext uri="{FF2B5EF4-FFF2-40B4-BE49-F238E27FC236}">
              <a16:creationId xmlns:a16="http://schemas.microsoft.com/office/drawing/2014/main" id="{F12DDB97-7342-4A1B-9346-A4C4A6A928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077076" y="3076575"/>
          <a:ext cx="1476374" cy="523875"/>
        </a:xfrm>
        <a:prstGeom prst="rect">
          <a:avLst/>
        </a:prstGeom>
      </xdr:spPr>
    </xdr:pic>
    <xdr:clientData/>
  </xdr:twoCellAnchor>
  <xdr:twoCellAnchor editAs="oneCell">
    <xdr:from>
      <xdr:col>1</xdr:col>
      <xdr:colOff>9525</xdr:colOff>
      <xdr:row>37</xdr:row>
      <xdr:rowOff>152400</xdr:rowOff>
    </xdr:from>
    <xdr:to>
      <xdr:col>22</xdr:col>
      <xdr:colOff>9525</xdr:colOff>
      <xdr:row>40</xdr:row>
      <xdr:rowOff>62442</xdr:rowOff>
    </xdr:to>
    <xdr:pic>
      <xdr:nvPicPr>
        <xdr:cNvPr id="3" name="Picture 2">
          <a:hlinkClick xmlns:r="http://schemas.openxmlformats.org/officeDocument/2006/relationships" r:id="rId9"/>
          <a:extLst>
            <a:ext uri="{FF2B5EF4-FFF2-40B4-BE49-F238E27FC236}">
              <a16:creationId xmlns:a16="http://schemas.microsoft.com/office/drawing/2014/main" id="{2A10C4E0-0E32-45C9-B4D3-FE6E8A1A707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0025" y="7200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1085850</xdr:colOff>
      <xdr:row>20</xdr:row>
      <xdr:rowOff>142875</xdr:rowOff>
    </xdr:from>
    <xdr:ext cx="3367845" cy="405432"/>
    <xdr:sp macro="" textlink="">
      <xdr:nvSpPr>
        <xdr:cNvPr id="2" name="TextBox 1">
          <a:extLst>
            <a:ext uri="{FF2B5EF4-FFF2-40B4-BE49-F238E27FC236}">
              <a16:creationId xmlns:a16="http://schemas.microsoft.com/office/drawing/2014/main" id="{ADA6F0A5-2B4E-4C13-8F3B-4BB460006E16}"/>
            </a:ext>
          </a:extLst>
        </xdr:cNvPr>
        <xdr:cNvSpPr txBox="1"/>
      </xdr:nvSpPr>
      <xdr:spPr>
        <a:xfrm>
          <a:off x="1276350" y="395287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45</xdr:col>
      <xdr:colOff>0</xdr:colOff>
      <xdr:row>24</xdr:row>
      <xdr:rowOff>0</xdr:rowOff>
    </xdr:to>
    <xdr:graphicFrame macro="">
      <xdr:nvGraphicFramePr>
        <xdr:cNvPr id="3" name="Chart 2">
          <a:extLst>
            <a:ext uri="{FF2B5EF4-FFF2-40B4-BE49-F238E27FC236}">
              <a16:creationId xmlns:a16="http://schemas.microsoft.com/office/drawing/2014/main" id="{A5284C7D-9221-4EFB-98B9-F5C7FE8128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5" name="Chart 4">
          <a:extLst>
            <a:ext uri="{FF2B5EF4-FFF2-40B4-BE49-F238E27FC236}">
              <a16:creationId xmlns:a16="http://schemas.microsoft.com/office/drawing/2014/main" id="{676FE103-95D0-4B69-BB2B-F1BBD1FE2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100</xdr:row>
      <xdr:rowOff>4762</xdr:rowOff>
    </xdr:from>
    <xdr:to>
      <xdr:col>15</xdr:col>
      <xdr:colOff>0</xdr:colOff>
      <xdr:row>131</xdr:row>
      <xdr:rowOff>0</xdr:rowOff>
    </xdr:to>
    <xdr:graphicFrame macro="">
      <xdr:nvGraphicFramePr>
        <xdr:cNvPr id="6" name="Chart 5">
          <a:extLst>
            <a:ext uri="{FF2B5EF4-FFF2-40B4-BE49-F238E27FC236}">
              <a16:creationId xmlns:a16="http://schemas.microsoft.com/office/drawing/2014/main" id="{2993FEB5-8218-4407-B67E-97CD17549F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9525</xdr:colOff>
      <xdr:row>100</xdr:row>
      <xdr:rowOff>0</xdr:rowOff>
    </xdr:from>
    <xdr:to>
      <xdr:col>30</xdr:col>
      <xdr:colOff>9525</xdr:colOff>
      <xdr:row>130</xdr:row>
      <xdr:rowOff>185738</xdr:rowOff>
    </xdr:to>
    <xdr:graphicFrame macro="">
      <xdr:nvGraphicFramePr>
        <xdr:cNvPr id="7" name="Chart 6">
          <a:extLst>
            <a:ext uri="{FF2B5EF4-FFF2-40B4-BE49-F238E27FC236}">
              <a16:creationId xmlns:a16="http://schemas.microsoft.com/office/drawing/2014/main" id="{BDFBFBD4-599C-4857-80F5-CD172019A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0</xdr:colOff>
      <xdr:row>100</xdr:row>
      <xdr:rowOff>0</xdr:rowOff>
    </xdr:from>
    <xdr:to>
      <xdr:col>45</xdr:col>
      <xdr:colOff>0</xdr:colOff>
      <xdr:row>130</xdr:row>
      <xdr:rowOff>185738</xdr:rowOff>
    </xdr:to>
    <xdr:graphicFrame macro="">
      <xdr:nvGraphicFramePr>
        <xdr:cNvPr id="8" name="Chart 7">
          <a:extLst>
            <a:ext uri="{FF2B5EF4-FFF2-40B4-BE49-F238E27FC236}">
              <a16:creationId xmlns:a16="http://schemas.microsoft.com/office/drawing/2014/main" id="{FA010E0B-F3EF-47F9-A362-F47D61286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133</xdr:row>
      <xdr:rowOff>4762</xdr:rowOff>
    </xdr:from>
    <xdr:to>
      <xdr:col>15</xdr:col>
      <xdr:colOff>0</xdr:colOff>
      <xdr:row>164</xdr:row>
      <xdr:rowOff>0</xdr:rowOff>
    </xdr:to>
    <xdr:graphicFrame macro="">
      <xdr:nvGraphicFramePr>
        <xdr:cNvPr id="9" name="Chart 8">
          <a:extLst>
            <a:ext uri="{FF2B5EF4-FFF2-40B4-BE49-F238E27FC236}">
              <a16:creationId xmlns:a16="http://schemas.microsoft.com/office/drawing/2014/main" id="{17486C10-A2C9-44BF-8AE8-C4C52384C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9525</xdr:colOff>
      <xdr:row>133</xdr:row>
      <xdr:rowOff>0</xdr:rowOff>
    </xdr:from>
    <xdr:to>
      <xdr:col>30</xdr:col>
      <xdr:colOff>9525</xdr:colOff>
      <xdr:row>163</xdr:row>
      <xdr:rowOff>185738</xdr:rowOff>
    </xdr:to>
    <xdr:graphicFrame macro="">
      <xdr:nvGraphicFramePr>
        <xdr:cNvPr id="10" name="Chart 9">
          <a:extLst>
            <a:ext uri="{FF2B5EF4-FFF2-40B4-BE49-F238E27FC236}">
              <a16:creationId xmlns:a16="http://schemas.microsoft.com/office/drawing/2014/main" id="{BA3577EE-EDEB-47E0-A9FA-8C29FD924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0</xdr:colOff>
      <xdr:row>133</xdr:row>
      <xdr:rowOff>0</xdr:rowOff>
    </xdr:from>
    <xdr:to>
      <xdr:col>45</xdr:col>
      <xdr:colOff>0</xdr:colOff>
      <xdr:row>163</xdr:row>
      <xdr:rowOff>185738</xdr:rowOff>
    </xdr:to>
    <xdr:graphicFrame macro="">
      <xdr:nvGraphicFramePr>
        <xdr:cNvPr id="11" name="Chart 10">
          <a:extLst>
            <a:ext uri="{FF2B5EF4-FFF2-40B4-BE49-F238E27FC236}">
              <a16:creationId xmlns:a16="http://schemas.microsoft.com/office/drawing/2014/main" id="{B196537D-D876-4AE6-B58E-B300A272B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166</xdr:row>
      <xdr:rowOff>4762</xdr:rowOff>
    </xdr:from>
    <xdr:to>
      <xdr:col>15</xdr:col>
      <xdr:colOff>0</xdr:colOff>
      <xdr:row>197</xdr:row>
      <xdr:rowOff>0</xdr:rowOff>
    </xdr:to>
    <xdr:graphicFrame macro="">
      <xdr:nvGraphicFramePr>
        <xdr:cNvPr id="12" name="Chart 11">
          <a:extLst>
            <a:ext uri="{FF2B5EF4-FFF2-40B4-BE49-F238E27FC236}">
              <a16:creationId xmlns:a16="http://schemas.microsoft.com/office/drawing/2014/main" id="{0AA87AE8-13BF-4148-AE79-F598E05F3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9525</xdr:colOff>
      <xdr:row>166</xdr:row>
      <xdr:rowOff>0</xdr:rowOff>
    </xdr:from>
    <xdr:to>
      <xdr:col>30</xdr:col>
      <xdr:colOff>9525</xdr:colOff>
      <xdr:row>196</xdr:row>
      <xdr:rowOff>185738</xdr:rowOff>
    </xdr:to>
    <xdr:graphicFrame macro="">
      <xdr:nvGraphicFramePr>
        <xdr:cNvPr id="13" name="Chart 12">
          <a:extLst>
            <a:ext uri="{FF2B5EF4-FFF2-40B4-BE49-F238E27FC236}">
              <a16:creationId xmlns:a16="http://schemas.microsoft.com/office/drawing/2014/main" id="{146D6B53-D48B-409C-B53D-9635C8476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31</xdr:col>
      <xdr:colOff>0</xdr:colOff>
      <xdr:row>166</xdr:row>
      <xdr:rowOff>0</xdr:rowOff>
    </xdr:from>
    <xdr:to>
      <xdr:col>45</xdr:col>
      <xdr:colOff>0</xdr:colOff>
      <xdr:row>196</xdr:row>
      <xdr:rowOff>185738</xdr:rowOff>
    </xdr:to>
    <xdr:graphicFrame macro="">
      <xdr:nvGraphicFramePr>
        <xdr:cNvPr id="14" name="Chart 13">
          <a:extLst>
            <a:ext uri="{FF2B5EF4-FFF2-40B4-BE49-F238E27FC236}">
              <a16:creationId xmlns:a16="http://schemas.microsoft.com/office/drawing/2014/main" id="{35D748A9-EECF-4C82-87BD-38C8A1D09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199</xdr:row>
      <xdr:rowOff>4762</xdr:rowOff>
    </xdr:from>
    <xdr:to>
      <xdr:col>15</xdr:col>
      <xdr:colOff>0</xdr:colOff>
      <xdr:row>230</xdr:row>
      <xdr:rowOff>0</xdr:rowOff>
    </xdr:to>
    <xdr:graphicFrame macro="">
      <xdr:nvGraphicFramePr>
        <xdr:cNvPr id="15" name="Chart 14">
          <a:extLst>
            <a:ext uri="{FF2B5EF4-FFF2-40B4-BE49-F238E27FC236}">
              <a16:creationId xmlns:a16="http://schemas.microsoft.com/office/drawing/2014/main" id="{8E209DC0-F43A-4C9F-9455-39CE31522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9525</xdr:colOff>
      <xdr:row>199</xdr:row>
      <xdr:rowOff>0</xdr:rowOff>
    </xdr:from>
    <xdr:to>
      <xdr:col>30</xdr:col>
      <xdr:colOff>9525</xdr:colOff>
      <xdr:row>229</xdr:row>
      <xdr:rowOff>185738</xdr:rowOff>
    </xdr:to>
    <xdr:graphicFrame macro="">
      <xdr:nvGraphicFramePr>
        <xdr:cNvPr id="16" name="Chart 15">
          <a:extLst>
            <a:ext uri="{FF2B5EF4-FFF2-40B4-BE49-F238E27FC236}">
              <a16:creationId xmlns:a16="http://schemas.microsoft.com/office/drawing/2014/main" id="{262395C3-07A9-4F31-A526-35ACF87EB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31</xdr:col>
      <xdr:colOff>0</xdr:colOff>
      <xdr:row>199</xdr:row>
      <xdr:rowOff>0</xdr:rowOff>
    </xdr:from>
    <xdr:to>
      <xdr:col>45</xdr:col>
      <xdr:colOff>0</xdr:colOff>
      <xdr:row>229</xdr:row>
      <xdr:rowOff>185738</xdr:rowOff>
    </xdr:to>
    <xdr:graphicFrame macro="">
      <xdr:nvGraphicFramePr>
        <xdr:cNvPr id="17" name="Chart 16">
          <a:extLst>
            <a:ext uri="{FF2B5EF4-FFF2-40B4-BE49-F238E27FC236}">
              <a16:creationId xmlns:a16="http://schemas.microsoft.com/office/drawing/2014/main" id="{D6DCA494-C1AF-4C04-B2D8-306FF374B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190499</xdr:colOff>
      <xdr:row>82</xdr:row>
      <xdr:rowOff>1</xdr:rowOff>
    </xdr:from>
    <xdr:to>
      <xdr:col>45</xdr:col>
      <xdr:colOff>0</xdr:colOff>
      <xdr:row>98</xdr:row>
      <xdr:rowOff>1</xdr:rowOff>
    </xdr:to>
    <xdr:graphicFrame macro="">
      <xdr:nvGraphicFramePr>
        <xdr:cNvPr id="18" name="Chart 17">
          <a:extLst>
            <a:ext uri="{FF2B5EF4-FFF2-40B4-BE49-F238E27FC236}">
              <a16:creationId xmlns:a16="http://schemas.microsoft.com/office/drawing/2014/main" id="{3363B2EC-A741-4956-B19A-5B4E92B5F1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fI7lCD3imU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258B-0C45-416D-A3B1-30C4DD0919DE}">
  <sheetPr>
    <tabColor theme="1"/>
  </sheetPr>
  <dimension ref="A1:BD44"/>
  <sheetViews>
    <sheetView tabSelected="1" zoomScaleNormal="100" workbookViewId="0"/>
  </sheetViews>
  <sheetFormatPr defaultColWidth="0" defaultRowHeight="15" zeroHeight="1" x14ac:dyDescent="0.25"/>
  <cols>
    <col min="1" max="46" width="2.85546875" style="1" customWidth="1"/>
    <col min="47" max="51" width="2.85546875" style="1" hidden="1" customWidth="1"/>
    <col min="52" max="52" width="20" style="1" hidden="1" customWidth="1"/>
    <col min="53" max="55" width="2.85546875" style="1" hidden="1" customWidth="1"/>
    <col min="56" max="56" width="20" style="1" hidden="1" customWidth="1"/>
    <col min="57" max="16384" width="2.85546875" style="1" hidden="1"/>
  </cols>
  <sheetData>
    <row r="1" spans="1:5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6" x14ac:dyDescent="0.25">
      <c r="A2" s="2"/>
      <c r="B2" s="136" t="s">
        <v>85</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2"/>
    </row>
    <row r="3" spans="1:56" x14ac:dyDescent="0.25">
      <c r="A3" s="2"/>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2"/>
    </row>
    <row r="4" spans="1:5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56" x14ac:dyDescent="0.25">
      <c r="A5" s="2"/>
      <c r="B5" s="142" t="s">
        <v>68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4"/>
      <c r="AT5" s="2"/>
    </row>
    <row r="6" spans="1:5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56" x14ac:dyDescent="0.25">
      <c r="A7" s="2"/>
      <c r="B7" s="145" t="s">
        <v>69</v>
      </c>
      <c r="C7" s="146"/>
      <c r="D7" s="146"/>
      <c r="E7" s="146"/>
      <c r="F7" s="146"/>
      <c r="G7" s="147"/>
      <c r="H7" s="148" t="s">
        <v>70</v>
      </c>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50"/>
      <c r="AT7" s="2"/>
    </row>
    <row r="8" spans="1:56" x14ac:dyDescent="0.25">
      <c r="A8" s="2"/>
      <c r="B8" s="142" t="s">
        <v>83</v>
      </c>
      <c r="C8" s="143"/>
      <c r="D8" s="143"/>
      <c r="E8" s="143"/>
      <c r="F8" s="143"/>
      <c r="G8" s="144"/>
      <c r="H8" s="148" t="s">
        <v>71</v>
      </c>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50"/>
      <c r="AT8" s="2"/>
    </row>
    <row r="9" spans="1:56" x14ac:dyDescent="0.25">
      <c r="A9" s="2"/>
      <c r="B9" s="148" t="s">
        <v>72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50"/>
      <c r="AT9" s="2"/>
    </row>
    <row r="10" spans="1:56" ht="15" customHeight="1" x14ac:dyDescent="0.25">
      <c r="A10" s="2"/>
      <c r="B10" s="148" t="s">
        <v>73</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50"/>
      <c r="AT10" s="2"/>
    </row>
    <row r="11" spans="1:56" ht="15" customHeight="1" x14ac:dyDescent="0.25">
      <c r="A11" s="2"/>
      <c r="B11" s="148" t="s">
        <v>74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50"/>
      <c r="AT11" s="2"/>
    </row>
    <row r="12" spans="1:56" ht="1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56" ht="1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Z13" s="35"/>
    </row>
    <row r="14" spans="1:56" x14ac:dyDescent="0.25">
      <c r="A14" s="2"/>
      <c r="B14" s="142" t="s">
        <v>82</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4"/>
      <c r="AT14" s="2"/>
      <c r="AZ14" s="11" t="s">
        <v>24</v>
      </c>
      <c r="BA14" s="11">
        <v>1</v>
      </c>
      <c r="BD14" s="40" t="str">
        <f>IF(OR(ISNUMBER($H$20)=FALSE, $H$20="", $H$16=""), "", DATE($H$20, IFERROR(INDEX($BA$14:$BA$25, MATCH($H$16, $AZ$14:$AZ$25, 0)), ""), 1))</f>
        <v/>
      </c>
    </row>
    <row r="15" spans="1:56" x14ac:dyDescent="0.25">
      <c r="A15" s="2"/>
      <c r="B15" s="2"/>
      <c r="C15" s="2"/>
      <c r="D15" s="2"/>
      <c r="E15" s="2"/>
      <c r="F15" s="2"/>
      <c r="G15" s="2"/>
      <c r="H15" s="168" t="s">
        <v>22</v>
      </c>
      <c r="I15" s="168"/>
      <c r="J15" s="168"/>
      <c r="K15" s="168"/>
      <c r="L15" s="168"/>
      <c r="M15" s="168"/>
      <c r="N15" s="168"/>
      <c r="O15" s="168"/>
      <c r="P15" s="168"/>
      <c r="Q15" s="168"/>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Z15" s="12" t="s">
        <v>25</v>
      </c>
      <c r="BA15" s="12">
        <v>2</v>
      </c>
      <c r="BD15" s="41" t="str">
        <f>IFERROR(DATE(YEAR(BD14), MONTH(BD14)+1, 1), "")</f>
        <v/>
      </c>
    </row>
    <row r="16" spans="1:56" x14ac:dyDescent="0.25">
      <c r="A16" s="2"/>
      <c r="B16" s="156" t="s">
        <v>23</v>
      </c>
      <c r="C16" s="157"/>
      <c r="D16" s="157"/>
      <c r="E16" s="157"/>
      <c r="F16" s="157"/>
      <c r="G16" s="158"/>
      <c r="H16" s="162"/>
      <c r="I16" s="163"/>
      <c r="J16" s="163"/>
      <c r="K16" s="163"/>
      <c r="L16" s="163"/>
      <c r="M16" s="163"/>
      <c r="N16" s="163"/>
      <c r="O16" s="163"/>
      <c r="P16" s="163"/>
      <c r="Q16" s="164"/>
      <c r="R16" s="2"/>
      <c r="S16" s="2"/>
      <c r="T16" s="118" t="s">
        <v>61</v>
      </c>
      <c r="U16" s="119"/>
      <c r="V16" s="119"/>
      <c r="W16" s="119"/>
      <c r="X16" s="119"/>
      <c r="Y16" s="119"/>
      <c r="Z16" s="119"/>
      <c r="AA16" s="119"/>
      <c r="AB16" s="119"/>
      <c r="AC16" s="119"/>
      <c r="AD16" s="119"/>
      <c r="AE16" s="119"/>
      <c r="AF16" s="119"/>
      <c r="AG16" s="119"/>
      <c r="AH16" s="119"/>
      <c r="AI16" s="119"/>
      <c r="AJ16" s="120"/>
      <c r="AK16" s="2"/>
      <c r="AL16" s="103" t="s">
        <v>80</v>
      </c>
      <c r="AM16" s="104"/>
      <c r="AN16" s="104"/>
      <c r="AO16" s="104"/>
      <c r="AP16" s="104"/>
      <c r="AQ16" s="104"/>
      <c r="AR16" s="104"/>
      <c r="AS16" s="105"/>
      <c r="AT16" s="2"/>
      <c r="AZ16" s="12" t="s">
        <v>26</v>
      </c>
      <c r="BA16" s="12">
        <v>3</v>
      </c>
      <c r="BD16" s="41" t="str">
        <f t="shared" ref="BD16:BD25" si="0">IFERROR(DATE(YEAR(BD15), MONTH(BD15)+1, 1), "")</f>
        <v/>
      </c>
    </row>
    <row r="17" spans="1:56" x14ac:dyDescent="0.25">
      <c r="A17" s="2"/>
      <c r="B17" s="159"/>
      <c r="C17" s="160"/>
      <c r="D17" s="160"/>
      <c r="E17" s="160"/>
      <c r="F17" s="160"/>
      <c r="G17" s="161"/>
      <c r="H17" s="165"/>
      <c r="I17" s="166"/>
      <c r="J17" s="166"/>
      <c r="K17" s="166"/>
      <c r="L17" s="166"/>
      <c r="M17" s="166"/>
      <c r="N17" s="166"/>
      <c r="O17" s="166"/>
      <c r="P17" s="166"/>
      <c r="Q17" s="167"/>
      <c r="R17" s="2"/>
      <c r="S17" s="2"/>
      <c r="T17" s="121"/>
      <c r="U17" s="122"/>
      <c r="V17" s="122"/>
      <c r="W17" s="122"/>
      <c r="X17" s="122"/>
      <c r="Y17" s="122"/>
      <c r="Z17" s="122"/>
      <c r="AA17" s="122"/>
      <c r="AB17" s="122"/>
      <c r="AC17" s="122"/>
      <c r="AD17" s="122"/>
      <c r="AE17" s="122"/>
      <c r="AF17" s="122"/>
      <c r="AG17" s="122"/>
      <c r="AH17" s="122"/>
      <c r="AI17" s="122"/>
      <c r="AJ17" s="123"/>
      <c r="AK17" s="2"/>
      <c r="AL17" s="106"/>
      <c r="AM17" s="107"/>
      <c r="AN17" s="107"/>
      <c r="AO17" s="107"/>
      <c r="AP17" s="107"/>
      <c r="AQ17" s="107"/>
      <c r="AR17" s="107"/>
      <c r="AS17" s="108"/>
      <c r="AT17" s="2"/>
      <c r="AZ17" s="12" t="s">
        <v>27</v>
      </c>
      <c r="BA17" s="12">
        <v>4</v>
      </c>
      <c r="BD17" s="41" t="str">
        <f t="shared" si="0"/>
        <v/>
      </c>
    </row>
    <row r="18" spans="1:56" x14ac:dyDescent="0.25">
      <c r="A18" s="2"/>
      <c r="B18" s="2"/>
      <c r="C18" s="2"/>
      <c r="D18" s="2"/>
      <c r="E18" s="2"/>
      <c r="F18" s="2"/>
      <c r="G18" s="2"/>
      <c r="H18" s="2"/>
      <c r="I18" s="2"/>
      <c r="J18" s="2"/>
      <c r="K18" s="2"/>
      <c r="L18" s="2"/>
      <c r="M18" s="2"/>
      <c r="N18" s="2"/>
      <c r="O18" s="2"/>
      <c r="P18" s="2"/>
      <c r="Q18" s="2"/>
      <c r="R18" s="154" t="str">
        <f>IF(BD14="", Budgets!$T$5, Budgets!$T$4)</f>
        <v>✕</v>
      </c>
      <c r="S18" s="155"/>
      <c r="T18" s="121"/>
      <c r="U18" s="122"/>
      <c r="V18" s="122"/>
      <c r="W18" s="122"/>
      <c r="X18" s="122"/>
      <c r="Y18" s="122"/>
      <c r="Z18" s="122"/>
      <c r="AA18" s="122"/>
      <c r="AB18" s="122"/>
      <c r="AC18" s="122"/>
      <c r="AD18" s="122"/>
      <c r="AE18" s="122"/>
      <c r="AF18" s="122"/>
      <c r="AG18" s="122"/>
      <c r="AH18" s="122"/>
      <c r="AI18" s="122"/>
      <c r="AJ18" s="123"/>
      <c r="AK18" s="2"/>
      <c r="AL18" s="109"/>
      <c r="AM18" s="110"/>
      <c r="AN18" s="110"/>
      <c r="AO18" s="110"/>
      <c r="AP18" s="110"/>
      <c r="AQ18" s="110"/>
      <c r="AR18" s="110"/>
      <c r="AS18" s="111"/>
      <c r="AT18" s="2"/>
      <c r="AZ18" s="12" t="s">
        <v>28</v>
      </c>
      <c r="BA18" s="12">
        <v>5</v>
      </c>
      <c r="BD18" s="41" t="str">
        <f t="shared" si="0"/>
        <v/>
      </c>
    </row>
    <row r="19" spans="1:56" x14ac:dyDescent="0.25">
      <c r="A19" s="2"/>
      <c r="B19" s="2"/>
      <c r="C19" s="2"/>
      <c r="D19" s="2"/>
      <c r="E19" s="2"/>
      <c r="F19" s="2"/>
      <c r="G19" s="2"/>
      <c r="H19" s="168" t="s">
        <v>37</v>
      </c>
      <c r="I19" s="168"/>
      <c r="J19" s="168"/>
      <c r="K19" s="168"/>
      <c r="L19" s="168"/>
      <c r="M19" s="168"/>
      <c r="N19" s="168"/>
      <c r="O19" s="168"/>
      <c r="P19" s="168"/>
      <c r="Q19" s="168"/>
      <c r="R19" s="154"/>
      <c r="S19" s="155"/>
      <c r="T19" s="121"/>
      <c r="U19" s="122"/>
      <c r="V19" s="122"/>
      <c r="W19" s="122"/>
      <c r="X19" s="122"/>
      <c r="Y19" s="122"/>
      <c r="Z19" s="122"/>
      <c r="AA19" s="122"/>
      <c r="AB19" s="122"/>
      <c r="AC19" s="122"/>
      <c r="AD19" s="122"/>
      <c r="AE19" s="122"/>
      <c r="AF19" s="122"/>
      <c r="AG19" s="122"/>
      <c r="AH19" s="122"/>
      <c r="AI19" s="122"/>
      <c r="AJ19" s="123"/>
      <c r="AK19" s="2"/>
      <c r="AL19" s="112"/>
      <c r="AM19" s="113"/>
      <c r="AN19" s="113"/>
      <c r="AO19" s="113"/>
      <c r="AP19" s="113"/>
      <c r="AQ19" s="113"/>
      <c r="AR19" s="113"/>
      <c r="AS19" s="114"/>
      <c r="AT19" s="2"/>
      <c r="AZ19" s="12" t="s">
        <v>29</v>
      </c>
      <c r="BA19" s="12">
        <v>6</v>
      </c>
      <c r="BD19" s="41" t="str">
        <f t="shared" si="0"/>
        <v/>
      </c>
    </row>
    <row r="20" spans="1:56" x14ac:dyDescent="0.25">
      <c r="A20" s="2"/>
      <c r="B20" s="156" t="s">
        <v>36</v>
      </c>
      <c r="C20" s="157"/>
      <c r="D20" s="157"/>
      <c r="E20" s="157"/>
      <c r="F20" s="157"/>
      <c r="G20" s="158"/>
      <c r="H20" s="162"/>
      <c r="I20" s="163"/>
      <c r="J20" s="163"/>
      <c r="K20" s="163"/>
      <c r="L20" s="163"/>
      <c r="M20" s="163"/>
      <c r="N20" s="163"/>
      <c r="O20" s="163"/>
      <c r="P20" s="163"/>
      <c r="Q20" s="164"/>
      <c r="R20" s="2"/>
      <c r="S20" s="2"/>
      <c r="T20" s="121"/>
      <c r="U20" s="122"/>
      <c r="V20" s="122"/>
      <c r="W20" s="122"/>
      <c r="X20" s="122"/>
      <c r="Y20" s="122"/>
      <c r="Z20" s="122"/>
      <c r="AA20" s="122"/>
      <c r="AB20" s="122"/>
      <c r="AC20" s="122"/>
      <c r="AD20" s="122"/>
      <c r="AE20" s="122"/>
      <c r="AF20" s="122"/>
      <c r="AG20" s="122"/>
      <c r="AH20" s="122"/>
      <c r="AI20" s="122"/>
      <c r="AJ20" s="123"/>
      <c r="AK20" s="2"/>
      <c r="AL20" s="2"/>
      <c r="AM20" s="2"/>
      <c r="AN20" s="2"/>
      <c r="AO20" s="2"/>
      <c r="AP20" s="2"/>
      <c r="AQ20" s="2"/>
      <c r="AR20" s="2"/>
      <c r="AS20" s="2"/>
      <c r="AT20" s="2"/>
      <c r="AZ20" s="12" t="s">
        <v>30</v>
      </c>
      <c r="BA20" s="12">
        <v>7</v>
      </c>
      <c r="BD20" s="41" t="str">
        <f t="shared" si="0"/>
        <v/>
      </c>
    </row>
    <row r="21" spans="1:56" x14ac:dyDescent="0.25">
      <c r="A21" s="2"/>
      <c r="B21" s="159"/>
      <c r="C21" s="160"/>
      <c r="D21" s="160"/>
      <c r="E21" s="160"/>
      <c r="F21" s="160"/>
      <c r="G21" s="161"/>
      <c r="H21" s="165"/>
      <c r="I21" s="166"/>
      <c r="J21" s="166"/>
      <c r="K21" s="166"/>
      <c r="L21" s="166"/>
      <c r="M21" s="166"/>
      <c r="N21" s="166"/>
      <c r="O21" s="166"/>
      <c r="P21" s="166"/>
      <c r="Q21" s="167"/>
      <c r="R21" s="2"/>
      <c r="S21" s="2"/>
      <c r="T21" s="124"/>
      <c r="U21" s="125"/>
      <c r="V21" s="125"/>
      <c r="W21" s="125"/>
      <c r="X21" s="125"/>
      <c r="Y21" s="125"/>
      <c r="Z21" s="125"/>
      <c r="AA21" s="125"/>
      <c r="AB21" s="125"/>
      <c r="AC21" s="125"/>
      <c r="AD21" s="125"/>
      <c r="AE21" s="125"/>
      <c r="AF21" s="125"/>
      <c r="AG21" s="125"/>
      <c r="AH21" s="125"/>
      <c r="AI21" s="125"/>
      <c r="AJ21" s="126"/>
      <c r="AK21" s="2"/>
      <c r="AL21" s="115" t="s">
        <v>81</v>
      </c>
      <c r="AM21" s="116"/>
      <c r="AN21" s="116"/>
      <c r="AO21" s="116"/>
      <c r="AP21" s="116"/>
      <c r="AQ21" s="116"/>
      <c r="AR21" s="116"/>
      <c r="AS21" s="117"/>
      <c r="AT21" s="2"/>
      <c r="AZ21" s="12" t="s">
        <v>31</v>
      </c>
      <c r="BA21" s="12">
        <v>8</v>
      </c>
      <c r="BD21" s="41" t="str">
        <f t="shared" si="0"/>
        <v/>
      </c>
    </row>
    <row r="22" spans="1:5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Z22" s="12" t="s">
        <v>32</v>
      </c>
      <c r="BA22" s="12">
        <v>9</v>
      </c>
      <c r="BD22" s="41" t="str">
        <f t="shared" si="0"/>
        <v/>
      </c>
    </row>
    <row r="23" spans="1:56" x14ac:dyDescent="0.25">
      <c r="A23" s="2"/>
      <c r="B23" s="96" t="s">
        <v>75</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8"/>
      <c r="AT23" s="2"/>
      <c r="AZ23" s="12" t="s">
        <v>33</v>
      </c>
      <c r="BA23" s="12">
        <v>10</v>
      </c>
      <c r="BD23" s="41" t="str">
        <f t="shared" si="0"/>
        <v/>
      </c>
    </row>
    <row r="24" spans="1:56" x14ac:dyDescent="0.25">
      <c r="A24" s="2"/>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3"/>
      <c r="AT24" s="2"/>
      <c r="AZ24" s="12" t="s">
        <v>34</v>
      </c>
      <c r="BA24" s="12">
        <v>11</v>
      </c>
      <c r="BD24" s="41" t="str">
        <f t="shared" si="0"/>
        <v/>
      </c>
    </row>
    <row r="25" spans="1:56" x14ac:dyDescent="0.25">
      <c r="A25" s="2"/>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3"/>
      <c r="AT25" s="2"/>
      <c r="AZ25" s="13" t="s">
        <v>35</v>
      </c>
      <c r="BA25" s="13">
        <v>12</v>
      </c>
      <c r="BD25" s="42" t="str">
        <f t="shared" si="0"/>
        <v/>
      </c>
    </row>
    <row r="26" spans="1:56" x14ac:dyDescent="0.25">
      <c r="A26" s="2"/>
      <c r="B26" s="99"/>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1"/>
      <c r="AT26" s="2"/>
    </row>
    <row r="27" spans="1:5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5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56" x14ac:dyDescent="0.25">
      <c r="A29" s="2"/>
      <c r="B29" s="103" t="s">
        <v>76</v>
      </c>
      <c r="C29" s="104"/>
      <c r="D29" s="104"/>
      <c r="E29" s="104"/>
      <c r="F29" s="104"/>
      <c r="G29" s="104"/>
      <c r="H29" s="104"/>
      <c r="I29" s="104"/>
      <c r="J29" s="104"/>
      <c r="K29" s="104"/>
      <c r="L29" s="104"/>
      <c r="M29" s="104"/>
      <c r="N29" s="104"/>
      <c r="O29" s="104"/>
      <c r="P29" s="104"/>
      <c r="Q29" s="104"/>
      <c r="R29" s="104"/>
      <c r="S29" s="104"/>
      <c r="T29" s="104"/>
      <c r="U29" s="104"/>
      <c r="V29" s="105"/>
      <c r="W29" s="2"/>
      <c r="X29" s="2"/>
      <c r="Y29" s="103" t="s">
        <v>62</v>
      </c>
      <c r="Z29" s="104"/>
      <c r="AA29" s="104"/>
      <c r="AB29" s="104"/>
      <c r="AC29" s="104"/>
      <c r="AD29" s="104"/>
      <c r="AE29" s="104"/>
      <c r="AF29" s="104"/>
      <c r="AG29" s="104"/>
      <c r="AH29" s="104"/>
      <c r="AI29" s="104"/>
      <c r="AJ29" s="104"/>
      <c r="AK29" s="104"/>
      <c r="AL29" s="104"/>
      <c r="AM29" s="104"/>
      <c r="AN29" s="104"/>
      <c r="AO29" s="104"/>
      <c r="AP29" s="104"/>
      <c r="AQ29" s="104"/>
      <c r="AR29" s="104"/>
      <c r="AS29" s="105"/>
      <c r="AT29" s="2"/>
    </row>
    <row r="30" spans="1:56" x14ac:dyDescent="0.25">
      <c r="A30" s="2"/>
      <c r="B30" s="127"/>
      <c r="C30" s="128"/>
      <c r="D30" s="128"/>
      <c r="E30" s="128"/>
      <c r="F30" s="128"/>
      <c r="G30" s="128"/>
      <c r="H30" s="128"/>
      <c r="I30" s="128"/>
      <c r="J30" s="128"/>
      <c r="K30" s="128"/>
      <c r="L30" s="128"/>
      <c r="M30" s="128"/>
      <c r="N30" s="128"/>
      <c r="O30" s="128"/>
      <c r="P30" s="128"/>
      <c r="Q30" s="128"/>
      <c r="R30" s="128"/>
      <c r="S30" s="128"/>
      <c r="T30" s="128"/>
      <c r="U30" s="128"/>
      <c r="V30" s="129"/>
      <c r="W30" s="2"/>
      <c r="X30" s="2"/>
      <c r="Y30" s="127"/>
      <c r="Z30" s="128"/>
      <c r="AA30" s="128"/>
      <c r="AB30" s="128"/>
      <c r="AC30" s="128"/>
      <c r="AD30" s="128"/>
      <c r="AE30" s="128"/>
      <c r="AF30" s="128"/>
      <c r="AG30" s="128"/>
      <c r="AH30" s="128"/>
      <c r="AI30" s="128"/>
      <c r="AJ30" s="128"/>
      <c r="AK30" s="128"/>
      <c r="AL30" s="128"/>
      <c r="AM30" s="128"/>
      <c r="AN30" s="128"/>
      <c r="AO30" s="128"/>
      <c r="AP30" s="128"/>
      <c r="AQ30" s="128"/>
      <c r="AR30" s="128"/>
      <c r="AS30" s="129"/>
      <c r="AT30" s="2"/>
    </row>
    <row r="31" spans="1:56" x14ac:dyDescent="0.25">
      <c r="A31" s="2"/>
      <c r="B31" s="130"/>
      <c r="C31" s="131"/>
      <c r="D31" s="131"/>
      <c r="E31" s="131"/>
      <c r="F31" s="131"/>
      <c r="G31" s="131"/>
      <c r="H31" s="131"/>
      <c r="I31" s="131"/>
      <c r="J31" s="131"/>
      <c r="K31" s="131"/>
      <c r="L31" s="131"/>
      <c r="M31" s="131"/>
      <c r="N31" s="131"/>
      <c r="O31" s="131"/>
      <c r="P31" s="131"/>
      <c r="Q31" s="131"/>
      <c r="R31" s="131"/>
      <c r="S31" s="131"/>
      <c r="T31" s="131"/>
      <c r="U31" s="131"/>
      <c r="V31" s="132"/>
      <c r="W31" s="2"/>
      <c r="X31" s="2"/>
      <c r="Y31" s="130"/>
      <c r="Z31" s="131"/>
      <c r="AA31" s="131"/>
      <c r="AB31" s="131"/>
      <c r="AC31" s="131"/>
      <c r="AD31" s="131"/>
      <c r="AE31" s="131"/>
      <c r="AF31" s="131"/>
      <c r="AG31" s="131"/>
      <c r="AH31" s="131"/>
      <c r="AI31" s="131"/>
      <c r="AJ31" s="131"/>
      <c r="AK31" s="131"/>
      <c r="AL31" s="131"/>
      <c r="AM31" s="131"/>
      <c r="AN31" s="131"/>
      <c r="AO31" s="131"/>
      <c r="AP31" s="131"/>
      <c r="AQ31" s="131"/>
      <c r="AR31" s="131"/>
      <c r="AS31" s="132"/>
      <c r="AT31" s="2"/>
    </row>
    <row r="32" spans="1:56" x14ac:dyDescent="0.25">
      <c r="A32" s="2"/>
      <c r="B32" s="130"/>
      <c r="C32" s="131"/>
      <c r="D32" s="131"/>
      <c r="E32" s="131"/>
      <c r="F32" s="131"/>
      <c r="G32" s="131"/>
      <c r="H32" s="131"/>
      <c r="I32" s="131"/>
      <c r="J32" s="131"/>
      <c r="K32" s="131"/>
      <c r="L32" s="131"/>
      <c r="M32" s="131"/>
      <c r="N32" s="131"/>
      <c r="O32" s="131"/>
      <c r="P32" s="131"/>
      <c r="Q32" s="131"/>
      <c r="R32" s="131"/>
      <c r="S32" s="131"/>
      <c r="T32" s="131"/>
      <c r="U32" s="131"/>
      <c r="V32" s="132"/>
      <c r="W32" s="2"/>
      <c r="X32" s="2"/>
      <c r="Y32" s="130"/>
      <c r="Z32" s="131"/>
      <c r="AA32" s="131"/>
      <c r="AB32" s="131"/>
      <c r="AC32" s="131"/>
      <c r="AD32" s="131"/>
      <c r="AE32" s="131"/>
      <c r="AF32" s="131"/>
      <c r="AG32" s="131"/>
      <c r="AH32" s="131"/>
      <c r="AI32" s="131"/>
      <c r="AJ32" s="131"/>
      <c r="AK32" s="131"/>
      <c r="AL32" s="131"/>
      <c r="AM32" s="131"/>
      <c r="AN32" s="131"/>
      <c r="AO32" s="131"/>
      <c r="AP32" s="131"/>
      <c r="AQ32" s="131"/>
      <c r="AR32" s="131"/>
      <c r="AS32" s="132"/>
      <c r="AT32" s="2"/>
    </row>
    <row r="33" spans="1:46" x14ac:dyDescent="0.25">
      <c r="A33" s="2"/>
      <c r="B33" s="130"/>
      <c r="C33" s="131"/>
      <c r="D33" s="131"/>
      <c r="E33" s="131"/>
      <c r="F33" s="131"/>
      <c r="G33" s="131"/>
      <c r="H33" s="131"/>
      <c r="I33" s="131"/>
      <c r="J33" s="131"/>
      <c r="K33" s="131"/>
      <c r="L33" s="131"/>
      <c r="M33" s="131"/>
      <c r="N33" s="131"/>
      <c r="O33" s="131"/>
      <c r="P33" s="131"/>
      <c r="Q33" s="131"/>
      <c r="R33" s="131"/>
      <c r="S33" s="131"/>
      <c r="T33" s="131"/>
      <c r="U33" s="131"/>
      <c r="V33" s="132"/>
      <c r="W33" s="2"/>
      <c r="X33" s="2"/>
      <c r="Y33" s="130"/>
      <c r="Z33" s="131"/>
      <c r="AA33" s="131"/>
      <c r="AB33" s="131"/>
      <c r="AC33" s="131"/>
      <c r="AD33" s="131"/>
      <c r="AE33" s="131"/>
      <c r="AF33" s="131"/>
      <c r="AG33" s="131"/>
      <c r="AH33" s="131"/>
      <c r="AI33" s="131"/>
      <c r="AJ33" s="131"/>
      <c r="AK33" s="131"/>
      <c r="AL33" s="131"/>
      <c r="AM33" s="131"/>
      <c r="AN33" s="131"/>
      <c r="AO33" s="131"/>
      <c r="AP33" s="131"/>
      <c r="AQ33" s="131"/>
      <c r="AR33" s="131"/>
      <c r="AS33" s="132"/>
      <c r="AT33" s="2"/>
    </row>
    <row r="34" spans="1:46" x14ac:dyDescent="0.25">
      <c r="A34" s="2"/>
      <c r="B34" s="130"/>
      <c r="C34" s="131"/>
      <c r="D34" s="131"/>
      <c r="E34" s="131"/>
      <c r="F34" s="131"/>
      <c r="G34" s="131"/>
      <c r="H34" s="131"/>
      <c r="I34" s="131"/>
      <c r="J34" s="131"/>
      <c r="K34" s="131"/>
      <c r="L34" s="131"/>
      <c r="M34" s="131"/>
      <c r="N34" s="131"/>
      <c r="O34" s="131"/>
      <c r="P34" s="131"/>
      <c r="Q34" s="131"/>
      <c r="R34" s="131"/>
      <c r="S34" s="131"/>
      <c r="T34" s="131"/>
      <c r="U34" s="131"/>
      <c r="V34" s="132"/>
      <c r="W34" s="2"/>
      <c r="X34" s="2"/>
      <c r="Y34" s="130"/>
      <c r="Z34" s="131"/>
      <c r="AA34" s="131"/>
      <c r="AB34" s="131"/>
      <c r="AC34" s="131"/>
      <c r="AD34" s="131"/>
      <c r="AE34" s="131"/>
      <c r="AF34" s="131"/>
      <c r="AG34" s="131"/>
      <c r="AH34" s="131"/>
      <c r="AI34" s="131"/>
      <c r="AJ34" s="131"/>
      <c r="AK34" s="131"/>
      <c r="AL34" s="131"/>
      <c r="AM34" s="131"/>
      <c r="AN34" s="131"/>
      <c r="AO34" s="131"/>
      <c r="AP34" s="131"/>
      <c r="AQ34" s="131"/>
      <c r="AR34" s="131"/>
      <c r="AS34" s="132"/>
      <c r="AT34" s="2"/>
    </row>
    <row r="35" spans="1:46" x14ac:dyDescent="0.25">
      <c r="A35" s="2"/>
      <c r="B35" s="130"/>
      <c r="C35" s="131"/>
      <c r="D35" s="131"/>
      <c r="E35" s="131"/>
      <c r="F35" s="131"/>
      <c r="G35" s="131"/>
      <c r="H35" s="131"/>
      <c r="I35" s="131"/>
      <c r="J35" s="131"/>
      <c r="K35" s="131"/>
      <c r="L35" s="131"/>
      <c r="M35" s="131"/>
      <c r="N35" s="131"/>
      <c r="O35" s="131"/>
      <c r="P35" s="131"/>
      <c r="Q35" s="131"/>
      <c r="R35" s="131"/>
      <c r="S35" s="131"/>
      <c r="T35" s="131"/>
      <c r="U35" s="131"/>
      <c r="V35" s="132"/>
      <c r="W35" s="2"/>
      <c r="X35" s="2"/>
      <c r="Y35" s="130"/>
      <c r="Z35" s="131"/>
      <c r="AA35" s="131"/>
      <c r="AB35" s="131"/>
      <c r="AC35" s="131"/>
      <c r="AD35" s="131"/>
      <c r="AE35" s="131"/>
      <c r="AF35" s="131"/>
      <c r="AG35" s="131"/>
      <c r="AH35" s="131"/>
      <c r="AI35" s="131"/>
      <c r="AJ35" s="131"/>
      <c r="AK35" s="131"/>
      <c r="AL35" s="131"/>
      <c r="AM35" s="131"/>
      <c r="AN35" s="131"/>
      <c r="AO35" s="131"/>
      <c r="AP35" s="131"/>
      <c r="AQ35" s="131"/>
      <c r="AR35" s="131"/>
      <c r="AS35" s="132"/>
      <c r="AT35" s="2"/>
    </row>
    <row r="36" spans="1:46" x14ac:dyDescent="0.25">
      <c r="A36" s="2"/>
      <c r="B36" s="133"/>
      <c r="C36" s="134"/>
      <c r="D36" s="134"/>
      <c r="E36" s="134"/>
      <c r="F36" s="134"/>
      <c r="G36" s="134"/>
      <c r="H36" s="134"/>
      <c r="I36" s="134"/>
      <c r="J36" s="134"/>
      <c r="K36" s="134"/>
      <c r="L36" s="134"/>
      <c r="M36" s="134"/>
      <c r="N36" s="134"/>
      <c r="O36" s="134"/>
      <c r="P36" s="134"/>
      <c r="Q36" s="134"/>
      <c r="R36" s="134"/>
      <c r="S36" s="134"/>
      <c r="T36" s="134"/>
      <c r="U36" s="134"/>
      <c r="V36" s="135"/>
      <c r="W36" s="2"/>
      <c r="X36" s="2"/>
      <c r="Y36" s="133"/>
      <c r="Z36" s="134"/>
      <c r="AA36" s="134"/>
      <c r="AB36" s="134"/>
      <c r="AC36" s="134"/>
      <c r="AD36" s="134"/>
      <c r="AE36" s="134"/>
      <c r="AF36" s="134"/>
      <c r="AG36" s="134"/>
      <c r="AH36" s="134"/>
      <c r="AI36" s="134"/>
      <c r="AJ36" s="134"/>
      <c r="AK36" s="134"/>
      <c r="AL36" s="134"/>
      <c r="AM36" s="134"/>
      <c r="AN36" s="134"/>
      <c r="AO36" s="134"/>
      <c r="AP36" s="134"/>
      <c r="AQ36" s="134"/>
      <c r="AR36" s="134"/>
      <c r="AS36" s="135"/>
      <c r="AT36" s="2"/>
    </row>
    <row r="37" spans="1:46" x14ac:dyDescent="0.25">
      <c r="A37" s="2"/>
      <c r="B37" s="103" t="s">
        <v>77</v>
      </c>
      <c r="C37" s="104"/>
      <c r="D37" s="104"/>
      <c r="E37" s="104"/>
      <c r="F37" s="104"/>
      <c r="G37" s="104"/>
      <c r="H37" s="104"/>
      <c r="I37" s="104"/>
      <c r="J37" s="104"/>
      <c r="K37" s="104"/>
      <c r="L37" s="104"/>
      <c r="M37" s="104"/>
      <c r="N37" s="104"/>
      <c r="O37" s="104"/>
      <c r="P37" s="104"/>
      <c r="Q37" s="104"/>
      <c r="R37" s="104"/>
      <c r="S37" s="104"/>
      <c r="T37" s="104"/>
      <c r="U37" s="104"/>
      <c r="V37" s="105"/>
      <c r="W37" s="2"/>
      <c r="X37" s="2"/>
      <c r="Y37" s="103" t="s">
        <v>78</v>
      </c>
      <c r="Z37" s="104"/>
      <c r="AA37" s="104"/>
      <c r="AB37" s="104"/>
      <c r="AC37" s="104"/>
      <c r="AD37" s="104"/>
      <c r="AE37" s="104"/>
      <c r="AF37" s="104"/>
      <c r="AG37" s="104"/>
      <c r="AH37" s="104"/>
      <c r="AI37" s="104"/>
      <c r="AJ37" s="104"/>
      <c r="AK37" s="104"/>
      <c r="AL37" s="104"/>
      <c r="AM37" s="104"/>
      <c r="AN37" s="104"/>
      <c r="AO37" s="104"/>
      <c r="AP37" s="104"/>
      <c r="AQ37" s="104"/>
      <c r="AR37" s="104"/>
      <c r="AS37" s="105"/>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96" t="s">
        <v>79</v>
      </c>
      <c r="C42" s="97"/>
      <c r="D42" s="97"/>
      <c r="E42" s="97"/>
      <c r="F42" s="97"/>
      <c r="G42" s="97"/>
      <c r="H42" s="97"/>
      <c r="I42" s="97"/>
      <c r="J42" s="97"/>
      <c r="K42" s="97"/>
      <c r="L42" s="97"/>
      <c r="M42" s="97"/>
      <c r="N42" s="97"/>
      <c r="O42" s="97"/>
      <c r="P42" s="97"/>
      <c r="Q42" s="97"/>
      <c r="R42" s="97"/>
      <c r="S42" s="97"/>
      <c r="T42" s="97"/>
      <c r="U42" s="97"/>
      <c r="V42" s="98"/>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99"/>
      <c r="C43" s="100"/>
      <c r="D43" s="100"/>
      <c r="E43" s="100"/>
      <c r="F43" s="100"/>
      <c r="G43" s="100"/>
      <c r="H43" s="100"/>
      <c r="I43" s="100"/>
      <c r="J43" s="100"/>
      <c r="K43" s="100"/>
      <c r="L43" s="100"/>
      <c r="M43" s="100"/>
      <c r="N43" s="100"/>
      <c r="O43" s="100"/>
      <c r="P43" s="100"/>
      <c r="Q43" s="100"/>
      <c r="R43" s="100"/>
      <c r="S43" s="100"/>
      <c r="T43" s="100"/>
      <c r="U43" s="100"/>
      <c r="V43" s="101"/>
      <c r="W43" s="2"/>
      <c r="X43" s="2"/>
      <c r="Y43" s="102" t="s">
        <v>63</v>
      </c>
      <c r="Z43" s="102"/>
      <c r="AA43" s="102"/>
      <c r="AB43" s="102"/>
      <c r="AC43" s="102"/>
      <c r="AD43" s="102"/>
      <c r="AE43" s="102"/>
      <c r="AF43" s="102"/>
      <c r="AG43" s="102"/>
      <c r="AH43" s="102"/>
      <c r="AI43" s="102"/>
      <c r="AJ43" s="102"/>
      <c r="AK43" s="102"/>
      <c r="AL43" s="102"/>
      <c r="AM43" s="102"/>
      <c r="AN43" s="102"/>
      <c r="AO43" s="102"/>
      <c r="AP43" s="102"/>
      <c r="AQ43" s="102"/>
      <c r="AR43" s="102"/>
      <c r="AS43" s="10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sheetData>
  <sheetProtection algorithmName="SHA-512" hashValue="gDf0rvqAWznqzX8AQIip3kCFC7gRmamgzqfhFelNKcWtaWra+GkTF7hWxv955kwDMH1TsrmvkAsq1yKUFhPSoQ==" saltValue="Me/kzUaAbIee22sjd0ImgA==" spinCount="100000" sheet="1" objects="1" scenarios="1"/>
  <mergeCells count="30">
    <mergeCell ref="B9:AS9"/>
    <mergeCell ref="B10:AS10"/>
    <mergeCell ref="B11:AS11"/>
    <mergeCell ref="B14:AS14"/>
    <mergeCell ref="B23:AS26"/>
    <mergeCell ref="R18:S19"/>
    <mergeCell ref="B16:G17"/>
    <mergeCell ref="H16:Q17"/>
    <mergeCell ref="H15:Q15"/>
    <mergeCell ref="H19:Q19"/>
    <mergeCell ref="B20:G21"/>
    <mergeCell ref="H20:Q21"/>
    <mergeCell ref="B2:AS3"/>
    <mergeCell ref="B5:AS5"/>
    <mergeCell ref="B7:G7"/>
    <mergeCell ref="H7:AS7"/>
    <mergeCell ref="B8:G8"/>
    <mergeCell ref="H8:AS8"/>
    <mergeCell ref="B42:V43"/>
    <mergeCell ref="Y43:AS43"/>
    <mergeCell ref="AL16:AS16"/>
    <mergeCell ref="AL17:AS19"/>
    <mergeCell ref="AL21:AS21"/>
    <mergeCell ref="T16:AJ21"/>
    <mergeCell ref="B29:V29"/>
    <mergeCell ref="B30:V36"/>
    <mergeCell ref="B37:V37"/>
    <mergeCell ref="Y29:AS29"/>
    <mergeCell ref="Y30:AS36"/>
    <mergeCell ref="Y37:AS37"/>
  </mergeCells>
  <dataValidations count="1">
    <dataValidation type="list" allowBlank="1" showInputMessage="1" showErrorMessage="1" sqref="H16:Q17" xr:uid="{6E75A6F1-C30F-4C7B-B33F-1268C1C2CE0F}">
      <formula1>$AZ$13:$AZ$25</formula1>
    </dataValidation>
  </dataValidations>
  <hyperlinks>
    <hyperlink ref="AL21:AS21" r:id="rId1" display="Watch on YouTube" xr:uid="{658779CA-7859-48AE-8ED3-3C83186E5617}"/>
  </hyperlinks>
  <pageMargins left="0.7" right="0.7" top="0.75" bottom="0.75" header="0.3" footer="0.3"/>
  <pageSetup paperSize="9" orientation="landscape" verticalDpi="300" r:id="rId2"/>
  <drawing r:id="rId3"/>
  <extLst>
    <ext xmlns:x14="http://schemas.microsoft.com/office/spreadsheetml/2009/9/main" uri="{78C0D931-6437-407d-A8EE-F0AAD7539E65}">
      <x14:conditionalFormattings>
        <x14:conditionalFormatting xmlns:xm="http://schemas.microsoft.com/office/excel/2006/main">
          <x14:cfRule type="expression" priority="1" id="{9FABE2B1-B9CD-43DD-BD2F-0174F257E000}">
            <xm:f>$R$18=Budgets!$T$5</xm:f>
            <x14:dxf>
              <font>
                <b/>
                <i val="0"/>
                <color rgb="FFFF0000"/>
              </font>
            </x14:dxf>
          </x14:cfRule>
          <x14:cfRule type="expression" priority="2" id="{D573F8DB-5017-4FF9-9315-E2B16A51C803}">
            <xm:f>$R$18=Budgets!$T$4</xm:f>
            <x14:dxf>
              <font>
                <b/>
                <i val="0"/>
                <color rgb="FF00B050"/>
              </font>
            </x14:dxf>
          </x14:cfRule>
          <xm:sqref>R18:S19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0850-89E1-4577-86D0-8412C6A562CD}">
  <sheetPr>
    <tabColor theme="0" tint="-0.499984740745262"/>
  </sheetPr>
  <dimension ref="A1:AH53"/>
  <sheetViews>
    <sheetView workbookViewId="0"/>
  </sheetViews>
  <sheetFormatPr defaultColWidth="0" defaultRowHeight="15" customHeight="1" zeroHeight="1" x14ac:dyDescent="0.25"/>
  <cols>
    <col min="1" max="3" width="2.85546875" style="1" customWidth="1"/>
    <col min="4" max="4" width="22.85546875" style="1" customWidth="1"/>
    <col min="5" max="5" width="11.42578125" style="1" customWidth="1"/>
    <col min="6" max="16" width="11.5703125" style="1" customWidth="1"/>
    <col min="17" max="17" width="2.85546875" style="1" customWidth="1"/>
    <col min="18" max="19" width="9.140625" style="1" hidden="1" customWidth="1"/>
    <col min="20" max="20" width="22.85546875" style="1" hidden="1" customWidth="1"/>
    <col min="21" max="34" width="0" style="1" hidden="1" customWidth="1"/>
    <col min="35" max="16384" width="9.140625" style="1" hidden="1"/>
  </cols>
  <sheetData>
    <row r="1" spans="1:34" ht="15" customHeight="1" x14ac:dyDescent="0.25">
      <c r="A1" s="2"/>
      <c r="B1" s="2"/>
      <c r="C1" s="2"/>
      <c r="D1" s="2"/>
      <c r="E1" s="2"/>
      <c r="F1" s="2"/>
      <c r="G1" s="2"/>
      <c r="H1" s="2"/>
      <c r="I1" s="2"/>
      <c r="J1" s="2"/>
      <c r="K1" s="2"/>
      <c r="L1" s="2"/>
      <c r="M1" s="2"/>
      <c r="N1" s="2"/>
      <c r="O1" s="2"/>
      <c r="P1" s="2"/>
      <c r="Q1" s="2"/>
    </row>
    <row r="2" spans="1:34" ht="15" customHeight="1" x14ac:dyDescent="0.25">
      <c r="A2" s="2"/>
      <c r="B2" s="170" t="s">
        <v>7</v>
      </c>
      <c r="C2" s="171"/>
      <c r="D2" s="171"/>
      <c r="E2" s="171"/>
      <c r="F2" s="171"/>
      <c r="G2" s="174" t="s">
        <v>21</v>
      </c>
      <c r="H2" s="175"/>
      <c r="I2" s="175"/>
      <c r="J2" s="175"/>
      <c r="K2" s="175"/>
      <c r="L2" s="175"/>
      <c r="M2" s="175"/>
      <c r="N2" s="175"/>
      <c r="O2" s="175"/>
      <c r="P2" s="176"/>
      <c r="Q2" s="2"/>
    </row>
    <row r="3" spans="1:34" ht="15" customHeight="1" x14ac:dyDescent="0.25">
      <c r="A3" s="2"/>
      <c r="B3" s="172"/>
      <c r="C3" s="173"/>
      <c r="D3" s="173"/>
      <c r="E3" s="173"/>
      <c r="F3" s="173"/>
      <c r="G3" s="177"/>
      <c r="H3" s="178"/>
      <c r="I3" s="178"/>
      <c r="J3" s="178"/>
      <c r="K3" s="178"/>
      <c r="L3" s="178"/>
      <c r="M3" s="178"/>
      <c r="N3" s="178"/>
      <c r="O3" s="178"/>
      <c r="P3" s="179"/>
      <c r="Q3" s="2"/>
    </row>
    <row r="4" spans="1:34" ht="15" customHeight="1" x14ac:dyDescent="0.25">
      <c r="A4" s="2"/>
      <c r="B4" s="2"/>
      <c r="C4" s="2"/>
      <c r="D4" s="2"/>
      <c r="E4" s="2"/>
      <c r="F4" s="2"/>
      <c r="G4" s="180"/>
      <c r="H4" s="181"/>
      <c r="I4" s="181"/>
      <c r="J4" s="181"/>
      <c r="K4" s="181"/>
      <c r="L4" s="181"/>
      <c r="M4" s="181"/>
      <c r="N4" s="181"/>
      <c r="O4" s="181"/>
      <c r="P4" s="182"/>
      <c r="Q4" s="2"/>
      <c r="T4" s="11" t="s">
        <v>9</v>
      </c>
      <c r="V4" s="35" t="str">
        <f>IF($V$7&gt;=$V$24, $T$4, $T$5)</f>
        <v>✓</v>
      </c>
    </row>
    <row r="5" spans="1:34" ht="15" customHeight="1" x14ac:dyDescent="0.25">
      <c r="A5" s="2"/>
      <c r="B5" s="2"/>
      <c r="C5" s="2"/>
      <c r="D5" s="2"/>
      <c r="E5" s="2"/>
      <c r="F5" s="2"/>
      <c r="G5" s="2"/>
      <c r="H5" s="2"/>
      <c r="I5" s="2"/>
      <c r="J5" s="2"/>
      <c r="K5" s="2"/>
      <c r="L5" s="2"/>
      <c r="M5" s="2"/>
      <c r="N5" s="2"/>
      <c r="O5" s="2"/>
      <c r="P5" s="2"/>
      <c r="Q5" s="2"/>
      <c r="T5" s="13" t="s">
        <v>10</v>
      </c>
    </row>
    <row r="6" spans="1:34" ht="15" customHeight="1" x14ac:dyDescent="0.25">
      <c r="A6" s="2"/>
      <c r="B6" s="136" t="s">
        <v>4</v>
      </c>
      <c r="C6" s="137"/>
      <c r="D6" s="137"/>
      <c r="E6" s="174" t="s">
        <v>5</v>
      </c>
      <c r="F6" s="175"/>
      <c r="G6" s="175"/>
      <c r="H6" s="175"/>
      <c r="I6" s="175"/>
      <c r="J6" s="175"/>
      <c r="K6" s="175"/>
      <c r="L6" s="175"/>
      <c r="M6" s="175"/>
      <c r="N6" s="175"/>
      <c r="O6" s="175"/>
      <c r="P6" s="176"/>
      <c r="Q6" s="2"/>
      <c r="V6" s="3"/>
      <c r="W6" s="3"/>
      <c r="X6" s="3"/>
      <c r="Y6" s="3"/>
      <c r="Z6" s="3"/>
      <c r="AA6" s="3"/>
      <c r="AB6" s="3"/>
      <c r="AC6" s="3"/>
      <c r="AD6" s="3"/>
      <c r="AE6" s="3"/>
      <c r="AF6" s="3"/>
      <c r="AG6" s="3"/>
    </row>
    <row r="7" spans="1:34" ht="15" customHeight="1" x14ac:dyDescent="0.25">
      <c r="A7" s="2"/>
      <c r="B7" s="139"/>
      <c r="C7" s="140"/>
      <c r="D7" s="140"/>
      <c r="E7" s="177"/>
      <c r="F7" s="178"/>
      <c r="G7" s="178"/>
      <c r="H7" s="178"/>
      <c r="I7" s="178"/>
      <c r="J7" s="178"/>
      <c r="K7" s="178"/>
      <c r="L7" s="178"/>
      <c r="M7" s="178"/>
      <c r="N7" s="178"/>
      <c r="O7" s="178"/>
      <c r="P7" s="179"/>
      <c r="Q7" s="2"/>
      <c r="V7" s="67">
        <f>SUM($V$11:$AG$20)</f>
        <v>0</v>
      </c>
    </row>
    <row r="8" spans="1:34" ht="15" customHeight="1" x14ac:dyDescent="0.25">
      <c r="A8" s="2"/>
      <c r="B8" s="2"/>
      <c r="C8" s="2"/>
      <c r="D8" s="2"/>
      <c r="E8" s="180"/>
      <c r="F8" s="181"/>
      <c r="G8" s="181"/>
      <c r="H8" s="181"/>
      <c r="I8" s="181"/>
      <c r="J8" s="181"/>
      <c r="K8" s="181"/>
      <c r="L8" s="181"/>
      <c r="M8" s="181"/>
      <c r="N8" s="181"/>
      <c r="O8" s="181"/>
      <c r="P8" s="182"/>
      <c r="Q8" s="2"/>
    </row>
    <row r="9" spans="1:34" ht="15" customHeight="1" x14ac:dyDescent="0.25">
      <c r="A9" s="2"/>
      <c r="B9" s="2"/>
      <c r="C9" s="2"/>
      <c r="D9" s="2"/>
      <c r="E9" s="2"/>
      <c r="F9" s="2"/>
      <c r="G9" s="2"/>
      <c r="H9" s="2"/>
      <c r="I9" s="2"/>
      <c r="J9" s="2"/>
      <c r="K9" s="2"/>
      <c r="L9" s="2"/>
      <c r="M9" s="2"/>
      <c r="N9" s="2"/>
      <c r="O9" s="2"/>
      <c r="P9" s="2"/>
      <c r="Q9" s="2"/>
      <c r="V9" s="57" t="str">
        <f ca="1">IFERROR(INDEX(Report!$BE$6:$BE$17, MATCH(V10, Report!$AZ$6:$AZ$17, 0)), "")</f>
        <v/>
      </c>
      <c r="W9" s="58" t="str">
        <f ca="1">IFERROR(INDEX(Report!$BE$6:$BE$17, MATCH(W10, Report!$AZ$6:$AZ$17, 0)), "")</f>
        <v/>
      </c>
      <c r="X9" s="58" t="str">
        <f ca="1">IFERROR(INDEX(Report!$BE$6:$BE$17, MATCH(X10, Report!$AZ$6:$AZ$17, 0)), "")</f>
        <v/>
      </c>
      <c r="Y9" s="58" t="str">
        <f ca="1">IFERROR(INDEX(Report!$BE$6:$BE$17, MATCH(Y10, Report!$AZ$6:$AZ$17, 0)), "")</f>
        <v/>
      </c>
      <c r="Z9" s="58" t="str">
        <f ca="1">IFERROR(INDEX(Report!$BE$6:$BE$17, MATCH(Z10, Report!$AZ$6:$AZ$17, 0)), "")</f>
        <v/>
      </c>
      <c r="AA9" s="58" t="str">
        <f ca="1">IFERROR(INDEX(Report!$BE$6:$BE$17, MATCH(AA10, Report!$AZ$6:$AZ$17, 0)), "")</f>
        <v/>
      </c>
      <c r="AB9" s="58" t="str">
        <f ca="1">IFERROR(INDEX(Report!$BE$6:$BE$17, MATCH(AB10, Report!$AZ$6:$AZ$17, 0)), "")</f>
        <v/>
      </c>
      <c r="AC9" s="58" t="str">
        <f ca="1">IFERROR(INDEX(Report!$BE$6:$BE$17, MATCH(AC10, Report!$AZ$6:$AZ$17, 0)), "")</f>
        <v/>
      </c>
      <c r="AD9" s="58" t="str">
        <f ca="1">IFERROR(INDEX(Report!$BE$6:$BE$17, MATCH(AD10, Report!$AZ$6:$AZ$17, 0)), "")</f>
        <v/>
      </c>
      <c r="AE9" s="58" t="str">
        <f ca="1">IFERROR(INDEX(Report!$BE$6:$BE$17, MATCH(AE10, Report!$AZ$6:$AZ$17, 0)), "")</f>
        <v/>
      </c>
      <c r="AF9" s="58" t="str">
        <f ca="1">IFERROR(INDEX(Report!$BE$6:$BE$17, MATCH(AF10, Report!$AZ$6:$AZ$17, 0)), "")</f>
        <v/>
      </c>
      <c r="AG9" s="59" t="str">
        <f ca="1">IFERROR(INDEX(Report!$BE$6:$BE$17, MATCH(AG10, Report!$AZ$6:$AZ$17, 0)), "")</f>
        <v/>
      </c>
    </row>
    <row r="10" spans="1:34" ht="15" customHeight="1" x14ac:dyDescent="0.25">
      <c r="A10" s="2"/>
      <c r="B10" s="69" t="s">
        <v>2</v>
      </c>
      <c r="C10" s="70" t="s">
        <v>1</v>
      </c>
      <c r="D10" s="71" t="s">
        <v>0</v>
      </c>
      <c r="E10" s="71" t="str">
        <f>IF('Intro &amp; Setup'!$BD$14="", "", TEXT('Intro &amp; Setup'!$BD$14, "mmm yyyy"))</f>
        <v/>
      </c>
      <c r="F10" s="71" t="str">
        <f>IF('Intro &amp; Setup'!$BD$15="", "", TEXT('Intro &amp; Setup'!$BD$15, "mmm yyyy"))</f>
        <v/>
      </c>
      <c r="G10" s="71" t="str">
        <f>IF('Intro &amp; Setup'!$BD$16="", "", TEXT('Intro &amp; Setup'!$BD$16, "mmm yyyy"))</f>
        <v/>
      </c>
      <c r="H10" s="71" t="str">
        <f>IF('Intro &amp; Setup'!$BD$17="", "", TEXT('Intro &amp; Setup'!$BD$17, "mmm yyyy"))</f>
        <v/>
      </c>
      <c r="I10" s="71" t="str">
        <f>IF('Intro &amp; Setup'!$BD$18="", "", TEXT('Intro &amp; Setup'!$BD$18, "mmm yyyy"))</f>
        <v/>
      </c>
      <c r="J10" s="71" t="str">
        <f>IF('Intro &amp; Setup'!$BD$19="", "", TEXT('Intro &amp; Setup'!$BD$19, "mmm yyyy"))</f>
        <v/>
      </c>
      <c r="K10" s="71" t="str">
        <f>IF('Intro &amp; Setup'!$BD$20="", "", TEXT('Intro &amp; Setup'!$BD$20, "mmm yyyy"))</f>
        <v/>
      </c>
      <c r="L10" s="71" t="str">
        <f>IF('Intro &amp; Setup'!$BD$21="", "", TEXT('Intro &amp; Setup'!$BD$21, "mmm yyyy"))</f>
        <v/>
      </c>
      <c r="M10" s="71" t="str">
        <f>IF('Intro &amp; Setup'!$BD$22="", "", TEXT('Intro &amp; Setup'!$BD$22, "mmm yyyy"))</f>
        <v/>
      </c>
      <c r="N10" s="71" t="str">
        <f>IF('Intro &amp; Setup'!$BD$23="", "", TEXT('Intro &amp; Setup'!$BD$23, "mmm yyyy"))</f>
        <v/>
      </c>
      <c r="O10" s="71" t="str">
        <f>IF('Intro &amp; Setup'!$BD$24="", "", TEXT('Intro &amp; Setup'!$BD$24, "mmm yyyy"))</f>
        <v/>
      </c>
      <c r="P10" s="72" t="str">
        <f>IF('Intro &amp; Setup'!$BD$25="", "", TEXT('Intro &amp; Setup'!$BD$25, "mmm yyyy"))</f>
        <v/>
      </c>
      <c r="Q10" s="2"/>
      <c r="T10" s="10" t="s">
        <v>8</v>
      </c>
      <c r="U10" s="44">
        <v>0</v>
      </c>
      <c r="V10" s="10" t="str">
        <f>E$10</f>
        <v/>
      </c>
      <c r="W10" s="10" t="str">
        <f t="shared" ref="W10:AE10" si="0">F$10</f>
        <v/>
      </c>
      <c r="X10" s="10" t="str">
        <f t="shared" si="0"/>
        <v/>
      </c>
      <c r="Y10" s="10" t="str">
        <f t="shared" si="0"/>
        <v/>
      </c>
      <c r="Z10" s="10" t="str">
        <f t="shared" si="0"/>
        <v/>
      </c>
      <c r="AA10" s="10" t="str">
        <f t="shared" si="0"/>
        <v/>
      </c>
      <c r="AB10" s="10" t="str">
        <f t="shared" si="0"/>
        <v/>
      </c>
      <c r="AC10" s="10" t="str">
        <f t="shared" si="0"/>
        <v/>
      </c>
      <c r="AD10" s="10" t="str">
        <f t="shared" si="0"/>
        <v/>
      </c>
      <c r="AE10" s="10" t="str">
        <f t="shared" si="0"/>
        <v/>
      </c>
      <c r="AF10" s="10" t="str">
        <f>O$10</f>
        <v/>
      </c>
      <c r="AG10" s="10" t="str">
        <f t="shared" ref="AG10" si="1">P$10</f>
        <v/>
      </c>
      <c r="AH10" s="10" t="s">
        <v>11</v>
      </c>
    </row>
    <row r="11" spans="1:34" ht="15" customHeight="1" x14ac:dyDescent="0.25">
      <c r="A11" s="2"/>
      <c r="B11" s="4" t="str">
        <f t="shared" ref="B11:B20" si="2">IF(D11="", "", IF(COUNTIF($T$11:$T$46, $D11)&gt;1, $T$5, $T$4))</f>
        <v/>
      </c>
      <c r="C11" s="5" t="str">
        <f>IF(D11="", "", IF(COUNTIF($V11:$AG11, "")&gt;0, $T$5, $T$4))</f>
        <v/>
      </c>
      <c r="D11" s="60"/>
      <c r="E11" s="61"/>
      <c r="F11" s="61"/>
      <c r="G11" s="61"/>
      <c r="H11" s="61"/>
      <c r="I11" s="61"/>
      <c r="J11" s="61"/>
      <c r="K11" s="61"/>
      <c r="L11" s="61"/>
      <c r="M11" s="61"/>
      <c r="N11" s="61"/>
      <c r="O11" s="61"/>
      <c r="P11" s="29"/>
      <c r="Q11" s="2"/>
      <c r="R11" s="3"/>
      <c r="T11" s="11" t="str">
        <f>IF(D11="", "", D11)</f>
        <v/>
      </c>
      <c r="U11" s="43" t="str">
        <f>IF($T11="", "", MAX($U$10:$U10)+1)</f>
        <v/>
      </c>
      <c r="V11" s="15" t="str">
        <f>IF($E11="", "", $E11)</f>
        <v/>
      </c>
      <c r="W11" s="16" t="str">
        <f>IF(F11="", V11, IF(ISNUMBER(F11)=FALSE, "", F11))</f>
        <v/>
      </c>
      <c r="X11" s="16" t="str">
        <f t="shared" ref="X11:AG11" si="3">IF(G11="", W11, IF(ISNUMBER(G11)=FALSE, "", G11))</f>
        <v/>
      </c>
      <c r="Y11" s="16" t="str">
        <f t="shared" si="3"/>
        <v/>
      </c>
      <c r="Z11" s="16" t="str">
        <f t="shared" si="3"/>
        <v/>
      </c>
      <c r="AA11" s="16" t="str">
        <f t="shared" si="3"/>
        <v/>
      </c>
      <c r="AB11" s="16" t="str">
        <f t="shared" si="3"/>
        <v/>
      </c>
      <c r="AC11" s="16" t="str">
        <f t="shared" si="3"/>
        <v/>
      </c>
      <c r="AD11" s="16" t="str">
        <f t="shared" si="3"/>
        <v/>
      </c>
      <c r="AE11" s="16" t="str">
        <f t="shared" si="3"/>
        <v/>
      </c>
      <c r="AF11" s="16" t="str">
        <f t="shared" si="3"/>
        <v/>
      </c>
      <c r="AG11" s="17" t="str">
        <f t="shared" si="3"/>
        <v/>
      </c>
      <c r="AH11" s="23" t="str">
        <f>IF(OR(COUNTIF($V11:$AG11, "")=12, COUNTIF($V11:$AG11, "")=0), "", "Yellow")</f>
        <v/>
      </c>
    </row>
    <row r="12" spans="1:34" ht="15" customHeight="1" x14ac:dyDescent="0.25">
      <c r="A12" s="2"/>
      <c r="B12" s="6" t="str">
        <f t="shared" si="2"/>
        <v/>
      </c>
      <c r="C12" s="7" t="str">
        <f t="shared" ref="C12:C20" si="4">IF(D12="", "", IF(COUNTIF($V12:$AG12, "")&gt;0, $T$5, $T$4))</f>
        <v/>
      </c>
      <c r="D12" s="62"/>
      <c r="E12" s="63"/>
      <c r="F12" s="63"/>
      <c r="G12" s="63"/>
      <c r="H12" s="63"/>
      <c r="I12" s="63"/>
      <c r="J12" s="63"/>
      <c r="K12" s="63"/>
      <c r="L12" s="63"/>
      <c r="M12" s="63"/>
      <c r="N12" s="63"/>
      <c r="O12" s="63"/>
      <c r="P12" s="33"/>
      <c r="Q12" s="2"/>
      <c r="R12" s="3"/>
      <c r="T12" s="12" t="str">
        <f t="shared" ref="T12:T20" si="5">IF(D12="", "", D12)</f>
        <v/>
      </c>
      <c r="U12" s="43" t="str">
        <f>IF($T12="", "", MAX($U$10:$U11)+1)</f>
        <v/>
      </c>
      <c r="V12" s="18" t="str">
        <f t="shared" ref="V12:V20" si="6">IF($E12="", "", $E12)</f>
        <v/>
      </c>
      <c r="W12" s="14" t="str">
        <f t="shared" ref="W12:W20" si="7">IF(F12="", V12, IF(ISNUMBER(F12)=FALSE, "", F12))</f>
        <v/>
      </c>
      <c r="X12" s="14" t="str">
        <f t="shared" ref="X12:X20" si="8">IF(G12="", W12, IF(ISNUMBER(G12)=FALSE, "", G12))</f>
        <v/>
      </c>
      <c r="Y12" s="14" t="str">
        <f t="shared" ref="Y12:Y20" si="9">IF(H12="", X12, IF(ISNUMBER(H12)=FALSE, "", H12))</f>
        <v/>
      </c>
      <c r="Z12" s="14" t="str">
        <f t="shared" ref="Z12:Z20" si="10">IF(I12="", Y12, IF(ISNUMBER(I12)=FALSE, "", I12))</f>
        <v/>
      </c>
      <c r="AA12" s="14" t="str">
        <f t="shared" ref="AA12:AA20" si="11">IF(J12="", Z12, IF(ISNUMBER(J12)=FALSE, "", J12))</f>
        <v/>
      </c>
      <c r="AB12" s="14" t="str">
        <f t="shared" ref="AB12:AB20" si="12">IF(K12="", AA12, IF(ISNUMBER(K12)=FALSE, "", K12))</f>
        <v/>
      </c>
      <c r="AC12" s="14" t="str">
        <f t="shared" ref="AC12:AC20" si="13">IF(L12="", AB12, IF(ISNUMBER(L12)=FALSE, "", L12))</f>
        <v/>
      </c>
      <c r="AD12" s="14" t="str">
        <f t="shared" ref="AD12:AD20" si="14">IF(M12="", AC12, IF(ISNUMBER(M12)=FALSE, "", M12))</f>
        <v/>
      </c>
      <c r="AE12" s="14" t="str">
        <f t="shared" ref="AE12:AE20" si="15">IF(N12="", AD12, IF(ISNUMBER(N12)=FALSE, "", N12))</f>
        <v/>
      </c>
      <c r="AF12" s="14" t="str">
        <f t="shared" ref="AF12:AF20" si="16">IF(O12="", AE12, IF(ISNUMBER(O12)=FALSE, "", O12))</f>
        <v/>
      </c>
      <c r="AG12" s="19" t="str">
        <f t="shared" ref="AG12:AG20" si="17">IF(P12="", AF12, IF(ISNUMBER(P12)=FALSE, "", P12))</f>
        <v/>
      </c>
      <c r="AH12" s="24" t="str">
        <f t="shared" ref="AH12:AH20" si="18">IF(OR(COUNTIF($V12:$AG12, "")=12, COUNTIF($V12:$AG12, "")=0), "", "Yellow")</f>
        <v/>
      </c>
    </row>
    <row r="13" spans="1:34" ht="15" customHeight="1" x14ac:dyDescent="0.25">
      <c r="A13" s="2"/>
      <c r="B13" s="6" t="str">
        <f t="shared" si="2"/>
        <v/>
      </c>
      <c r="C13" s="7" t="str">
        <f t="shared" si="4"/>
        <v/>
      </c>
      <c r="D13" s="62"/>
      <c r="E13" s="63"/>
      <c r="F13" s="63"/>
      <c r="G13" s="63"/>
      <c r="H13" s="63"/>
      <c r="I13" s="63"/>
      <c r="J13" s="63"/>
      <c r="K13" s="63"/>
      <c r="L13" s="63"/>
      <c r="M13" s="63"/>
      <c r="N13" s="63"/>
      <c r="O13" s="63"/>
      <c r="P13" s="33"/>
      <c r="Q13" s="2"/>
      <c r="R13" s="3"/>
      <c r="T13" s="12" t="str">
        <f t="shared" si="5"/>
        <v/>
      </c>
      <c r="U13" s="43" t="str">
        <f>IF($T13="", "", MAX($U$10:$U12)+1)</f>
        <v/>
      </c>
      <c r="V13" s="18" t="str">
        <f t="shared" si="6"/>
        <v/>
      </c>
      <c r="W13" s="14" t="str">
        <f t="shared" si="7"/>
        <v/>
      </c>
      <c r="X13" s="14" t="str">
        <f t="shared" si="8"/>
        <v/>
      </c>
      <c r="Y13" s="14" t="str">
        <f t="shared" si="9"/>
        <v/>
      </c>
      <c r="Z13" s="14" t="str">
        <f t="shared" si="10"/>
        <v/>
      </c>
      <c r="AA13" s="14" t="str">
        <f t="shared" si="11"/>
        <v/>
      </c>
      <c r="AB13" s="14" t="str">
        <f t="shared" si="12"/>
        <v/>
      </c>
      <c r="AC13" s="14" t="str">
        <f t="shared" si="13"/>
        <v/>
      </c>
      <c r="AD13" s="14" t="str">
        <f t="shared" si="14"/>
        <v/>
      </c>
      <c r="AE13" s="14" t="str">
        <f t="shared" si="15"/>
        <v/>
      </c>
      <c r="AF13" s="14" t="str">
        <f t="shared" si="16"/>
        <v/>
      </c>
      <c r="AG13" s="19" t="str">
        <f t="shared" si="17"/>
        <v/>
      </c>
      <c r="AH13" s="24" t="str">
        <f t="shared" si="18"/>
        <v/>
      </c>
    </row>
    <row r="14" spans="1:34" ht="15" customHeight="1" x14ac:dyDescent="0.25">
      <c r="A14" s="2"/>
      <c r="B14" s="6" t="str">
        <f t="shared" si="2"/>
        <v/>
      </c>
      <c r="C14" s="7" t="str">
        <f t="shared" si="4"/>
        <v/>
      </c>
      <c r="D14" s="62"/>
      <c r="E14" s="63"/>
      <c r="F14" s="63"/>
      <c r="G14" s="63"/>
      <c r="H14" s="63"/>
      <c r="I14" s="63"/>
      <c r="J14" s="63"/>
      <c r="K14" s="63"/>
      <c r="L14" s="63"/>
      <c r="M14" s="63"/>
      <c r="N14" s="63"/>
      <c r="O14" s="63"/>
      <c r="P14" s="33"/>
      <c r="Q14" s="2"/>
      <c r="R14" s="3"/>
      <c r="T14" s="12" t="str">
        <f t="shared" si="5"/>
        <v/>
      </c>
      <c r="U14" s="43" t="str">
        <f>IF($T14="", "", MAX($U$10:$U13)+1)</f>
        <v/>
      </c>
      <c r="V14" s="18" t="str">
        <f t="shared" si="6"/>
        <v/>
      </c>
      <c r="W14" s="14" t="str">
        <f t="shared" si="7"/>
        <v/>
      </c>
      <c r="X14" s="14" t="str">
        <f t="shared" si="8"/>
        <v/>
      </c>
      <c r="Y14" s="14" t="str">
        <f t="shared" si="9"/>
        <v/>
      </c>
      <c r="Z14" s="14" t="str">
        <f t="shared" si="10"/>
        <v/>
      </c>
      <c r="AA14" s="14" t="str">
        <f t="shared" si="11"/>
        <v/>
      </c>
      <c r="AB14" s="14" t="str">
        <f t="shared" si="12"/>
        <v/>
      </c>
      <c r="AC14" s="14" t="str">
        <f t="shared" si="13"/>
        <v/>
      </c>
      <c r="AD14" s="14" t="str">
        <f t="shared" si="14"/>
        <v/>
      </c>
      <c r="AE14" s="14" t="str">
        <f t="shared" si="15"/>
        <v/>
      </c>
      <c r="AF14" s="14" t="str">
        <f t="shared" si="16"/>
        <v/>
      </c>
      <c r="AG14" s="19" t="str">
        <f t="shared" si="17"/>
        <v/>
      </c>
      <c r="AH14" s="24" t="str">
        <f t="shared" si="18"/>
        <v/>
      </c>
    </row>
    <row r="15" spans="1:34" ht="15" customHeight="1" x14ac:dyDescent="0.25">
      <c r="A15" s="2"/>
      <c r="B15" s="6" t="str">
        <f t="shared" si="2"/>
        <v/>
      </c>
      <c r="C15" s="7" t="str">
        <f t="shared" si="4"/>
        <v/>
      </c>
      <c r="D15" s="62"/>
      <c r="E15" s="63"/>
      <c r="F15" s="63"/>
      <c r="G15" s="63"/>
      <c r="H15" s="63"/>
      <c r="I15" s="63"/>
      <c r="J15" s="63"/>
      <c r="K15" s="63"/>
      <c r="L15" s="63"/>
      <c r="M15" s="63"/>
      <c r="N15" s="63"/>
      <c r="O15" s="63"/>
      <c r="P15" s="33"/>
      <c r="Q15" s="2"/>
      <c r="R15" s="3"/>
      <c r="T15" s="12" t="str">
        <f t="shared" si="5"/>
        <v/>
      </c>
      <c r="U15" s="43" t="str">
        <f>IF($T15="", "", MAX($U$10:$U14)+1)</f>
        <v/>
      </c>
      <c r="V15" s="18" t="str">
        <f t="shared" si="6"/>
        <v/>
      </c>
      <c r="W15" s="14" t="str">
        <f t="shared" si="7"/>
        <v/>
      </c>
      <c r="X15" s="14" t="str">
        <f t="shared" si="8"/>
        <v/>
      </c>
      <c r="Y15" s="14" t="str">
        <f t="shared" si="9"/>
        <v/>
      </c>
      <c r="Z15" s="14" t="str">
        <f t="shared" si="10"/>
        <v/>
      </c>
      <c r="AA15" s="14" t="str">
        <f t="shared" si="11"/>
        <v/>
      </c>
      <c r="AB15" s="14" t="str">
        <f t="shared" si="12"/>
        <v/>
      </c>
      <c r="AC15" s="14" t="str">
        <f t="shared" si="13"/>
        <v/>
      </c>
      <c r="AD15" s="14" t="str">
        <f t="shared" si="14"/>
        <v/>
      </c>
      <c r="AE15" s="14" t="str">
        <f t="shared" si="15"/>
        <v/>
      </c>
      <c r="AF15" s="14" t="str">
        <f t="shared" si="16"/>
        <v/>
      </c>
      <c r="AG15" s="19" t="str">
        <f t="shared" si="17"/>
        <v/>
      </c>
      <c r="AH15" s="24" t="str">
        <f t="shared" si="18"/>
        <v/>
      </c>
    </row>
    <row r="16" spans="1:34" ht="15" customHeight="1" x14ac:dyDescent="0.25">
      <c r="A16" s="2"/>
      <c r="B16" s="6" t="str">
        <f t="shared" si="2"/>
        <v/>
      </c>
      <c r="C16" s="7" t="str">
        <f t="shared" si="4"/>
        <v/>
      </c>
      <c r="D16" s="62"/>
      <c r="E16" s="63"/>
      <c r="F16" s="63"/>
      <c r="G16" s="63"/>
      <c r="H16" s="63"/>
      <c r="I16" s="63"/>
      <c r="J16" s="63"/>
      <c r="K16" s="63"/>
      <c r="L16" s="63"/>
      <c r="M16" s="63"/>
      <c r="N16" s="63"/>
      <c r="O16" s="63"/>
      <c r="P16" s="33"/>
      <c r="Q16" s="2"/>
      <c r="R16" s="3"/>
      <c r="T16" s="12" t="str">
        <f t="shared" si="5"/>
        <v/>
      </c>
      <c r="U16" s="43" t="str">
        <f>IF($T16="", "", MAX($U$10:$U15)+1)</f>
        <v/>
      </c>
      <c r="V16" s="18" t="str">
        <f t="shared" si="6"/>
        <v/>
      </c>
      <c r="W16" s="14" t="str">
        <f t="shared" si="7"/>
        <v/>
      </c>
      <c r="X16" s="14" t="str">
        <f t="shared" si="8"/>
        <v/>
      </c>
      <c r="Y16" s="14" t="str">
        <f t="shared" si="9"/>
        <v/>
      </c>
      <c r="Z16" s="14" t="str">
        <f t="shared" si="10"/>
        <v/>
      </c>
      <c r="AA16" s="14" t="str">
        <f t="shared" si="11"/>
        <v/>
      </c>
      <c r="AB16" s="14" t="str">
        <f t="shared" si="12"/>
        <v/>
      </c>
      <c r="AC16" s="14" t="str">
        <f t="shared" si="13"/>
        <v/>
      </c>
      <c r="AD16" s="14" t="str">
        <f t="shared" si="14"/>
        <v/>
      </c>
      <c r="AE16" s="14" t="str">
        <f t="shared" si="15"/>
        <v/>
      </c>
      <c r="AF16" s="14" t="str">
        <f t="shared" si="16"/>
        <v/>
      </c>
      <c r="AG16" s="19" t="str">
        <f t="shared" si="17"/>
        <v/>
      </c>
      <c r="AH16" s="24" t="str">
        <f t="shared" si="18"/>
        <v/>
      </c>
    </row>
    <row r="17" spans="1:34" ht="15" customHeight="1" x14ac:dyDescent="0.25">
      <c r="A17" s="2"/>
      <c r="B17" s="6" t="str">
        <f t="shared" si="2"/>
        <v/>
      </c>
      <c r="C17" s="7" t="str">
        <f t="shared" si="4"/>
        <v/>
      </c>
      <c r="D17" s="62"/>
      <c r="E17" s="63"/>
      <c r="F17" s="63"/>
      <c r="G17" s="63"/>
      <c r="H17" s="63"/>
      <c r="I17" s="63"/>
      <c r="J17" s="63"/>
      <c r="K17" s="63"/>
      <c r="L17" s="63"/>
      <c r="M17" s="63"/>
      <c r="N17" s="63"/>
      <c r="O17" s="63"/>
      <c r="P17" s="33"/>
      <c r="Q17" s="2"/>
      <c r="R17" s="3"/>
      <c r="T17" s="12" t="str">
        <f t="shared" si="5"/>
        <v/>
      </c>
      <c r="U17" s="43" t="str">
        <f>IF($T17="", "", MAX($U$10:$U16)+1)</f>
        <v/>
      </c>
      <c r="V17" s="18" t="str">
        <f t="shared" si="6"/>
        <v/>
      </c>
      <c r="W17" s="14" t="str">
        <f t="shared" si="7"/>
        <v/>
      </c>
      <c r="X17" s="14" t="str">
        <f t="shared" si="8"/>
        <v/>
      </c>
      <c r="Y17" s="14" t="str">
        <f t="shared" si="9"/>
        <v/>
      </c>
      <c r="Z17" s="14" t="str">
        <f t="shared" si="10"/>
        <v/>
      </c>
      <c r="AA17" s="14" t="str">
        <f t="shared" si="11"/>
        <v/>
      </c>
      <c r="AB17" s="14" t="str">
        <f t="shared" si="12"/>
        <v/>
      </c>
      <c r="AC17" s="14" t="str">
        <f t="shared" si="13"/>
        <v/>
      </c>
      <c r="AD17" s="14" t="str">
        <f t="shared" si="14"/>
        <v/>
      </c>
      <c r="AE17" s="14" t="str">
        <f t="shared" si="15"/>
        <v/>
      </c>
      <c r="AF17" s="14" t="str">
        <f t="shared" si="16"/>
        <v/>
      </c>
      <c r="AG17" s="19" t="str">
        <f t="shared" si="17"/>
        <v/>
      </c>
      <c r="AH17" s="24" t="str">
        <f t="shared" si="18"/>
        <v/>
      </c>
    </row>
    <row r="18" spans="1:34" ht="15" customHeight="1" x14ac:dyDescent="0.25">
      <c r="A18" s="2"/>
      <c r="B18" s="6" t="str">
        <f t="shared" si="2"/>
        <v/>
      </c>
      <c r="C18" s="7" t="str">
        <f t="shared" si="4"/>
        <v/>
      </c>
      <c r="D18" s="62"/>
      <c r="E18" s="63"/>
      <c r="F18" s="63"/>
      <c r="G18" s="63"/>
      <c r="H18" s="63"/>
      <c r="I18" s="63"/>
      <c r="J18" s="63"/>
      <c r="K18" s="63"/>
      <c r="L18" s="63"/>
      <c r="M18" s="63"/>
      <c r="N18" s="63"/>
      <c r="O18" s="63"/>
      <c r="P18" s="33"/>
      <c r="Q18" s="2"/>
      <c r="R18" s="3"/>
      <c r="T18" s="12" t="str">
        <f t="shared" si="5"/>
        <v/>
      </c>
      <c r="U18" s="43" t="str">
        <f>IF($T18="", "", MAX($U$10:$U17)+1)</f>
        <v/>
      </c>
      <c r="V18" s="18" t="str">
        <f t="shared" si="6"/>
        <v/>
      </c>
      <c r="W18" s="14" t="str">
        <f t="shared" si="7"/>
        <v/>
      </c>
      <c r="X18" s="14" t="str">
        <f t="shared" si="8"/>
        <v/>
      </c>
      <c r="Y18" s="14" t="str">
        <f t="shared" si="9"/>
        <v/>
      </c>
      <c r="Z18" s="14" t="str">
        <f t="shared" si="10"/>
        <v/>
      </c>
      <c r="AA18" s="14" t="str">
        <f t="shared" si="11"/>
        <v/>
      </c>
      <c r="AB18" s="14" t="str">
        <f t="shared" si="12"/>
        <v/>
      </c>
      <c r="AC18" s="14" t="str">
        <f t="shared" si="13"/>
        <v/>
      </c>
      <c r="AD18" s="14" t="str">
        <f t="shared" si="14"/>
        <v/>
      </c>
      <c r="AE18" s="14" t="str">
        <f t="shared" si="15"/>
        <v/>
      </c>
      <c r="AF18" s="14" t="str">
        <f t="shared" si="16"/>
        <v/>
      </c>
      <c r="AG18" s="19" t="str">
        <f t="shared" si="17"/>
        <v/>
      </c>
      <c r="AH18" s="24" t="str">
        <f t="shared" si="18"/>
        <v/>
      </c>
    </row>
    <row r="19" spans="1:34" ht="15" customHeight="1" x14ac:dyDescent="0.25">
      <c r="A19" s="2"/>
      <c r="B19" s="6" t="str">
        <f t="shared" si="2"/>
        <v/>
      </c>
      <c r="C19" s="7" t="str">
        <f t="shared" si="4"/>
        <v/>
      </c>
      <c r="D19" s="62"/>
      <c r="E19" s="63"/>
      <c r="F19" s="63"/>
      <c r="G19" s="63"/>
      <c r="H19" s="63"/>
      <c r="I19" s="63"/>
      <c r="J19" s="63"/>
      <c r="K19" s="63"/>
      <c r="L19" s="63"/>
      <c r="M19" s="63"/>
      <c r="N19" s="63"/>
      <c r="O19" s="63"/>
      <c r="P19" s="33"/>
      <c r="Q19" s="2"/>
      <c r="R19" s="3"/>
      <c r="T19" s="12" t="str">
        <f t="shared" si="5"/>
        <v/>
      </c>
      <c r="U19" s="43" t="str">
        <f>IF($T19="", "", MAX($U$10:$U18)+1)</f>
        <v/>
      </c>
      <c r="V19" s="18" t="str">
        <f t="shared" si="6"/>
        <v/>
      </c>
      <c r="W19" s="14" t="str">
        <f t="shared" si="7"/>
        <v/>
      </c>
      <c r="X19" s="14" t="str">
        <f t="shared" si="8"/>
        <v/>
      </c>
      <c r="Y19" s="14" t="str">
        <f t="shared" si="9"/>
        <v/>
      </c>
      <c r="Z19" s="14" t="str">
        <f t="shared" si="10"/>
        <v/>
      </c>
      <c r="AA19" s="14" t="str">
        <f t="shared" si="11"/>
        <v/>
      </c>
      <c r="AB19" s="14" t="str">
        <f t="shared" si="12"/>
        <v/>
      </c>
      <c r="AC19" s="14" t="str">
        <f t="shared" si="13"/>
        <v/>
      </c>
      <c r="AD19" s="14" t="str">
        <f t="shared" si="14"/>
        <v/>
      </c>
      <c r="AE19" s="14" t="str">
        <f t="shared" si="15"/>
        <v/>
      </c>
      <c r="AF19" s="14" t="str">
        <f t="shared" si="16"/>
        <v/>
      </c>
      <c r="AG19" s="19" t="str">
        <f t="shared" si="17"/>
        <v/>
      </c>
      <c r="AH19" s="24" t="str">
        <f t="shared" si="18"/>
        <v/>
      </c>
    </row>
    <row r="20" spans="1:34" ht="15" customHeight="1" x14ac:dyDescent="0.25">
      <c r="A20" s="2"/>
      <c r="B20" s="8" t="str">
        <f t="shared" si="2"/>
        <v/>
      </c>
      <c r="C20" s="9" t="str">
        <f t="shared" si="4"/>
        <v/>
      </c>
      <c r="D20" s="64"/>
      <c r="E20" s="65"/>
      <c r="F20" s="65"/>
      <c r="G20" s="65"/>
      <c r="H20" s="65"/>
      <c r="I20" s="65"/>
      <c r="J20" s="65"/>
      <c r="K20" s="65"/>
      <c r="L20" s="65"/>
      <c r="M20" s="65"/>
      <c r="N20" s="65"/>
      <c r="O20" s="65"/>
      <c r="P20" s="34"/>
      <c r="Q20" s="2"/>
      <c r="R20" s="3"/>
      <c r="T20" s="12" t="str">
        <f t="shared" si="5"/>
        <v/>
      </c>
      <c r="U20" s="43" t="str">
        <f>IF($T20="", "", MAX($U$10:$U19)+1)</f>
        <v/>
      </c>
      <c r="V20" s="20" t="str">
        <f t="shared" si="6"/>
        <v/>
      </c>
      <c r="W20" s="21" t="str">
        <f t="shared" si="7"/>
        <v/>
      </c>
      <c r="X20" s="21" t="str">
        <f t="shared" si="8"/>
        <v/>
      </c>
      <c r="Y20" s="21" t="str">
        <f t="shared" si="9"/>
        <v/>
      </c>
      <c r="Z20" s="21" t="str">
        <f t="shared" si="10"/>
        <v/>
      </c>
      <c r="AA20" s="21" t="str">
        <f t="shared" si="11"/>
        <v/>
      </c>
      <c r="AB20" s="21" t="str">
        <f t="shared" si="12"/>
        <v/>
      </c>
      <c r="AC20" s="21" t="str">
        <f t="shared" si="13"/>
        <v/>
      </c>
      <c r="AD20" s="21" t="str">
        <f t="shared" si="14"/>
        <v/>
      </c>
      <c r="AE20" s="21" t="str">
        <f t="shared" si="15"/>
        <v/>
      </c>
      <c r="AF20" s="21" t="str">
        <f t="shared" si="16"/>
        <v/>
      </c>
      <c r="AG20" s="22" t="str">
        <f t="shared" si="17"/>
        <v/>
      </c>
      <c r="AH20" s="25" t="str">
        <f t="shared" si="18"/>
        <v/>
      </c>
    </row>
    <row r="21" spans="1:34" ht="15" customHeight="1" x14ac:dyDescent="0.25">
      <c r="A21" s="2"/>
      <c r="B21" s="2"/>
      <c r="C21" s="2"/>
      <c r="D21" s="2"/>
      <c r="E21" s="2"/>
      <c r="F21" s="2"/>
      <c r="G21" s="2"/>
      <c r="H21" s="2"/>
      <c r="I21" s="2"/>
      <c r="J21" s="2"/>
      <c r="K21" s="2"/>
      <c r="L21" s="2"/>
      <c r="M21" s="2"/>
      <c r="N21" s="2"/>
      <c r="O21" s="2"/>
      <c r="P21" s="2"/>
      <c r="Q21" s="2"/>
      <c r="R21" s="3"/>
      <c r="T21" s="12" t="str">
        <f>""</f>
        <v/>
      </c>
      <c r="U21" s="43">
        <f>MAX($U$10:$U20)+1</f>
        <v>1</v>
      </c>
      <c r="V21" s="14"/>
      <c r="W21" s="14"/>
      <c r="X21" s="14"/>
      <c r="Y21" s="14"/>
      <c r="Z21" s="14"/>
      <c r="AA21" s="14"/>
      <c r="AB21" s="14"/>
      <c r="AC21" s="14"/>
      <c r="AD21" s="14"/>
      <c r="AE21" s="14"/>
      <c r="AF21" s="14"/>
      <c r="AG21" s="14"/>
    </row>
    <row r="22" spans="1:34" ht="15" customHeight="1" x14ac:dyDescent="0.25">
      <c r="A22" s="2"/>
      <c r="B22" s="136" t="s">
        <v>3</v>
      </c>
      <c r="C22" s="137"/>
      <c r="D22" s="137"/>
      <c r="E22" s="174" t="s">
        <v>6</v>
      </c>
      <c r="F22" s="175"/>
      <c r="G22" s="175"/>
      <c r="H22" s="175"/>
      <c r="I22" s="175"/>
      <c r="J22" s="175"/>
      <c r="K22" s="175"/>
      <c r="L22" s="175"/>
      <c r="M22" s="175"/>
      <c r="N22" s="175"/>
      <c r="O22" s="175"/>
      <c r="P22" s="176"/>
      <c r="Q22" s="2"/>
      <c r="R22" s="3"/>
      <c r="T22" s="12" t="str">
        <f t="shared" ref="T22:T46" si="19">IF(D28="", "", D28)</f>
        <v/>
      </c>
      <c r="U22" s="43" t="str">
        <f>IF($T22="", "", MAX($U$10:$U21)+1)</f>
        <v/>
      </c>
      <c r="V22" s="14"/>
      <c r="W22" s="14"/>
      <c r="X22" s="14"/>
      <c r="Y22" s="14"/>
      <c r="Z22" s="14"/>
      <c r="AA22" s="14"/>
      <c r="AB22" s="14"/>
      <c r="AC22" s="14"/>
      <c r="AD22" s="14"/>
      <c r="AE22" s="14"/>
      <c r="AF22" s="14"/>
      <c r="AG22" s="14"/>
    </row>
    <row r="23" spans="1:34" ht="15" customHeight="1" x14ac:dyDescent="0.25">
      <c r="A23" s="2"/>
      <c r="B23" s="139"/>
      <c r="C23" s="140"/>
      <c r="D23" s="140"/>
      <c r="E23" s="177"/>
      <c r="F23" s="178"/>
      <c r="G23" s="178"/>
      <c r="H23" s="178"/>
      <c r="I23" s="178"/>
      <c r="J23" s="178"/>
      <c r="K23" s="178"/>
      <c r="L23" s="178"/>
      <c r="M23" s="178"/>
      <c r="N23" s="178"/>
      <c r="O23" s="178"/>
      <c r="P23" s="179"/>
      <c r="Q23" s="2"/>
      <c r="R23" s="3"/>
      <c r="T23" s="12" t="str">
        <f t="shared" si="19"/>
        <v/>
      </c>
      <c r="U23" s="43" t="str">
        <f>IF($T23="", "", MAX($U$10:$U22)+1)</f>
        <v/>
      </c>
      <c r="V23" s="14"/>
      <c r="W23" s="14"/>
      <c r="X23" s="14"/>
      <c r="Y23" s="14"/>
      <c r="Z23" s="14"/>
      <c r="AA23" s="14"/>
      <c r="AB23" s="14"/>
      <c r="AC23" s="14"/>
      <c r="AD23" s="14"/>
      <c r="AE23" s="14"/>
      <c r="AF23" s="14"/>
      <c r="AG23" s="14"/>
    </row>
    <row r="24" spans="1:34" ht="15" customHeight="1" x14ac:dyDescent="0.25">
      <c r="A24" s="2"/>
      <c r="B24" s="2"/>
      <c r="C24" s="2"/>
      <c r="D24" s="2"/>
      <c r="E24" s="180"/>
      <c r="F24" s="181"/>
      <c r="G24" s="181"/>
      <c r="H24" s="181"/>
      <c r="I24" s="181"/>
      <c r="J24" s="181"/>
      <c r="K24" s="181"/>
      <c r="L24" s="181"/>
      <c r="M24" s="181"/>
      <c r="N24" s="181"/>
      <c r="O24" s="181"/>
      <c r="P24" s="182"/>
      <c r="Q24" s="2"/>
      <c r="R24" s="3"/>
      <c r="T24" s="12" t="str">
        <f t="shared" si="19"/>
        <v/>
      </c>
      <c r="U24" s="43" t="str">
        <f>IF($T24="", "", MAX($U$10:$U23)+1)</f>
        <v/>
      </c>
      <c r="V24" s="68">
        <f>SUM($V$28:$AG$52)</f>
        <v>0</v>
      </c>
      <c r="W24" s="14"/>
      <c r="X24" s="14"/>
      <c r="Y24" s="14"/>
      <c r="Z24" s="14"/>
      <c r="AA24" s="14"/>
      <c r="AB24" s="14"/>
      <c r="AC24" s="14"/>
      <c r="AD24" s="14"/>
      <c r="AE24" s="14"/>
      <c r="AF24" s="14"/>
      <c r="AG24" s="14"/>
    </row>
    <row r="25" spans="1:34" ht="15" customHeight="1" x14ac:dyDescent="0.25">
      <c r="A25" s="2"/>
      <c r="B25" s="2"/>
      <c r="C25" s="2"/>
      <c r="D25" s="2"/>
      <c r="E25" s="169" t="str">
        <f>IF($V$4=$T$4, "", "Your annual expense budget EXCEEDS your expected annual income. You need to adjust the figures.")</f>
        <v/>
      </c>
      <c r="F25" s="169"/>
      <c r="G25" s="169"/>
      <c r="H25" s="169"/>
      <c r="I25" s="169"/>
      <c r="J25" s="169"/>
      <c r="K25" s="169"/>
      <c r="L25" s="169"/>
      <c r="M25" s="169"/>
      <c r="N25" s="169"/>
      <c r="O25" s="169"/>
      <c r="P25" s="169"/>
      <c r="Q25" s="2"/>
      <c r="T25" s="12" t="str">
        <f t="shared" si="19"/>
        <v/>
      </c>
      <c r="U25" s="43" t="str">
        <f>IF($T25="", "", MAX($U$10:$U24)+1)</f>
        <v/>
      </c>
      <c r="V25" s="14"/>
      <c r="W25" s="14"/>
      <c r="X25" s="14"/>
      <c r="Y25" s="14"/>
      <c r="Z25" s="14"/>
      <c r="AA25" s="14"/>
      <c r="AB25" s="14"/>
      <c r="AC25" s="14"/>
      <c r="AD25" s="14"/>
      <c r="AE25" s="14"/>
      <c r="AF25" s="14"/>
      <c r="AG25" s="14"/>
    </row>
    <row r="26" spans="1:34" ht="15" customHeight="1" x14ac:dyDescent="0.25">
      <c r="A26" s="2"/>
      <c r="B26" s="142" t="s">
        <v>65</v>
      </c>
      <c r="C26" s="143"/>
      <c r="D26" s="144"/>
      <c r="E26" s="66" t="str">
        <f>IF(SUM(V$28:V$52)&lt;=SUM(V$11:V$20), $T$4, $T$5)</f>
        <v>✓</v>
      </c>
      <c r="F26" s="66" t="str">
        <f t="shared" ref="F26:P26" si="20">IF(SUM(W$28:W$52)&lt;=SUM(W$11:W$20), $T$4, $T$5)</f>
        <v>✓</v>
      </c>
      <c r="G26" s="66" t="str">
        <f t="shared" si="20"/>
        <v>✓</v>
      </c>
      <c r="H26" s="66" t="str">
        <f t="shared" si="20"/>
        <v>✓</v>
      </c>
      <c r="I26" s="66" t="str">
        <f t="shared" si="20"/>
        <v>✓</v>
      </c>
      <c r="J26" s="66" t="str">
        <f t="shared" si="20"/>
        <v>✓</v>
      </c>
      <c r="K26" s="66" t="str">
        <f t="shared" si="20"/>
        <v>✓</v>
      </c>
      <c r="L26" s="66" t="str">
        <f t="shared" si="20"/>
        <v>✓</v>
      </c>
      <c r="M26" s="66" t="str">
        <f t="shared" si="20"/>
        <v>✓</v>
      </c>
      <c r="N26" s="66" t="str">
        <f t="shared" si="20"/>
        <v>✓</v>
      </c>
      <c r="O26" s="66" t="str">
        <f t="shared" si="20"/>
        <v>✓</v>
      </c>
      <c r="P26" s="66" t="str">
        <f t="shared" si="20"/>
        <v>✓</v>
      </c>
      <c r="Q26" s="2"/>
      <c r="T26" s="12" t="str">
        <f t="shared" si="19"/>
        <v/>
      </c>
      <c r="U26" s="43" t="str">
        <f>IF($T26="", "", MAX($U$10:$U25)+1)</f>
        <v/>
      </c>
      <c r="V26" s="57" t="str">
        <f ca="1">IFERROR(INDEX(Report!$BE$6:$BE$17, MATCH(V27, Report!$AZ$6:$AZ$17, 0)), "")</f>
        <v/>
      </c>
      <c r="W26" s="58" t="str">
        <f ca="1">IFERROR(INDEX(Report!$BE$6:$BE$17, MATCH(W27, Report!$AZ$6:$AZ$17, 0)), "")</f>
        <v/>
      </c>
      <c r="X26" s="58" t="str">
        <f ca="1">IFERROR(INDEX(Report!$BE$6:$BE$17, MATCH(X27, Report!$AZ$6:$AZ$17, 0)), "")</f>
        <v/>
      </c>
      <c r="Y26" s="58" t="str">
        <f ca="1">IFERROR(INDEX(Report!$BE$6:$BE$17, MATCH(Y27, Report!$AZ$6:$AZ$17, 0)), "")</f>
        <v/>
      </c>
      <c r="Z26" s="58" t="str">
        <f ca="1">IFERROR(INDEX(Report!$BE$6:$BE$17, MATCH(Z27, Report!$AZ$6:$AZ$17, 0)), "")</f>
        <v/>
      </c>
      <c r="AA26" s="58" t="str">
        <f ca="1">IFERROR(INDEX(Report!$BE$6:$BE$17, MATCH(AA27, Report!$AZ$6:$AZ$17, 0)), "")</f>
        <v/>
      </c>
      <c r="AB26" s="58" t="str">
        <f ca="1">IFERROR(INDEX(Report!$BE$6:$BE$17, MATCH(AB27, Report!$AZ$6:$AZ$17, 0)), "")</f>
        <v/>
      </c>
      <c r="AC26" s="58" t="str">
        <f ca="1">IFERROR(INDEX(Report!$BE$6:$BE$17, MATCH(AC27, Report!$AZ$6:$AZ$17, 0)), "")</f>
        <v/>
      </c>
      <c r="AD26" s="58" t="str">
        <f ca="1">IFERROR(INDEX(Report!$BE$6:$BE$17, MATCH(AD27, Report!$AZ$6:$AZ$17, 0)), "")</f>
        <v/>
      </c>
      <c r="AE26" s="58" t="str">
        <f ca="1">IFERROR(INDEX(Report!$BE$6:$BE$17, MATCH(AE27, Report!$AZ$6:$AZ$17, 0)), "")</f>
        <v/>
      </c>
      <c r="AF26" s="58" t="str">
        <f ca="1">IFERROR(INDEX(Report!$BE$6:$BE$17, MATCH(AF27, Report!$AZ$6:$AZ$17, 0)), "")</f>
        <v/>
      </c>
      <c r="AG26" s="59" t="str">
        <f ca="1">IFERROR(INDEX(Report!$BE$6:$BE$17, MATCH(AG27, Report!$AZ$6:$AZ$17, 0)), "")</f>
        <v/>
      </c>
    </row>
    <row r="27" spans="1:34" ht="15" customHeight="1" x14ac:dyDescent="0.25">
      <c r="A27" s="2"/>
      <c r="B27" s="69" t="s">
        <v>2</v>
      </c>
      <c r="C27" s="70" t="s">
        <v>1</v>
      </c>
      <c r="D27" s="71" t="s">
        <v>0</v>
      </c>
      <c r="E27" s="71" t="str">
        <f>IF('Intro &amp; Setup'!$BD$14="", "", TEXT('Intro &amp; Setup'!$BD$14, "mmm yyyy"))</f>
        <v/>
      </c>
      <c r="F27" s="71" t="str">
        <f>IF('Intro &amp; Setup'!$BD$15="", "", TEXT('Intro &amp; Setup'!$BD$15, "mmm yyyy"))</f>
        <v/>
      </c>
      <c r="G27" s="71" t="str">
        <f>IF('Intro &amp; Setup'!$BD$16="", "", TEXT('Intro &amp; Setup'!$BD$16, "mmm yyyy"))</f>
        <v/>
      </c>
      <c r="H27" s="71" t="str">
        <f>IF('Intro &amp; Setup'!$BD$17="", "", TEXT('Intro &amp; Setup'!$BD$17, "mmm yyyy"))</f>
        <v/>
      </c>
      <c r="I27" s="71" t="str">
        <f>IF('Intro &amp; Setup'!$BD$18="", "", TEXT('Intro &amp; Setup'!$BD$18, "mmm yyyy"))</f>
        <v/>
      </c>
      <c r="J27" s="71" t="str">
        <f>IF('Intro &amp; Setup'!$BD$19="", "", TEXT('Intro &amp; Setup'!$BD$19, "mmm yyyy"))</f>
        <v/>
      </c>
      <c r="K27" s="71" t="str">
        <f>IF('Intro &amp; Setup'!$BD$20="", "", TEXT('Intro &amp; Setup'!$BD$20, "mmm yyyy"))</f>
        <v/>
      </c>
      <c r="L27" s="71" t="str">
        <f>IF('Intro &amp; Setup'!$BD$21="", "", TEXT('Intro &amp; Setup'!$BD$21, "mmm yyyy"))</f>
        <v/>
      </c>
      <c r="M27" s="71" t="str">
        <f>IF('Intro &amp; Setup'!$BD$22="", "", TEXT('Intro &amp; Setup'!$BD$22, "mmm yyyy"))</f>
        <v/>
      </c>
      <c r="N27" s="71" t="str">
        <f>IF('Intro &amp; Setup'!$BD$23="", "", TEXT('Intro &amp; Setup'!$BD$23, "mmm yyyy"))</f>
        <v/>
      </c>
      <c r="O27" s="71" t="str">
        <f>IF('Intro &amp; Setup'!$BD$24="", "", TEXT('Intro &amp; Setup'!$BD$24, "mmm yyyy"))</f>
        <v/>
      </c>
      <c r="P27" s="72" t="str">
        <f>IF('Intro &amp; Setup'!$BD$25="", "", TEXT('Intro &amp; Setup'!$BD$25, "mmm yyyy"))</f>
        <v/>
      </c>
      <c r="Q27" s="2"/>
      <c r="T27" s="12" t="str">
        <f t="shared" si="19"/>
        <v/>
      </c>
      <c r="U27" s="43" t="str">
        <f>IF($T27="", "", MAX($U$10:$U26)+1)</f>
        <v/>
      </c>
      <c r="V27" s="10" t="str">
        <f>E$10</f>
        <v/>
      </c>
      <c r="W27" s="10" t="str">
        <f t="shared" ref="W27" si="21">F$10</f>
        <v/>
      </c>
      <c r="X27" s="10" t="str">
        <f t="shared" ref="X27" si="22">G$10</f>
        <v/>
      </c>
      <c r="Y27" s="10" t="str">
        <f t="shared" ref="Y27" si="23">H$10</f>
        <v/>
      </c>
      <c r="Z27" s="10" t="str">
        <f t="shared" ref="Z27" si="24">I$10</f>
        <v/>
      </c>
      <c r="AA27" s="10" t="str">
        <f t="shared" ref="AA27" si="25">J$10</f>
        <v/>
      </c>
      <c r="AB27" s="10" t="str">
        <f t="shared" ref="AB27" si="26">K$10</f>
        <v/>
      </c>
      <c r="AC27" s="10" t="str">
        <f t="shared" ref="AC27" si="27">L$10</f>
        <v/>
      </c>
      <c r="AD27" s="10" t="str">
        <f t="shared" ref="AD27" si="28">M$10</f>
        <v/>
      </c>
      <c r="AE27" s="10" t="str">
        <f t="shared" ref="AE27" si="29">N$10</f>
        <v/>
      </c>
      <c r="AF27" s="10" t="str">
        <f>O$10</f>
        <v/>
      </c>
      <c r="AG27" s="10" t="str">
        <f t="shared" ref="AG27" si="30">P$10</f>
        <v/>
      </c>
      <c r="AH27" s="10" t="s">
        <v>11</v>
      </c>
    </row>
    <row r="28" spans="1:34" ht="15" customHeight="1" x14ac:dyDescent="0.25">
      <c r="A28" s="2"/>
      <c r="B28" s="4" t="str">
        <f t="shared" ref="B28:B52" si="31">IF(D28="", "", IF(COUNTIF($T$11:$T$46, $D28)&gt;1, $T$5, $T$4))</f>
        <v/>
      </c>
      <c r="C28" s="5" t="str">
        <f t="shared" ref="C28:C52" si="32">IF(D28="", "", IF(COUNTIF($V28:$AG28, "")&gt;0, $T$5, $T$4))</f>
        <v/>
      </c>
      <c r="D28" s="60"/>
      <c r="E28" s="61"/>
      <c r="F28" s="61"/>
      <c r="G28" s="61"/>
      <c r="H28" s="61"/>
      <c r="I28" s="61"/>
      <c r="J28" s="61"/>
      <c r="K28" s="61"/>
      <c r="L28" s="61"/>
      <c r="M28" s="61"/>
      <c r="N28" s="61"/>
      <c r="O28" s="61"/>
      <c r="P28" s="29"/>
      <c r="Q28" s="2"/>
      <c r="T28" s="12" t="str">
        <f t="shared" si="19"/>
        <v/>
      </c>
      <c r="U28" s="43" t="str">
        <f>IF($T28="", "", MAX($U$10:$U27)+1)</f>
        <v/>
      </c>
      <c r="V28" s="15" t="str">
        <f t="shared" ref="V28:V52" si="33">IF($E28="", "", $E28)</f>
        <v/>
      </c>
      <c r="W28" s="16" t="str">
        <f t="shared" ref="W28:W52" si="34">IF(F28="", V28, IF(ISNUMBER(F28)=FALSE, "", F28))</f>
        <v/>
      </c>
      <c r="X28" s="16" t="str">
        <f t="shared" ref="X28:X52" si="35">IF(G28="", W28, IF(ISNUMBER(G28)=FALSE, "", G28))</f>
        <v/>
      </c>
      <c r="Y28" s="16" t="str">
        <f t="shared" ref="Y28:Y52" si="36">IF(H28="", X28, IF(ISNUMBER(H28)=FALSE, "", H28))</f>
        <v/>
      </c>
      <c r="Z28" s="16" t="str">
        <f t="shared" ref="Z28:Z52" si="37">IF(I28="", Y28, IF(ISNUMBER(I28)=FALSE, "", I28))</f>
        <v/>
      </c>
      <c r="AA28" s="16" t="str">
        <f t="shared" ref="AA28:AA52" si="38">IF(J28="", Z28, IF(ISNUMBER(J28)=FALSE, "", J28))</f>
        <v/>
      </c>
      <c r="AB28" s="16" t="str">
        <f t="shared" ref="AB28:AB52" si="39">IF(K28="", AA28, IF(ISNUMBER(K28)=FALSE, "", K28))</f>
        <v/>
      </c>
      <c r="AC28" s="16" t="str">
        <f t="shared" ref="AC28:AC52" si="40">IF(L28="", AB28, IF(ISNUMBER(L28)=FALSE, "", L28))</f>
        <v/>
      </c>
      <c r="AD28" s="16" t="str">
        <f t="shared" ref="AD28:AD52" si="41">IF(M28="", AC28, IF(ISNUMBER(M28)=FALSE, "", M28))</f>
        <v/>
      </c>
      <c r="AE28" s="16" t="str">
        <f t="shared" ref="AE28:AE52" si="42">IF(N28="", AD28, IF(ISNUMBER(N28)=FALSE, "", N28))</f>
        <v/>
      </c>
      <c r="AF28" s="16" t="str">
        <f t="shared" ref="AF28:AF52" si="43">IF(O28="", AE28, IF(ISNUMBER(O28)=FALSE, "", O28))</f>
        <v/>
      </c>
      <c r="AG28" s="16" t="str">
        <f t="shared" ref="AG28:AG52" si="44">IF(P28="", AF28, IF(ISNUMBER(P28)=FALSE, "", P28))</f>
        <v/>
      </c>
      <c r="AH28" s="23" t="str">
        <f>IF(OR(COUNTIF($V28:$AG28, "")=12, COUNTIF($V28:$AG28, "")=0), "", "Yellow")</f>
        <v/>
      </c>
    </row>
    <row r="29" spans="1:34" ht="15" customHeight="1" x14ac:dyDescent="0.25">
      <c r="A29" s="2"/>
      <c r="B29" s="6" t="str">
        <f t="shared" si="31"/>
        <v/>
      </c>
      <c r="C29" s="7" t="str">
        <f t="shared" si="32"/>
        <v/>
      </c>
      <c r="D29" s="62"/>
      <c r="E29" s="63"/>
      <c r="F29" s="63"/>
      <c r="G29" s="63"/>
      <c r="H29" s="63"/>
      <c r="I29" s="63"/>
      <c r="J29" s="63"/>
      <c r="K29" s="63"/>
      <c r="L29" s="63"/>
      <c r="M29" s="63"/>
      <c r="N29" s="63"/>
      <c r="O29" s="63"/>
      <c r="P29" s="33"/>
      <c r="Q29" s="2"/>
      <c r="T29" s="12" t="str">
        <f t="shared" si="19"/>
        <v/>
      </c>
      <c r="U29" s="43" t="str">
        <f>IF($T29="", "", MAX($U$10:$U28)+1)</f>
        <v/>
      </c>
      <c r="V29" s="18" t="str">
        <f t="shared" si="33"/>
        <v/>
      </c>
      <c r="W29" s="14" t="str">
        <f t="shared" si="34"/>
        <v/>
      </c>
      <c r="X29" s="14" t="str">
        <f t="shared" si="35"/>
        <v/>
      </c>
      <c r="Y29" s="14" t="str">
        <f t="shared" si="36"/>
        <v/>
      </c>
      <c r="Z29" s="14" t="str">
        <f t="shared" si="37"/>
        <v/>
      </c>
      <c r="AA29" s="14" t="str">
        <f t="shared" si="38"/>
        <v/>
      </c>
      <c r="AB29" s="14" t="str">
        <f t="shared" si="39"/>
        <v/>
      </c>
      <c r="AC29" s="14" t="str">
        <f t="shared" si="40"/>
        <v/>
      </c>
      <c r="AD29" s="14" t="str">
        <f t="shared" si="41"/>
        <v/>
      </c>
      <c r="AE29" s="14" t="str">
        <f t="shared" si="42"/>
        <v/>
      </c>
      <c r="AF29" s="14" t="str">
        <f t="shared" si="43"/>
        <v/>
      </c>
      <c r="AG29" s="14" t="str">
        <f t="shared" si="44"/>
        <v/>
      </c>
      <c r="AH29" s="24" t="str">
        <f t="shared" ref="AH29:AH52" si="45">IF(OR(COUNTIF($V29:$AG29, "")=12, COUNTIF($V29:$AG29, "")=0), "", "Yellow")</f>
        <v/>
      </c>
    </row>
    <row r="30" spans="1:34" ht="15" customHeight="1" x14ac:dyDescent="0.25">
      <c r="A30" s="2"/>
      <c r="B30" s="6" t="str">
        <f t="shared" si="31"/>
        <v/>
      </c>
      <c r="C30" s="7" t="str">
        <f t="shared" si="32"/>
        <v/>
      </c>
      <c r="D30" s="62"/>
      <c r="E30" s="63"/>
      <c r="F30" s="63"/>
      <c r="G30" s="63"/>
      <c r="H30" s="63"/>
      <c r="I30" s="63"/>
      <c r="J30" s="63"/>
      <c r="K30" s="63"/>
      <c r="L30" s="63"/>
      <c r="M30" s="63"/>
      <c r="N30" s="63"/>
      <c r="O30" s="63"/>
      <c r="P30" s="33"/>
      <c r="Q30" s="2"/>
      <c r="T30" s="12" t="str">
        <f t="shared" si="19"/>
        <v/>
      </c>
      <c r="U30" s="43" t="str">
        <f>IF($T30="", "", MAX($U$10:$U29)+1)</f>
        <v/>
      </c>
      <c r="V30" s="18" t="str">
        <f t="shared" si="33"/>
        <v/>
      </c>
      <c r="W30" s="14" t="str">
        <f t="shared" si="34"/>
        <v/>
      </c>
      <c r="X30" s="14" t="str">
        <f t="shared" si="35"/>
        <v/>
      </c>
      <c r="Y30" s="14" t="str">
        <f t="shared" si="36"/>
        <v/>
      </c>
      <c r="Z30" s="14" t="str">
        <f t="shared" si="37"/>
        <v/>
      </c>
      <c r="AA30" s="14" t="str">
        <f t="shared" si="38"/>
        <v/>
      </c>
      <c r="AB30" s="14" t="str">
        <f t="shared" si="39"/>
        <v/>
      </c>
      <c r="AC30" s="14" t="str">
        <f t="shared" si="40"/>
        <v/>
      </c>
      <c r="AD30" s="14" t="str">
        <f t="shared" si="41"/>
        <v/>
      </c>
      <c r="AE30" s="14" t="str">
        <f t="shared" si="42"/>
        <v/>
      </c>
      <c r="AF30" s="14" t="str">
        <f t="shared" si="43"/>
        <v/>
      </c>
      <c r="AG30" s="14" t="str">
        <f t="shared" si="44"/>
        <v/>
      </c>
      <c r="AH30" s="24" t="str">
        <f t="shared" si="45"/>
        <v/>
      </c>
    </row>
    <row r="31" spans="1:34" ht="15" customHeight="1" x14ac:dyDescent="0.25">
      <c r="A31" s="2"/>
      <c r="B31" s="6" t="str">
        <f t="shared" si="31"/>
        <v/>
      </c>
      <c r="C31" s="7" t="str">
        <f t="shared" si="32"/>
        <v/>
      </c>
      <c r="D31" s="62"/>
      <c r="E31" s="63"/>
      <c r="F31" s="63"/>
      <c r="G31" s="63"/>
      <c r="H31" s="63"/>
      <c r="I31" s="63"/>
      <c r="J31" s="63"/>
      <c r="K31" s="63"/>
      <c r="L31" s="63"/>
      <c r="M31" s="63"/>
      <c r="N31" s="63"/>
      <c r="O31" s="63"/>
      <c r="P31" s="33"/>
      <c r="Q31" s="2"/>
      <c r="T31" s="12" t="str">
        <f t="shared" si="19"/>
        <v/>
      </c>
      <c r="U31" s="43" t="str">
        <f>IF($T31="", "", MAX($U$10:$U30)+1)</f>
        <v/>
      </c>
      <c r="V31" s="18" t="str">
        <f t="shared" si="33"/>
        <v/>
      </c>
      <c r="W31" s="14" t="str">
        <f t="shared" si="34"/>
        <v/>
      </c>
      <c r="X31" s="14" t="str">
        <f t="shared" si="35"/>
        <v/>
      </c>
      <c r="Y31" s="14" t="str">
        <f t="shared" si="36"/>
        <v/>
      </c>
      <c r="Z31" s="14" t="str">
        <f t="shared" si="37"/>
        <v/>
      </c>
      <c r="AA31" s="14" t="str">
        <f t="shared" si="38"/>
        <v/>
      </c>
      <c r="AB31" s="14" t="str">
        <f t="shared" si="39"/>
        <v/>
      </c>
      <c r="AC31" s="14" t="str">
        <f t="shared" si="40"/>
        <v/>
      </c>
      <c r="AD31" s="14" t="str">
        <f t="shared" si="41"/>
        <v/>
      </c>
      <c r="AE31" s="14" t="str">
        <f t="shared" si="42"/>
        <v/>
      </c>
      <c r="AF31" s="14" t="str">
        <f t="shared" si="43"/>
        <v/>
      </c>
      <c r="AG31" s="14" t="str">
        <f t="shared" si="44"/>
        <v/>
      </c>
      <c r="AH31" s="24" t="str">
        <f t="shared" si="45"/>
        <v/>
      </c>
    </row>
    <row r="32" spans="1:34" ht="15" customHeight="1" x14ac:dyDescent="0.25">
      <c r="A32" s="2"/>
      <c r="B32" s="6" t="str">
        <f t="shared" si="31"/>
        <v/>
      </c>
      <c r="C32" s="7" t="str">
        <f t="shared" si="32"/>
        <v/>
      </c>
      <c r="D32" s="62"/>
      <c r="E32" s="63"/>
      <c r="F32" s="63"/>
      <c r="G32" s="63"/>
      <c r="H32" s="63"/>
      <c r="I32" s="63"/>
      <c r="J32" s="63"/>
      <c r="K32" s="63"/>
      <c r="L32" s="63"/>
      <c r="M32" s="63"/>
      <c r="N32" s="63"/>
      <c r="O32" s="63"/>
      <c r="P32" s="33"/>
      <c r="Q32" s="2"/>
      <c r="T32" s="12" t="str">
        <f t="shared" si="19"/>
        <v/>
      </c>
      <c r="U32" s="43" t="str">
        <f>IF($T32="", "", MAX($U$10:$U31)+1)</f>
        <v/>
      </c>
      <c r="V32" s="18" t="str">
        <f t="shared" si="33"/>
        <v/>
      </c>
      <c r="W32" s="14" t="str">
        <f t="shared" si="34"/>
        <v/>
      </c>
      <c r="X32" s="14" t="str">
        <f t="shared" si="35"/>
        <v/>
      </c>
      <c r="Y32" s="14" t="str">
        <f t="shared" si="36"/>
        <v/>
      </c>
      <c r="Z32" s="14" t="str">
        <f t="shared" si="37"/>
        <v/>
      </c>
      <c r="AA32" s="14" t="str">
        <f t="shared" si="38"/>
        <v/>
      </c>
      <c r="AB32" s="14" t="str">
        <f t="shared" si="39"/>
        <v/>
      </c>
      <c r="AC32" s="14" t="str">
        <f t="shared" si="40"/>
        <v/>
      </c>
      <c r="AD32" s="14" t="str">
        <f t="shared" si="41"/>
        <v/>
      </c>
      <c r="AE32" s="14" t="str">
        <f t="shared" si="42"/>
        <v/>
      </c>
      <c r="AF32" s="14" t="str">
        <f t="shared" si="43"/>
        <v/>
      </c>
      <c r="AG32" s="14" t="str">
        <f t="shared" si="44"/>
        <v/>
      </c>
      <c r="AH32" s="24" t="str">
        <f t="shared" si="45"/>
        <v/>
      </c>
    </row>
    <row r="33" spans="1:34" ht="15" customHeight="1" x14ac:dyDescent="0.25">
      <c r="A33" s="2"/>
      <c r="B33" s="6" t="str">
        <f t="shared" si="31"/>
        <v/>
      </c>
      <c r="C33" s="7" t="str">
        <f t="shared" si="32"/>
        <v/>
      </c>
      <c r="D33" s="62"/>
      <c r="E33" s="63"/>
      <c r="F33" s="63"/>
      <c r="G33" s="63"/>
      <c r="H33" s="63"/>
      <c r="I33" s="63"/>
      <c r="J33" s="63"/>
      <c r="K33" s="63"/>
      <c r="L33" s="63"/>
      <c r="M33" s="63"/>
      <c r="N33" s="63"/>
      <c r="O33" s="63"/>
      <c r="P33" s="33"/>
      <c r="Q33" s="2"/>
      <c r="T33" s="12" t="str">
        <f t="shared" si="19"/>
        <v/>
      </c>
      <c r="U33" s="43" t="str">
        <f>IF($T33="", "", MAX($U$10:$U32)+1)</f>
        <v/>
      </c>
      <c r="V33" s="18" t="str">
        <f t="shared" si="33"/>
        <v/>
      </c>
      <c r="W33" s="14" t="str">
        <f t="shared" si="34"/>
        <v/>
      </c>
      <c r="X33" s="14" t="str">
        <f t="shared" si="35"/>
        <v/>
      </c>
      <c r="Y33" s="14" t="str">
        <f t="shared" si="36"/>
        <v/>
      </c>
      <c r="Z33" s="14" t="str">
        <f t="shared" si="37"/>
        <v/>
      </c>
      <c r="AA33" s="14" t="str">
        <f t="shared" si="38"/>
        <v/>
      </c>
      <c r="AB33" s="14" t="str">
        <f t="shared" si="39"/>
        <v/>
      </c>
      <c r="AC33" s="14" t="str">
        <f t="shared" si="40"/>
        <v/>
      </c>
      <c r="AD33" s="14" t="str">
        <f t="shared" si="41"/>
        <v/>
      </c>
      <c r="AE33" s="14" t="str">
        <f t="shared" si="42"/>
        <v/>
      </c>
      <c r="AF33" s="14" t="str">
        <f t="shared" si="43"/>
        <v/>
      </c>
      <c r="AG33" s="14" t="str">
        <f t="shared" si="44"/>
        <v/>
      </c>
      <c r="AH33" s="24" t="str">
        <f t="shared" si="45"/>
        <v/>
      </c>
    </row>
    <row r="34" spans="1:34" ht="15" customHeight="1" x14ac:dyDescent="0.25">
      <c r="A34" s="2"/>
      <c r="B34" s="6" t="str">
        <f t="shared" si="31"/>
        <v/>
      </c>
      <c r="C34" s="7" t="str">
        <f t="shared" si="32"/>
        <v/>
      </c>
      <c r="D34" s="62"/>
      <c r="E34" s="63"/>
      <c r="F34" s="63"/>
      <c r="G34" s="63"/>
      <c r="H34" s="63"/>
      <c r="I34" s="63"/>
      <c r="J34" s="63"/>
      <c r="K34" s="63"/>
      <c r="L34" s="63"/>
      <c r="M34" s="63"/>
      <c r="N34" s="63"/>
      <c r="O34" s="63"/>
      <c r="P34" s="33"/>
      <c r="Q34" s="2"/>
      <c r="T34" s="12" t="str">
        <f t="shared" si="19"/>
        <v/>
      </c>
      <c r="U34" s="43" t="str">
        <f>IF($T34="", "", MAX($U$10:$U33)+1)</f>
        <v/>
      </c>
      <c r="V34" s="18" t="str">
        <f t="shared" si="33"/>
        <v/>
      </c>
      <c r="W34" s="14" t="str">
        <f t="shared" si="34"/>
        <v/>
      </c>
      <c r="X34" s="14" t="str">
        <f t="shared" si="35"/>
        <v/>
      </c>
      <c r="Y34" s="14" t="str">
        <f t="shared" si="36"/>
        <v/>
      </c>
      <c r="Z34" s="14" t="str">
        <f t="shared" si="37"/>
        <v/>
      </c>
      <c r="AA34" s="14" t="str">
        <f t="shared" si="38"/>
        <v/>
      </c>
      <c r="AB34" s="14" t="str">
        <f t="shared" si="39"/>
        <v/>
      </c>
      <c r="AC34" s="14" t="str">
        <f t="shared" si="40"/>
        <v/>
      </c>
      <c r="AD34" s="14" t="str">
        <f t="shared" si="41"/>
        <v/>
      </c>
      <c r="AE34" s="14" t="str">
        <f t="shared" si="42"/>
        <v/>
      </c>
      <c r="AF34" s="14" t="str">
        <f t="shared" si="43"/>
        <v/>
      </c>
      <c r="AG34" s="14" t="str">
        <f t="shared" si="44"/>
        <v/>
      </c>
      <c r="AH34" s="24" t="str">
        <f t="shared" si="45"/>
        <v/>
      </c>
    </row>
    <row r="35" spans="1:34" ht="15" customHeight="1" x14ac:dyDescent="0.25">
      <c r="A35" s="2"/>
      <c r="B35" s="6" t="str">
        <f t="shared" si="31"/>
        <v/>
      </c>
      <c r="C35" s="7" t="str">
        <f t="shared" si="32"/>
        <v/>
      </c>
      <c r="D35" s="62"/>
      <c r="E35" s="63"/>
      <c r="F35" s="63"/>
      <c r="G35" s="63"/>
      <c r="H35" s="63"/>
      <c r="I35" s="63"/>
      <c r="J35" s="63"/>
      <c r="K35" s="63"/>
      <c r="L35" s="63"/>
      <c r="M35" s="63"/>
      <c r="N35" s="63"/>
      <c r="O35" s="63"/>
      <c r="P35" s="33"/>
      <c r="Q35" s="2"/>
      <c r="T35" s="12" t="str">
        <f t="shared" si="19"/>
        <v/>
      </c>
      <c r="U35" s="43" t="str">
        <f>IF($T35="", "", MAX($U$10:$U34)+1)</f>
        <v/>
      </c>
      <c r="V35" s="18" t="str">
        <f t="shared" si="33"/>
        <v/>
      </c>
      <c r="W35" s="14" t="str">
        <f t="shared" si="34"/>
        <v/>
      </c>
      <c r="X35" s="14" t="str">
        <f t="shared" si="35"/>
        <v/>
      </c>
      <c r="Y35" s="14" t="str">
        <f t="shared" si="36"/>
        <v/>
      </c>
      <c r="Z35" s="14" t="str">
        <f t="shared" si="37"/>
        <v/>
      </c>
      <c r="AA35" s="14" t="str">
        <f t="shared" si="38"/>
        <v/>
      </c>
      <c r="AB35" s="14" t="str">
        <f t="shared" si="39"/>
        <v/>
      </c>
      <c r="AC35" s="14" t="str">
        <f t="shared" si="40"/>
        <v/>
      </c>
      <c r="AD35" s="14" t="str">
        <f t="shared" si="41"/>
        <v/>
      </c>
      <c r="AE35" s="14" t="str">
        <f t="shared" si="42"/>
        <v/>
      </c>
      <c r="AF35" s="14" t="str">
        <f t="shared" si="43"/>
        <v/>
      </c>
      <c r="AG35" s="14" t="str">
        <f t="shared" si="44"/>
        <v/>
      </c>
      <c r="AH35" s="24" t="str">
        <f t="shared" si="45"/>
        <v/>
      </c>
    </row>
    <row r="36" spans="1:34" ht="15" customHeight="1" x14ac:dyDescent="0.25">
      <c r="A36" s="2"/>
      <c r="B36" s="6" t="str">
        <f t="shared" si="31"/>
        <v/>
      </c>
      <c r="C36" s="7" t="str">
        <f t="shared" si="32"/>
        <v/>
      </c>
      <c r="D36" s="62"/>
      <c r="E36" s="63"/>
      <c r="F36" s="63"/>
      <c r="G36" s="63"/>
      <c r="H36" s="63"/>
      <c r="I36" s="63"/>
      <c r="J36" s="63"/>
      <c r="K36" s="63"/>
      <c r="L36" s="63"/>
      <c r="M36" s="63"/>
      <c r="N36" s="63"/>
      <c r="O36" s="63"/>
      <c r="P36" s="33"/>
      <c r="Q36" s="2"/>
      <c r="T36" s="12" t="str">
        <f t="shared" si="19"/>
        <v/>
      </c>
      <c r="U36" s="43" t="str">
        <f>IF($T36="", "", MAX($U$10:$U35)+1)</f>
        <v/>
      </c>
      <c r="V36" s="18" t="str">
        <f t="shared" si="33"/>
        <v/>
      </c>
      <c r="W36" s="14" t="str">
        <f t="shared" si="34"/>
        <v/>
      </c>
      <c r="X36" s="14" t="str">
        <f t="shared" si="35"/>
        <v/>
      </c>
      <c r="Y36" s="14" t="str">
        <f t="shared" si="36"/>
        <v/>
      </c>
      <c r="Z36" s="14" t="str">
        <f t="shared" si="37"/>
        <v/>
      </c>
      <c r="AA36" s="14" t="str">
        <f t="shared" si="38"/>
        <v/>
      </c>
      <c r="AB36" s="14" t="str">
        <f t="shared" si="39"/>
        <v/>
      </c>
      <c r="AC36" s="14" t="str">
        <f t="shared" si="40"/>
        <v/>
      </c>
      <c r="AD36" s="14" t="str">
        <f t="shared" si="41"/>
        <v/>
      </c>
      <c r="AE36" s="14" t="str">
        <f t="shared" si="42"/>
        <v/>
      </c>
      <c r="AF36" s="14" t="str">
        <f t="shared" si="43"/>
        <v/>
      </c>
      <c r="AG36" s="14" t="str">
        <f t="shared" si="44"/>
        <v/>
      </c>
      <c r="AH36" s="24" t="str">
        <f t="shared" si="45"/>
        <v/>
      </c>
    </row>
    <row r="37" spans="1:34" ht="15" customHeight="1" x14ac:dyDescent="0.25">
      <c r="A37" s="2"/>
      <c r="B37" s="6" t="str">
        <f t="shared" si="31"/>
        <v/>
      </c>
      <c r="C37" s="7" t="str">
        <f t="shared" si="32"/>
        <v/>
      </c>
      <c r="D37" s="62"/>
      <c r="E37" s="63"/>
      <c r="F37" s="63"/>
      <c r="G37" s="63"/>
      <c r="H37" s="63"/>
      <c r="I37" s="63"/>
      <c r="J37" s="63"/>
      <c r="K37" s="63"/>
      <c r="L37" s="63"/>
      <c r="M37" s="63"/>
      <c r="N37" s="63"/>
      <c r="O37" s="63"/>
      <c r="P37" s="33"/>
      <c r="Q37" s="2"/>
      <c r="T37" s="12" t="str">
        <f t="shared" si="19"/>
        <v/>
      </c>
      <c r="U37" s="43" t="str">
        <f>IF($T37="", "", MAX($U$10:$U36)+1)</f>
        <v/>
      </c>
      <c r="V37" s="18" t="str">
        <f t="shared" si="33"/>
        <v/>
      </c>
      <c r="W37" s="14" t="str">
        <f t="shared" si="34"/>
        <v/>
      </c>
      <c r="X37" s="14" t="str">
        <f t="shared" si="35"/>
        <v/>
      </c>
      <c r="Y37" s="14" t="str">
        <f t="shared" si="36"/>
        <v/>
      </c>
      <c r="Z37" s="14" t="str">
        <f t="shared" si="37"/>
        <v/>
      </c>
      <c r="AA37" s="14" t="str">
        <f t="shared" si="38"/>
        <v/>
      </c>
      <c r="AB37" s="14" t="str">
        <f t="shared" si="39"/>
        <v/>
      </c>
      <c r="AC37" s="14" t="str">
        <f t="shared" si="40"/>
        <v/>
      </c>
      <c r="AD37" s="14" t="str">
        <f t="shared" si="41"/>
        <v/>
      </c>
      <c r="AE37" s="14" t="str">
        <f t="shared" si="42"/>
        <v/>
      </c>
      <c r="AF37" s="14" t="str">
        <f t="shared" si="43"/>
        <v/>
      </c>
      <c r="AG37" s="14" t="str">
        <f t="shared" si="44"/>
        <v/>
      </c>
      <c r="AH37" s="24" t="str">
        <f t="shared" si="45"/>
        <v/>
      </c>
    </row>
    <row r="38" spans="1:34" ht="15" customHeight="1" x14ac:dyDescent="0.25">
      <c r="A38" s="2"/>
      <c r="B38" s="6" t="str">
        <f t="shared" si="31"/>
        <v/>
      </c>
      <c r="C38" s="7" t="str">
        <f t="shared" si="32"/>
        <v/>
      </c>
      <c r="D38" s="62"/>
      <c r="E38" s="63"/>
      <c r="F38" s="63"/>
      <c r="G38" s="63"/>
      <c r="H38" s="63"/>
      <c r="I38" s="63"/>
      <c r="J38" s="63"/>
      <c r="K38" s="63"/>
      <c r="L38" s="63"/>
      <c r="M38" s="63"/>
      <c r="N38" s="63"/>
      <c r="O38" s="63"/>
      <c r="P38" s="33"/>
      <c r="Q38" s="2"/>
      <c r="T38" s="12" t="str">
        <f t="shared" si="19"/>
        <v/>
      </c>
      <c r="U38" s="43" t="str">
        <f>IF($T38="", "", MAX($U$10:$U37)+1)</f>
        <v/>
      </c>
      <c r="V38" s="18" t="str">
        <f t="shared" si="33"/>
        <v/>
      </c>
      <c r="W38" s="14" t="str">
        <f t="shared" si="34"/>
        <v/>
      </c>
      <c r="X38" s="14" t="str">
        <f t="shared" si="35"/>
        <v/>
      </c>
      <c r="Y38" s="14" t="str">
        <f t="shared" si="36"/>
        <v/>
      </c>
      <c r="Z38" s="14" t="str">
        <f t="shared" si="37"/>
        <v/>
      </c>
      <c r="AA38" s="14" t="str">
        <f t="shared" si="38"/>
        <v/>
      </c>
      <c r="AB38" s="14" t="str">
        <f t="shared" si="39"/>
        <v/>
      </c>
      <c r="AC38" s="14" t="str">
        <f t="shared" si="40"/>
        <v/>
      </c>
      <c r="AD38" s="14" t="str">
        <f t="shared" si="41"/>
        <v/>
      </c>
      <c r="AE38" s="14" t="str">
        <f t="shared" si="42"/>
        <v/>
      </c>
      <c r="AF38" s="14" t="str">
        <f t="shared" si="43"/>
        <v/>
      </c>
      <c r="AG38" s="14" t="str">
        <f t="shared" si="44"/>
        <v/>
      </c>
      <c r="AH38" s="24" t="str">
        <f t="shared" si="45"/>
        <v/>
      </c>
    </row>
    <row r="39" spans="1:34" ht="15" customHeight="1" x14ac:dyDescent="0.25">
      <c r="A39" s="2"/>
      <c r="B39" s="6" t="str">
        <f t="shared" si="31"/>
        <v/>
      </c>
      <c r="C39" s="7" t="str">
        <f t="shared" si="32"/>
        <v/>
      </c>
      <c r="D39" s="62"/>
      <c r="E39" s="63"/>
      <c r="F39" s="63"/>
      <c r="G39" s="63"/>
      <c r="H39" s="63"/>
      <c r="I39" s="63"/>
      <c r="J39" s="63"/>
      <c r="K39" s="63"/>
      <c r="L39" s="63"/>
      <c r="M39" s="63"/>
      <c r="N39" s="63"/>
      <c r="O39" s="63"/>
      <c r="P39" s="33"/>
      <c r="Q39" s="2"/>
      <c r="T39" s="12" t="str">
        <f t="shared" si="19"/>
        <v/>
      </c>
      <c r="U39" s="43" t="str">
        <f>IF($T39="", "", MAX($U$10:$U38)+1)</f>
        <v/>
      </c>
      <c r="V39" s="18" t="str">
        <f t="shared" si="33"/>
        <v/>
      </c>
      <c r="W39" s="14" t="str">
        <f t="shared" si="34"/>
        <v/>
      </c>
      <c r="X39" s="14" t="str">
        <f t="shared" si="35"/>
        <v/>
      </c>
      <c r="Y39" s="14" t="str">
        <f t="shared" si="36"/>
        <v/>
      </c>
      <c r="Z39" s="14" t="str">
        <f t="shared" si="37"/>
        <v/>
      </c>
      <c r="AA39" s="14" t="str">
        <f t="shared" si="38"/>
        <v/>
      </c>
      <c r="AB39" s="14" t="str">
        <f t="shared" si="39"/>
        <v/>
      </c>
      <c r="AC39" s="14" t="str">
        <f t="shared" si="40"/>
        <v/>
      </c>
      <c r="AD39" s="14" t="str">
        <f t="shared" si="41"/>
        <v/>
      </c>
      <c r="AE39" s="14" t="str">
        <f t="shared" si="42"/>
        <v/>
      </c>
      <c r="AF39" s="14" t="str">
        <f t="shared" si="43"/>
        <v/>
      </c>
      <c r="AG39" s="14" t="str">
        <f t="shared" si="44"/>
        <v/>
      </c>
      <c r="AH39" s="24" t="str">
        <f t="shared" si="45"/>
        <v/>
      </c>
    </row>
    <row r="40" spans="1:34" ht="15" customHeight="1" x14ac:dyDescent="0.25">
      <c r="A40" s="2"/>
      <c r="B40" s="6" t="str">
        <f t="shared" si="31"/>
        <v/>
      </c>
      <c r="C40" s="7" t="str">
        <f t="shared" si="32"/>
        <v/>
      </c>
      <c r="D40" s="62"/>
      <c r="E40" s="63"/>
      <c r="F40" s="63"/>
      <c r="G40" s="63"/>
      <c r="H40" s="63"/>
      <c r="I40" s="63"/>
      <c r="J40" s="63"/>
      <c r="K40" s="63"/>
      <c r="L40" s="63"/>
      <c r="M40" s="63"/>
      <c r="N40" s="63"/>
      <c r="O40" s="63"/>
      <c r="P40" s="33"/>
      <c r="Q40" s="2"/>
      <c r="T40" s="12" t="str">
        <f t="shared" si="19"/>
        <v/>
      </c>
      <c r="U40" s="43" t="str">
        <f>IF($T40="", "", MAX($U$10:$U39)+1)</f>
        <v/>
      </c>
      <c r="V40" s="18" t="str">
        <f t="shared" si="33"/>
        <v/>
      </c>
      <c r="W40" s="14" t="str">
        <f t="shared" si="34"/>
        <v/>
      </c>
      <c r="X40" s="14" t="str">
        <f t="shared" si="35"/>
        <v/>
      </c>
      <c r="Y40" s="14" t="str">
        <f t="shared" si="36"/>
        <v/>
      </c>
      <c r="Z40" s="14" t="str">
        <f t="shared" si="37"/>
        <v/>
      </c>
      <c r="AA40" s="14" t="str">
        <f t="shared" si="38"/>
        <v/>
      </c>
      <c r="AB40" s="14" t="str">
        <f t="shared" si="39"/>
        <v/>
      </c>
      <c r="AC40" s="14" t="str">
        <f t="shared" si="40"/>
        <v/>
      </c>
      <c r="AD40" s="14" t="str">
        <f t="shared" si="41"/>
        <v/>
      </c>
      <c r="AE40" s="14" t="str">
        <f t="shared" si="42"/>
        <v/>
      </c>
      <c r="AF40" s="14" t="str">
        <f t="shared" si="43"/>
        <v/>
      </c>
      <c r="AG40" s="14" t="str">
        <f t="shared" si="44"/>
        <v/>
      </c>
      <c r="AH40" s="24" t="str">
        <f t="shared" si="45"/>
        <v/>
      </c>
    </row>
    <row r="41" spans="1:34" ht="15" customHeight="1" x14ac:dyDescent="0.25">
      <c r="A41" s="2"/>
      <c r="B41" s="6" t="str">
        <f t="shared" si="31"/>
        <v/>
      </c>
      <c r="C41" s="7" t="str">
        <f t="shared" si="32"/>
        <v/>
      </c>
      <c r="D41" s="62"/>
      <c r="E41" s="63"/>
      <c r="F41" s="63"/>
      <c r="G41" s="63"/>
      <c r="H41" s="63"/>
      <c r="I41" s="63"/>
      <c r="J41" s="63"/>
      <c r="K41" s="63"/>
      <c r="L41" s="63"/>
      <c r="M41" s="63"/>
      <c r="N41" s="63"/>
      <c r="O41" s="63"/>
      <c r="P41" s="33"/>
      <c r="Q41" s="2"/>
      <c r="T41" s="12" t="str">
        <f t="shared" si="19"/>
        <v/>
      </c>
      <c r="U41" s="43" t="str">
        <f>IF($T41="", "", MAX($U$10:$U40)+1)</f>
        <v/>
      </c>
      <c r="V41" s="18" t="str">
        <f t="shared" si="33"/>
        <v/>
      </c>
      <c r="W41" s="14" t="str">
        <f t="shared" si="34"/>
        <v/>
      </c>
      <c r="X41" s="14" t="str">
        <f t="shared" si="35"/>
        <v/>
      </c>
      <c r="Y41" s="14" t="str">
        <f t="shared" si="36"/>
        <v/>
      </c>
      <c r="Z41" s="14" t="str">
        <f t="shared" si="37"/>
        <v/>
      </c>
      <c r="AA41" s="14" t="str">
        <f t="shared" si="38"/>
        <v/>
      </c>
      <c r="AB41" s="14" t="str">
        <f t="shared" si="39"/>
        <v/>
      </c>
      <c r="AC41" s="14" t="str">
        <f t="shared" si="40"/>
        <v/>
      </c>
      <c r="AD41" s="14" t="str">
        <f t="shared" si="41"/>
        <v/>
      </c>
      <c r="AE41" s="14" t="str">
        <f t="shared" si="42"/>
        <v/>
      </c>
      <c r="AF41" s="14" t="str">
        <f t="shared" si="43"/>
        <v/>
      </c>
      <c r="AG41" s="14" t="str">
        <f t="shared" si="44"/>
        <v/>
      </c>
      <c r="AH41" s="24" t="str">
        <f t="shared" si="45"/>
        <v/>
      </c>
    </row>
    <row r="42" spans="1:34" ht="15" customHeight="1" x14ac:dyDescent="0.25">
      <c r="A42" s="2"/>
      <c r="B42" s="6" t="str">
        <f t="shared" si="31"/>
        <v/>
      </c>
      <c r="C42" s="7" t="str">
        <f t="shared" si="32"/>
        <v/>
      </c>
      <c r="D42" s="62"/>
      <c r="E42" s="63"/>
      <c r="F42" s="63"/>
      <c r="G42" s="63"/>
      <c r="H42" s="63"/>
      <c r="I42" s="63"/>
      <c r="J42" s="63"/>
      <c r="K42" s="63"/>
      <c r="L42" s="63"/>
      <c r="M42" s="63"/>
      <c r="N42" s="63"/>
      <c r="O42" s="63"/>
      <c r="P42" s="33"/>
      <c r="Q42" s="2"/>
      <c r="T42" s="12" t="str">
        <f t="shared" si="19"/>
        <v/>
      </c>
      <c r="U42" s="43" t="str">
        <f>IF($T42="", "", MAX($U$10:$U41)+1)</f>
        <v/>
      </c>
      <c r="V42" s="18" t="str">
        <f t="shared" si="33"/>
        <v/>
      </c>
      <c r="W42" s="14" t="str">
        <f t="shared" si="34"/>
        <v/>
      </c>
      <c r="X42" s="14" t="str">
        <f t="shared" si="35"/>
        <v/>
      </c>
      <c r="Y42" s="14" t="str">
        <f t="shared" si="36"/>
        <v/>
      </c>
      <c r="Z42" s="14" t="str">
        <f t="shared" si="37"/>
        <v/>
      </c>
      <c r="AA42" s="14" t="str">
        <f t="shared" si="38"/>
        <v/>
      </c>
      <c r="AB42" s="14" t="str">
        <f t="shared" si="39"/>
        <v/>
      </c>
      <c r="AC42" s="14" t="str">
        <f t="shared" si="40"/>
        <v/>
      </c>
      <c r="AD42" s="14" t="str">
        <f t="shared" si="41"/>
        <v/>
      </c>
      <c r="AE42" s="14" t="str">
        <f t="shared" si="42"/>
        <v/>
      </c>
      <c r="AF42" s="14" t="str">
        <f t="shared" si="43"/>
        <v/>
      </c>
      <c r="AG42" s="14" t="str">
        <f t="shared" si="44"/>
        <v/>
      </c>
      <c r="AH42" s="24" t="str">
        <f t="shared" si="45"/>
        <v/>
      </c>
    </row>
    <row r="43" spans="1:34" ht="15" customHeight="1" x14ac:dyDescent="0.25">
      <c r="A43" s="2"/>
      <c r="B43" s="6" t="str">
        <f t="shared" si="31"/>
        <v/>
      </c>
      <c r="C43" s="7" t="str">
        <f t="shared" si="32"/>
        <v/>
      </c>
      <c r="D43" s="62"/>
      <c r="E43" s="63"/>
      <c r="F43" s="63"/>
      <c r="G43" s="63"/>
      <c r="H43" s="63"/>
      <c r="I43" s="63"/>
      <c r="J43" s="63"/>
      <c r="K43" s="63"/>
      <c r="L43" s="63"/>
      <c r="M43" s="63"/>
      <c r="N43" s="63"/>
      <c r="O43" s="63"/>
      <c r="P43" s="33"/>
      <c r="Q43" s="2"/>
      <c r="T43" s="12" t="str">
        <f t="shared" si="19"/>
        <v/>
      </c>
      <c r="U43" s="43" t="str">
        <f>IF($T43="", "", MAX($U$10:$U42)+1)</f>
        <v/>
      </c>
      <c r="V43" s="18" t="str">
        <f t="shared" si="33"/>
        <v/>
      </c>
      <c r="W43" s="14" t="str">
        <f t="shared" si="34"/>
        <v/>
      </c>
      <c r="X43" s="14" t="str">
        <f t="shared" si="35"/>
        <v/>
      </c>
      <c r="Y43" s="14" t="str">
        <f t="shared" si="36"/>
        <v/>
      </c>
      <c r="Z43" s="14" t="str">
        <f t="shared" si="37"/>
        <v/>
      </c>
      <c r="AA43" s="14" t="str">
        <f t="shared" si="38"/>
        <v/>
      </c>
      <c r="AB43" s="14" t="str">
        <f t="shared" si="39"/>
        <v/>
      </c>
      <c r="AC43" s="14" t="str">
        <f t="shared" si="40"/>
        <v/>
      </c>
      <c r="AD43" s="14" t="str">
        <f t="shared" si="41"/>
        <v/>
      </c>
      <c r="AE43" s="14" t="str">
        <f t="shared" si="42"/>
        <v/>
      </c>
      <c r="AF43" s="14" t="str">
        <f t="shared" si="43"/>
        <v/>
      </c>
      <c r="AG43" s="14" t="str">
        <f t="shared" si="44"/>
        <v/>
      </c>
      <c r="AH43" s="24" t="str">
        <f t="shared" si="45"/>
        <v/>
      </c>
    </row>
    <row r="44" spans="1:34" ht="15" customHeight="1" x14ac:dyDescent="0.25">
      <c r="A44" s="2"/>
      <c r="B44" s="6" t="str">
        <f t="shared" si="31"/>
        <v/>
      </c>
      <c r="C44" s="7" t="str">
        <f t="shared" si="32"/>
        <v/>
      </c>
      <c r="D44" s="62"/>
      <c r="E44" s="63"/>
      <c r="F44" s="63"/>
      <c r="G44" s="63"/>
      <c r="H44" s="63"/>
      <c r="I44" s="63"/>
      <c r="J44" s="63"/>
      <c r="K44" s="63"/>
      <c r="L44" s="63"/>
      <c r="M44" s="63"/>
      <c r="N44" s="63"/>
      <c r="O44" s="63"/>
      <c r="P44" s="33"/>
      <c r="Q44" s="2"/>
      <c r="T44" s="12" t="str">
        <f t="shared" si="19"/>
        <v/>
      </c>
      <c r="U44" s="43" t="str">
        <f>IF($T44="", "", MAX($U$10:$U43)+1)</f>
        <v/>
      </c>
      <c r="V44" s="18" t="str">
        <f t="shared" si="33"/>
        <v/>
      </c>
      <c r="W44" s="14" t="str">
        <f t="shared" si="34"/>
        <v/>
      </c>
      <c r="X44" s="14" t="str">
        <f t="shared" si="35"/>
        <v/>
      </c>
      <c r="Y44" s="14" t="str">
        <f t="shared" si="36"/>
        <v/>
      </c>
      <c r="Z44" s="14" t="str">
        <f t="shared" si="37"/>
        <v/>
      </c>
      <c r="AA44" s="14" t="str">
        <f t="shared" si="38"/>
        <v/>
      </c>
      <c r="AB44" s="14" t="str">
        <f t="shared" si="39"/>
        <v/>
      </c>
      <c r="AC44" s="14" t="str">
        <f t="shared" si="40"/>
        <v/>
      </c>
      <c r="AD44" s="14" t="str">
        <f t="shared" si="41"/>
        <v/>
      </c>
      <c r="AE44" s="14" t="str">
        <f t="shared" si="42"/>
        <v/>
      </c>
      <c r="AF44" s="14" t="str">
        <f t="shared" si="43"/>
        <v/>
      </c>
      <c r="AG44" s="14" t="str">
        <f t="shared" si="44"/>
        <v/>
      </c>
      <c r="AH44" s="24" t="str">
        <f t="shared" si="45"/>
        <v/>
      </c>
    </row>
    <row r="45" spans="1:34" ht="15" customHeight="1" x14ac:dyDescent="0.25">
      <c r="A45" s="2"/>
      <c r="B45" s="6" t="str">
        <f t="shared" si="31"/>
        <v/>
      </c>
      <c r="C45" s="7" t="str">
        <f t="shared" si="32"/>
        <v/>
      </c>
      <c r="D45" s="62"/>
      <c r="E45" s="63"/>
      <c r="F45" s="63"/>
      <c r="G45" s="63"/>
      <c r="H45" s="63"/>
      <c r="I45" s="63"/>
      <c r="J45" s="63"/>
      <c r="K45" s="63"/>
      <c r="L45" s="63"/>
      <c r="M45" s="63"/>
      <c r="N45" s="63"/>
      <c r="O45" s="63"/>
      <c r="P45" s="33"/>
      <c r="Q45" s="2"/>
      <c r="T45" s="12" t="str">
        <f t="shared" si="19"/>
        <v/>
      </c>
      <c r="U45" s="43" t="str">
        <f>IF($T45="", "", MAX($U$10:$U44)+1)</f>
        <v/>
      </c>
      <c r="V45" s="18" t="str">
        <f t="shared" si="33"/>
        <v/>
      </c>
      <c r="W45" s="14" t="str">
        <f t="shared" si="34"/>
        <v/>
      </c>
      <c r="X45" s="14" t="str">
        <f t="shared" si="35"/>
        <v/>
      </c>
      <c r="Y45" s="14" t="str">
        <f t="shared" si="36"/>
        <v/>
      </c>
      <c r="Z45" s="14" t="str">
        <f t="shared" si="37"/>
        <v/>
      </c>
      <c r="AA45" s="14" t="str">
        <f t="shared" si="38"/>
        <v/>
      </c>
      <c r="AB45" s="14" t="str">
        <f t="shared" si="39"/>
        <v/>
      </c>
      <c r="AC45" s="14" t="str">
        <f t="shared" si="40"/>
        <v/>
      </c>
      <c r="AD45" s="14" t="str">
        <f t="shared" si="41"/>
        <v/>
      </c>
      <c r="AE45" s="14" t="str">
        <f t="shared" si="42"/>
        <v/>
      </c>
      <c r="AF45" s="14" t="str">
        <f t="shared" si="43"/>
        <v/>
      </c>
      <c r="AG45" s="14" t="str">
        <f t="shared" si="44"/>
        <v/>
      </c>
      <c r="AH45" s="24" t="str">
        <f t="shared" si="45"/>
        <v/>
      </c>
    </row>
    <row r="46" spans="1:34" ht="15" customHeight="1" x14ac:dyDescent="0.25">
      <c r="A46" s="2"/>
      <c r="B46" s="6" t="str">
        <f t="shared" si="31"/>
        <v/>
      </c>
      <c r="C46" s="7" t="str">
        <f t="shared" si="32"/>
        <v/>
      </c>
      <c r="D46" s="62"/>
      <c r="E46" s="63"/>
      <c r="F46" s="63"/>
      <c r="G46" s="63"/>
      <c r="H46" s="63"/>
      <c r="I46" s="63"/>
      <c r="J46" s="63"/>
      <c r="K46" s="63"/>
      <c r="L46" s="63"/>
      <c r="M46" s="63"/>
      <c r="N46" s="63"/>
      <c r="O46" s="63"/>
      <c r="P46" s="33"/>
      <c r="Q46" s="2"/>
      <c r="T46" s="13" t="str">
        <f t="shared" si="19"/>
        <v/>
      </c>
      <c r="U46" s="43" t="str">
        <f>IF($T46="", "", MAX($U$10:$U45)+1)</f>
        <v/>
      </c>
      <c r="V46" s="18" t="str">
        <f t="shared" si="33"/>
        <v/>
      </c>
      <c r="W46" s="14" t="str">
        <f t="shared" si="34"/>
        <v/>
      </c>
      <c r="X46" s="14" t="str">
        <f t="shared" si="35"/>
        <v/>
      </c>
      <c r="Y46" s="14" t="str">
        <f t="shared" si="36"/>
        <v/>
      </c>
      <c r="Z46" s="14" t="str">
        <f t="shared" si="37"/>
        <v/>
      </c>
      <c r="AA46" s="14" t="str">
        <f t="shared" si="38"/>
        <v/>
      </c>
      <c r="AB46" s="14" t="str">
        <f t="shared" si="39"/>
        <v/>
      </c>
      <c r="AC46" s="14" t="str">
        <f t="shared" si="40"/>
        <v/>
      </c>
      <c r="AD46" s="14" t="str">
        <f t="shared" si="41"/>
        <v/>
      </c>
      <c r="AE46" s="14" t="str">
        <f t="shared" si="42"/>
        <v/>
      </c>
      <c r="AF46" s="14" t="str">
        <f t="shared" si="43"/>
        <v/>
      </c>
      <c r="AG46" s="14" t="str">
        <f t="shared" si="44"/>
        <v/>
      </c>
      <c r="AH46" s="24" t="str">
        <f t="shared" si="45"/>
        <v/>
      </c>
    </row>
    <row r="47" spans="1:34" ht="15" customHeight="1" x14ac:dyDescent="0.25">
      <c r="A47" s="2"/>
      <c r="B47" s="6" t="str">
        <f t="shared" si="31"/>
        <v/>
      </c>
      <c r="C47" s="7" t="str">
        <f t="shared" si="32"/>
        <v/>
      </c>
      <c r="D47" s="62"/>
      <c r="E47" s="63"/>
      <c r="F47" s="63"/>
      <c r="G47" s="63"/>
      <c r="H47" s="63"/>
      <c r="I47" s="63"/>
      <c r="J47" s="63"/>
      <c r="K47" s="63"/>
      <c r="L47" s="63"/>
      <c r="M47" s="63"/>
      <c r="N47" s="63"/>
      <c r="O47" s="63"/>
      <c r="P47" s="33"/>
      <c r="Q47" s="2"/>
      <c r="V47" s="18" t="str">
        <f t="shared" si="33"/>
        <v/>
      </c>
      <c r="W47" s="14" t="str">
        <f t="shared" si="34"/>
        <v/>
      </c>
      <c r="X47" s="14" t="str">
        <f t="shared" si="35"/>
        <v/>
      </c>
      <c r="Y47" s="14" t="str">
        <f t="shared" si="36"/>
        <v/>
      </c>
      <c r="Z47" s="14" t="str">
        <f t="shared" si="37"/>
        <v/>
      </c>
      <c r="AA47" s="14" t="str">
        <f t="shared" si="38"/>
        <v/>
      </c>
      <c r="AB47" s="14" t="str">
        <f t="shared" si="39"/>
        <v/>
      </c>
      <c r="AC47" s="14" t="str">
        <f t="shared" si="40"/>
        <v/>
      </c>
      <c r="AD47" s="14" t="str">
        <f t="shared" si="41"/>
        <v/>
      </c>
      <c r="AE47" s="14" t="str">
        <f t="shared" si="42"/>
        <v/>
      </c>
      <c r="AF47" s="14" t="str">
        <f t="shared" si="43"/>
        <v/>
      </c>
      <c r="AG47" s="14" t="str">
        <f t="shared" si="44"/>
        <v/>
      </c>
      <c r="AH47" s="24" t="str">
        <f t="shared" si="45"/>
        <v/>
      </c>
    </row>
    <row r="48" spans="1:34" ht="15" customHeight="1" x14ac:dyDescent="0.25">
      <c r="A48" s="2"/>
      <c r="B48" s="6" t="str">
        <f t="shared" si="31"/>
        <v/>
      </c>
      <c r="C48" s="7" t="str">
        <f t="shared" si="32"/>
        <v/>
      </c>
      <c r="D48" s="62"/>
      <c r="E48" s="63"/>
      <c r="F48" s="63"/>
      <c r="G48" s="63"/>
      <c r="H48" s="63"/>
      <c r="I48" s="63"/>
      <c r="J48" s="63"/>
      <c r="K48" s="63"/>
      <c r="L48" s="63"/>
      <c r="M48" s="63"/>
      <c r="N48" s="63"/>
      <c r="O48" s="63"/>
      <c r="P48" s="33"/>
      <c r="Q48" s="2"/>
      <c r="V48" s="18" t="str">
        <f t="shared" si="33"/>
        <v/>
      </c>
      <c r="W48" s="14" t="str">
        <f t="shared" si="34"/>
        <v/>
      </c>
      <c r="X48" s="14" t="str">
        <f t="shared" si="35"/>
        <v/>
      </c>
      <c r="Y48" s="14" t="str">
        <f t="shared" si="36"/>
        <v/>
      </c>
      <c r="Z48" s="14" t="str">
        <f t="shared" si="37"/>
        <v/>
      </c>
      <c r="AA48" s="14" t="str">
        <f t="shared" si="38"/>
        <v/>
      </c>
      <c r="AB48" s="14" t="str">
        <f t="shared" si="39"/>
        <v/>
      </c>
      <c r="AC48" s="14" t="str">
        <f t="shared" si="40"/>
        <v/>
      </c>
      <c r="AD48" s="14" t="str">
        <f t="shared" si="41"/>
        <v/>
      </c>
      <c r="AE48" s="14" t="str">
        <f t="shared" si="42"/>
        <v/>
      </c>
      <c r="AF48" s="14" t="str">
        <f t="shared" si="43"/>
        <v/>
      </c>
      <c r="AG48" s="14" t="str">
        <f t="shared" si="44"/>
        <v/>
      </c>
      <c r="AH48" s="24" t="str">
        <f t="shared" si="45"/>
        <v/>
      </c>
    </row>
    <row r="49" spans="1:34" ht="15" customHeight="1" x14ac:dyDescent="0.25">
      <c r="A49" s="2"/>
      <c r="B49" s="6" t="str">
        <f t="shared" si="31"/>
        <v/>
      </c>
      <c r="C49" s="7" t="str">
        <f t="shared" si="32"/>
        <v/>
      </c>
      <c r="D49" s="62"/>
      <c r="E49" s="63"/>
      <c r="F49" s="63"/>
      <c r="G49" s="63"/>
      <c r="H49" s="63"/>
      <c r="I49" s="63"/>
      <c r="J49" s="63"/>
      <c r="K49" s="63"/>
      <c r="L49" s="63"/>
      <c r="M49" s="63"/>
      <c r="N49" s="63"/>
      <c r="O49" s="63"/>
      <c r="P49" s="33"/>
      <c r="Q49" s="2"/>
      <c r="V49" s="18" t="str">
        <f t="shared" si="33"/>
        <v/>
      </c>
      <c r="W49" s="14" t="str">
        <f t="shared" si="34"/>
        <v/>
      </c>
      <c r="X49" s="14" t="str">
        <f t="shared" si="35"/>
        <v/>
      </c>
      <c r="Y49" s="14" t="str">
        <f t="shared" si="36"/>
        <v/>
      </c>
      <c r="Z49" s="14" t="str">
        <f t="shared" si="37"/>
        <v/>
      </c>
      <c r="AA49" s="14" t="str">
        <f t="shared" si="38"/>
        <v/>
      </c>
      <c r="AB49" s="14" t="str">
        <f t="shared" si="39"/>
        <v/>
      </c>
      <c r="AC49" s="14" t="str">
        <f t="shared" si="40"/>
        <v/>
      </c>
      <c r="AD49" s="14" t="str">
        <f t="shared" si="41"/>
        <v/>
      </c>
      <c r="AE49" s="14" t="str">
        <f t="shared" si="42"/>
        <v/>
      </c>
      <c r="AF49" s="14" t="str">
        <f t="shared" si="43"/>
        <v/>
      </c>
      <c r="AG49" s="14" t="str">
        <f t="shared" si="44"/>
        <v/>
      </c>
      <c r="AH49" s="24" t="str">
        <f t="shared" si="45"/>
        <v/>
      </c>
    </row>
    <row r="50" spans="1:34" ht="15" customHeight="1" x14ac:dyDescent="0.25">
      <c r="A50" s="2"/>
      <c r="B50" s="6" t="str">
        <f t="shared" si="31"/>
        <v/>
      </c>
      <c r="C50" s="7" t="str">
        <f t="shared" si="32"/>
        <v/>
      </c>
      <c r="D50" s="62"/>
      <c r="E50" s="63"/>
      <c r="F50" s="63"/>
      <c r="G50" s="63"/>
      <c r="H50" s="63"/>
      <c r="I50" s="63"/>
      <c r="J50" s="63"/>
      <c r="K50" s="63"/>
      <c r="L50" s="63"/>
      <c r="M50" s="63"/>
      <c r="N50" s="63"/>
      <c r="O50" s="63"/>
      <c r="P50" s="33"/>
      <c r="Q50" s="2"/>
      <c r="V50" s="18" t="str">
        <f t="shared" si="33"/>
        <v/>
      </c>
      <c r="W50" s="14" t="str">
        <f t="shared" si="34"/>
        <v/>
      </c>
      <c r="X50" s="14" t="str">
        <f t="shared" si="35"/>
        <v/>
      </c>
      <c r="Y50" s="14" t="str">
        <f t="shared" si="36"/>
        <v/>
      </c>
      <c r="Z50" s="14" t="str">
        <f t="shared" si="37"/>
        <v/>
      </c>
      <c r="AA50" s="14" t="str">
        <f t="shared" si="38"/>
        <v/>
      </c>
      <c r="AB50" s="14" t="str">
        <f t="shared" si="39"/>
        <v/>
      </c>
      <c r="AC50" s="14" t="str">
        <f t="shared" si="40"/>
        <v/>
      </c>
      <c r="AD50" s="14" t="str">
        <f t="shared" si="41"/>
        <v/>
      </c>
      <c r="AE50" s="14" t="str">
        <f t="shared" si="42"/>
        <v/>
      </c>
      <c r="AF50" s="14" t="str">
        <f t="shared" si="43"/>
        <v/>
      </c>
      <c r="AG50" s="14" t="str">
        <f t="shared" si="44"/>
        <v/>
      </c>
      <c r="AH50" s="24" t="str">
        <f t="shared" si="45"/>
        <v/>
      </c>
    </row>
    <row r="51" spans="1:34" ht="15" customHeight="1" x14ac:dyDescent="0.25">
      <c r="A51" s="2"/>
      <c r="B51" s="6" t="str">
        <f t="shared" si="31"/>
        <v/>
      </c>
      <c r="C51" s="7" t="str">
        <f t="shared" si="32"/>
        <v/>
      </c>
      <c r="D51" s="62"/>
      <c r="E51" s="63"/>
      <c r="F51" s="63"/>
      <c r="G51" s="63"/>
      <c r="H51" s="63"/>
      <c r="I51" s="63"/>
      <c r="J51" s="63"/>
      <c r="K51" s="63"/>
      <c r="L51" s="63"/>
      <c r="M51" s="63"/>
      <c r="N51" s="63"/>
      <c r="O51" s="63"/>
      <c r="P51" s="33"/>
      <c r="Q51" s="2"/>
      <c r="V51" s="18" t="str">
        <f t="shared" si="33"/>
        <v/>
      </c>
      <c r="W51" s="14" t="str">
        <f t="shared" si="34"/>
        <v/>
      </c>
      <c r="X51" s="14" t="str">
        <f t="shared" si="35"/>
        <v/>
      </c>
      <c r="Y51" s="14" t="str">
        <f t="shared" si="36"/>
        <v/>
      </c>
      <c r="Z51" s="14" t="str">
        <f t="shared" si="37"/>
        <v/>
      </c>
      <c r="AA51" s="14" t="str">
        <f t="shared" si="38"/>
        <v/>
      </c>
      <c r="AB51" s="14" t="str">
        <f t="shared" si="39"/>
        <v/>
      </c>
      <c r="AC51" s="14" t="str">
        <f t="shared" si="40"/>
        <v/>
      </c>
      <c r="AD51" s="14" t="str">
        <f t="shared" si="41"/>
        <v/>
      </c>
      <c r="AE51" s="14" t="str">
        <f t="shared" si="42"/>
        <v/>
      </c>
      <c r="AF51" s="14" t="str">
        <f t="shared" si="43"/>
        <v/>
      </c>
      <c r="AG51" s="14" t="str">
        <f t="shared" si="44"/>
        <v/>
      </c>
      <c r="AH51" s="24" t="str">
        <f t="shared" si="45"/>
        <v/>
      </c>
    </row>
    <row r="52" spans="1:34" ht="15" customHeight="1" x14ac:dyDescent="0.25">
      <c r="A52" s="2"/>
      <c r="B52" s="8" t="str">
        <f t="shared" si="31"/>
        <v/>
      </c>
      <c r="C52" s="9" t="str">
        <f t="shared" si="32"/>
        <v/>
      </c>
      <c r="D52" s="64"/>
      <c r="E52" s="65"/>
      <c r="F52" s="65"/>
      <c r="G52" s="65"/>
      <c r="H52" s="65"/>
      <c r="I52" s="65"/>
      <c r="J52" s="65"/>
      <c r="K52" s="65"/>
      <c r="L52" s="65"/>
      <c r="M52" s="65"/>
      <c r="N52" s="65"/>
      <c r="O52" s="65"/>
      <c r="P52" s="34"/>
      <c r="Q52" s="2"/>
      <c r="V52" s="20" t="str">
        <f t="shared" si="33"/>
        <v/>
      </c>
      <c r="W52" s="21" t="str">
        <f t="shared" si="34"/>
        <v/>
      </c>
      <c r="X52" s="21" t="str">
        <f t="shared" si="35"/>
        <v/>
      </c>
      <c r="Y52" s="21" t="str">
        <f t="shared" si="36"/>
        <v/>
      </c>
      <c r="Z52" s="21" t="str">
        <f t="shared" si="37"/>
        <v/>
      </c>
      <c r="AA52" s="21" t="str">
        <f t="shared" si="38"/>
        <v/>
      </c>
      <c r="AB52" s="21" t="str">
        <f t="shared" si="39"/>
        <v/>
      </c>
      <c r="AC52" s="21" t="str">
        <f t="shared" si="40"/>
        <v/>
      </c>
      <c r="AD52" s="21" t="str">
        <f t="shared" si="41"/>
        <v/>
      </c>
      <c r="AE52" s="21" t="str">
        <f t="shared" si="42"/>
        <v/>
      </c>
      <c r="AF52" s="21" t="str">
        <f t="shared" si="43"/>
        <v/>
      </c>
      <c r="AG52" s="21" t="str">
        <f t="shared" si="44"/>
        <v/>
      </c>
      <c r="AH52" s="25" t="str">
        <f t="shared" si="45"/>
        <v/>
      </c>
    </row>
    <row r="53" spans="1:34" ht="15" customHeight="1" x14ac:dyDescent="0.25">
      <c r="A53" s="2"/>
      <c r="B53" s="2"/>
      <c r="C53" s="2"/>
      <c r="D53" s="2"/>
      <c r="E53" s="2"/>
      <c r="F53" s="2"/>
      <c r="G53" s="2"/>
      <c r="H53" s="2"/>
      <c r="I53" s="2"/>
      <c r="J53" s="2"/>
      <c r="K53" s="2"/>
      <c r="L53" s="2"/>
      <c r="M53" s="2"/>
      <c r="N53" s="2"/>
      <c r="O53" s="2"/>
      <c r="P53" s="2"/>
    </row>
  </sheetData>
  <sheetProtection algorithmName="SHA-512" hashValue="QMlBl7cWJAdbN5ngyIfhaupwBHKrFQKyCMyGNvvfkvzqzDejVhsOWJ2Mtk1YBf1GJ0nIAJ2rX1mRMune0+Rvbw==" saltValue="9u+Qf+uJC5jFGS1+fAUOIg==" spinCount="100000" sheet="1" sort="0"/>
  <mergeCells count="8">
    <mergeCell ref="B26:D26"/>
    <mergeCell ref="E25:P25"/>
    <mergeCell ref="B2:F3"/>
    <mergeCell ref="G2:P4"/>
    <mergeCell ref="B22:D23"/>
    <mergeCell ref="E22:P24"/>
    <mergeCell ref="B6:D7"/>
    <mergeCell ref="E6:P8"/>
  </mergeCells>
  <conditionalFormatting sqref="B11:C20 B28:C52">
    <cfRule type="expression" dxfId="11" priority="5">
      <formula>B11=$T$5</formula>
    </cfRule>
    <cfRule type="expression" dxfId="10" priority="6">
      <formula>B11=$T$4</formula>
    </cfRule>
  </conditionalFormatting>
  <conditionalFormatting sqref="E11:P20">
    <cfRule type="expression" dxfId="9" priority="4">
      <formula>AND($AH11="Yellow", V11="")</formula>
    </cfRule>
  </conditionalFormatting>
  <conditionalFormatting sqref="E28:P52">
    <cfRule type="expression" dxfId="8" priority="7">
      <formula>AND($AH28="Yellow", V28="")</formula>
    </cfRule>
  </conditionalFormatting>
  <conditionalFormatting sqref="E26:P26">
    <cfRule type="expression" dxfId="7" priority="2">
      <formula>E26=$T$5</formula>
    </cfRule>
    <cfRule type="expression" dxfId="6" priority="3">
      <formula>E26=$T$4</formula>
    </cfRule>
  </conditionalFormatting>
  <conditionalFormatting sqref="E25:P25">
    <cfRule type="expression" dxfId="5" priority="1">
      <formula>NOT($E$25="")</formula>
    </cfRule>
  </conditionalFormatting>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4B3D-8B54-4FD4-80E3-3741CA68ABCD}">
  <sheetPr>
    <tabColor rgb="FFFFC000"/>
  </sheetPr>
  <dimension ref="A1:X3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3" width="42.85546875" style="1" customWidth="1"/>
    <col min="4" max="4" width="22.85546875" style="1" customWidth="1"/>
    <col min="5" max="6" width="17.140625" style="1" customWidth="1"/>
    <col min="7" max="9" width="2.85546875" style="1" customWidth="1"/>
    <col min="10" max="10" width="9.140625" style="1" hidden="1" customWidth="1"/>
    <col min="11" max="11" width="22.85546875" style="1" hidden="1" customWidth="1"/>
    <col min="12" max="12" width="2.85546875" style="1" hidden="1" customWidth="1"/>
    <col min="13" max="14" width="14.28515625" style="1" hidden="1" customWidth="1"/>
    <col min="15" max="15" width="2.85546875" style="1" hidden="1" customWidth="1"/>
    <col min="16" max="16" width="17.140625" style="1" hidden="1" customWidth="1"/>
    <col min="17" max="17" width="2.85546875" style="1" hidden="1" customWidth="1"/>
    <col min="18" max="18" width="17.140625" style="1" hidden="1" customWidth="1"/>
    <col min="19" max="19" width="2.85546875" style="1" hidden="1" customWidth="1"/>
    <col min="20" max="20" width="5.7109375" style="1" hidden="1" customWidth="1"/>
    <col min="21" max="21" width="2.85546875" style="1" hidden="1" customWidth="1"/>
    <col min="22" max="22" width="14.28515625" style="1" hidden="1" customWidth="1"/>
    <col min="23" max="23" width="2.85546875" style="1" hidden="1" customWidth="1"/>
    <col min="24" max="24" width="8.5703125" style="1" hidden="1" customWidth="1"/>
    <col min="25" max="16384" width="9.140625" style="1" hidden="1"/>
  </cols>
  <sheetData>
    <row r="1" spans="1:24" x14ac:dyDescent="0.25">
      <c r="A1" s="2"/>
      <c r="B1" s="2"/>
      <c r="C1" s="2"/>
      <c r="D1" s="2"/>
      <c r="E1" s="2"/>
      <c r="F1" s="2"/>
      <c r="G1" s="2"/>
      <c r="H1" s="2"/>
      <c r="I1" s="2"/>
    </row>
    <row r="2" spans="1:24" ht="15" customHeight="1" x14ac:dyDescent="0.25">
      <c r="A2" s="2"/>
      <c r="B2" s="156" t="s">
        <v>16</v>
      </c>
      <c r="C2" s="158"/>
      <c r="D2" s="2"/>
      <c r="E2" s="2"/>
      <c r="F2" s="2"/>
      <c r="G2" s="2"/>
      <c r="H2" s="2"/>
      <c r="I2" s="2"/>
    </row>
    <row r="3" spans="1:24" x14ac:dyDescent="0.25">
      <c r="A3" s="2"/>
      <c r="B3" s="159"/>
      <c r="C3" s="161"/>
      <c r="D3" s="2"/>
      <c r="E3" s="2"/>
      <c r="F3" s="2"/>
      <c r="G3" s="2"/>
      <c r="H3" s="2"/>
      <c r="I3" s="2"/>
    </row>
    <row r="4" spans="1:24" x14ac:dyDescent="0.25">
      <c r="A4" s="2"/>
      <c r="B4" s="2"/>
      <c r="C4" s="2"/>
      <c r="D4" s="2"/>
      <c r="E4" s="2"/>
      <c r="F4" s="2"/>
      <c r="G4" s="2"/>
      <c r="H4" s="2"/>
      <c r="I4" s="2"/>
    </row>
    <row r="5" spans="1:24" x14ac:dyDescent="0.25">
      <c r="A5" s="2"/>
      <c r="B5" s="183" t="s">
        <v>20</v>
      </c>
      <c r="C5" s="184"/>
      <c r="D5" s="184"/>
      <c r="E5" s="184"/>
      <c r="F5" s="184"/>
      <c r="G5" s="184"/>
      <c r="H5" s="185"/>
      <c r="I5" s="2"/>
    </row>
    <row r="6" spans="1:24" x14ac:dyDescent="0.25">
      <c r="A6" s="2"/>
      <c r="B6" s="186"/>
      <c r="C6" s="187"/>
      <c r="D6" s="187"/>
      <c r="E6" s="187"/>
      <c r="F6" s="187"/>
      <c r="G6" s="187"/>
      <c r="H6" s="188"/>
      <c r="I6" s="2"/>
    </row>
    <row r="7" spans="1:24" x14ac:dyDescent="0.25">
      <c r="A7" s="2"/>
      <c r="B7" s="189"/>
      <c r="C7" s="190"/>
      <c r="D7" s="190"/>
      <c r="E7" s="190"/>
      <c r="F7" s="190"/>
      <c r="G7" s="190"/>
      <c r="H7" s="191"/>
      <c r="I7" s="2"/>
    </row>
    <row r="8" spans="1:24" x14ac:dyDescent="0.25">
      <c r="A8" s="2"/>
      <c r="B8" s="2"/>
      <c r="C8" s="2"/>
      <c r="D8" s="36" t="s">
        <v>22</v>
      </c>
      <c r="E8" s="36" t="s">
        <v>19</v>
      </c>
      <c r="F8" s="36" t="s">
        <v>19</v>
      </c>
      <c r="G8" s="2"/>
      <c r="H8" s="2"/>
      <c r="I8" s="2"/>
    </row>
    <row r="9" spans="1:24" x14ac:dyDescent="0.25">
      <c r="A9" s="2"/>
      <c r="B9" s="73" t="s">
        <v>12</v>
      </c>
      <c r="C9" s="74" t="s">
        <v>13</v>
      </c>
      <c r="D9" s="74" t="s">
        <v>14</v>
      </c>
      <c r="E9" s="74" t="s">
        <v>18</v>
      </c>
      <c r="F9" s="75" t="s">
        <v>4</v>
      </c>
      <c r="G9" s="2"/>
      <c r="H9" s="79" t="s">
        <v>15</v>
      </c>
      <c r="I9" s="2"/>
      <c r="K9" s="10" t="s">
        <v>8</v>
      </c>
    </row>
    <row r="10" spans="1:24" x14ac:dyDescent="0.25">
      <c r="A10" s="2"/>
      <c r="B10" s="76"/>
      <c r="C10" s="77"/>
      <c r="D10" s="77"/>
      <c r="E10" s="77"/>
      <c r="F10" s="78"/>
      <c r="G10" s="2"/>
      <c r="H10" s="80"/>
      <c r="I10" s="2"/>
      <c r="K10" s="11"/>
      <c r="M10" s="10" t="s">
        <v>17</v>
      </c>
      <c r="N10" s="10" t="s">
        <v>14</v>
      </c>
      <c r="P10" s="10" t="s">
        <v>23</v>
      </c>
      <c r="R10" s="10" t="s">
        <v>42</v>
      </c>
      <c r="T10" s="10" t="s">
        <v>47</v>
      </c>
      <c r="V10" s="10" t="s">
        <v>54</v>
      </c>
      <c r="X10" s="10" t="s">
        <v>64</v>
      </c>
    </row>
    <row r="11" spans="1:24" x14ac:dyDescent="0.25">
      <c r="A11" s="2"/>
      <c r="B11" s="26"/>
      <c r="C11" s="27"/>
      <c r="D11" s="28"/>
      <c r="E11" s="46"/>
      <c r="F11" s="48"/>
      <c r="G11" s="2"/>
      <c r="H11" s="37" t="str">
        <f>IF(OR($M11="", $N11=""), "", IF($M11=$N11, "", $H$9))</f>
        <v/>
      </c>
      <c r="I11" s="2"/>
      <c r="J11" s="45">
        <v>1</v>
      </c>
      <c r="K11" s="11" t="str">
        <f>IFERROR(INDEX(Budgets!$T$11:$T$46, MATCH($J11, Budgets!$U$11:$U$46, 0)), "")</f>
        <v/>
      </c>
      <c r="M11" s="4" t="str">
        <f>IF(AND($E11="", $F11=""), "", IF(AND(NOT($E11=""), NOT($F11="")), "", IF($E11="", $F$9, IF($F11="", $E$9, ""))))</f>
        <v/>
      </c>
      <c r="N11" s="5" t="str">
        <f>IF($D11="", "", IF(COUNTIF(Budgets!$T$11:$T$20, $D11)&gt;0, $F$9, IF(COUNTIF(Budgets!$T$22:$T$46, $D11)&gt;0, $E$9, "")))</f>
        <v/>
      </c>
      <c r="P11" s="11" t="str">
        <f>IF($B11="", "", IFERROR(TEXT($B11, "mmm yyyy"), ""))</f>
        <v/>
      </c>
      <c r="R11" s="11" t="str">
        <f>IF(OR($P11="", $D11=""), "", CONCATENATE($D11, " - ", $P11))</f>
        <v/>
      </c>
      <c r="T11" s="11" t="str">
        <f ca="1">IFERROR(INDEX(Report!$BE$6:$BE$17, MATCH($P11, Report!$AZ$6:$AZ$17, 0)), "")</f>
        <v/>
      </c>
      <c r="V11" s="11" t="str">
        <f ca="1">IF($T11="X", IF($D11="", "", $D11), "")</f>
        <v/>
      </c>
      <c r="X11" s="11" t="str">
        <f>IF($B11="", "", IF(OR(ISNUMBER($B11)=FALSE, $B11&lt;Report!$AX$6, $B11&gt;Report!$AY$17), "Red", ""))</f>
        <v/>
      </c>
    </row>
    <row r="12" spans="1:24" x14ac:dyDescent="0.25">
      <c r="A12" s="2"/>
      <c r="B12" s="30"/>
      <c r="C12" s="31"/>
      <c r="D12" s="32"/>
      <c r="E12" s="47"/>
      <c r="F12" s="49"/>
      <c r="G12" s="2"/>
      <c r="H12" s="38" t="str">
        <f t="shared" ref="H12:H75" si="0">IF(OR($M12="", $N12=""), "", IF($M12=$N12, "", $H$9))</f>
        <v/>
      </c>
      <c r="I12" s="2"/>
      <c r="J12" s="45">
        <v>2</v>
      </c>
      <c r="K12" s="12" t="str">
        <f>IFERROR(INDEX(Budgets!$T$11:$T$46, MATCH($J12, Budgets!$U$11:$U$46, 0)), "")</f>
        <v/>
      </c>
      <c r="M12" s="6" t="str">
        <f t="shared" ref="M12:M75" si="1">IF(AND($E12="", $F12=""), "", IF(AND(NOT($E12=""), NOT($F12="")), "", IF($E12="", $F$9, IF($F12="", $E$9, ""))))</f>
        <v/>
      </c>
      <c r="N12" s="7" t="str">
        <f>IF($D12="", "", IF(COUNTIF(Budgets!$T$11:$T$20, $D12)&gt;0, $F$9, IF(COUNTIF(Budgets!$T$22:$T$46, $D12)&gt;0, $E$9, "")))</f>
        <v/>
      </c>
      <c r="P12" s="12" t="str">
        <f t="shared" ref="P12:P75" si="2">IF($B12="", "", IFERROR(TEXT($B12, "mmm yyyy"), ""))</f>
        <v/>
      </c>
      <c r="R12" s="12" t="str">
        <f t="shared" ref="R12:R75" si="3">IF(OR($P12="", $D12=""), "", CONCATENATE($D12, " - ", $P12))</f>
        <v/>
      </c>
      <c r="T12" s="12" t="str">
        <f ca="1">IFERROR(INDEX(Report!$BE$6:$BE$17, MATCH($P12, Report!$AZ$6:$AZ$17, 0)), "")</f>
        <v/>
      </c>
      <c r="V12" s="12" t="str">
        <f t="shared" ref="V12:V75" ca="1" si="4">IF($T12="X", IF($D12="", "", $D12), "")</f>
        <v/>
      </c>
      <c r="X12" s="12" t="str">
        <f>IF($B12="", "", IF(OR(ISNUMBER($B12)=FALSE, $B12&lt;Report!$AX$6, $B12&gt;Report!$AY$17), "Red", ""))</f>
        <v/>
      </c>
    </row>
    <row r="13" spans="1:24" x14ac:dyDescent="0.25">
      <c r="A13" s="2"/>
      <c r="B13" s="30"/>
      <c r="C13" s="31"/>
      <c r="D13" s="32"/>
      <c r="E13" s="47"/>
      <c r="F13" s="49"/>
      <c r="G13" s="2"/>
      <c r="H13" s="38" t="str">
        <f t="shared" si="0"/>
        <v/>
      </c>
      <c r="I13" s="2"/>
      <c r="J13" s="45">
        <v>3</v>
      </c>
      <c r="K13" s="12" t="str">
        <f>IFERROR(INDEX(Budgets!$T$11:$T$46, MATCH($J13, Budgets!$U$11:$U$46, 0)), "")</f>
        <v/>
      </c>
      <c r="M13" s="6" t="str">
        <f t="shared" si="1"/>
        <v/>
      </c>
      <c r="N13" s="7" t="str">
        <f>IF($D13="", "", IF(COUNTIF(Budgets!$T$11:$T$20, $D13)&gt;0, $F$9, IF(COUNTIF(Budgets!$T$22:$T$46, $D13)&gt;0, $E$9, "")))</f>
        <v/>
      </c>
      <c r="P13" s="12" t="str">
        <f t="shared" si="2"/>
        <v/>
      </c>
      <c r="R13" s="12" t="str">
        <f t="shared" si="3"/>
        <v/>
      </c>
      <c r="T13" s="12" t="str">
        <f ca="1">IFERROR(INDEX(Report!$BE$6:$BE$17, MATCH($P13, Report!$AZ$6:$AZ$17, 0)), "")</f>
        <v/>
      </c>
      <c r="V13" s="12" t="str">
        <f t="shared" ca="1" si="4"/>
        <v/>
      </c>
      <c r="X13" s="12" t="str">
        <f>IF($B13="", "", IF(OR(ISNUMBER($B13)=FALSE, $B13&lt;Report!$AX$6, $B13&gt;Report!$AY$17), "Red", ""))</f>
        <v/>
      </c>
    </row>
    <row r="14" spans="1:24" x14ac:dyDescent="0.25">
      <c r="A14" s="2"/>
      <c r="B14" s="30"/>
      <c r="C14" s="31"/>
      <c r="D14" s="32"/>
      <c r="E14" s="47"/>
      <c r="F14" s="49"/>
      <c r="G14" s="2"/>
      <c r="H14" s="38" t="str">
        <f t="shared" si="0"/>
        <v/>
      </c>
      <c r="I14" s="2"/>
      <c r="J14" s="45">
        <v>4</v>
      </c>
      <c r="K14" s="12" t="str">
        <f>IFERROR(INDEX(Budgets!$T$11:$T$46, MATCH($J14, Budgets!$U$11:$U$46, 0)), "")</f>
        <v/>
      </c>
      <c r="M14" s="6" t="str">
        <f t="shared" si="1"/>
        <v/>
      </c>
      <c r="N14" s="7" t="str">
        <f>IF($D14="", "", IF(COUNTIF(Budgets!$T$11:$T$20, $D14)&gt;0, $F$9, IF(COUNTIF(Budgets!$T$22:$T$46, $D14)&gt;0, $E$9, "")))</f>
        <v/>
      </c>
      <c r="P14" s="12" t="str">
        <f t="shared" si="2"/>
        <v/>
      </c>
      <c r="R14" s="12" t="str">
        <f t="shared" si="3"/>
        <v/>
      </c>
      <c r="T14" s="12" t="str">
        <f ca="1">IFERROR(INDEX(Report!$BE$6:$BE$17, MATCH($P14, Report!$AZ$6:$AZ$17, 0)), "")</f>
        <v/>
      </c>
      <c r="V14" s="12" t="str">
        <f t="shared" ca="1" si="4"/>
        <v/>
      </c>
      <c r="X14" s="12" t="str">
        <f>IF($B14="", "", IF(OR(ISNUMBER($B14)=FALSE, $B14&lt;Report!$AX$6, $B14&gt;Report!$AY$17), "Red", ""))</f>
        <v/>
      </c>
    </row>
    <row r="15" spans="1:24" x14ac:dyDescent="0.25">
      <c r="A15" s="2"/>
      <c r="B15" s="30"/>
      <c r="C15" s="31"/>
      <c r="D15" s="32"/>
      <c r="E15" s="47"/>
      <c r="F15" s="49"/>
      <c r="G15" s="2"/>
      <c r="H15" s="38" t="str">
        <f t="shared" si="0"/>
        <v/>
      </c>
      <c r="I15" s="2"/>
      <c r="J15" s="45">
        <v>5</v>
      </c>
      <c r="K15" s="12" t="str">
        <f>IFERROR(INDEX(Budgets!$T$11:$T$46, MATCH($J15, Budgets!$U$11:$U$46, 0)), "")</f>
        <v/>
      </c>
      <c r="M15" s="6" t="str">
        <f t="shared" si="1"/>
        <v/>
      </c>
      <c r="N15" s="7" t="str">
        <f>IF($D15="", "", IF(COUNTIF(Budgets!$T$11:$T$20, $D15)&gt;0, $F$9, IF(COUNTIF(Budgets!$T$22:$T$46, $D15)&gt;0, $E$9, "")))</f>
        <v/>
      </c>
      <c r="P15" s="12" t="str">
        <f t="shared" si="2"/>
        <v/>
      </c>
      <c r="R15" s="12" t="str">
        <f t="shared" si="3"/>
        <v/>
      </c>
      <c r="T15" s="12" t="str">
        <f ca="1">IFERROR(INDEX(Report!$BE$6:$BE$17, MATCH($P15, Report!$AZ$6:$AZ$17, 0)), "")</f>
        <v/>
      </c>
      <c r="V15" s="12" t="str">
        <f t="shared" ca="1" si="4"/>
        <v/>
      </c>
      <c r="X15" s="12" t="str">
        <f>IF($B15="", "", IF(OR(ISNUMBER($B15)=FALSE, $B15&lt;Report!$AX$6, $B15&gt;Report!$AY$17), "Red", ""))</f>
        <v/>
      </c>
    </row>
    <row r="16" spans="1:24" x14ac:dyDescent="0.25">
      <c r="A16" s="2"/>
      <c r="B16" s="30"/>
      <c r="C16" s="31"/>
      <c r="D16" s="32"/>
      <c r="E16" s="47"/>
      <c r="F16" s="49"/>
      <c r="G16" s="2"/>
      <c r="H16" s="38" t="str">
        <f t="shared" si="0"/>
        <v/>
      </c>
      <c r="I16" s="2"/>
      <c r="J16" s="45">
        <v>6</v>
      </c>
      <c r="K16" s="12" t="str">
        <f>IFERROR(INDEX(Budgets!$T$11:$T$46, MATCH($J16, Budgets!$U$11:$U$46, 0)), "")</f>
        <v/>
      </c>
      <c r="M16" s="6" t="str">
        <f t="shared" si="1"/>
        <v/>
      </c>
      <c r="N16" s="7" t="str">
        <f>IF($D16="", "", IF(COUNTIF(Budgets!$T$11:$T$20, $D16)&gt;0, $F$9, IF(COUNTIF(Budgets!$T$22:$T$46, $D16)&gt;0, $E$9, "")))</f>
        <v/>
      </c>
      <c r="P16" s="12" t="str">
        <f t="shared" si="2"/>
        <v/>
      </c>
      <c r="R16" s="12" t="str">
        <f t="shared" si="3"/>
        <v/>
      </c>
      <c r="T16" s="12" t="str">
        <f ca="1">IFERROR(INDEX(Report!$BE$6:$BE$17, MATCH($P16, Report!$AZ$6:$AZ$17, 0)), "")</f>
        <v/>
      </c>
      <c r="V16" s="12" t="str">
        <f t="shared" ca="1" si="4"/>
        <v/>
      </c>
      <c r="X16" s="12" t="str">
        <f>IF($B16="", "", IF(OR(ISNUMBER($B16)=FALSE, $B16&lt;Report!$AX$6, $B16&gt;Report!$AY$17), "Red", ""))</f>
        <v/>
      </c>
    </row>
    <row r="17" spans="1:24" x14ac:dyDescent="0.25">
      <c r="A17" s="2"/>
      <c r="B17" s="30"/>
      <c r="C17" s="31"/>
      <c r="D17" s="32"/>
      <c r="E17" s="47"/>
      <c r="F17" s="49"/>
      <c r="G17" s="2"/>
      <c r="H17" s="38" t="str">
        <f t="shared" si="0"/>
        <v/>
      </c>
      <c r="I17" s="2"/>
      <c r="J17" s="45">
        <v>7</v>
      </c>
      <c r="K17" s="12" t="str">
        <f>IFERROR(INDEX(Budgets!$T$11:$T$46, MATCH($J17, Budgets!$U$11:$U$46, 0)), "")</f>
        <v/>
      </c>
      <c r="M17" s="6" t="str">
        <f t="shared" si="1"/>
        <v/>
      </c>
      <c r="N17" s="7" t="str">
        <f>IF($D17="", "", IF(COUNTIF(Budgets!$T$11:$T$20, $D17)&gt;0, $F$9, IF(COUNTIF(Budgets!$T$22:$T$46, $D17)&gt;0, $E$9, "")))</f>
        <v/>
      </c>
      <c r="P17" s="12" t="str">
        <f t="shared" si="2"/>
        <v/>
      </c>
      <c r="R17" s="12" t="str">
        <f t="shared" si="3"/>
        <v/>
      </c>
      <c r="T17" s="12" t="str">
        <f ca="1">IFERROR(INDEX(Report!$BE$6:$BE$17, MATCH($P17, Report!$AZ$6:$AZ$17, 0)), "")</f>
        <v/>
      </c>
      <c r="V17" s="12" t="str">
        <f t="shared" ca="1" si="4"/>
        <v/>
      </c>
      <c r="X17" s="12" t="str">
        <f>IF($B17="", "", IF(OR(ISNUMBER($B17)=FALSE, $B17&lt;Report!$AX$6, $B17&gt;Report!$AY$17), "Red", ""))</f>
        <v/>
      </c>
    </row>
    <row r="18" spans="1:24" x14ac:dyDescent="0.25">
      <c r="A18" s="2"/>
      <c r="B18" s="30"/>
      <c r="C18" s="31"/>
      <c r="D18" s="32"/>
      <c r="E18" s="47"/>
      <c r="F18" s="49"/>
      <c r="G18" s="2"/>
      <c r="H18" s="38" t="str">
        <f t="shared" si="0"/>
        <v/>
      </c>
      <c r="I18" s="2"/>
      <c r="J18" s="45">
        <v>8</v>
      </c>
      <c r="K18" s="12" t="str">
        <f>IFERROR(INDEX(Budgets!$T$11:$T$46, MATCH($J18, Budgets!$U$11:$U$46, 0)), "")</f>
        <v/>
      </c>
      <c r="M18" s="6" t="str">
        <f t="shared" si="1"/>
        <v/>
      </c>
      <c r="N18" s="7" t="str">
        <f>IF($D18="", "", IF(COUNTIF(Budgets!$T$11:$T$20, $D18)&gt;0, $F$9, IF(COUNTIF(Budgets!$T$22:$T$46, $D18)&gt;0, $E$9, "")))</f>
        <v/>
      </c>
      <c r="P18" s="12" t="str">
        <f t="shared" si="2"/>
        <v/>
      </c>
      <c r="R18" s="12" t="str">
        <f t="shared" si="3"/>
        <v/>
      </c>
      <c r="T18" s="12" t="str">
        <f ca="1">IFERROR(INDEX(Report!$BE$6:$BE$17, MATCH($P18, Report!$AZ$6:$AZ$17, 0)), "")</f>
        <v/>
      </c>
      <c r="V18" s="12" t="str">
        <f t="shared" ca="1" si="4"/>
        <v/>
      </c>
      <c r="X18" s="12" t="str">
        <f>IF($B18="", "", IF(OR(ISNUMBER($B18)=FALSE, $B18&lt;Report!$AX$6, $B18&gt;Report!$AY$17), "Red", ""))</f>
        <v/>
      </c>
    </row>
    <row r="19" spans="1:24" x14ac:dyDescent="0.25">
      <c r="A19" s="2"/>
      <c r="B19" s="30"/>
      <c r="C19" s="31"/>
      <c r="D19" s="32"/>
      <c r="E19" s="47"/>
      <c r="F19" s="49"/>
      <c r="G19" s="2"/>
      <c r="H19" s="38" t="str">
        <f t="shared" si="0"/>
        <v/>
      </c>
      <c r="I19" s="2"/>
      <c r="J19" s="45">
        <v>9</v>
      </c>
      <c r="K19" s="12" t="str">
        <f>IFERROR(INDEX(Budgets!$T$11:$T$46, MATCH($J19, Budgets!$U$11:$U$46, 0)), "")</f>
        <v/>
      </c>
      <c r="M19" s="6" t="str">
        <f t="shared" si="1"/>
        <v/>
      </c>
      <c r="N19" s="7" t="str">
        <f>IF($D19="", "", IF(COUNTIF(Budgets!$T$11:$T$20, $D19)&gt;0, $F$9, IF(COUNTIF(Budgets!$T$22:$T$46, $D19)&gt;0, $E$9, "")))</f>
        <v/>
      </c>
      <c r="P19" s="12" t="str">
        <f t="shared" si="2"/>
        <v/>
      </c>
      <c r="R19" s="12" t="str">
        <f t="shared" si="3"/>
        <v/>
      </c>
      <c r="T19" s="12" t="str">
        <f ca="1">IFERROR(INDEX(Report!$BE$6:$BE$17, MATCH($P19, Report!$AZ$6:$AZ$17, 0)), "")</f>
        <v/>
      </c>
      <c r="V19" s="12" t="str">
        <f t="shared" ca="1" si="4"/>
        <v/>
      </c>
      <c r="X19" s="12" t="str">
        <f>IF($B19="", "", IF(OR(ISNUMBER($B19)=FALSE, $B19&lt;Report!$AX$6, $B19&gt;Report!$AY$17), "Red", ""))</f>
        <v/>
      </c>
    </row>
    <row r="20" spans="1:24" x14ac:dyDescent="0.25">
      <c r="A20" s="2"/>
      <c r="B20" s="30"/>
      <c r="C20" s="31"/>
      <c r="D20" s="32"/>
      <c r="E20" s="47"/>
      <c r="F20" s="49"/>
      <c r="G20" s="2"/>
      <c r="H20" s="38" t="str">
        <f t="shared" si="0"/>
        <v/>
      </c>
      <c r="I20" s="2"/>
      <c r="J20" s="45">
        <v>10</v>
      </c>
      <c r="K20" s="12" t="str">
        <f>IFERROR(INDEX(Budgets!$T$11:$T$46, MATCH($J20, Budgets!$U$11:$U$46, 0)), "")</f>
        <v/>
      </c>
      <c r="M20" s="6" t="str">
        <f t="shared" si="1"/>
        <v/>
      </c>
      <c r="N20" s="7" t="str">
        <f>IF($D20="", "", IF(COUNTIF(Budgets!$T$11:$T$20, $D20)&gt;0, $F$9, IF(COUNTIF(Budgets!$T$22:$T$46, $D20)&gt;0, $E$9, "")))</f>
        <v/>
      </c>
      <c r="P20" s="12" t="str">
        <f t="shared" si="2"/>
        <v/>
      </c>
      <c r="R20" s="12" t="str">
        <f t="shared" si="3"/>
        <v/>
      </c>
      <c r="T20" s="12" t="str">
        <f ca="1">IFERROR(INDEX(Report!$BE$6:$BE$17, MATCH($P20, Report!$AZ$6:$AZ$17, 0)), "")</f>
        <v/>
      </c>
      <c r="V20" s="12" t="str">
        <f t="shared" ca="1" si="4"/>
        <v/>
      </c>
      <c r="X20" s="12" t="str">
        <f>IF($B20="", "", IF(OR(ISNUMBER($B20)=FALSE, $B20&lt;Report!$AX$6, $B20&gt;Report!$AY$17), "Red", ""))</f>
        <v/>
      </c>
    </row>
    <row r="21" spans="1:24" x14ac:dyDescent="0.25">
      <c r="A21" s="2"/>
      <c r="B21" s="81"/>
      <c r="C21" s="82"/>
      <c r="D21" s="83"/>
      <c r="E21" s="84"/>
      <c r="F21" s="85"/>
      <c r="G21" s="2"/>
      <c r="H21" s="38" t="str">
        <f t="shared" si="0"/>
        <v/>
      </c>
      <c r="I21" s="2"/>
      <c r="J21" s="45">
        <v>11</v>
      </c>
      <c r="K21" s="12" t="str">
        <f>IFERROR(INDEX(Budgets!$T$11:$T$46, MATCH($J21, Budgets!$U$11:$U$46, 0)), "")</f>
        <v/>
      </c>
      <c r="M21" s="6" t="str">
        <f t="shared" si="1"/>
        <v/>
      </c>
      <c r="N21" s="7" t="str">
        <f>IF($D21="", "", IF(COUNTIF(Budgets!$T$11:$T$20, $D21)&gt;0, $F$9, IF(COUNTIF(Budgets!$T$22:$T$46, $D21)&gt;0, $E$9, "")))</f>
        <v/>
      </c>
      <c r="P21" s="12" t="str">
        <f t="shared" si="2"/>
        <v/>
      </c>
      <c r="R21" s="12" t="str">
        <f t="shared" si="3"/>
        <v/>
      </c>
      <c r="T21" s="12" t="str">
        <f ca="1">IFERROR(INDEX(Report!$BE$6:$BE$17, MATCH($P21, Report!$AZ$6:$AZ$17, 0)), "")</f>
        <v/>
      </c>
      <c r="V21" s="12" t="str">
        <f t="shared" ca="1" si="4"/>
        <v/>
      </c>
      <c r="X21" s="12" t="str">
        <f>IF($B21="", "", IF(OR(ISNUMBER($B21)=FALSE, $B21&lt;Report!$AX$6, $B21&gt;Report!$AY$17), "Red", ""))</f>
        <v/>
      </c>
    </row>
    <row r="22" spans="1:24" x14ac:dyDescent="0.25">
      <c r="A22" s="2"/>
      <c r="B22" s="86"/>
      <c r="C22" s="87"/>
      <c r="D22" s="88"/>
      <c r="E22" s="89"/>
      <c r="F22" s="90"/>
      <c r="G22" s="2"/>
      <c r="H22" s="38" t="str">
        <f t="shared" si="0"/>
        <v/>
      </c>
      <c r="I22" s="2"/>
      <c r="J22" s="45">
        <v>12</v>
      </c>
      <c r="K22" s="12" t="str">
        <f>IFERROR(INDEX(Budgets!$T$11:$T$46, MATCH($J22, Budgets!$U$11:$U$46, 0)), "")</f>
        <v/>
      </c>
      <c r="M22" s="6" t="str">
        <f t="shared" si="1"/>
        <v/>
      </c>
      <c r="N22" s="7" t="str">
        <f>IF($D22="", "", IF(COUNTIF(Budgets!$T$11:$T$20, $D22)&gt;0, $F$9, IF(COUNTIF(Budgets!$T$22:$T$46, $D22)&gt;0, $E$9, "")))</f>
        <v/>
      </c>
      <c r="P22" s="12" t="str">
        <f t="shared" si="2"/>
        <v/>
      </c>
      <c r="R22" s="12" t="str">
        <f t="shared" si="3"/>
        <v/>
      </c>
      <c r="T22" s="12" t="str">
        <f ca="1">IFERROR(INDEX(Report!$BE$6:$BE$17, MATCH($P22, Report!$AZ$6:$AZ$17, 0)), "")</f>
        <v/>
      </c>
      <c r="V22" s="12" t="str">
        <f t="shared" ca="1" si="4"/>
        <v/>
      </c>
      <c r="X22" s="12" t="str">
        <f>IF($B22="", "", IF(OR(ISNUMBER($B22)=FALSE, $B22&lt;Report!$AX$6, $B22&gt;Report!$AY$17), "Red", ""))</f>
        <v/>
      </c>
    </row>
    <row r="23" spans="1:24" x14ac:dyDescent="0.25">
      <c r="A23" s="2"/>
      <c r="B23" s="86"/>
      <c r="C23" s="87"/>
      <c r="D23" s="88"/>
      <c r="E23" s="89"/>
      <c r="F23" s="90"/>
      <c r="G23" s="2"/>
      <c r="H23" s="38" t="str">
        <f t="shared" si="0"/>
        <v/>
      </c>
      <c r="I23" s="2"/>
      <c r="J23" s="45">
        <v>13</v>
      </c>
      <c r="K23" s="12" t="str">
        <f>IFERROR(INDEX(Budgets!$T$11:$T$46, MATCH($J23, Budgets!$U$11:$U$46, 0)), "")</f>
        <v/>
      </c>
      <c r="M23" s="6" t="str">
        <f t="shared" si="1"/>
        <v/>
      </c>
      <c r="N23" s="7" t="str">
        <f>IF($D23="", "", IF(COUNTIF(Budgets!$T$11:$T$20, $D23)&gt;0, $F$9, IF(COUNTIF(Budgets!$T$22:$T$46, $D23)&gt;0, $E$9, "")))</f>
        <v/>
      </c>
      <c r="P23" s="12" t="str">
        <f t="shared" si="2"/>
        <v/>
      </c>
      <c r="R23" s="12" t="str">
        <f t="shared" si="3"/>
        <v/>
      </c>
      <c r="T23" s="12" t="str">
        <f ca="1">IFERROR(INDEX(Report!$BE$6:$BE$17, MATCH($P23, Report!$AZ$6:$AZ$17, 0)), "")</f>
        <v/>
      </c>
      <c r="V23" s="12" t="str">
        <f t="shared" ca="1" si="4"/>
        <v/>
      </c>
      <c r="X23" s="12" t="str">
        <f>IF($B23="", "", IF(OR(ISNUMBER($B23)=FALSE, $B23&lt;Report!$AX$6, $B23&gt;Report!$AY$17), "Red", ""))</f>
        <v/>
      </c>
    </row>
    <row r="24" spans="1:24" x14ac:dyDescent="0.25">
      <c r="A24" s="2"/>
      <c r="B24" s="86"/>
      <c r="C24" s="87"/>
      <c r="D24" s="88"/>
      <c r="E24" s="89"/>
      <c r="F24" s="90"/>
      <c r="G24" s="2"/>
      <c r="H24" s="38" t="str">
        <f t="shared" si="0"/>
        <v/>
      </c>
      <c r="I24" s="2"/>
      <c r="J24" s="45">
        <v>14</v>
      </c>
      <c r="K24" s="12" t="str">
        <f>IFERROR(INDEX(Budgets!$T$11:$T$46, MATCH($J24, Budgets!$U$11:$U$46, 0)), "")</f>
        <v/>
      </c>
      <c r="M24" s="6" t="str">
        <f t="shared" si="1"/>
        <v/>
      </c>
      <c r="N24" s="7" t="str">
        <f>IF($D24="", "", IF(COUNTIF(Budgets!$T$11:$T$20, $D24)&gt;0, $F$9, IF(COUNTIF(Budgets!$T$22:$T$46, $D24)&gt;0, $E$9, "")))</f>
        <v/>
      </c>
      <c r="P24" s="12" t="str">
        <f t="shared" si="2"/>
        <v/>
      </c>
      <c r="R24" s="12" t="str">
        <f t="shared" si="3"/>
        <v/>
      </c>
      <c r="T24" s="12" t="str">
        <f ca="1">IFERROR(INDEX(Report!$BE$6:$BE$17, MATCH($P24, Report!$AZ$6:$AZ$17, 0)), "")</f>
        <v/>
      </c>
      <c r="V24" s="12" t="str">
        <f t="shared" ca="1" si="4"/>
        <v/>
      </c>
      <c r="X24" s="12" t="str">
        <f>IF($B24="", "", IF(OR(ISNUMBER($B24)=FALSE, $B24&lt;Report!$AX$6, $B24&gt;Report!$AY$17), "Red", ""))</f>
        <v/>
      </c>
    </row>
    <row r="25" spans="1:24" x14ac:dyDescent="0.25">
      <c r="A25" s="2"/>
      <c r="B25" s="86"/>
      <c r="C25" s="87"/>
      <c r="D25" s="88"/>
      <c r="E25" s="89"/>
      <c r="F25" s="90"/>
      <c r="G25" s="2"/>
      <c r="H25" s="38" t="str">
        <f t="shared" si="0"/>
        <v/>
      </c>
      <c r="I25" s="2"/>
      <c r="J25" s="45">
        <v>15</v>
      </c>
      <c r="K25" s="12" t="str">
        <f>IFERROR(INDEX(Budgets!$T$11:$T$46, MATCH($J25, Budgets!$U$11:$U$46, 0)), "")</f>
        <v/>
      </c>
      <c r="M25" s="6" t="str">
        <f t="shared" si="1"/>
        <v/>
      </c>
      <c r="N25" s="7" t="str">
        <f>IF($D25="", "", IF(COUNTIF(Budgets!$T$11:$T$20, $D25)&gt;0, $F$9, IF(COUNTIF(Budgets!$T$22:$T$46, $D25)&gt;0, $E$9, "")))</f>
        <v/>
      </c>
      <c r="P25" s="12" t="str">
        <f t="shared" si="2"/>
        <v/>
      </c>
      <c r="R25" s="12" t="str">
        <f t="shared" si="3"/>
        <v/>
      </c>
      <c r="T25" s="12" t="str">
        <f ca="1">IFERROR(INDEX(Report!$BE$6:$BE$17, MATCH($P25, Report!$AZ$6:$AZ$17, 0)), "")</f>
        <v/>
      </c>
      <c r="V25" s="12" t="str">
        <f t="shared" ca="1" si="4"/>
        <v/>
      </c>
      <c r="X25" s="12" t="str">
        <f>IF($B25="", "", IF(OR(ISNUMBER($B25)=FALSE, $B25&lt;Report!$AX$6, $B25&gt;Report!$AY$17), "Red", ""))</f>
        <v/>
      </c>
    </row>
    <row r="26" spans="1:24" x14ac:dyDescent="0.25">
      <c r="A26" s="2"/>
      <c r="B26" s="86"/>
      <c r="C26" s="87"/>
      <c r="D26" s="88"/>
      <c r="E26" s="89"/>
      <c r="F26" s="90"/>
      <c r="G26" s="2"/>
      <c r="H26" s="38" t="str">
        <f t="shared" si="0"/>
        <v/>
      </c>
      <c r="I26" s="2"/>
      <c r="J26" s="45">
        <v>16</v>
      </c>
      <c r="K26" s="12" t="str">
        <f>IFERROR(INDEX(Budgets!$T$11:$T$46, MATCH($J26, Budgets!$U$11:$U$46, 0)), "")</f>
        <v/>
      </c>
      <c r="M26" s="6" t="str">
        <f t="shared" si="1"/>
        <v/>
      </c>
      <c r="N26" s="7" t="str">
        <f>IF($D26="", "", IF(COUNTIF(Budgets!$T$11:$T$20, $D26)&gt;0, $F$9, IF(COUNTIF(Budgets!$T$22:$T$46, $D26)&gt;0, $E$9, "")))</f>
        <v/>
      </c>
      <c r="P26" s="12" t="str">
        <f t="shared" si="2"/>
        <v/>
      </c>
      <c r="R26" s="12" t="str">
        <f t="shared" si="3"/>
        <v/>
      </c>
      <c r="T26" s="12" t="str">
        <f ca="1">IFERROR(INDEX(Report!$BE$6:$BE$17, MATCH($P26, Report!$AZ$6:$AZ$17, 0)), "")</f>
        <v/>
      </c>
      <c r="V26" s="12" t="str">
        <f t="shared" ca="1" si="4"/>
        <v/>
      </c>
      <c r="X26" s="12" t="str">
        <f>IF($B26="", "", IF(OR(ISNUMBER($B26)=FALSE, $B26&lt;Report!$AX$6, $B26&gt;Report!$AY$17), "Red", ""))</f>
        <v/>
      </c>
    </row>
    <row r="27" spans="1:24" x14ac:dyDescent="0.25">
      <c r="A27" s="2"/>
      <c r="B27" s="86"/>
      <c r="C27" s="87"/>
      <c r="D27" s="88"/>
      <c r="E27" s="89"/>
      <c r="F27" s="90"/>
      <c r="G27" s="2"/>
      <c r="H27" s="38" t="str">
        <f t="shared" si="0"/>
        <v/>
      </c>
      <c r="I27" s="2"/>
      <c r="J27" s="45">
        <v>17</v>
      </c>
      <c r="K27" s="12" t="str">
        <f>IFERROR(INDEX(Budgets!$T$11:$T$46, MATCH($J27, Budgets!$U$11:$U$46, 0)), "")</f>
        <v/>
      </c>
      <c r="M27" s="6" t="str">
        <f t="shared" si="1"/>
        <v/>
      </c>
      <c r="N27" s="7" t="str">
        <f>IF($D27="", "", IF(COUNTIF(Budgets!$T$11:$T$20, $D27)&gt;0, $F$9, IF(COUNTIF(Budgets!$T$22:$T$46, $D27)&gt;0, $E$9, "")))</f>
        <v/>
      </c>
      <c r="P27" s="12" t="str">
        <f t="shared" si="2"/>
        <v/>
      </c>
      <c r="R27" s="12" t="str">
        <f t="shared" si="3"/>
        <v/>
      </c>
      <c r="T27" s="12" t="str">
        <f ca="1">IFERROR(INDEX(Report!$BE$6:$BE$17, MATCH($P27, Report!$AZ$6:$AZ$17, 0)), "")</f>
        <v/>
      </c>
      <c r="V27" s="12" t="str">
        <f t="shared" ca="1" si="4"/>
        <v/>
      </c>
      <c r="X27" s="12" t="str">
        <f>IF($B27="", "", IF(OR(ISNUMBER($B27)=FALSE, $B27&lt;Report!$AX$6, $B27&gt;Report!$AY$17), "Red", ""))</f>
        <v/>
      </c>
    </row>
    <row r="28" spans="1:24" x14ac:dyDescent="0.25">
      <c r="A28" s="2"/>
      <c r="B28" s="86"/>
      <c r="C28" s="87"/>
      <c r="D28" s="88"/>
      <c r="E28" s="89"/>
      <c r="F28" s="90"/>
      <c r="G28" s="2"/>
      <c r="H28" s="38" t="str">
        <f t="shared" si="0"/>
        <v/>
      </c>
      <c r="I28" s="2"/>
      <c r="J28" s="45">
        <v>18</v>
      </c>
      <c r="K28" s="12" t="str">
        <f>IFERROR(INDEX(Budgets!$T$11:$T$46, MATCH($J28, Budgets!$U$11:$U$46, 0)), "")</f>
        <v/>
      </c>
      <c r="M28" s="6" t="str">
        <f t="shared" si="1"/>
        <v/>
      </c>
      <c r="N28" s="7" t="str">
        <f>IF($D28="", "", IF(COUNTIF(Budgets!$T$11:$T$20, $D28)&gt;0, $F$9, IF(COUNTIF(Budgets!$T$22:$T$46, $D28)&gt;0, $E$9, "")))</f>
        <v/>
      </c>
      <c r="P28" s="12" t="str">
        <f t="shared" si="2"/>
        <v/>
      </c>
      <c r="R28" s="12" t="str">
        <f t="shared" si="3"/>
        <v/>
      </c>
      <c r="T28" s="12" t="str">
        <f ca="1">IFERROR(INDEX(Report!$BE$6:$BE$17, MATCH($P28, Report!$AZ$6:$AZ$17, 0)), "")</f>
        <v/>
      </c>
      <c r="V28" s="12" t="str">
        <f t="shared" ca="1" si="4"/>
        <v/>
      </c>
      <c r="X28" s="12" t="str">
        <f>IF($B28="", "", IF(OR(ISNUMBER($B28)=FALSE, $B28&lt;Report!$AX$6, $B28&gt;Report!$AY$17), "Red", ""))</f>
        <v/>
      </c>
    </row>
    <row r="29" spans="1:24" x14ac:dyDescent="0.25">
      <c r="A29" s="2"/>
      <c r="B29" s="86"/>
      <c r="C29" s="87"/>
      <c r="D29" s="88"/>
      <c r="E29" s="89"/>
      <c r="F29" s="90"/>
      <c r="G29" s="2"/>
      <c r="H29" s="38" t="str">
        <f t="shared" si="0"/>
        <v/>
      </c>
      <c r="I29" s="2"/>
      <c r="J29" s="45">
        <v>19</v>
      </c>
      <c r="K29" s="12" t="str">
        <f>IFERROR(INDEX(Budgets!$T$11:$T$46, MATCH($J29, Budgets!$U$11:$U$46, 0)), "")</f>
        <v/>
      </c>
      <c r="M29" s="6" t="str">
        <f t="shared" si="1"/>
        <v/>
      </c>
      <c r="N29" s="7" t="str">
        <f>IF($D29="", "", IF(COUNTIF(Budgets!$T$11:$T$20, $D29)&gt;0, $F$9, IF(COUNTIF(Budgets!$T$22:$T$46, $D29)&gt;0, $E$9, "")))</f>
        <v/>
      </c>
      <c r="P29" s="12" t="str">
        <f t="shared" si="2"/>
        <v/>
      </c>
      <c r="R29" s="12" t="str">
        <f t="shared" si="3"/>
        <v/>
      </c>
      <c r="T29" s="12" t="str">
        <f ca="1">IFERROR(INDEX(Report!$BE$6:$BE$17, MATCH($P29, Report!$AZ$6:$AZ$17, 0)), "")</f>
        <v/>
      </c>
      <c r="V29" s="12" t="str">
        <f t="shared" ca="1" si="4"/>
        <v/>
      </c>
      <c r="X29" s="12" t="str">
        <f>IF($B29="", "", IF(OR(ISNUMBER($B29)=FALSE, $B29&lt;Report!$AX$6, $B29&gt;Report!$AY$17), "Red", ""))</f>
        <v/>
      </c>
    </row>
    <row r="30" spans="1:24" x14ac:dyDescent="0.25">
      <c r="A30" s="2"/>
      <c r="B30" s="86"/>
      <c r="C30" s="87"/>
      <c r="D30" s="88"/>
      <c r="E30" s="89"/>
      <c r="F30" s="90"/>
      <c r="G30" s="2"/>
      <c r="H30" s="38" t="str">
        <f t="shared" si="0"/>
        <v/>
      </c>
      <c r="I30" s="2"/>
      <c r="J30" s="45">
        <v>20</v>
      </c>
      <c r="K30" s="12" t="str">
        <f>IFERROR(INDEX(Budgets!$T$11:$T$46, MATCH($J30, Budgets!$U$11:$U$46, 0)), "")</f>
        <v/>
      </c>
      <c r="M30" s="6" t="str">
        <f t="shared" si="1"/>
        <v/>
      </c>
      <c r="N30" s="7" t="str">
        <f>IF($D30="", "", IF(COUNTIF(Budgets!$T$11:$T$20, $D30)&gt;0, $F$9, IF(COUNTIF(Budgets!$T$22:$T$46, $D30)&gt;0, $E$9, "")))</f>
        <v/>
      </c>
      <c r="P30" s="12" t="str">
        <f t="shared" si="2"/>
        <v/>
      </c>
      <c r="R30" s="12" t="str">
        <f t="shared" si="3"/>
        <v/>
      </c>
      <c r="T30" s="12" t="str">
        <f ca="1">IFERROR(INDEX(Report!$BE$6:$BE$17, MATCH($P30, Report!$AZ$6:$AZ$17, 0)), "")</f>
        <v/>
      </c>
      <c r="V30" s="12" t="str">
        <f t="shared" ca="1" si="4"/>
        <v/>
      </c>
      <c r="X30" s="12" t="str">
        <f>IF($B30="", "", IF(OR(ISNUMBER($B30)=FALSE, $B30&lt;Report!$AX$6, $B30&gt;Report!$AY$17), "Red", ""))</f>
        <v/>
      </c>
    </row>
    <row r="31" spans="1:24" x14ac:dyDescent="0.25">
      <c r="A31" s="2"/>
      <c r="B31" s="86"/>
      <c r="C31" s="87"/>
      <c r="D31" s="88"/>
      <c r="E31" s="89"/>
      <c r="F31" s="90"/>
      <c r="G31" s="2"/>
      <c r="H31" s="38" t="str">
        <f t="shared" si="0"/>
        <v/>
      </c>
      <c r="I31" s="2"/>
      <c r="J31" s="45">
        <v>21</v>
      </c>
      <c r="K31" s="12" t="str">
        <f>IFERROR(INDEX(Budgets!$T$11:$T$46, MATCH($J31, Budgets!$U$11:$U$46, 0)), "")</f>
        <v/>
      </c>
      <c r="M31" s="6" t="str">
        <f t="shared" si="1"/>
        <v/>
      </c>
      <c r="N31" s="7" t="str">
        <f>IF($D31="", "", IF(COUNTIF(Budgets!$T$11:$T$20, $D31)&gt;0, $F$9, IF(COUNTIF(Budgets!$T$22:$T$46, $D31)&gt;0, $E$9, "")))</f>
        <v/>
      </c>
      <c r="P31" s="12" t="str">
        <f t="shared" si="2"/>
        <v/>
      </c>
      <c r="R31" s="12" t="str">
        <f t="shared" si="3"/>
        <v/>
      </c>
      <c r="T31" s="12" t="str">
        <f ca="1">IFERROR(INDEX(Report!$BE$6:$BE$17, MATCH($P31, Report!$AZ$6:$AZ$17, 0)), "")</f>
        <v/>
      </c>
      <c r="V31" s="12" t="str">
        <f t="shared" ca="1" si="4"/>
        <v/>
      </c>
      <c r="X31" s="12" t="str">
        <f>IF($B31="", "", IF(OR(ISNUMBER($B31)=FALSE, $B31&lt;Report!$AX$6, $B31&gt;Report!$AY$17), "Red", ""))</f>
        <v/>
      </c>
    </row>
    <row r="32" spans="1:24" x14ac:dyDescent="0.25">
      <c r="A32" s="2"/>
      <c r="B32" s="86"/>
      <c r="C32" s="87"/>
      <c r="D32" s="88"/>
      <c r="E32" s="89"/>
      <c r="F32" s="90"/>
      <c r="G32" s="2"/>
      <c r="H32" s="38" t="str">
        <f t="shared" si="0"/>
        <v/>
      </c>
      <c r="I32" s="2"/>
      <c r="J32" s="45">
        <v>22</v>
      </c>
      <c r="K32" s="12" t="str">
        <f>IFERROR(INDEX(Budgets!$T$11:$T$46, MATCH($J32, Budgets!$U$11:$U$46, 0)), "")</f>
        <v/>
      </c>
      <c r="M32" s="6" t="str">
        <f t="shared" si="1"/>
        <v/>
      </c>
      <c r="N32" s="7" t="str">
        <f>IF($D32="", "", IF(COUNTIF(Budgets!$T$11:$T$20, $D32)&gt;0, $F$9, IF(COUNTIF(Budgets!$T$22:$T$46, $D32)&gt;0, $E$9, "")))</f>
        <v/>
      </c>
      <c r="P32" s="12" t="str">
        <f t="shared" si="2"/>
        <v/>
      </c>
      <c r="R32" s="12" t="str">
        <f t="shared" si="3"/>
        <v/>
      </c>
      <c r="T32" s="12" t="str">
        <f ca="1">IFERROR(INDEX(Report!$BE$6:$BE$17, MATCH($P32, Report!$AZ$6:$AZ$17, 0)), "")</f>
        <v/>
      </c>
      <c r="V32" s="12" t="str">
        <f t="shared" ca="1" si="4"/>
        <v/>
      </c>
      <c r="X32" s="12" t="str">
        <f>IF($B32="", "", IF(OR(ISNUMBER($B32)=FALSE, $B32&lt;Report!$AX$6, $B32&gt;Report!$AY$17), "Red", ""))</f>
        <v/>
      </c>
    </row>
    <row r="33" spans="1:24" x14ac:dyDescent="0.25">
      <c r="A33" s="2"/>
      <c r="B33" s="86"/>
      <c r="C33" s="87"/>
      <c r="D33" s="88"/>
      <c r="E33" s="89"/>
      <c r="F33" s="90"/>
      <c r="G33" s="2"/>
      <c r="H33" s="38" t="str">
        <f t="shared" si="0"/>
        <v/>
      </c>
      <c r="I33" s="2"/>
      <c r="J33" s="45">
        <v>23</v>
      </c>
      <c r="K33" s="12" t="str">
        <f>IFERROR(INDEX(Budgets!$T$11:$T$46, MATCH($J33, Budgets!$U$11:$U$46, 0)), "")</f>
        <v/>
      </c>
      <c r="M33" s="6" t="str">
        <f t="shared" si="1"/>
        <v/>
      </c>
      <c r="N33" s="7" t="str">
        <f>IF($D33="", "", IF(COUNTIF(Budgets!$T$11:$T$20, $D33)&gt;0, $F$9, IF(COUNTIF(Budgets!$T$22:$T$46, $D33)&gt;0, $E$9, "")))</f>
        <v/>
      </c>
      <c r="P33" s="12" t="str">
        <f t="shared" si="2"/>
        <v/>
      </c>
      <c r="R33" s="12" t="str">
        <f t="shared" si="3"/>
        <v/>
      </c>
      <c r="T33" s="12" t="str">
        <f ca="1">IFERROR(INDEX(Report!$BE$6:$BE$17, MATCH($P33, Report!$AZ$6:$AZ$17, 0)), "")</f>
        <v/>
      </c>
      <c r="V33" s="12" t="str">
        <f t="shared" ca="1" si="4"/>
        <v/>
      </c>
      <c r="X33" s="12" t="str">
        <f>IF($B33="", "", IF(OR(ISNUMBER($B33)=FALSE, $B33&lt;Report!$AX$6, $B33&gt;Report!$AY$17), "Red", ""))</f>
        <v/>
      </c>
    </row>
    <row r="34" spans="1:24" x14ac:dyDescent="0.25">
      <c r="A34" s="2"/>
      <c r="B34" s="86"/>
      <c r="C34" s="87"/>
      <c r="D34" s="88"/>
      <c r="E34" s="89"/>
      <c r="F34" s="90"/>
      <c r="G34" s="2"/>
      <c r="H34" s="38" t="str">
        <f t="shared" si="0"/>
        <v/>
      </c>
      <c r="I34" s="2"/>
      <c r="J34" s="45">
        <v>24</v>
      </c>
      <c r="K34" s="12" t="str">
        <f>IFERROR(INDEX(Budgets!$T$11:$T$46, MATCH($J34, Budgets!$U$11:$U$46, 0)), "")</f>
        <v/>
      </c>
      <c r="M34" s="6" t="str">
        <f t="shared" si="1"/>
        <v/>
      </c>
      <c r="N34" s="7" t="str">
        <f>IF($D34="", "", IF(COUNTIF(Budgets!$T$11:$T$20, $D34)&gt;0, $F$9, IF(COUNTIF(Budgets!$T$22:$T$46, $D34)&gt;0, $E$9, "")))</f>
        <v/>
      </c>
      <c r="P34" s="12" t="str">
        <f t="shared" si="2"/>
        <v/>
      </c>
      <c r="R34" s="12" t="str">
        <f t="shared" si="3"/>
        <v/>
      </c>
      <c r="T34" s="12" t="str">
        <f ca="1">IFERROR(INDEX(Report!$BE$6:$BE$17, MATCH($P34, Report!$AZ$6:$AZ$17, 0)), "")</f>
        <v/>
      </c>
      <c r="V34" s="12" t="str">
        <f t="shared" ca="1" si="4"/>
        <v/>
      </c>
      <c r="X34" s="12" t="str">
        <f>IF($B34="", "", IF(OR(ISNUMBER($B34)=FALSE, $B34&lt;Report!$AX$6, $B34&gt;Report!$AY$17), "Red", ""))</f>
        <v/>
      </c>
    </row>
    <row r="35" spans="1:24" x14ac:dyDescent="0.25">
      <c r="A35" s="2"/>
      <c r="B35" s="86"/>
      <c r="C35" s="87"/>
      <c r="D35" s="88"/>
      <c r="E35" s="89"/>
      <c r="F35" s="90"/>
      <c r="G35" s="2"/>
      <c r="H35" s="38" t="str">
        <f t="shared" si="0"/>
        <v/>
      </c>
      <c r="I35" s="2"/>
      <c r="J35" s="45">
        <v>25</v>
      </c>
      <c r="K35" s="12" t="str">
        <f>IFERROR(INDEX(Budgets!$T$11:$T$46, MATCH($J35, Budgets!$U$11:$U$46, 0)), "")</f>
        <v/>
      </c>
      <c r="M35" s="6" t="str">
        <f t="shared" si="1"/>
        <v/>
      </c>
      <c r="N35" s="7" t="str">
        <f>IF($D35="", "", IF(COUNTIF(Budgets!$T$11:$T$20, $D35)&gt;0, $F$9, IF(COUNTIF(Budgets!$T$22:$T$46, $D35)&gt;0, $E$9, "")))</f>
        <v/>
      </c>
      <c r="P35" s="12" t="str">
        <f t="shared" si="2"/>
        <v/>
      </c>
      <c r="R35" s="12" t="str">
        <f t="shared" si="3"/>
        <v/>
      </c>
      <c r="T35" s="12" t="str">
        <f ca="1">IFERROR(INDEX(Report!$BE$6:$BE$17, MATCH($P35, Report!$AZ$6:$AZ$17, 0)), "")</f>
        <v/>
      </c>
      <c r="V35" s="12" t="str">
        <f t="shared" ca="1" si="4"/>
        <v/>
      </c>
      <c r="X35" s="12" t="str">
        <f>IF($B35="", "", IF(OR(ISNUMBER($B35)=FALSE, $B35&lt;Report!$AX$6, $B35&gt;Report!$AY$17), "Red", ""))</f>
        <v/>
      </c>
    </row>
    <row r="36" spans="1:24" x14ac:dyDescent="0.25">
      <c r="A36" s="2"/>
      <c r="B36" s="86"/>
      <c r="C36" s="87"/>
      <c r="D36" s="88"/>
      <c r="E36" s="89"/>
      <c r="F36" s="90"/>
      <c r="G36" s="2"/>
      <c r="H36" s="38" t="str">
        <f t="shared" si="0"/>
        <v/>
      </c>
      <c r="I36" s="2"/>
      <c r="J36" s="45">
        <v>26</v>
      </c>
      <c r="K36" s="12" t="str">
        <f>IFERROR(INDEX(Budgets!$T$11:$T$46, MATCH($J36, Budgets!$U$11:$U$46, 0)), "")</f>
        <v/>
      </c>
      <c r="M36" s="6" t="str">
        <f t="shared" si="1"/>
        <v/>
      </c>
      <c r="N36" s="7" t="str">
        <f>IF($D36="", "", IF(COUNTIF(Budgets!$T$11:$T$20, $D36)&gt;0, $F$9, IF(COUNTIF(Budgets!$T$22:$T$46, $D36)&gt;0, $E$9, "")))</f>
        <v/>
      </c>
      <c r="P36" s="12" t="str">
        <f t="shared" si="2"/>
        <v/>
      </c>
      <c r="R36" s="12" t="str">
        <f t="shared" si="3"/>
        <v/>
      </c>
      <c r="T36" s="12" t="str">
        <f ca="1">IFERROR(INDEX(Report!$BE$6:$BE$17, MATCH($P36, Report!$AZ$6:$AZ$17, 0)), "")</f>
        <v/>
      </c>
      <c r="V36" s="12" t="str">
        <f t="shared" ca="1" si="4"/>
        <v/>
      </c>
      <c r="X36" s="12" t="str">
        <f>IF($B36="", "", IF(OR(ISNUMBER($B36)=FALSE, $B36&lt;Report!$AX$6, $B36&gt;Report!$AY$17), "Red", ""))</f>
        <v/>
      </c>
    </row>
    <row r="37" spans="1:24" x14ac:dyDescent="0.25">
      <c r="A37" s="2"/>
      <c r="B37" s="86"/>
      <c r="C37" s="87"/>
      <c r="D37" s="88"/>
      <c r="E37" s="89"/>
      <c r="F37" s="90"/>
      <c r="G37" s="2"/>
      <c r="H37" s="38" t="str">
        <f t="shared" si="0"/>
        <v/>
      </c>
      <c r="I37" s="2"/>
      <c r="J37" s="45">
        <v>27</v>
      </c>
      <c r="K37" s="12" t="str">
        <f>IFERROR(INDEX(Budgets!$T$11:$T$46, MATCH($J37, Budgets!$U$11:$U$46, 0)), "")</f>
        <v/>
      </c>
      <c r="M37" s="6" t="str">
        <f t="shared" si="1"/>
        <v/>
      </c>
      <c r="N37" s="7" t="str">
        <f>IF($D37="", "", IF(COUNTIF(Budgets!$T$11:$T$20, $D37)&gt;0, $F$9, IF(COUNTIF(Budgets!$T$22:$T$46, $D37)&gt;0, $E$9, "")))</f>
        <v/>
      </c>
      <c r="P37" s="12" t="str">
        <f t="shared" si="2"/>
        <v/>
      </c>
      <c r="R37" s="12" t="str">
        <f t="shared" si="3"/>
        <v/>
      </c>
      <c r="T37" s="12" t="str">
        <f ca="1">IFERROR(INDEX(Report!$BE$6:$BE$17, MATCH($P37, Report!$AZ$6:$AZ$17, 0)), "")</f>
        <v/>
      </c>
      <c r="V37" s="12" t="str">
        <f t="shared" ca="1" si="4"/>
        <v/>
      </c>
      <c r="X37" s="12" t="str">
        <f>IF($B37="", "", IF(OR(ISNUMBER($B37)=FALSE, $B37&lt;Report!$AX$6, $B37&gt;Report!$AY$17), "Red", ""))</f>
        <v/>
      </c>
    </row>
    <row r="38" spans="1:24" x14ac:dyDescent="0.25">
      <c r="A38" s="2"/>
      <c r="B38" s="86"/>
      <c r="C38" s="87"/>
      <c r="D38" s="88"/>
      <c r="E38" s="89"/>
      <c r="F38" s="90"/>
      <c r="G38" s="2"/>
      <c r="H38" s="38" t="str">
        <f t="shared" si="0"/>
        <v/>
      </c>
      <c r="I38" s="2"/>
      <c r="J38" s="45">
        <v>28</v>
      </c>
      <c r="K38" s="12" t="str">
        <f>IFERROR(INDEX(Budgets!$T$11:$T$46, MATCH($J38, Budgets!$U$11:$U$46, 0)), "")</f>
        <v/>
      </c>
      <c r="M38" s="6" t="str">
        <f t="shared" si="1"/>
        <v/>
      </c>
      <c r="N38" s="7" t="str">
        <f>IF($D38="", "", IF(COUNTIF(Budgets!$T$11:$T$20, $D38)&gt;0, $F$9, IF(COUNTIF(Budgets!$T$22:$T$46, $D38)&gt;0, $E$9, "")))</f>
        <v/>
      </c>
      <c r="P38" s="12" t="str">
        <f t="shared" si="2"/>
        <v/>
      </c>
      <c r="R38" s="12" t="str">
        <f t="shared" si="3"/>
        <v/>
      </c>
      <c r="T38" s="12" t="str">
        <f ca="1">IFERROR(INDEX(Report!$BE$6:$BE$17, MATCH($P38, Report!$AZ$6:$AZ$17, 0)), "")</f>
        <v/>
      </c>
      <c r="V38" s="12" t="str">
        <f t="shared" ca="1" si="4"/>
        <v/>
      </c>
      <c r="X38" s="12" t="str">
        <f>IF($B38="", "", IF(OR(ISNUMBER($B38)=FALSE, $B38&lt;Report!$AX$6, $B38&gt;Report!$AY$17), "Red", ""))</f>
        <v/>
      </c>
    </row>
    <row r="39" spans="1:24" x14ac:dyDescent="0.25">
      <c r="A39" s="2"/>
      <c r="B39" s="86"/>
      <c r="C39" s="87"/>
      <c r="D39" s="88"/>
      <c r="E39" s="89"/>
      <c r="F39" s="90"/>
      <c r="G39" s="2"/>
      <c r="H39" s="38" t="str">
        <f t="shared" si="0"/>
        <v/>
      </c>
      <c r="I39" s="2"/>
      <c r="J39" s="45">
        <v>29</v>
      </c>
      <c r="K39" s="12" t="str">
        <f>IFERROR(INDEX(Budgets!$T$11:$T$46, MATCH($J39, Budgets!$U$11:$U$46, 0)), "")</f>
        <v/>
      </c>
      <c r="M39" s="6" t="str">
        <f t="shared" si="1"/>
        <v/>
      </c>
      <c r="N39" s="7" t="str">
        <f>IF($D39="", "", IF(COUNTIF(Budgets!$T$11:$T$20, $D39)&gt;0, $F$9, IF(COUNTIF(Budgets!$T$22:$T$46, $D39)&gt;0, $E$9, "")))</f>
        <v/>
      </c>
      <c r="P39" s="12" t="str">
        <f t="shared" si="2"/>
        <v/>
      </c>
      <c r="R39" s="12" t="str">
        <f t="shared" si="3"/>
        <v/>
      </c>
      <c r="T39" s="12" t="str">
        <f ca="1">IFERROR(INDEX(Report!$BE$6:$BE$17, MATCH($P39, Report!$AZ$6:$AZ$17, 0)), "")</f>
        <v/>
      </c>
      <c r="V39" s="12" t="str">
        <f t="shared" ca="1" si="4"/>
        <v/>
      </c>
      <c r="X39" s="12" t="str">
        <f>IF($B39="", "", IF(OR(ISNUMBER($B39)=FALSE, $B39&lt;Report!$AX$6, $B39&gt;Report!$AY$17), "Red", ""))</f>
        <v/>
      </c>
    </row>
    <row r="40" spans="1:24" x14ac:dyDescent="0.25">
      <c r="A40" s="2"/>
      <c r="B40" s="86"/>
      <c r="C40" s="87"/>
      <c r="D40" s="88"/>
      <c r="E40" s="89"/>
      <c r="F40" s="90"/>
      <c r="G40" s="2"/>
      <c r="H40" s="38" t="str">
        <f t="shared" si="0"/>
        <v/>
      </c>
      <c r="I40" s="2"/>
      <c r="J40" s="45">
        <v>30</v>
      </c>
      <c r="K40" s="12" t="str">
        <f>IFERROR(INDEX(Budgets!$T$11:$T$46, MATCH($J40, Budgets!$U$11:$U$46, 0)), "")</f>
        <v/>
      </c>
      <c r="M40" s="6" t="str">
        <f t="shared" si="1"/>
        <v/>
      </c>
      <c r="N40" s="7" t="str">
        <f>IF($D40="", "", IF(COUNTIF(Budgets!$T$11:$T$20, $D40)&gt;0, $F$9, IF(COUNTIF(Budgets!$T$22:$T$46, $D40)&gt;0, $E$9, "")))</f>
        <v/>
      </c>
      <c r="P40" s="12" t="str">
        <f t="shared" si="2"/>
        <v/>
      </c>
      <c r="R40" s="12" t="str">
        <f t="shared" si="3"/>
        <v/>
      </c>
      <c r="T40" s="12" t="str">
        <f ca="1">IFERROR(INDEX(Report!$BE$6:$BE$17, MATCH($P40, Report!$AZ$6:$AZ$17, 0)), "")</f>
        <v/>
      </c>
      <c r="V40" s="12" t="str">
        <f t="shared" ca="1" si="4"/>
        <v/>
      </c>
      <c r="X40" s="12" t="str">
        <f>IF($B40="", "", IF(OR(ISNUMBER($B40)=FALSE, $B40&lt;Report!$AX$6, $B40&gt;Report!$AY$17), "Red", ""))</f>
        <v/>
      </c>
    </row>
    <row r="41" spans="1:24" x14ac:dyDescent="0.25">
      <c r="A41" s="2"/>
      <c r="B41" s="86"/>
      <c r="C41" s="87"/>
      <c r="D41" s="88"/>
      <c r="E41" s="89"/>
      <c r="F41" s="90"/>
      <c r="G41" s="2"/>
      <c r="H41" s="38" t="str">
        <f t="shared" si="0"/>
        <v/>
      </c>
      <c r="I41" s="2"/>
      <c r="J41" s="45">
        <v>31</v>
      </c>
      <c r="K41" s="12" t="str">
        <f>IFERROR(INDEX(Budgets!$T$11:$T$46, MATCH($J41, Budgets!$U$11:$U$46, 0)), "")</f>
        <v/>
      </c>
      <c r="M41" s="6" t="str">
        <f t="shared" si="1"/>
        <v/>
      </c>
      <c r="N41" s="7" t="str">
        <f>IF($D41="", "", IF(COUNTIF(Budgets!$T$11:$T$20, $D41)&gt;0, $F$9, IF(COUNTIF(Budgets!$T$22:$T$46, $D41)&gt;0, $E$9, "")))</f>
        <v/>
      </c>
      <c r="P41" s="12" t="str">
        <f t="shared" si="2"/>
        <v/>
      </c>
      <c r="R41" s="12" t="str">
        <f t="shared" si="3"/>
        <v/>
      </c>
      <c r="T41" s="12" t="str">
        <f ca="1">IFERROR(INDEX(Report!$BE$6:$BE$17, MATCH($P41, Report!$AZ$6:$AZ$17, 0)), "")</f>
        <v/>
      </c>
      <c r="V41" s="12" t="str">
        <f t="shared" ca="1" si="4"/>
        <v/>
      </c>
      <c r="X41" s="12" t="str">
        <f>IF($B41="", "", IF(OR(ISNUMBER($B41)=FALSE, $B41&lt;Report!$AX$6, $B41&gt;Report!$AY$17), "Red", ""))</f>
        <v/>
      </c>
    </row>
    <row r="42" spans="1:24" x14ac:dyDescent="0.25">
      <c r="A42" s="2"/>
      <c r="B42" s="86"/>
      <c r="C42" s="87"/>
      <c r="D42" s="88"/>
      <c r="E42" s="89"/>
      <c r="F42" s="90"/>
      <c r="G42" s="2"/>
      <c r="H42" s="38" t="str">
        <f t="shared" si="0"/>
        <v/>
      </c>
      <c r="I42" s="2"/>
      <c r="J42" s="45">
        <v>32</v>
      </c>
      <c r="K42" s="12" t="str">
        <f>IFERROR(INDEX(Budgets!$T$11:$T$46, MATCH($J42, Budgets!$U$11:$U$46, 0)), "")</f>
        <v/>
      </c>
      <c r="M42" s="6" t="str">
        <f t="shared" si="1"/>
        <v/>
      </c>
      <c r="N42" s="7" t="str">
        <f>IF($D42="", "", IF(COUNTIF(Budgets!$T$11:$T$20, $D42)&gt;0, $F$9, IF(COUNTIF(Budgets!$T$22:$T$46, $D42)&gt;0, $E$9, "")))</f>
        <v/>
      </c>
      <c r="P42" s="12" t="str">
        <f t="shared" si="2"/>
        <v/>
      </c>
      <c r="R42" s="12" t="str">
        <f t="shared" si="3"/>
        <v/>
      </c>
      <c r="T42" s="12" t="str">
        <f ca="1">IFERROR(INDEX(Report!$BE$6:$BE$17, MATCH($P42, Report!$AZ$6:$AZ$17, 0)), "")</f>
        <v/>
      </c>
      <c r="V42" s="12" t="str">
        <f t="shared" ca="1" si="4"/>
        <v/>
      </c>
      <c r="X42" s="12" t="str">
        <f>IF($B42="", "", IF(OR(ISNUMBER($B42)=FALSE, $B42&lt;Report!$AX$6, $B42&gt;Report!$AY$17), "Red", ""))</f>
        <v/>
      </c>
    </row>
    <row r="43" spans="1:24" x14ac:dyDescent="0.25">
      <c r="A43" s="2"/>
      <c r="B43" s="86"/>
      <c r="C43" s="87"/>
      <c r="D43" s="88"/>
      <c r="E43" s="89"/>
      <c r="F43" s="90"/>
      <c r="G43" s="2"/>
      <c r="H43" s="38" t="str">
        <f t="shared" si="0"/>
        <v/>
      </c>
      <c r="I43" s="2"/>
      <c r="J43" s="45">
        <v>33</v>
      </c>
      <c r="K43" s="12" t="str">
        <f>IFERROR(INDEX(Budgets!$T$11:$T$46, MATCH($J43, Budgets!$U$11:$U$46, 0)), "")</f>
        <v/>
      </c>
      <c r="M43" s="6" t="str">
        <f t="shared" si="1"/>
        <v/>
      </c>
      <c r="N43" s="7" t="str">
        <f>IF($D43="", "", IF(COUNTIF(Budgets!$T$11:$T$20, $D43)&gt;0, $F$9, IF(COUNTIF(Budgets!$T$22:$T$46, $D43)&gt;0, $E$9, "")))</f>
        <v/>
      </c>
      <c r="P43" s="12" t="str">
        <f t="shared" si="2"/>
        <v/>
      </c>
      <c r="R43" s="12" t="str">
        <f t="shared" si="3"/>
        <v/>
      </c>
      <c r="T43" s="12" t="str">
        <f ca="1">IFERROR(INDEX(Report!$BE$6:$BE$17, MATCH($P43, Report!$AZ$6:$AZ$17, 0)), "")</f>
        <v/>
      </c>
      <c r="V43" s="12" t="str">
        <f t="shared" ca="1" si="4"/>
        <v/>
      </c>
      <c r="X43" s="12" t="str">
        <f>IF($B43="", "", IF(OR(ISNUMBER($B43)=FALSE, $B43&lt;Report!$AX$6, $B43&gt;Report!$AY$17), "Red", ""))</f>
        <v/>
      </c>
    </row>
    <row r="44" spans="1:24" x14ac:dyDescent="0.25">
      <c r="A44" s="2"/>
      <c r="B44" s="86"/>
      <c r="C44" s="87"/>
      <c r="D44" s="88"/>
      <c r="E44" s="89"/>
      <c r="F44" s="90"/>
      <c r="G44" s="2"/>
      <c r="H44" s="38" t="str">
        <f t="shared" si="0"/>
        <v/>
      </c>
      <c r="I44" s="2"/>
      <c r="J44" s="45">
        <v>34</v>
      </c>
      <c r="K44" s="12" t="str">
        <f>IFERROR(INDEX(Budgets!$T$11:$T$46, MATCH($J44, Budgets!$U$11:$U$46, 0)), "")</f>
        <v/>
      </c>
      <c r="M44" s="6" t="str">
        <f t="shared" si="1"/>
        <v/>
      </c>
      <c r="N44" s="7" t="str">
        <f>IF($D44="", "", IF(COUNTIF(Budgets!$T$11:$T$20, $D44)&gt;0, $F$9, IF(COUNTIF(Budgets!$T$22:$T$46, $D44)&gt;0, $E$9, "")))</f>
        <v/>
      </c>
      <c r="P44" s="12" t="str">
        <f t="shared" si="2"/>
        <v/>
      </c>
      <c r="R44" s="12" t="str">
        <f t="shared" si="3"/>
        <v/>
      </c>
      <c r="T44" s="12" t="str">
        <f ca="1">IFERROR(INDEX(Report!$BE$6:$BE$17, MATCH($P44, Report!$AZ$6:$AZ$17, 0)), "")</f>
        <v/>
      </c>
      <c r="V44" s="12" t="str">
        <f t="shared" ca="1" si="4"/>
        <v/>
      </c>
      <c r="X44" s="12" t="str">
        <f>IF($B44="", "", IF(OR(ISNUMBER($B44)=FALSE, $B44&lt;Report!$AX$6, $B44&gt;Report!$AY$17), "Red", ""))</f>
        <v/>
      </c>
    </row>
    <row r="45" spans="1:24" x14ac:dyDescent="0.25">
      <c r="A45" s="2"/>
      <c r="B45" s="86"/>
      <c r="C45" s="87"/>
      <c r="D45" s="88"/>
      <c r="E45" s="89"/>
      <c r="F45" s="90"/>
      <c r="G45" s="2"/>
      <c r="H45" s="38" t="str">
        <f t="shared" si="0"/>
        <v/>
      </c>
      <c r="I45" s="2"/>
      <c r="J45" s="45">
        <v>35</v>
      </c>
      <c r="K45" s="12" t="str">
        <f>IFERROR(INDEX(Budgets!$T$11:$T$46, MATCH($J45, Budgets!$U$11:$U$46, 0)), "")</f>
        <v/>
      </c>
      <c r="M45" s="6" t="str">
        <f t="shared" si="1"/>
        <v/>
      </c>
      <c r="N45" s="7" t="str">
        <f>IF($D45="", "", IF(COUNTIF(Budgets!$T$11:$T$20, $D45)&gt;0, $F$9, IF(COUNTIF(Budgets!$T$22:$T$46, $D45)&gt;0, $E$9, "")))</f>
        <v/>
      </c>
      <c r="P45" s="12" t="str">
        <f t="shared" si="2"/>
        <v/>
      </c>
      <c r="R45" s="12" t="str">
        <f t="shared" si="3"/>
        <v/>
      </c>
      <c r="T45" s="12" t="str">
        <f ca="1">IFERROR(INDEX(Report!$BE$6:$BE$17, MATCH($P45, Report!$AZ$6:$AZ$17, 0)), "")</f>
        <v/>
      </c>
      <c r="V45" s="12" t="str">
        <f t="shared" ca="1" si="4"/>
        <v/>
      </c>
      <c r="X45" s="12" t="str">
        <f>IF($B45="", "", IF(OR(ISNUMBER($B45)=FALSE, $B45&lt;Report!$AX$6, $B45&gt;Report!$AY$17), "Red", ""))</f>
        <v/>
      </c>
    </row>
    <row r="46" spans="1:24" x14ac:dyDescent="0.25">
      <c r="A46" s="2"/>
      <c r="B46" s="86"/>
      <c r="C46" s="87"/>
      <c r="D46" s="88"/>
      <c r="E46" s="89"/>
      <c r="F46" s="90"/>
      <c r="G46" s="2"/>
      <c r="H46" s="38" t="str">
        <f t="shared" si="0"/>
        <v/>
      </c>
      <c r="I46" s="2"/>
      <c r="J46" s="45">
        <v>36</v>
      </c>
      <c r="K46" s="13" t="str">
        <f>IFERROR(INDEX(Budgets!$T$11:$T$46, MATCH($J46, Budgets!$U$11:$U$46, 0)), "")</f>
        <v/>
      </c>
      <c r="M46" s="6" t="str">
        <f t="shared" si="1"/>
        <v/>
      </c>
      <c r="N46" s="7" t="str">
        <f>IF($D46="", "", IF(COUNTIF(Budgets!$T$11:$T$20, $D46)&gt;0, $F$9, IF(COUNTIF(Budgets!$T$22:$T$46, $D46)&gt;0, $E$9, "")))</f>
        <v/>
      </c>
      <c r="P46" s="12" t="str">
        <f t="shared" si="2"/>
        <v/>
      </c>
      <c r="R46" s="12" t="str">
        <f t="shared" si="3"/>
        <v/>
      </c>
      <c r="T46" s="12" t="str">
        <f ca="1">IFERROR(INDEX(Report!$BE$6:$BE$17, MATCH($P46, Report!$AZ$6:$AZ$17, 0)), "")</f>
        <v/>
      </c>
      <c r="V46" s="12" t="str">
        <f t="shared" ca="1" si="4"/>
        <v/>
      </c>
      <c r="X46" s="12" t="str">
        <f>IF($B46="", "", IF(OR(ISNUMBER($B46)=FALSE, $B46&lt;Report!$AX$6, $B46&gt;Report!$AY$17), "Red", ""))</f>
        <v/>
      </c>
    </row>
    <row r="47" spans="1:24" x14ac:dyDescent="0.25">
      <c r="A47" s="2"/>
      <c r="B47" s="86"/>
      <c r="C47" s="87"/>
      <c r="D47" s="88"/>
      <c r="E47" s="89"/>
      <c r="F47" s="90"/>
      <c r="G47" s="2"/>
      <c r="H47" s="38" t="str">
        <f t="shared" si="0"/>
        <v/>
      </c>
      <c r="I47" s="2"/>
      <c r="K47" s="3"/>
      <c r="M47" s="6" t="str">
        <f t="shared" si="1"/>
        <v/>
      </c>
      <c r="N47" s="7" t="str">
        <f>IF($D47="", "", IF(COUNTIF(Budgets!$T$11:$T$20, $D47)&gt;0, $F$9, IF(COUNTIF(Budgets!$T$22:$T$46, $D47)&gt;0, $E$9, "")))</f>
        <v/>
      </c>
      <c r="P47" s="12" t="str">
        <f t="shared" si="2"/>
        <v/>
      </c>
      <c r="R47" s="12" t="str">
        <f t="shared" si="3"/>
        <v/>
      </c>
      <c r="T47" s="12" t="str">
        <f ca="1">IFERROR(INDEX(Report!$BE$6:$BE$17, MATCH($P47, Report!$AZ$6:$AZ$17, 0)), "")</f>
        <v/>
      </c>
      <c r="V47" s="12" t="str">
        <f t="shared" ca="1" si="4"/>
        <v/>
      </c>
      <c r="X47" s="12" t="str">
        <f>IF($B47="", "", IF(OR(ISNUMBER($B47)=FALSE, $B47&lt;Report!$AX$6, $B47&gt;Report!$AY$17), "Red", ""))</f>
        <v/>
      </c>
    </row>
    <row r="48" spans="1:24" x14ac:dyDescent="0.25">
      <c r="A48" s="2"/>
      <c r="B48" s="86"/>
      <c r="C48" s="87"/>
      <c r="D48" s="88"/>
      <c r="E48" s="89"/>
      <c r="F48" s="90"/>
      <c r="G48" s="2"/>
      <c r="H48" s="38" t="str">
        <f t="shared" si="0"/>
        <v/>
      </c>
      <c r="I48" s="2"/>
      <c r="K48" s="3"/>
      <c r="M48" s="6" t="str">
        <f t="shared" si="1"/>
        <v/>
      </c>
      <c r="N48" s="7" t="str">
        <f>IF($D48="", "", IF(COUNTIF(Budgets!$T$11:$T$20, $D48)&gt;0, $F$9, IF(COUNTIF(Budgets!$T$22:$T$46, $D48)&gt;0, $E$9, "")))</f>
        <v/>
      </c>
      <c r="P48" s="12" t="str">
        <f t="shared" si="2"/>
        <v/>
      </c>
      <c r="R48" s="12" t="str">
        <f t="shared" si="3"/>
        <v/>
      </c>
      <c r="T48" s="12" t="str">
        <f ca="1">IFERROR(INDEX(Report!$BE$6:$BE$17, MATCH($P48, Report!$AZ$6:$AZ$17, 0)), "")</f>
        <v/>
      </c>
      <c r="V48" s="12" t="str">
        <f t="shared" ca="1" si="4"/>
        <v/>
      </c>
      <c r="X48" s="12" t="str">
        <f>IF($B48="", "", IF(OR(ISNUMBER($B48)=FALSE, $B48&lt;Report!$AX$6, $B48&gt;Report!$AY$17), "Red", ""))</f>
        <v/>
      </c>
    </row>
    <row r="49" spans="1:24" x14ac:dyDescent="0.25">
      <c r="A49" s="2"/>
      <c r="B49" s="86"/>
      <c r="C49" s="87"/>
      <c r="D49" s="88"/>
      <c r="E49" s="89"/>
      <c r="F49" s="90"/>
      <c r="G49" s="2"/>
      <c r="H49" s="38" t="str">
        <f t="shared" si="0"/>
        <v/>
      </c>
      <c r="I49" s="2"/>
      <c r="K49" s="3"/>
      <c r="M49" s="6" t="str">
        <f t="shared" si="1"/>
        <v/>
      </c>
      <c r="N49" s="7" t="str">
        <f>IF($D49="", "", IF(COUNTIF(Budgets!$T$11:$T$20, $D49)&gt;0, $F$9, IF(COUNTIF(Budgets!$T$22:$T$46, $D49)&gt;0, $E$9, "")))</f>
        <v/>
      </c>
      <c r="P49" s="12" t="str">
        <f t="shared" si="2"/>
        <v/>
      </c>
      <c r="R49" s="12" t="str">
        <f t="shared" si="3"/>
        <v/>
      </c>
      <c r="T49" s="12" t="str">
        <f ca="1">IFERROR(INDEX(Report!$BE$6:$BE$17, MATCH($P49, Report!$AZ$6:$AZ$17, 0)), "")</f>
        <v/>
      </c>
      <c r="V49" s="12" t="str">
        <f t="shared" ca="1" si="4"/>
        <v/>
      </c>
      <c r="X49" s="12" t="str">
        <f>IF($B49="", "", IF(OR(ISNUMBER($B49)=FALSE, $B49&lt;Report!$AX$6, $B49&gt;Report!$AY$17), "Red", ""))</f>
        <v/>
      </c>
    </row>
    <row r="50" spans="1:24" x14ac:dyDescent="0.25">
      <c r="A50" s="2"/>
      <c r="B50" s="86"/>
      <c r="C50" s="87"/>
      <c r="D50" s="88"/>
      <c r="E50" s="89"/>
      <c r="F50" s="90"/>
      <c r="G50" s="2"/>
      <c r="H50" s="38" t="str">
        <f t="shared" si="0"/>
        <v/>
      </c>
      <c r="I50" s="2"/>
      <c r="K50" s="3"/>
      <c r="M50" s="6" t="str">
        <f t="shared" si="1"/>
        <v/>
      </c>
      <c r="N50" s="7" t="str">
        <f>IF($D50="", "", IF(COUNTIF(Budgets!$T$11:$T$20, $D50)&gt;0, $F$9, IF(COUNTIF(Budgets!$T$22:$T$46, $D50)&gt;0, $E$9, "")))</f>
        <v/>
      </c>
      <c r="P50" s="12" t="str">
        <f t="shared" si="2"/>
        <v/>
      </c>
      <c r="R50" s="12" t="str">
        <f t="shared" si="3"/>
        <v/>
      </c>
      <c r="T50" s="12" t="str">
        <f ca="1">IFERROR(INDEX(Report!$BE$6:$BE$17, MATCH($P50, Report!$AZ$6:$AZ$17, 0)), "")</f>
        <v/>
      </c>
      <c r="V50" s="12" t="str">
        <f t="shared" ca="1" si="4"/>
        <v/>
      </c>
      <c r="X50" s="12" t="str">
        <f>IF($B50="", "", IF(OR(ISNUMBER($B50)=FALSE, $B50&lt;Report!$AX$6, $B50&gt;Report!$AY$17), "Red", ""))</f>
        <v/>
      </c>
    </row>
    <row r="51" spans="1:24" x14ac:dyDescent="0.25">
      <c r="A51" s="2"/>
      <c r="B51" s="86"/>
      <c r="C51" s="87"/>
      <c r="D51" s="88"/>
      <c r="E51" s="89"/>
      <c r="F51" s="90"/>
      <c r="G51" s="2"/>
      <c r="H51" s="38" t="str">
        <f t="shared" si="0"/>
        <v/>
      </c>
      <c r="I51" s="2"/>
      <c r="K51" s="3"/>
      <c r="M51" s="6" t="str">
        <f t="shared" si="1"/>
        <v/>
      </c>
      <c r="N51" s="7" t="str">
        <f>IF($D51="", "", IF(COUNTIF(Budgets!$T$11:$T$20, $D51)&gt;0, $F$9, IF(COUNTIF(Budgets!$T$22:$T$46, $D51)&gt;0, $E$9, "")))</f>
        <v/>
      </c>
      <c r="P51" s="12" t="str">
        <f t="shared" si="2"/>
        <v/>
      </c>
      <c r="R51" s="12" t="str">
        <f t="shared" si="3"/>
        <v/>
      </c>
      <c r="T51" s="12" t="str">
        <f ca="1">IFERROR(INDEX(Report!$BE$6:$BE$17, MATCH($P51, Report!$AZ$6:$AZ$17, 0)), "")</f>
        <v/>
      </c>
      <c r="V51" s="12" t="str">
        <f t="shared" ca="1" si="4"/>
        <v/>
      </c>
      <c r="X51" s="12" t="str">
        <f>IF($B51="", "", IF(OR(ISNUMBER($B51)=FALSE, $B51&lt;Report!$AX$6, $B51&gt;Report!$AY$17), "Red", ""))</f>
        <v/>
      </c>
    </row>
    <row r="52" spans="1:24" x14ac:dyDescent="0.25">
      <c r="A52" s="2"/>
      <c r="B52" s="86"/>
      <c r="C52" s="87"/>
      <c r="D52" s="88"/>
      <c r="E52" s="89"/>
      <c r="F52" s="90"/>
      <c r="G52" s="2"/>
      <c r="H52" s="38" t="str">
        <f t="shared" si="0"/>
        <v/>
      </c>
      <c r="I52" s="2"/>
      <c r="K52" s="3"/>
      <c r="M52" s="6" t="str">
        <f t="shared" si="1"/>
        <v/>
      </c>
      <c r="N52" s="7" t="str">
        <f>IF($D52="", "", IF(COUNTIF(Budgets!$T$11:$T$20, $D52)&gt;0, $F$9, IF(COUNTIF(Budgets!$T$22:$T$46, $D52)&gt;0, $E$9, "")))</f>
        <v/>
      </c>
      <c r="P52" s="12" t="str">
        <f t="shared" si="2"/>
        <v/>
      </c>
      <c r="R52" s="12" t="str">
        <f t="shared" si="3"/>
        <v/>
      </c>
      <c r="T52" s="12" t="str">
        <f ca="1">IFERROR(INDEX(Report!$BE$6:$BE$17, MATCH($P52, Report!$AZ$6:$AZ$17, 0)), "")</f>
        <v/>
      </c>
      <c r="V52" s="12" t="str">
        <f t="shared" ca="1" si="4"/>
        <v/>
      </c>
      <c r="X52" s="12" t="str">
        <f>IF($B52="", "", IF(OR(ISNUMBER($B52)=FALSE, $B52&lt;Report!$AX$6, $B52&gt;Report!$AY$17), "Red", ""))</f>
        <v/>
      </c>
    </row>
    <row r="53" spans="1:24" x14ac:dyDescent="0.25">
      <c r="A53" s="2"/>
      <c r="B53" s="86"/>
      <c r="C53" s="87"/>
      <c r="D53" s="88"/>
      <c r="E53" s="89"/>
      <c r="F53" s="90"/>
      <c r="G53" s="2"/>
      <c r="H53" s="38" t="str">
        <f t="shared" si="0"/>
        <v/>
      </c>
      <c r="I53" s="2"/>
      <c r="K53" s="3"/>
      <c r="M53" s="6" t="str">
        <f t="shared" si="1"/>
        <v/>
      </c>
      <c r="N53" s="7" t="str">
        <f>IF($D53="", "", IF(COUNTIF(Budgets!$T$11:$T$20, $D53)&gt;0, $F$9, IF(COUNTIF(Budgets!$T$22:$T$46, $D53)&gt;0, $E$9, "")))</f>
        <v/>
      </c>
      <c r="P53" s="12" t="str">
        <f t="shared" si="2"/>
        <v/>
      </c>
      <c r="R53" s="12" t="str">
        <f t="shared" si="3"/>
        <v/>
      </c>
      <c r="T53" s="12" t="str">
        <f ca="1">IFERROR(INDEX(Report!$BE$6:$BE$17, MATCH($P53, Report!$AZ$6:$AZ$17, 0)), "")</f>
        <v/>
      </c>
      <c r="V53" s="12" t="str">
        <f t="shared" ca="1" si="4"/>
        <v/>
      </c>
      <c r="X53" s="12" t="str">
        <f>IF($B53="", "", IF(OR(ISNUMBER($B53)=FALSE, $B53&lt;Report!$AX$6, $B53&gt;Report!$AY$17), "Red", ""))</f>
        <v/>
      </c>
    </row>
    <row r="54" spans="1:24" x14ac:dyDescent="0.25">
      <c r="A54" s="2"/>
      <c r="B54" s="86"/>
      <c r="C54" s="87"/>
      <c r="D54" s="88"/>
      <c r="E54" s="89"/>
      <c r="F54" s="90"/>
      <c r="G54" s="2"/>
      <c r="H54" s="38" t="str">
        <f t="shared" si="0"/>
        <v/>
      </c>
      <c r="I54" s="2"/>
      <c r="K54" s="3"/>
      <c r="M54" s="6" t="str">
        <f t="shared" si="1"/>
        <v/>
      </c>
      <c r="N54" s="7" t="str">
        <f>IF($D54="", "", IF(COUNTIF(Budgets!$T$11:$T$20, $D54)&gt;0, $F$9, IF(COUNTIF(Budgets!$T$22:$T$46, $D54)&gt;0, $E$9, "")))</f>
        <v/>
      </c>
      <c r="P54" s="12" t="str">
        <f t="shared" si="2"/>
        <v/>
      </c>
      <c r="R54" s="12" t="str">
        <f t="shared" si="3"/>
        <v/>
      </c>
      <c r="T54" s="12" t="str">
        <f ca="1">IFERROR(INDEX(Report!$BE$6:$BE$17, MATCH($P54, Report!$AZ$6:$AZ$17, 0)), "")</f>
        <v/>
      </c>
      <c r="V54" s="12" t="str">
        <f t="shared" ca="1" si="4"/>
        <v/>
      </c>
      <c r="X54" s="12" t="str">
        <f>IF($B54="", "", IF(OR(ISNUMBER($B54)=FALSE, $B54&lt;Report!$AX$6, $B54&gt;Report!$AY$17), "Red", ""))</f>
        <v/>
      </c>
    </row>
    <row r="55" spans="1:24" x14ac:dyDescent="0.25">
      <c r="A55" s="2"/>
      <c r="B55" s="86"/>
      <c r="C55" s="87"/>
      <c r="D55" s="88"/>
      <c r="E55" s="89"/>
      <c r="F55" s="90"/>
      <c r="G55" s="2"/>
      <c r="H55" s="38" t="str">
        <f t="shared" si="0"/>
        <v/>
      </c>
      <c r="I55" s="2"/>
      <c r="M55" s="6" t="str">
        <f t="shared" si="1"/>
        <v/>
      </c>
      <c r="N55" s="7" t="str">
        <f>IF($D55="", "", IF(COUNTIF(Budgets!$T$11:$T$20, $D55)&gt;0, $F$9, IF(COUNTIF(Budgets!$T$22:$T$46, $D55)&gt;0, $E$9, "")))</f>
        <v/>
      </c>
      <c r="P55" s="12" t="str">
        <f t="shared" si="2"/>
        <v/>
      </c>
      <c r="R55" s="12" t="str">
        <f t="shared" si="3"/>
        <v/>
      </c>
      <c r="T55" s="12" t="str">
        <f ca="1">IFERROR(INDEX(Report!$BE$6:$BE$17, MATCH($P55, Report!$AZ$6:$AZ$17, 0)), "")</f>
        <v/>
      </c>
      <c r="V55" s="12" t="str">
        <f t="shared" ca="1" si="4"/>
        <v/>
      </c>
      <c r="X55" s="12" t="str">
        <f>IF($B55="", "", IF(OR(ISNUMBER($B55)=FALSE, $B55&lt;Report!$AX$6, $B55&gt;Report!$AY$17), "Red", ""))</f>
        <v/>
      </c>
    </row>
    <row r="56" spans="1:24" x14ac:dyDescent="0.25">
      <c r="A56" s="2"/>
      <c r="B56" s="86"/>
      <c r="C56" s="87"/>
      <c r="D56" s="88"/>
      <c r="E56" s="89"/>
      <c r="F56" s="90"/>
      <c r="G56" s="2"/>
      <c r="H56" s="38" t="str">
        <f t="shared" si="0"/>
        <v/>
      </c>
      <c r="I56" s="2"/>
      <c r="M56" s="6" t="str">
        <f t="shared" si="1"/>
        <v/>
      </c>
      <c r="N56" s="7" t="str">
        <f>IF($D56="", "", IF(COUNTIF(Budgets!$T$11:$T$20, $D56)&gt;0, $F$9, IF(COUNTIF(Budgets!$T$22:$T$46, $D56)&gt;0, $E$9, "")))</f>
        <v/>
      </c>
      <c r="P56" s="12" t="str">
        <f t="shared" si="2"/>
        <v/>
      </c>
      <c r="R56" s="12" t="str">
        <f t="shared" si="3"/>
        <v/>
      </c>
      <c r="T56" s="12" t="str">
        <f ca="1">IFERROR(INDEX(Report!$BE$6:$BE$17, MATCH($P56, Report!$AZ$6:$AZ$17, 0)), "")</f>
        <v/>
      </c>
      <c r="V56" s="12" t="str">
        <f t="shared" ca="1" si="4"/>
        <v/>
      </c>
      <c r="X56" s="12" t="str">
        <f>IF($B56="", "", IF(OR(ISNUMBER($B56)=FALSE, $B56&lt;Report!$AX$6, $B56&gt;Report!$AY$17), "Red", ""))</f>
        <v/>
      </c>
    </row>
    <row r="57" spans="1:24" x14ac:dyDescent="0.25">
      <c r="A57" s="2"/>
      <c r="B57" s="86"/>
      <c r="C57" s="87"/>
      <c r="D57" s="88"/>
      <c r="E57" s="89"/>
      <c r="F57" s="90"/>
      <c r="G57" s="2"/>
      <c r="H57" s="38" t="str">
        <f t="shared" si="0"/>
        <v/>
      </c>
      <c r="I57" s="2"/>
      <c r="M57" s="6" t="str">
        <f t="shared" si="1"/>
        <v/>
      </c>
      <c r="N57" s="7" t="str">
        <f>IF($D57="", "", IF(COUNTIF(Budgets!$T$11:$T$20, $D57)&gt;0, $F$9, IF(COUNTIF(Budgets!$T$22:$T$46, $D57)&gt;0, $E$9, "")))</f>
        <v/>
      </c>
      <c r="P57" s="12" t="str">
        <f t="shared" si="2"/>
        <v/>
      </c>
      <c r="R57" s="12" t="str">
        <f t="shared" si="3"/>
        <v/>
      </c>
      <c r="T57" s="12" t="str">
        <f ca="1">IFERROR(INDEX(Report!$BE$6:$BE$17, MATCH($P57, Report!$AZ$6:$AZ$17, 0)), "")</f>
        <v/>
      </c>
      <c r="V57" s="12" t="str">
        <f t="shared" ca="1" si="4"/>
        <v/>
      </c>
      <c r="X57" s="12" t="str">
        <f>IF($B57="", "", IF(OR(ISNUMBER($B57)=FALSE, $B57&lt;Report!$AX$6, $B57&gt;Report!$AY$17), "Red", ""))</f>
        <v/>
      </c>
    </row>
    <row r="58" spans="1:24" x14ac:dyDescent="0.25">
      <c r="A58" s="2"/>
      <c r="B58" s="86"/>
      <c r="C58" s="87"/>
      <c r="D58" s="88"/>
      <c r="E58" s="89"/>
      <c r="F58" s="90"/>
      <c r="G58" s="2"/>
      <c r="H58" s="38" t="str">
        <f t="shared" si="0"/>
        <v/>
      </c>
      <c r="I58" s="2"/>
      <c r="M58" s="6" t="str">
        <f t="shared" si="1"/>
        <v/>
      </c>
      <c r="N58" s="7" t="str">
        <f>IF($D58="", "", IF(COUNTIF(Budgets!$T$11:$T$20, $D58)&gt;0, $F$9, IF(COUNTIF(Budgets!$T$22:$T$46, $D58)&gt;0, $E$9, "")))</f>
        <v/>
      </c>
      <c r="P58" s="12" t="str">
        <f t="shared" si="2"/>
        <v/>
      </c>
      <c r="R58" s="12" t="str">
        <f t="shared" si="3"/>
        <v/>
      </c>
      <c r="T58" s="12" t="str">
        <f ca="1">IFERROR(INDEX(Report!$BE$6:$BE$17, MATCH($P58, Report!$AZ$6:$AZ$17, 0)), "")</f>
        <v/>
      </c>
      <c r="V58" s="12" t="str">
        <f t="shared" ca="1" si="4"/>
        <v/>
      </c>
      <c r="X58" s="12" t="str">
        <f>IF($B58="", "", IF(OR(ISNUMBER($B58)=FALSE, $B58&lt;Report!$AX$6, $B58&gt;Report!$AY$17), "Red", ""))</f>
        <v/>
      </c>
    </row>
    <row r="59" spans="1:24" x14ac:dyDescent="0.25">
      <c r="A59" s="2"/>
      <c r="B59" s="86"/>
      <c r="C59" s="87"/>
      <c r="D59" s="88"/>
      <c r="E59" s="89"/>
      <c r="F59" s="90"/>
      <c r="G59" s="2"/>
      <c r="H59" s="38" t="str">
        <f t="shared" si="0"/>
        <v/>
      </c>
      <c r="I59" s="2"/>
      <c r="M59" s="6" t="str">
        <f t="shared" si="1"/>
        <v/>
      </c>
      <c r="N59" s="7" t="str">
        <f>IF($D59="", "", IF(COUNTIF(Budgets!$T$11:$T$20, $D59)&gt;0, $F$9, IF(COUNTIF(Budgets!$T$22:$T$46, $D59)&gt;0, $E$9, "")))</f>
        <v/>
      </c>
      <c r="P59" s="12" t="str">
        <f t="shared" si="2"/>
        <v/>
      </c>
      <c r="R59" s="12" t="str">
        <f t="shared" si="3"/>
        <v/>
      </c>
      <c r="T59" s="12" t="str">
        <f ca="1">IFERROR(INDEX(Report!$BE$6:$BE$17, MATCH($P59, Report!$AZ$6:$AZ$17, 0)), "")</f>
        <v/>
      </c>
      <c r="V59" s="12" t="str">
        <f t="shared" ca="1" si="4"/>
        <v/>
      </c>
      <c r="X59" s="12" t="str">
        <f>IF($B59="", "", IF(OR(ISNUMBER($B59)=FALSE, $B59&lt;Report!$AX$6, $B59&gt;Report!$AY$17), "Red", ""))</f>
        <v/>
      </c>
    </row>
    <row r="60" spans="1:24" x14ac:dyDescent="0.25">
      <c r="A60" s="2"/>
      <c r="B60" s="86"/>
      <c r="C60" s="87"/>
      <c r="D60" s="88"/>
      <c r="E60" s="89"/>
      <c r="F60" s="90"/>
      <c r="G60" s="2"/>
      <c r="H60" s="38" t="str">
        <f t="shared" si="0"/>
        <v/>
      </c>
      <c r="I60" s="2"/>
      <c r="M60" s="6" t="str">
        <f t="shared" si="1"/>
        <v/>
      </c>
      <c r="N60" s="7" t="str">
        <f>IF($D60="", "", IF(COUNTIF(Budgets!$T$11:$T$20, $D60)&gt;0, $F$9, IF(COUNTIF(Budgets!$T$22:$T$46, $D60)&gt;0, $E$9, "")))</f>
        <v/>
      </c>
      <c r="P60" s="12" t="str">
        <f t="shared" si="2"/>
        <v/>
      </c>
      <c r="R60" s="12" t="str">
        <f t="shared" si="3"/>
        <v/>
      </c>
      <c r="T60" s="12" t="str">
        <f ca="1">IFERROR(INDEX(Report!$BE$6:$BE$17, MATCH($P60, Report!$AZ$6:$AZ$17, 0)), "")</f>
        <v/>
      </c>
      <c r="V60" s="12" t="str">
        <f t="shared" ca="1" si="4"/>
        <v/>
      </c>
      <c r="X60" s="12" t="str">
        <f>IF($B60="", "", IF(OR(ISNUMBER($B60)=FALSE, $B60&lt;Report!$AX$6, $B60&gt;Report!$AY$17), "Red", ""))</f>
        <v/>
      </c>
    </row>
    <row r="61" spans="1:24" x14ac:dyDescent="0.25">
      <c r="A61" s="2"/>
      <c r="B61" s="86"/>
      <c r="C61" s="87"/>
      <c r="D61" s="88"/>
      <c r="E61" s="89"/>
      <c r="F61" s="90"/>
      <c r="G61" s="2"/>
      <c r="H61" s="38" t="str">
        <f t="shared" si="0"/>
        <v/>
      </c>
      <c r="I61" s="2"/>
      <c r="M61" s="6" t="str">
        <f t="shared" si="1"/>
        <v/>
      </c>
      <c r="N61" s="7" t="str">
        <f>IF($D61="", "", IF(COUNTIF(Budgets!$T$11:$T$20, $D61)&gt;0, $F$9, IF(COUNTIF(Budgets!$T$22:$T$46, $D61)&gt;0, $E$9, "")))</f>
        <v/>
      </c>
      <c r="P61" s="12" t="str">
        <f t="shared" si="2"/>
        <v/>
      </c>
      <c r="R61" s="12" t="str">
        <f t="shared" si="3"/>
        <v/>
      </c>
      <c r="T61" s="12" t="str">
        <f ca="1">IFERROR(INDEX(Report!$BE$6:$BE$17, MATCH($P61, Report!$AZ$6:$AZ$17, 0)), "")</f>
        <v/>
      </c>
      <c r="V61" s="12" t="str">
        <f t="shared" ca="1" si="4"/>
        <v/>
      </c>
      <c r="X61" s="12" t="str">
        <f>IF($B61="", "", IF(OR(ISNUMBER($B61)=FALSE, $B61&lt;Report!$AX$6, $B61&gt;Report!$AY$17), "Red", ""))</f>
        <v/>
      </c>
    </row>
    <row r="62" spans="1:24" x14ac:dyDescent="0.25">
      <c r="A62" s="2"/>
      <c r="B62" s="86"/>
      <c r="C62" s="87"/>
      <c r="D62" s="88"/>
      <c r="E62" s="89"/>
      <c r="F62" s="90"/>
      <c r="G62" s="2"/>
      <c r="H62" s="38" t="str">
        <f t="shared" si="0"/>
        <v/>
      </c>
      <c r="I62" s="2"/>
      <c r="M62" s="6" t="str">
        <f t="shared" si="1"/>
        <v/>
      </c>
      <c r="N62" s="7" t="str">
        <f>IF($D62="", "", IF(COUNTIF(Budgets!$T$11:$T$20, $D62)&gt;0, $F$9, IF(COUNTIF(Budgets!$T$22:$T$46, $D62)&gt;0, $E$9, "")))</f>
        <v/>
      </c>
      <c r="P62" s="12" t="str">
        <f t="shared" si="2"/>
        <v/>
      </c>
      <c r="R62" s="12" t="str">
        <f t="shared" si="3"/>
        <v/>
      </c>
      <c r="T62" s="12" t="str">
        <f ca="1">IFERROR(INDEX(Report!$BE$6:$BE$17, MATCH($P62, Report!$AZ$6:$AZ$17, 0)), "")</f>
        <v/>
      </c>
      <c r="V62" s="12" t="str">
        <f t="shared" ca="1" si="4"/>
        <v/>
      </c>
      <c r="X62" s="12" t="str">
        <f>IF($B62="", "", IF(OR(ISNUMBER($B62)=FALSE, $B62&lt;Report!$AX$6, $B62&gt;Report!$AY$17), "Red", ""))</f>
        <v/>
      </c>
    </row>
    <row r="63" spans="1:24" x14ac:dyDescent="0.25">
      <c r="A63" s="2"/>
      <c r="B63" s="86"/>
      <c r="C63" s="87"/>
      <c r="D63" s="88"/>
      <c r="E63" s="89"/>
      <c r="F63" s="90"/>
      <c r="G63" s="2"/>
      <c r="H63" s="38" t="str">
        <f t="shared" si="0"/>
        <v/>
      </c>
      <c r="I63" s="2"/>
      <c r="M63" s="6" t="str">
        <f t="shared" si="1"/>
        <v/>
      </c>
      <c r="N63" s="7" t="str">
        <f>IF($D63="", "", IF(COUNTIF(Budgets!$T$11:$T$20, $D63)&gt;0, $F$9, IF(COUNTIF(Budgets!$T$22:$T$46, $D63)&gt;0, $E$9, "")))</f>
        <v/>
      </c>
      <c r="P63" s="12" t="str">
        <f t="shared" si="2"/>
        <v/>
      </c>
      <c r="R63" s="12" t="str">
        <f t="shared" si="3"/>
        <v/>
      </c>
      <c r="T63" s="12" t="str">
        <f ca="1">IFERROR(INDEX(Report!$BE$6:$BE$17, MATCH($P63, Report!$AZ$6:$AZ$17, 0)), "")</f>
        <v/>
      </c>
      <c r="V63" s="12" t="str">
        <f t="shared" ca="1" si="4"/>
        <v/>
      </c>
      <c r="X63" s="12" t="str">
        <f>IF($B63="", "", IF(OR(ISNUMBER($B63)=FALSE, $B63&lt;Report!$AX$6, $B63&gt;Report!$AY$17), "Red", ""))</f>
        <v/>
      </c>
    </row>
    <row r="64" spans="1:24" x14ac:dyDescent="0.25">
      <c r="A64" s="2"/>
      <c r="B64" s="86"/>
      <c r="C64" s="87"/>
      <c r="D64" s="88"/>
      <c r="E64" s="89"/>
      <c r="F64" s="90"/>
      <c r="G64" s="2"/>
      <c r="H64" s="38" t="str">
        <f t="shared" si="0"/>
        <v/>
      </c>
      <c r="I64" s="2"/>
      <c r="M64" s="6" t="str">
        <f t="shared" si="1"/>
        <v/>
      </c>
      <c r="N64" s="7" t="str">
        <f>IF($D64="", "", IF(COUNTIF(Budgets!$T$11:$T$20, $D64)&gt;0, $F$9, IF(COUNTIF(Budgets!$T$22:$T$46, $D64)&gt;0, $E$9, "")))</f>
        <v/>
      </c>
      <c r="P64" s="12" t="str">
        <f t="shared" si="2"/>
        <v/>
      </c>
      <c r="R64" s="12" t="str">
        <f t="shared" si="3"/>
        <v/>
      </c>
      <c r="T64" s="12" t="str">
        <f ca="1">IFERROR(INDEX(Report!$BE$6:$BE$17, MATCH($P64, Report!$AZ$6:$AZ$17, 0)), "")</f>
        <v/>
      </c>
      <c r="V64" s="12" t="str">
        <f t="shared" ca="1" si="4"/>
        <v/>
      </c>
      <c r="X64" s="12" t="str">
        <f>IF($B64="", "", IF(OR(ISNUMBER($B64)=FALSE, $B64&lt;Report!$AX$6, $B64&gt;Report!$AY$17), "Red", ""))</f>
        <v/>
      </c>
    </row>
    <row r="65" spans="1:24" x14ac:dyDescent="0.25">
      <c r="A65" s="2"/>
      <c r="B65" s="86"/>
      <c r="C65" s="87"/>
      <c r="D65" s="88"/>
      <c r="E65" s="89"/>
      <c r="F65" s="90"/>
      <c r="G65" s="2"/>
      <c r="H65" s="38" t="str">
        <f t="shared" si="0"/>
        <v/>
      </c>
      <c r="I65" s="2"/>
      <c r="M65" s="6" t="str">
        <f t="shared" si="1"/>
        <v/>
      </c>
      <c r="N65" s="7" t="str">
        <f>IF($D65="", "", IF(COUNTIF(Budgets!$T$11:$T$20, $D65)&gt;0, $F$9, IF(COUNTIF(Budgets!$T$22:$T$46, $D65)&gt;0, $E$9, "")))</f>
        <v/>
      </c>
      <c r="P65" s="12" t="str">
        <f t="shared" si="2"/>
        <v/>
      </c>
      <c r="R65" s="12" t="str">
        <f t="shared" si="3"/>
        <v/>
      </c>
      <c r="T65" s="12" t="str">
        <f ca="1">IFERROR(INDEX(Report!$BE$6:$BE$17, MATCH($P65, Report!$AZ$6:$AZ$17, 0)), "")</f>
        <v/>
      </c>
      <c r="V65" s="12" t="str">
        <f t="shared" ca="1" si="4"/>
        <v/>
      </c>
      <c r="X65" s="12" t="str">
        <f>IF($B65="", "", IF(OR(ISNUMBER($B65)=FALSE, $B65&lt;Report!$AX$6, $B65&gt;Report!$AY$17), "Red", ""))</f>
        <v/>
      </c>
    </row>
    <row r="66" spans="1:24" x14ac:dyDescent="0.25">
      <c r="A66" s="2"/>
      <c r="B66" s="86"/>
      <c r="C66" s="87"/>
      <c r="D66" s="88"/>
      <c r="E66" s="89"/>
      <c r="F66" s="90"/>
      <c r="G66" s="2"/>
      <c r="H66" s="38" t="str">
        <f t="shared" si="0"/>
        <v/>
      </c>
      <c r="I66" s="2"/>
      <c r="M66" s="6" t="str">
        <f t="shared" si="1"/>
        <v/>
      </c>
      <c r="N66" s="7" t="str">
        <f>IF($D66="", "", IF(COUNTIF(Budgets!$T$11:$T$20, $D66)&gt;0, $F$9, IF(COUNTIF(Budgets!$T$22:$T$46, $D66)&gt;0, $E$9, "")))</f>
        <v/>
      </c>
      <c r="P66" s="12" t="str">
        <f t="shared" si="2"/>
        <v/>
      </c>
      <c r="R66" s="12" t="str">
        <f t="shared" si="3"/>
        <v/>
      </c>
      <c r="T66" s="12" t="str">
        <f ca="1">IFERROR(INDEX(Report!$BE$6:$BE$17, MATCH($P66, Report!$AZ$6:$AZ$17, 0)), "")</f>
        <v/>
      </c>
      <c r="V66" s="12" t="str">
        <f t="shared" ca="1" si="4"/>
        <v/>
      </c>
      <c r="X66" s="12" t="str">
        <f>IF($B66="", "", IF(OR(ISNUMBER($B66)=FALSE, $B66&lt;Report!$AX$6, $B66&gt;Report!$AY$17), "Red", ""))</f>
        <v/>
      </c>
    </row>
    <row r="67" spans="1:24" x14ac:dyDescent="0.25">
      <c r="A67" s="2"/>
      <c r="B67" s="86"/>
      <c r="C67" s="87"/>
      <c r="D67" s="88"/>
      <c r="E67" s="89"/>
      <c r="F67" s="90"/>
      <c r="G67" s="2"/>
      <c r="H67" s="38" t="str">
        <f t="shared" si="0"/>
        <v/>
      </c>
      <c r="I67" s="2"/>
      <c r="M67" s="6" t="str">
        <f t="shared" si="1"/>
        <v/>
      </c>
      <c r="N67" s="7" t="str">
        <f>IF($D67="", "", IF(COUNTIF(Budgets!$T$11:$T$20, $D67)&gt;0, $F$9, IF(COUNTIF(Budgets!$T$22:$T$46, $D67)&gt;0, $E$9, "")))</f>
        <v/>
      </c>
      <c r="P67" s="12" t="str">
        <f t="shared" si="2"/>
        <v/>
      </c>
      <c r="R67" s="12" t="str">
        <f t="shared" si="3"/>
        <v/>
      </c>
      <c r="T67" s="12" t="str">
        <f ca="1">IFERROR(INDEX(Report!$BE$6:$BE$17, MATCH($P67, Report!$AZ$6:$AZ$17, 0)), "")</f>
        <v/>
      </c>
      <c r="V67" s="12" t="str">
        <f t="shared" ca="1" si="4"/>
        <v/>
      </c>
      <c r="X67" s="12" t="str">
        <f>IF($B67="", "", IF(OR(ISNUMBER($B67)=FALSE, $B67&lt;Report!$AX$6, $B67&gt;Report!$AY$17), "Red", ""))</f>
        <v/>
      </c>
    </row>
    <row r="68" spans="1:24" x14ac:dyDescent="0.25">
      <c r="A68" s="2"/>
      <c r="B68" s="86"/>
      <c r="C68" s="87"/>
      <c r="D68" s="88"/>
      <c r="E68" s="89"/>
      <c r="F68" s="90"/>
      <c r="G68" s="2"/>
      <c r="H68" s="38" t="str">
        <f t="shared" si="0"/>
        <v/>
      </c>
      <c r="I68" s="2"/>
      <c r="M68" s="6" t="str">
        <f t="shared" si="1"/>
        <v/>
      </c>
      <c r="N68" s="7" t="str">
        <f>IF($D68="", "", IF(COUNTIF(Budgets!$T$11:$T$20, $D68)&gt;0, $F$9, IF(COUNTIF(Budgets!$T$22:$T$46, $D68)&gt;0, $E$9, "")))</f>
        <v/>
      </c>
      <c r="P68" s="12" t="str">
        <f t="shared" si="2"/>
        <v/>
      </c>
      <c r="R68" s="12" t="str">
        <f t="shared" si="3"/>
        <v/>
      </c>
      <c r="T68" s="12" t="str">
        <f ca="1">IFERROR(INDEX(Report!$BE$6:$BE$17, MATCH($P68, Report!$AZ$6:$AZ$17, 0)), "")</f>
        <v/>
      </c>
      <c r="V68" s="12" t="str">
        <f t="shared" ca="1" si="4"/>
        <v/>
      </c>
      <c r="X68" s="12" t="str">
        <f>IF($B68="", "", IF(OR(ISNUMBER($B68)=FALSE, $B68&lt;Report!$AX$6, $B68&gt;Report!$AY$17), "Red", ""))</f>
        <v/>
      </c>
    </row>
    <row r="69" spans="1:24" x14ac:dyDescent="0.25">
      <c r="A69" s="2"/>
      <c r="B69" s="86"/>
      <c r="C69" s="87"/>
      <c r="D69" s="88"/>
      <c r="E69" s="89"/>
      <c r="F69" s="90"/>
      <c r="G69" s="2"/>
      <c r="H69" s="38" t="str">
        <f t="shared" si="0"/>
        <v/>
      </c>
      <c r="I69" s="2"/>
      <c r="M69" s="6" t="str">
        <f t="shared" si="1"/>
        <v/>
      </c>
      <c r="N69" s="7" t="str">
        <f>IF($D69="", "", IF(COUNTIF(Budgets!$T$11:$T$20, $D69)&gt;0, $F$9, IF(COUNTIF(Budgets!$T$22:$T$46, $D69)&gt;0, $E$9, "")))</f>
        <v/>
      </c>
      <c r="P69" s="12" t="str">
        <f t="shared" si="2"/>
        <v/>
      </c>
      <c r="R69" s="12" t="str">
        <f t="shared" si="3"/>
        <v/>
      </c>
      <c r="T69" s="12" t="str">
        <f ca="1">IFERROR(INDEX(Report!$BE$6:$BE$17, MATCH($P69, Report!$AZ$6:$AZ$17, 0)), "")</f>
        <v/>
      </c>
      <c r="V69" s="12" t="str">
        <f t="shared" ca="1" si="4"/>
        <v/>
      </c>
      <c r="X69" s="12" t="str">
        <f>IF($B69="", "", IF(OR(ISNUMBER($B69)=FALSE, $B69&lt;Report!$AX$6, $B69&gt;Report!$AY$17), "Red", ""))</f>
        <v/>
      </c>
    </row>
    <row r="70" spans="1:24" x14ac:dyDescent="0.25">
      <c r="A70" s="2"/>
      <c r="B70" s="86"/>
      <c r="C70" s="87"/>
      <c r="D70" s="88"/>
      <c r="E70" s="89"/>
      <c r="F70" s="90"/>
      <c r="G70" s="2"/>
      <c r="H70" s="38" t="str">
        <f t="shared" si="0"/>
        <v/>
      </c>
      <c r="I70" s="2"/>
      <c r="M70" s="6" t="str">
        <f t="shared" si="1"/>
        <v/>
      </c>
      <c r="N70" s="7" t="str">
        <f>IF($D70="", "", IF(COUNTIF(Budgets!$T$11:$T$20, $D70)&gt;0, $F$9, IF(COUNTIF(Budgets!$T$22:$T$46, $D70)&gt;0, $E$9, "")))</f>
        <v/>
      </c>
      <c r="P70" s="12" t="str">
        <f t="shared" si="2"/>
        <v/>
      </c>
      <c r="R70" s="12" t="str">
        <f t="shared" si="3"/>
        <v/>
      </c>
      <c r="T70" s="12" t="str">
        <f ca="1">IFERROR(INDEX(Report!$BE$6:$BE$17, MATCH($P70, Report!$AZ$6:$AZ$17, 0)), "")</f>
        <v/>
      </c>
      <c r="V70" s="12" t="str">
        <f t="shared" ca="1" si="4"/>
        <v/>
      </c>
      <c r="X70" s="12" t="str">
        <f>IF($B70="", "", IF(OR(ISNUMBER($B70)=FALSE, $B70&lt;Report!$AX$6, $B70&gt;Report!$AY$17), "Red", ""))</f>
        <v/>
      </c>
    </row>
    <row r="71" spans="1:24" x14ac:dyDescent="0.25">
      <c r="A71" s="2"/>
      <c r="B71" s="86"/>
      <c r="C71" s="87"/>
      <c r="D71" s="88"/>
      <c r="E71" s="89"/>
      <c r="F71" s="90"/>
      <c r="G71" s="2"/>
      <c r="H71" s="38" t="str">
        <f t="shared" si="0"/>
        <v/>
      </c>
      <c r="I71" s="2"/>
      <c r="M71" s="6" t="str">
        <f t="shared" si="1"/>
        <v/>
      </c>
      <c r="N71" s="7" t="str">
        <f>IF($D71="", "", IF(COUNTIF(Budgets!$T$11:$T$20, $D71)&gt;0, $F$9, IF(COUNTIF(Budgets!$T$22:$T$46, $D71)&gt;0, $E$9, "")))</f>
        <v/>
      </c>
      <c r="P71" s="12" t="str">
        <f t="shared" si="2"/>
        <v/>
      </c>
      <c r="R71" s="12" t="str">
        <f t="shared" si="3"/>
        <v/>
      </c>
      <c r="T71" s="12" t="str">
        <f ca="1">IFERROR(INDEX(Report!$BE$6:$BE$17, MATCH($P71, Report!$AZ$6:$AZ$17, 0)), "")</f>
        <v/>
      </c>
      <c r="V71" s="12" t="str">
        <f t="shared" ca="1" si="4"/>
        <v/>
      </c>
      <c r="X71" s="12" t="str">
        <f>IF($B71="", "", IF(OR(ISNUMBER($B71)=FALSE, $B71&lt;Report!$AX$6, $B71&gt;Report!$AY$17), "Red", ""))</f>
        <v/>
      </c>
    </row>
    <row r="72" spans="1:24" x14ac:dyDescent="0.25">
      <c r="A72" s="2"/>
      <c r="B72" s="86"/>
      <c r="C72" s="87"/>
      <c r="D72" s="88"/>
      <c r="E72" s="89"/>
      <c r="F72" s="90"/>
      <c r="G72" s="2"/>
      <c r="H72" s="38" t="str">
        <f t="shared" si="0"/>
        <v/>
      </c>
      <c r="I72" s="2"/>
      <c r="M72" s="6" t="str">
        <f t="shared" si="1"/>
        <v/>
      </c>
      <c r="N72" s="7" t="str">
        <f>IF($D72="", "", IF(COUNTIF(Budgets!$T$11:$T$20, $D72)&gt;0, $F$9, IF(COUNTIF(Budgets!$T$22:$T$46, $D72)&gt;0, $E$9, "")))</f>
        <v/>
      </c>
      <c r="P72" s="12" t="str">
        <f t="shared" si="2"/>
        <v/>
      </c>
      <c r="R72" s="12" t="str">
        <f t="shared" si="3"/>
        <v/>
      </c>
      <c r="T72" s="12" t="str">
        <f ca="1">IFERROR(INDEX(Report!$BE$6:$BE$17, MATCH($P72, Report!$AZ$6:$AZ$17, 0)), "")</f>
        <v/>
      </c>
      <c r="V72" s="12" t="str">
        <f t="shared" ca="1" si="4"/>
        <v/>
      </c>
      <c r="X72" s="12" t="str">
        <f>IF($B72="", "", IF(OR(ISNUMBER($B72)=FALSE, $B72&lt;Report!$AX$6, $B72&gt;Report!$AY$17), "Red", ""))</f>
        <v/>
      </c>
    </row>
    <row r="73" spans="1:24" x14ac:dyDescent="0.25">
      <c r="A73" s="2"/>
      <c r="B73" s="86"/>
      <c r="C73" s="87"/>
      <c r="D73" s="88"/>
      <c r="E73" s="89"/>
      <c r="F73" s="90"/>
      <c r="G73" s="2"/>
      <c r="H73" s="38" t="str">
        <f t="shared" si="0"/>
        <v/>
      </c>
      <c r="I73" s="2"/>
      <c r="M73" s="6" t="str">
        <f t="shared" si="1"/>
        <v/>
      </c>
      <c r="N73" s="7" t="str">
        <f>IF($D73="", "", IF(COUNTIF(Budgets!$T$11:$T$20, $D73)&gt;0, $F$9, IF(COUNTIF(Budgets!$T$22:$T$46, $D73)&gt;0, $E$9, "")))</f>
        <v/>
      </c>
      <c r="P73" s="12" t="str">
        <f t="shared" si="2"/>
        <v/>
      </c>
      <c r="R73" s="12" t="str">
        <f t="shared" si="3"/>
        <v/>
      </c>
      <c r="T73" s="12" t="str">
        <f ca="1">IFERROR(INDEX(Report!$BE$6:$BE$17, MATCH($P73, Report!$AZ$6:$AZ$17, 0)), "")</f>
        <v/>
      </c>
      <c r="V73" s="12" t="str">
        <f t="shared" ca="1" si="4"/>
        <v/>
      </c>
      <c r="X73" s="12" t="str">
        <f>IF($B73="", "", IF(OR(ISNUMBER($B73)=FALSE, $B73&lt;Report!$AX$6, $B73&gt;Report!$AY$17), "Red", ""))</f>
        <v/>
      </c>
    </row>
    <row r="74" spans="1:24" x14ac:dyDescent="0.25">
      <c r="A74" s="2"/>
      <c r="B74" s="86"/>
      <c r="C74" s="87"/>
      <c r="D74" s="88"/>
      <c r="E74" s="89"/>
      <c r="F74" s="90"/>
      <c r="G74" s="2"/>
      <c r="H74" s="38" t="str">
        <f t="shared" si="0"/>
        <v/>
      </c>
      <c r="I74" s="2"/>
      <c r="M74" s="6" t="str">
        <f t="shared" si="1"/>
        <v/>
      </c>
      <c r="N74" s="7" t="str">
        <f>IF($D74="", "", IF(COUNTIF(Budgets!$T$11:$T$20, $D74)&gt;0, $F$9, IF(COUNTIF(Budgets!$T$22:$T$46, $D74)&gt;0, $E$9, "")))</f>
        <v/>
      </c>
      <c r="P74" s="12" t="str">
        <f t="shared" si="2"/>
        <v/>
      </c>
      <c r="R74" s="12" t="str">
        <f t="shared" si="3"/>
        <v/>
      </c>
      <c r="T74" s="12" t="str">
        <f ca="1">IFERROR(INDEX(Report!$BE$6:$BE$17, MATCH($P74, Report!$AZ$6:$AZ$17, 0)), "")</f>
        <v/>
      </c>
      <c r="V74" s="12" t="str">
        <f t="shared" ca="1" si="4"/>
        <v/>
      </c>
      <c r="X74" s="12" t="str">
        <f>IF($B74="", "", IF(OR(ISNUMBER($B74)=FALSE, $B74&lt;Report!$AX$6, $B74&gt;Report!$AY$17), "Red", ""))</f>
        <v/>
      </c>
    </row>
    <row r="75" spans="1:24" x14ac:dyDescent="0.25">
      <c r="A75" s="2"/>
      <c r="B75" s="86"/>
      <c r="C75" s="87"/>
      <c r="D75" s="88"/>
      <c r="E75" s="89"/>
      <c r="F75" s="90"/>
      <c r="G75" s="2"/>
      <c r="H75" s="38" t="str">
        <f t="shared" si="0"/>
        <v/>
      </c>
      <c r="I75" s="2"/>
      <c r="M75" s="6" t="str">
        <f t="shared" si="1"/>
        <v/>
      </c>
      <c r="N75" s="7" t="str">
        <f>IF($D75="", "", IF(COUNTIF(Budgets!$T$11:$T$20, $D75)&gt;0, $F$9, IF(COUNTIF(Budgets!$T$22:$T$46, $D75)&gt;0, $E$9, "")))</f>
        <v/>
      </c>
      <c r="P75" s="12" t="str">
        <f t="shared" si="2"/>
        <v/>
      </c>
      <c r="R75" s="12" t="str">
        <f t="shared" si="3"/>
        <v/>
      </c>
      <c r="T75" s="12" t="str">
        <f ca="1">IFERROR(INDEX(Report!$BE$6:$BE$17, MATCH($P75, Report!$AZ$6:$AZ$17, 0)), "")</f>
        <v/>
      </c>
      <c r="V75" s="12" t="str">
        <f t="shared" ca="1" si="4"/>
        <v/>
      </c>
      <c r="X75" s="12" t="str">
        <f>IF($B75="", "", IF(OR(ISNUMBER($B75)=FALSE, $B75&lt;Report!$AX$6, $B75&gt;Report!$AY$17), "Red", ""))</f>
        <v/>
      </c>
    </row>
    <row r="76" spans="1:24" x14ac:dyDescent="0.25">
      <c r="A76" s="2"/>
      <c r="B76" s="86"/>
      <c r="C76" s="87"/>
      <c r="D76" s="88"/>
      <c r="E76" s="89"/>
      <c r="F76" s="90"/>
      <c r="G76" s="2"/>
      <c r="H76" s="38" t="str">
        <f t="shared" ref="H76:H139" si="5">IF(OR($M76="", $N76=""), "", IF($M76=$N76, "", $H$9))</f>
        <v/>
      </c>
      <c r="I76" s="2"/>
      <c r="M76" s="6" t="str">
        <f t="shared" ref="M76:M139" si="6">IF(AND($E76="", $F76=""), "", IF(AND(NOT($E76=""), NOT($F76="")), "", IF($E76="", $F$9, IF($F76="", $E$9, ""))))</f>
        <v/>
      </c>
      <c r="N76" s="7" t="str">
        <f>IF($D76="", "", IF(COUNTIF(Budgets!$T$11:$T$20, $D76)&gt;0, $F$9, IF(COUNTIF(Budgets!$T$22:$T$46, $D76)&gt;0, $E$9, "")))</f>
        <v/>
      </c>
      <c r="P76" s="12" t="str">
        <f t="shared" ref="P76:P139" si="7">IF($B76="", "", IFERROR(TEXT($B76, "mmm yyyy"), ""))</f>
        <v/>
      </c>
      <c r="R76" s="12" t="str">
        <f t="shared" ref="R76:R139" si="8">IF(OR($P76="", $D76=""), "", CONCATENATE($D76, " - ", $P76))</f>
        <v/>
      </c>
      <c r="T76" s="12" t="str">
        <f ca="1">IFERROR(INDEX(Report!$BE$6:$BE$17, MATCH($P76, Report!$AZ$6:$AZ$17, 0)), "")</f>
        <v/>
      </c>
      <c r="V76" s="12" t="str">
        <f t="shared" ref="V76:V139" ca="1" si="9">IF($T76="X", IF($D76="", "", $D76), "")</f>
        <v/>
      </c>
      <c r="X76" s="12" t="str">
        <f>IF($B76="", "", IF(OR(ISNUMBER($B76)=FALSE, $B76&lt;Report!$AX$6, $B76&gt;Report!$AY$17), "Red", ""))</f>
        <v/>
      </c>
    </row>
    <row r="77" spans="1:24" x14ac:dyDescent="0.25">
      <c r="A77" s="2"/>
      <c r="B77" s="86"/>
      <c r="C77" s="87"/>
      <c r="D77" s="88"/>
      <c r="E77" s="89"/>
      <c r="F77" s="90"/>
      <c r="G77" s="2"/>
      <c r="H77" s="38" t="str">
        <f t="shared" si="5"/>
        <v/>
      </c>
      <c r="I77" s="2"/>
      <c r="M77" s="6" t="str">
        <f t="shared" si="6"/>
        <v/>
      </c>
      <c r="N77" s="7" t="str">
        <f>IF($D77="", "", IF(COUNTIF(Budgets!$T$11:$T$20, $D77)&gt;0, $F$9, IF(COUNTIF(Budgets!$T$22:$T$46, $D77)&gt;0, $E$9, "")))</f>
        <v/>
      </c>
      <c r="P77" s="12" t="str">
        <f t="shared" si="7"/>
        <v/>
      </c>
      <c r="R77" s="12" t="str">
        <f t="shared" si="8"/>
        <v/>
      </c>
      <c r="T77" s="12" t="str">
        <f ca="1">IFERROR(INDEX(Report!$BE$6:$BE$17, MATCH($P77, Report!$AZ$6:$AZ$17, 0)), "")</f>
        <v/>
      </c>
      <c r="V77" s="12" t="str">
        <f t="shared" ca="1" si="9"/>
        <v/>
      </c>
      <c r="X77" s="12" t="str">
        <f>IF($B77="", "", IF(OR(ISNUMBER($B77)=FALSE, $B77&lt;Report!$AX$6, $B77&gt;Report!$AY$17), "Red", ""))</f>
        <v/>
      </c>
    </row>
    <row r="78" spans="1:24" x14ac:dyDescent="0.25">
      <c r="A78" s="2"/>
      <c r="B78" s="86"/>
      <c r="C78" s="87"/>
      <c r="D78" s="88"/>
      <c r="E78" s="89"/>
      <c r="F78" s="90"/>
      <c r="G78" s="2"/>
      <c r="H78" s="38" t="str">
        <f t="shared" si="5"/>
        <v/>
      </c>
      <c r="I78" s="2"/>
      <c r="M78" s="6" t="str">
        <f t="shared" si="6"/>
        <v/>
      </c>
      <c r="N78" s="7" t="str">
        <f>IF($D78="", "", IF(COUNTIF(Budgets!$T$11:$T$20, $D78)&gt;0, $F$9, IF(COUNTIF(Budgets!$T$22:$T$46, $D78)&gt;0, $E$9, "")))</f>
        <v/>
      </c>
      <c r="P78" s="12" t="str">
        <f t="shared" si="7"/>
        <v/>
      </c>
      <c r="R78" s="12" t="str">
        <f t="shared" si="8"/>
        <v/>
      </c>
      <c r="T78" s="12" t="str">
        <f ca="1">IFERROR(INDEX(Report!$BE$6:$BE$17, MATCH($P78, Report!$AZ$6:$AZ$17, 0)), "")</f>
        <v/>
      </c>
      <c r="V78" s="12" t="str">
        <f t="shared" ca="1" si="9"/>
        <v/>
      </c>
      <c r="X78" s="12" t="str">
        <f>IF($B78="", "", IF(OR(ISNUMBER($B78)=FALSE, $B78&lt;Report!$AX$6, $B78&gt;Report!$AY$17), "Red", ""))</f>
        <v/>
      </c>
    </row>
    <row r="79" spans="1:24" x14ac:dyDescent="0.25">
      <c r="A79" s="2"/>
      <c r="B79" s="86"/>
      <c r="C79" s="87"/>
      <c r="D79" s="88"/>
      <c r="E79" s="89"/>
      <c r="F79" s="90"/>
      <c r="G79" s="2"/>
      <c r="H79" s="38" t="str">
        <f t="shared" si="5"/>
        <v/>
      </c>
      <c r="I79" s="2"/>
      <c r="M79" s="6" t="str">
        <f t="shared" si="6"/>
        <v/>
      </c>
      <c r="N79" s="7" t="str">
        <f>IF($D79="", "", IF(COUNTIF(Budgets!$T$11:$T$20, $D79)&gt;0, $F$9, IF(COUNTIF(Budgets!$T$22:$T$46, $D79)&gt;0, $E$9, "")))</f>
        <v/>
      </c>
      <c r="P79" s="12" t="str">
        <f t="shared" si="7"/>
        <v/>
      </c>
      <c r="R79" s="12" t="str">
        <f t="shared" si="8"/>
        <v/>
      </c>
      <c r="T79" s="12" t="str">
        <f ca="1">IFERROR(INDEX(Report!$BE$6:$BE$17, MATCH($P79, Report!$AZ$6:$AZ$17, 0)), "")</f>
        <v/>
      </c>
      <c r="V79" s="12" t="str">
        <f t="shared" ca="1" si="9"/>
        <v/>
      </c>
      <c r="X79" s="12" t="str">
        <f>IF($B79="", "", IF(OR(ISNUMBER($B79)=FALSE, $B79&lt;Report!$AX$6, $B79&gt;Report!$AY$17), "Red", ""))</f>
        <v/>
      </c>
    </row>
    <row r="80" spans="1:24" x14ac:dyDescent="0.25">
      <c r="A80" s="2"/>
      <c r="B80" s="86"/>
      <c r="C80" s="87"/>
      <c r="D80" s="88"/>
      <c r="E80" s="89"/>
      <c r="F80" s="90"/>
      <c r="G80" s="2"/>
      <c r="H80" s="38" t="str">
        <f t="shared" si="5"/>
        <v/>
      </c>
      <c r="I80" s="2"/>
      <c r="M80" s="6" t="str">
        <f t="shared" si="6"/>
        <v/>
      </c>
      <c r="N80" s="7" t="str">
        <f>IF($D80="", "", IF(COUNTIF(Budgets!$T$11:$T$20, $D80)&gt;0, $F$9, IF(COUNTIF(Budgets!$T$22:$T$46, $D80)&gt;0, $E$9, "")))</f>
        <v/>
      </c>
      <c r="P80" s="12" t="str">
        <f t="shared" si="7"/>
        <v/>
      </c>
      <c r="R80" s="12" t="str">
        <f t="shared" si="8"/>
        <v/>
      </c>
      <c r="T80" s="12" t="str">
        <f ca="1">IFERROR(INDEX(Report!$BE$6:$BE$17, MATCH($P80, Report!$AZ$6:$AZ$17, 0)), "")</f>
        <v/>
      </c>
      <c r="V80" s="12" t="str">
        <f t="shared" ca="1" si="9"/>
        <v/>
      </c>
      <c r="X80" s="12" t="str">
        <f>IF($B80="", "", IF(OR(ISNUMBER($B80)=FALSE, $B80&lt;Report!$AX$6, $B80&gt;Report!$AY$17), "Red", ""))</f>
        <v/>
      </c>
    </row>
    <row r="81" spans="1:24" x14ac:dyDescent="0.25">
      <c r="A81" s="2"/>
      <c r="B81" s="86"/>
      <c r="C81" s="87"/>
      <c r="D81" s="88"/>
      <c r="E81" s="89"/>
      <c r="F81" s="90"/>
      <c r="G81" s="2"/>
      <c r="H81" s="38" t="str">
        <f t="shared" si="5"/>
        <v/>
      </c>
      <c r="I81" s="2"/>
      <c r="M81" s="6" t="str">
        <f t="shared" si="6"/>
        <v/>
      </c>
      <c r="N81" s="7" t="str">
        <f>IF($D81="", "", IF(COUNTIF(Budgets!$T$11:$T$20, $D81)&gt;0, $F$9, IF(COUNTIF(Budgets!$T$22:$T$46, $D81)&gt;0, $E$9, "")))</f>
        <v/>
      </c>
      <c r="P81" s="12" t="str">
        <f t="shared" si="7"/>
        <v/>
      </c>
      <c r="R81" s="12" t="str">
        <f t="shared" si="8"/>
        <v/>
      </c>
      <c r="T81" s="12" t="str">
        <f ca="1">IFERROR(INDEX(Report!$BE$6:$BE$17, MATCH($P81, Report!$AZ$6:$AZ$17, 0)), "")</f>
        <v/>
      </c>
      <c r="V81" s="12" t="str">
        <f t="shared" ca="1" si="9"/>
        <v/>
      </c>
      <c r="X81" s="12" t="str">
        <f>IF($B81="", "", IF(OR(ISNUMBER($B81)=FALSE, $B81&lt;Report!$AX$6, $B81&gt;Report!$AY$17), "Red", ""))</f>
        <v/>
      </c>
    </row>
    <row r="82" spans="1:24" x14ac:dyDescent="0.25">
      <c r="A82" s="2"/>
      <c r="B82" s="86"/>
      <c r="C82" s="87"/>
      <c r="D82" s="88"/>
      <c r="E82" s="89"/>
      <c r="F82" s="90"/>
      <c r="G82" s="2"/>
      <c r="H82" s="38" t="str">
        <f t="shared" si="5"/>
        <v/>
      </c>
      <c r="I82" s="2"/>
      <c r="M82" s="6" t="str">
        <f t="shared" si="6"/>
        <v/>
      </c>
      <c r="N82" s="7" t="str">
        <f>IF($D82="", "", IF(COUNTIF(Budgets!$T$11:$T$20, $D82)&gt;0, $F$9, IF(COUNTIF(Budgets!$T$22:$T$46, $D82)&gt;0, $E$9, "")))</f>
        <v/>
      </c>
      <c r="P82" s="12" t="str">
        <f t="shared" si="7"/>
        <v/>
      </c>
      <c r="R82" s="12" t="str">
        <f t="shared" si="8"/>
        <v/>
      </c>
      <c r="T82" s="12" t="str">
        <f ca="1">IFERROR(INDEX(Report!$BE$6:$BE$17, MATCH($P82, Report!$AZ$6:$AZ$17, 0)), "")</f>
        <v/>
      </c>
      <c r="V82" s="12" t="str">
        <f t="shared" ca="1" si="9"/>
        <v/>
      </c>
      <c r="X82" s="12" t="str">
        <f>IF($B82="", "", IF(OR(ISNUMBER($B82)=FALSE, $B82&lt;Report!$AX$6, $B82&gt;Report!$AY$17), "Red", ""))</f>
        <v/>
      </c>
    </row>
    <row r="83" spans="1:24" x14ac:dyDescent="0.25">
      <c r="A83" s="2"/>
      <c r="B83" s="86"/>
      <c r="C83" s="87"/>
      <c r="D83" s="88"/>
      <c r="E83" s="89"/>
      <c r="F83" s="90"/>
      <c r="G83" s="2"/>
      <c r="H83" s="38" t="str">
        <f t="shared" si="5"/>
        <v/>
      </c>
      <c r="I83" s="2"/>
      <c r="M83" s="6" t="str">
        <f t="shared" si="6"/>
        <v/>
      </c>
      <c r="N83" s="7" t="str">
        <f>IF($D83="", "", IF(COUNTIF(Budgets!$T$11:$T$20, $D83)&gt;0, $F$9, IF(COUNTIF(Budgets!$T$22:$T$46, $D83)&gt;0, $E$9, "")))</f>
        <v/>
      </c>
      <c r="P83" s="12" t="str">
        <f t="shared" si="7"/>
        <v/>
      </c>
      <c r="R83" s="12" t="str">
        <f t="shared" si="8"/>
        <v/>
      </c>
      <c r="T83" s="12" t="str">
        <f ca="1">IFERROR(INDEX(Report!$BE$6:$BE$17, MATCH($P83, Report!$AZ$6:$AZ$17, 0)), "")</f>
        <v/>
      </c>
      <c r="V83" s="12" t="str">
        <f t="shared" ca="1" si="9"/>
        <v/>
      </c>
      <c r="X83" s="12" t="str">
        <f>IF($B83="", "", IF(OR(ISNUMBER($B83)=FALSE, $B83&lt;Report!$AX$6, $B83&gt;Report!$AY$17), "Red", ""))</f>
        <v/>
      </c>
    </row>
    <row r="84" spans="1:24" x14ac:dyDescent="0.25">
      <c r="A84" s="2"/>
      <c r="B84" s="86"/>
      <c r="C84" s="87"/>
      <c r="D84" s="88"/>
      <c r="E84" s="89"/>
      <c r="F84" s="90"/>
      <c r="G84" s="2"/>
      <c r="H84" s="38" t="str">
        <f t="shared" si="5"/>
        <v/>
      </c>
      <c r="I84" s="2"/>
      <c r="M84" s="6" t="str">
        <f t="shared" si="6"/>
        <v/>
      </c>
      <c r="N84" s="7" t="str">
        <f>IF($D84="", "", IF(COUNTIF(Budgets!$T$11:$T$20, $D84)&gt;0, $F$9, IF(COUNTIF(Budgets!$T$22:$T$46, $D84)&gt;0, $E$9, "")))</f>
        <v/>
      </c>
      <c r="P84" s="12" t="str">
        <f t="shared" si="7"/>
        <v/>
      </c>
      <c r="R84" s="12" t="str">
        <f t="shared" si="8"/>
        <v/>
      </c>
      <c r="T84" s="12" t="str">
        <f ca="1">IFERROR(INDEX(Report!$BE$6:$BE$17, MATCH($P84, Report!$AZ$6:$AZ$17, 0)), "")</f>
        <v/>
      </c>
      <c r="V84" s="12" t="str">
        <f t="shared" ca="1" si="9"/>
        <v/>
      </c>
      <c r="X84" s="12" t="str">
        <f>IF($B84="", "", IF(OR(ISNUMBER($B84)=FALSE, $B84&lt;Report!$AX$6, $B84&gt;Report!$AY$17), "Red", ""))</f>
        <v/>
      </c>
    </row>
    <row r="85" spans="1:24" x14ac:dyDescent="0.25">
      <c r="A85" s="2"/>
      <c r="B85" s="86"/>
      <c r="C85" s="87"/>
      <c r="D85" s="88"/>
      <c r="E85" s="89"/>
      <c r="F85" s="90"/>
      <c r="G85" s="2"/>
      <c r="H85" s="38" t="str">
        <f t="shared" si="5"/>
        <v/>
      </c>
      <c r="I85" s="2"/>
      <c r="M85" s="6" t="str">
        <f t="shared" si="6"/>
        <v/>
      </c>
      <c r="N85" s="7" t="str">
        <f>IF($D85="", "", IF(COUNTIF(Budgets!$T$11:$T$20, $D85)&gt;0, $F$9, IF(COUNTIF(Budgets!$T$22:$T$46, $D85)&gt;0, $E$9, "")))</f>
        <v/>
      </c>
      <c r="P85" s="12" t="str">
        <f t="shared" si="7"/>
        <v/>
      </c>
      <c r="R85" s="12" t="str">
        <f t="shared" si="8"/>
        <v/>
      </c>
      <c r="T85" s="12" t="str">
        <f ca="1">IFERROR(INDEX(Report!$BE$6:$BE$17, MATCH($P85, Report!$AZ$6:$AZ$17, 0)), "")</f>
        <v/>
      </c>
      <c r="V85" s="12" t="str">
        <f t="shared" ca="1" si="9"/>
        <v/>
      </c>
      <c r="X85" s="12" t="str">
        <f>IF($B85="", "", IF(OR(ISNUMBER($B85)=FALSE, $B85&lt;Report!$AX$6, $B85&gt;Report!$AY$17), "Red", ""))</f>
        <v/>
      </c>
    </row>
    <row r="86" spans="1:24" x14ac:dyDescent="0.25">
      <c r="A86" s="2"/>
      <c r="B86" s="86"/>
      <c r="C86" s="87"/>
      <c r="D86" s="88"/>
      <c r="E86" s="89"/>
      <c r="F86" s="90"/>
      <c r="G86" s="2"/>
      <c r="H86" s="38" t="str">
        <f t="shared" si="5"/>
        <v/>
      </c>
      <c r="I86" s="2"/>
      <c r="M86" s="6" t="str">
        <f t="shared" si="6"/>
        <v/>
      </c>
      <c r="N86" s="7" t="str">
        <f>IF($D86="", "", IF(COUNTIF(Budgets!$T$11:$T$20, $D86)&gt;0, $F$9, IF(COUNTIF(Budgets!$T$22:$T$46, $D86)&gt;0, $E$9, "")))</f>
        <v/>
      </c>
      <c r="P86" s="12" t="str">
        <f t="shared" si="7"/>
        <v/>
      </c>
      <c r="R86" s="12" t="str">
        <f t="shared" si="8"/>
        <v/>
      </c>
      <c r="T86" s="12" t="str">
        <f ca="1">IFERROR(INDEX(Report!$BE$6:$BE$17, MATCH($P86, Report!$AZ$6:$AZ$17, 0)), "")</f>
        <v/>
      </c>
      <c r="V86" s="12" t="str">
        <f t="shared" ca="1" si="9"/>
        <v/>
      </c>
      <c r="X86" s="12" t="str">
        <f>IF($B86="", "", IF(OR(ISNUMBER($B86)=FALSE, $B86&lt;Report!$AX$6, $B86&gt;Report!$AY$17), "Red", ""))</f>
        <v/>
      </c>
    </row>
    <row r="87" spans="1:24" x14ac:dyDescent="0.25">
      <c r="A87" s="2"/>
      <c r="B87" s="86"/>
      <c r="C87" s="87"/>
      <c r="D87" s="88"/>
      <c r="E87" s="89"/>
      <c r="F87" s="90"/>
      <c r="G87" s="2"/>
      <c r="H87" s="38" t="str">
        <f t="shared" si="5"/>
        <v/>
      </c>
      <c r="I87" s="2"/>
      <c r="M87" s="6" t="str">
        <f t="shared" si="6"/>
        <v/>
      </c>
      <c r="N87" s="7" t="str">
        <f>IF($D87="", "", IF(COUNTIF(Budgets!$T$11:$T$20, $D87)&gt;0, $F$9, IF(COUNTIF(Budgets!$T$22:$T$46, $D87)&gt;0, $E$9, "")))</f>
        <v/>
      </c>
      <c r="P87" s="12" t="str">
        <f t="shared" si="7"/>
        <v/>
      </c>
      <c r="R87" s="12" t="str">
        <f t="shared" si="8"/>
        <v/>
      </c>
      <c r="T87" s="12" t="str">
        <f ca="1">IFERROR(INDEX(Report!$BE$6:$BE$17, MATCH($P87, Report!$AZ$6:$AZ$17, 0)), "")</f>
        <v/>
      </c>
      <c r="V87" s="12" t="str">
        <f t="shared" ca="1" si="9"/>
        <v/>
      </c>
      <c r="X87" s="12" t="str">
        <f>IF($B87="", "", IF(OR(ISNUMBER($B87)=FALSE, $B87&lt;Report!$AX$6, $B87&gt;Report!$AY$17), "Red", ""))</f>
        <v/>
      </c>
    </row>
    <row r="88" spans="1:24" x14ac:dyDescent="0.25">
      <c r="A88" s="2"/>
      <c r="B88" s="86"/>
      <c r="C88" s="87"/>
      <c r="D88" s="88"/>
      <c r="E88" s="89"/>
      <c r="F88" s="90"/>
      <c r="G88" s="2"/>
      <c r="H88" s="38" t="str">
        <f t="shared" si="5"/>
        <v/>
      </c>
      <c r="I88" s="2"/>
      <c r="M88" s="6" t="str">
        <f t="shared" si="6"/>
        <v/>
      </c>
      <c r="N88" s="7" t="str">
        <f>IF($D88="", "", IF(COUNTIF(Budgets!$T$11:$T$20, $D88)&gt;0, $F$9, IF(COUNTIF(Budgets!$T$22:$T$46, $D88)&gt;0, $E$9, "")))</f>
        <v/>
      </c>
      <c r="P88" s="12" t="str">
        <f t="shared" si="7"/>
        <v/>
      </c>
      <c r="R88" s="12" t="str">
        <f t="shared" si="8"/>
        <v/>
      </c>
      <c r="T88" s="12" t="str">
        <f ca="1">IFERROR(INDEX(Report!$BE$6:$BE$17, MATCH($P88, Report!$AZ$6:$AZ$17, 0)), "")</f>
        <v/>
      </c>
      <c r="V88" s="12" t="str">
        <f t="shared" ca="1" si="9"/>
        <v/>
      </c>
      <c r="X88" s="12" t="str">
        <f>IF($B88="", "", IF(OR(ISNUMBER($B88)=FALSE, $B88&lt;Report!$AX$6, $B88&gt;Report!$AY$17), "Red", ""))</f>
        <v/>
      </c>
    </row>
    <row r="89" spans="1:24" x14ac:dyDescent="0.25">
      <c r="A89" s="2"/>
      <c r="B89" s="86"/>
      <c r="C89" s="87"/>
      <c r="D89" s="88"/>
      <c r="E89" s="89"/>
      <c r="F89" s="90"/>
      <c r="G89" s="2"/>
      <c r="H89" s="38" t="str">
        <f t="shared" si="5"/>
        <v/>
      </c>
      <c r="I89" s="2"/>
      <c r="M89" s="6" t="str">
        <f t="shared" si="6"/>
        <v/>
      </c>
      <c r="N89" s="7" t="str">
        <f>IF($D89="", "", IF(COUNTIF(Budgets!$T$11:$T$20, $D89)&gt;0, $F$9, IF(COUNTIF(Budgets!$T$22:$T$46, $D89)&gt;0, $E$9, "")))</f>
        <v/>
      </c>
      <c r="P89" s="12" t="str">
        <f t="shared" si="7"/>
        <v/>
      </c>
      <c r="R89" s="12" t="str">
        <f t="shared" si="8"/>
        <v/>
      </c>
      <c r="T89" s="12" t="str">
        <f ca="1">IFERROR(INDEX(Report!$BE$6:$BE$17, MATCH($P89, Report!$AZ$6:$AZ$17, 0)), "")</f>
        <v/>
      </c>
      <c r="V89" s="12" t="str">
        <f t="shared" ca="1" si="9"/>
        <v/>
      </c>
      <c r="X89" s="12" t="str">
        <f>IF($B89="", "", IF(OR(ISNUMBER($B89)=FALSE, $B89&lt;Report!$AX$6, $B89&gt;Report!$AY$17), "Red", ""))</f>
        <v/>
      </c>
    </row>
    <row r="90" spans="1:24" x14ac:dyDescent="0.25">
      <c r="A90" s="2"/>
      <c r="B90" s="86"/>
      <c r="C90" s="87"/>
      <c r="D90" s="88"/>
      <c r="E90" s="89"/>
      <c r="F90" s="90"/>
      <c r="G90" s="2"/>
      <c r="H90" s="38" t="str">
        <f t="shared" si="5"/>
        <v/>
      </c>
      <c r="I90" s="2"/>
      <c r="M90" s="6" t="str">
        <f t="shared" si="6"/>
        <v/>
      </c>
      <c r="N90" s="7" t="str">
        <f>IF($D90="", "", IF(COUNTIF(Budgets!$T$11:$T$20, $D90)&gt;0, $F$9, IF(COUNTIF(Budgets!$T$22:$T$46, $D90)&gt;0, $E$9, "")))</f>
        <v/>
      </c>
      <c r="P90" s="12" t="str">
        <f t="shared" si="7"/>
        <v/>
      </c>
      <c r="R90" s="12" t="str">
        <f t="shared" si="8"/>
        <v/>
      </c>
      <c r="T90" s="12" t="str">
        <f ca="1">IFERROR(INDEX(Report!$BE$6:$BE$17, MATCH($P90, Report!$AZ$6:$AZ$17, 0)), "")</f>
        <v/>
      </c>
      <c r="V90" s="12" t="str">
        <f t="shared" ca="1" si="9"/>
        <v/>
      </c>
      <c r="X90" s="12" t="str">
        <f>IF($B90="", "", IF(OR(ISNUMBER($B90)=FALSE, $B90&lt;Report!$AX$6, $B90&gt;Report!$AY$17), "Red", ""))</f>
        <v/>
      </c>
    </row>
    <row r="91" spans="1:24" x14ac:dyDescent="0.25">
      <c r="A91" s="2"/>
      <c r="B91" s="86"/>
      <c r="C91" s="87"/>
      <c r="D91" s="88"/>
      <c r="E91" s="89"/>
      <c r="F91" s="90"/>
      <c r="G91" s="2"/>
      <c r="H91" s="38" t="str">
        <f t="shared" si="5"/>
        <v/>
      </c>
      <c r="I91" s="2"/>
      <c r="M91" s="6" t="str">
        <f t="shared" si="6"/>
        <v/>
      </c>
      <c r="N91" s="7" t="str">
        <f>IF($D91="", "", IF(COUNTIF(Budgets!$T$11:$T$20, $D91)&gt;0, $F$9, IF(COUNTIF(Budgets!$T$22:$T$46, $D91)&gt;0, $E$9, "")))</f>
        <v/>
      </c>
      <c r="P91" s="12" t="str">
        <f t="shared" si="7"/>
        <v/>
      </c>
      <c r="R91" s="12" t="str">
        <f t="shared" si="8"/>
        <v/>
      </c>
      <c r="T91" s="12" t="str">
        <f ca="1">IFERROR(INDEX(Report!$BE$6:$BE$17, MATCH($P91, Report!$AZ$6:$AZ$17, 0)), "")</f>
        <v/>
      </c>
      <c r="V91" s="12" t="str">
        <f t="shared" ca="1" si="9"/>
        <v/>
      </c>
      <c r="X91" s="12" t="str">
        <f>IF($B91="", "", IF(OR(ISNUMBER($B91)=FALSE, $B91&lt;Report!$AX$6, $B91&gt;Report!$AY$17), "Red", ""))</f>
        <v/>
      </c>
    </row>
    <row r="92" spans="1:24" x14ac:dyDescent="0.25">
      <c r="A92" s="2"/>
      <c r="B92" s="86"/>
      <c r="C92" s="87"/>
      <c r="D92" s="88"/>
      <c r="E92" s="89"/>
      <c r="F92" s="90"/>
      <c r="G92" s="2"/>
      <c r="H92" s="38" t="str">
        <f t="shared" si="5"/>
        <v/>
      </c>
      <c r="I92" s="2"/>
      <c r="M92" s="6" t="str">
        <f t="shared" si="6"/>
        <v/>
      </c>
      <c r="N92" s="7" t="str">
        <f>IF($D92="", "", IF(COUNTIF(Budgets!$T$11:$T$20, $D92)&gt;0, $F$9, IF(COUNTIF(Budgets!$T$22:$T$46, $D92)&gt;0, $E$9, "")))</f>
        <v/>
      </c>
      <c r="P92" s="12" t="str">
        <f t="shared" si="7"/>
        <v/>
      </c>
      <c r="R92" s="12" t="str">
        <f t="shared" si="8"/>
        <v/>
      </c>
      <c r="T92" s="12" t="str">
        <f ca="1">IFERROR(INDEX(Report!$BE$6:$BE$17, MATCH($P92, Report!$AZ$6:$AZ$17, 0)), "")</f>
        <v/>
      </c>
      <c r="V92" s="12" t="str">
        <f t="shared" ca="1" si="9"/>
        <v/>
      </c>
      <c r="X92" s="12" t="str">
        <f>IF($B92="", "", IF(OR(ISNUMBER($B92)=FALSE, $B92&lt;Report!$AX$6, $B92&gt;Report!$AY$17), "Red", ""))</f>
        <v/>
      </c>
    </row>
    <row r="93" spans="1:24" x14ac:dyDescent="0.25">
      <c r="A93" s="2"/>
      <c r="B93" s="86"/>
      <c r="C93" s="87"/>
      <c r="D93" s="88"/>
      <c r="E93" s="89"/>
      <c r="F93" s="90"/>
      <c r="G93" s="2"/>
      <c r="H93" s="38" t="str">
        <f t="shared" si="5"/>
        <v/>
      </c>
      <c r="I93" s="2"/>
      <c r="M93" s="6" t="str">
        <f t="shared" si="6"/>
        <v/>
      </c>
      <c r="N93" s="7" t="str">
        <f>IF($D93="", "", IF(COUNTIF(Budgets!$T$11:$T$20, $D93)&gt;0, $F$9, IF(COUNTIF(Budgets!$T$22:$T$46, $D93)&gt;0, $E$9, "")))</f>
        <v/>
      </c>
      <c r="P93" s="12" t="str">
        <f t="shared" si="7"/>
        <v/>
      </c>
      <c r="R93" s="12" t="str">
        <f t="shared" si="8"/>
        <v/>
      </c>
      <c r="T93" s="12" t="str">
        <f ca="1">IFERROR(INDEX(Report!$BE$6:$BE$17, MATCH($P93, Report!$AZ$6:$AZ$17, 0)), "")</f>
        <v/>
      </c>
      <c r="V93" s="12" t="str">
        <f t="shared" ca="1" si="9"/>
        <v/>
      </c>
      <c r="X93" s="12" t="str">
        <f>IF($B93="", "", IF(OR(ISNUMBER($B93)=FALSE, $B93&lt;Report!$AX$6, $B93&gt;Report!$AY$17), "Red", ""))</f>
        <v/>
      </c>
    </row>
    <row r="94" spans="1:24" x14ac:dyDescent="0.25">
      <c r="A94" s="2"/>
      <c r="B94" s="86"/>
      <c r="C94" s="87"/>
      <c r="D94" s="88"/>
      <c r="E94" s="89"/>
      <c r="F94" s="90"/>
      <c r="G94" s="2"/>
      <c r="H94" s="38" t="str">
        <f t="shared" si="5"/>
        <v/>
      </c>
      <c r="I94" s="2"/>
      <c r="M94" s="6" t="str">
        <f t="shared" si="6"/>
        <v/>
      </c>
      <c r="N94" s="7" t="str">
        <f>IF($D94="", "", IF(COUNTIF(Budgets!$T$11:$T$20, $D94)&gt;0, $F$9, IF(COUNTIF(Budgets!$T$22:$T$46, $D94)&gt;0, $E$9, "")))</f>
        <v/>
      </c>
      <c r="P94" s="12" t="str">
        <f t="shared" si="7"/>
        <v/>
      </c>
      <c r="R94" s="12" t="str">
        <f t="shared" si="8"/>
        <v/>
      </c>
      <c r="T94" s="12" t="str">
        <f ca="1">IFERROR(INDEX(Report!$BE$6:$BE$17, MATCH($P94, Report!$AZ$6:$AZ$17, 0)), "")</f>
        <v/>
      </c>
      <c r="V94" s="12" t="str">
        <f t="shared" ca="1" si="9"/>
        <v/>
      </c>
      <c r="X94" s="12" t="str">
        <f>IF($B94="", "", IF(OR(ISNUMBER($B94)=FALSE, $B94&lt;Report!$AX$6, $B94&gt;Report!$AY$17), "Red", ""))</f>
        <v/>
      </c>
    </row>
    <row r="95" spans="1:24" x14ac:dyDescent="0.25">
      <c r="A95" s="2"/>
      <c r="B95" s="86"/>
      <c r="C95" s="87"/>
      <c r="D95" s="88"/>
      <c r="E95" s="89"/>
      <c r="F95" s="90"/>
      <c r="G95" s="2"/>
      <c r="H95" s="38" t="str">
        <f t="shared" si="5"/>
        <v/>
      </c>
      <c r="I95" s="2"/>
      <c r="M95" s="6" t="str">
        <f t="shared" si="6"/>
        <v/>
      </c>
      <c r="N95" s="7" t="str">
        <f>IF($D95="", "", IF(COUNTIF(Budgets!$T$11:$T$20, $D95)&gt;0, $F$9, IF(COUNTIF(Budgets!$T$22:$T$46, $D95)&gt;0, $E$9, "")))</f>
        <v/>
      </c>
      <c r="P95" s="12" t="str">
        <f t="shared" si="7"/>
        <v/>
      </c>
      <c r="R95" s="12" t="str">
        <f t="shared" si="8"/>
        <v/>
      </c>
      <c r="T95" s="12" t="str">
        <f ca="1">IFERROR(INDEX(Report!$BE$6:$BE$17, MATCH($P95, Report!$AZ$6:$AZ$17, 0)), "")</f>
        <v/>
      </c>
      <c r="V95" s="12" t="str">
        <f t="shared" ca="1" si="9"/>
        <v/>
      </c>
      <c r="X95" s="12" t="str">
        <f>IF($B95="", "", IF(OR(ISNUMBER($B95)=FALSE, $B95&lt;Report!$AX$6, $B95&gt;Report!$AY$17), "Red", ""))</f>
        <v/>
      </c>
    </row>
    <row r="96" spans="1:24" x14ac:dyDescent="0.25">
      <c r="A96" s="2"/>
      <c r="B96" s="86"/>
      <c r="C96" s="87"/>
      <c r="D96" s="88"/>
      <c r="E96" s="89"/>
      <c r="F96" s="90"/>
      <c r="G96" s="2"/>
      <c r="H96" s="38" t="str">
        <f t="shared" si="5"/>
        <v/>
      </c>
      <c r="I96" s="2"/>
      <c r="M96" s="6" t="str">
        <f t="shared" si="6"/>
        <v/>
      </c>
      <c r="N96" s="7" t="str">
        <f>IF($D96="", "", IF(COUNTIF(Budgets!$T$11:$T$20, $D96)&gt;0, $F$9, IF(COUNTIF(Budgets!$T$22:$T$46, $D96)&gt;0, $E$9, "")))</f>
        <v/>
      </c>
      <c r="P96" s="12" t="str">
        <f t="shared" si="7"/>
        <v/>
      </c>
      <c r="R96" s="12" t="str">
        <f t="shared" si="8"/>
        <v/>
      </c>
      <c r="T96" s="12" t="str">
        <f ca="1">IFERROR(INDEX(Report!$BE$6:$BE$17, MATCH($P96, Report!$AZ$6:$AZ$17, 0)), "")</f>
        <v/>
      </c>
      <c r="V96" s="12" t="str">
        <f t="shared" ca="1" si="9"/>
        <v/>
      </c>
      <c r="X96" s="12" t="str">
        <f>IF($B96="", "", IF(OR(ISNUMBER($B96)=FALSE, $B96&lt;Report!$AX$6, $B96&gt;Report!$AY$17), "Red", ""))</f>
        <v/>
      </c>
    </row>
    <row r="97" spans="1:24" x14ac:dyDescent="0.25">
      <c r="A97" s="2"/>
      <c r="B97" s="86"/>
      <c r="C97" s="87"/>
      <c r="D97" s="88"/>
      <c r="E97" s="89"/>
      <c r="F97" s="90"/>
      <c r="G97" s="2"/>
      <c r="H97" s="38" t="str">
        <f t="shared" si="5"/>
        <v/>
      </c>
      <c r="I97" s="2"/>
      <c r="M97" s="6" t="str">
        <f t="shared" si="6"/>
        <v/>
      </c>
      <c r="N97" s="7" t="str">
        <f>IF($D97="", "", IF(COUNTIF(Budgets!$T$11:$T$20, $D97)&gt;0, $F$9, IF(COUNTIF(Budgets!$T$22:$T$46, $D97)&gt;0, $E$9, "")))</f>
        <v/>
      </c>
      <c r="P97" s="12" t="str">
        <f t="shared" si="7"/>
        <v/>
      </c>
      <c r="R97" s="12" t="str">
        <f t="shared" si="8"/>
        <v/>
      </c>
      <c r="T97" s="12" t="str">
        <f ca="1">IFERROR(INDEX(Report!$BE$6:$BE$17, MATCH($P97, Report!$AZ$6:$AZ$17, 0)), "")</f>
        <v/>
      </c>
      <c r="V97" s="12" t="str">
        <f t="shared" ca="1" si="9"/>
        <v/>
      </c>
      <c r="X97" s="12" t="str">
        <f>IF($B97="", "", IF(OR(ISNUMBER($B97)=FALSE, $B97&lt;Report!$AX$6, $B97&gt;Report!$AY$17), "Red", ""))</f>
        <v/>
      </c>
    </row>
    <row r="98" spans="1:24" x14ac:dyDescent="0.25">
      <c r="A98" s="2"/>
      <c r="B98" s="86"/>
      <c r="C98" s="87"/>
      <c r="D98" s="88"/>
      <c r="E98" s="89"/>
      <c r="F98" s="90"/>
      <c r="G98" s="2"/>
      <c r="H98" s="38" t="str">
        <f t="shared" si="5"/>
        <v/>
      </c>
      <c r="I98" s="2"/>
      <c r="M98" s="6" t="str">
        <f t="shared" si="6"/>
        <v/>
      </c>
      <c r="N98" s="7" t="str">
        <f>IF($D98="", "", IF(COUNTIF(Budgets!$T$11:$T$20, $D98)&gt;0, $F$9, IF(COUNTIF(Budgets!$T$22:$T$46, $D98)&gt;0, $E$9, "")))</f>
        <v/>
      </c>
      <c r="P98" s="12" t="str">
        <f t="shared" si="7"/>
        <v/>
      </c>
      <c r="R98" s="12" t="str">
        <f t="shared" si="8"/>
        <v/>
      </c>
      <c r="T98" s="12" t="str">
        <f ca="1">IFERROR(INDEX(Report!$BE$6:$BE$17, MATCH($P98, Report!$AZ$6:$AZ$17, 0)), "")</f>
        <v/>
      </c>
      <c r="V98" s="12" t="str">
        <f t="shared" ca="1" si="9"/>
        <v/>
      </c>
      <c r="X98" s="12" t="str">
        <f>IF($B98="", "", IF(OR(ISNUMBER($B98)=FALSE, $B98&lt;Report!$AX$6, $B98&gt;Report!$AY$17), "Red", ""))</f>
        <v/>
      </c>
    </row>
    <row r="99" spans="1:24" x14ac:dyDescent="0.25">
      <c r="A99" s="2"/>
      <c r="B99" s="86"/>
      <c r="C99" s="87"/>
      <c r="D99" s="88"/>
      <c r="E99" s="89"/>
      <c r="F99" s="90"/>
      <c r="G99" s="2"/>
      <c r="H99" s="38" t="str">
        <f t="shared" si="5"/>
        <v/>
      </c>
      <c r="I99" s="2"/>
      <c r="M99" s="6" t="str">
        <f t="shared" si="6"/>
        <v/>
      </c>
      <c r="N99" s="7" t="str">
        <f>IF($D99="", "", IF(COUNTIF(Budgets!$T$11:$T$20, $D99)&gt;0, $F$9, IF(COUNTIF(Budgets!$T$22:$T$46, $D99)&gt;0, $E$9, "")))</f>
        <v/>
      </c>
      <c r="P99" s="12" t="str">
        <f t="shared" si="7"/>
        <v/>
      </c>
      <c r="R99" s="12" t="str">
        <f t="shared" si="8"/>
        <v/>
      </c>
      <c r="T99" s="12" t="str">
        <f ca="1">IFERROR(INDEX(Report!$BE$6:$BE$17, MATCH($P99, Report!$AZ$6:$AZ$17, 0)), "")</f>
        <v/>
      </c>
      <c r="V99" s="12" t="str">
        <f t="shared" ca="1" si="9"/>
        <v/>
      </c>
      <c r="X99" s="12" t="str">
        <f>IF($B99="", "", IF(OR(ISNUMBER($B99)=FALSE, $B99&lt;Report!$AX$6, $B99&gt;Report!$AY$17), "Red", ""))</f>
        <v/>
      </c>
    </row>
    <row r="100" spans="1:24" x14ac:dyDescent="0.25">
      <c r="A100" s="2"/>
      <c r="B100" s="86"/>
      <c r="C100" s="87"/>
      <c r="D100" s="88"/>
      <c r="E100" s="89"/>
      <c r="F100" s="90"/>
      <c r="G100" s="2"/>
      <c r="H100" s="38" t="str">
        <f t="shared" si="5"/>
        <v/>
      </c>
      <c r="I100" s="2"/>
      <c r="M100" s="6" t="str">
        <f t="shared" si="6"/>
        <v/>
      </c>
      <c r="N100" s="7" t="str">
        <f>IF($D100="", "", IF(COUNTIF(Budgets!$T$11:$T$20, $D100)&gt;0, $F$9, IF(COUNTIF(Budgets!$T$22:$T$46, $D100)&gt;0, $E$9, "")))</f>
        <v/>
      </c>
      <c r="P100" s="12" t="str">
        <f t="shared" si="7"/>
        <v/>
      </c>
      <c r="R100" s="12" t="str">
        <f t="shared" si="8"/>
        <v/>
      </c>
      <c r="T100" s="12" t="str">
        <f ca="1">IFERROR(INDEX(Report!$BE$6:$BE$17, MATCH($P100, Report!$AZ$6:$AZ$17, 0)), "")</f>
        <v/>
      </c>
      <c r="V100" s="12" t="str">
        <f t="shared" ca="1" si="9"/>
        <v/>
      </c>
      <c r="X100" s="12" t="str">
        <f>IF($B100="", "", IF(OR(ISNUMBER($B100)=FALSE, $B100&lt;Report!$AX$6, $B100&gt;Report!$AY$17), "Red", ""))</f>
        <v/>
      </c>
    </row>
    <row r="101" spans="1:24" x14ac:dyDescent="0.25">
      <c r="A101" s="2"/>
      <c r="B101" s="86"/>
      <c r="C101" s="87"/>
      <c r="D101" s="88"/>
      <c r="E101" s="89"/>
      <c r="F101" s="90"/>
      <c r="G101" s="2"/>
      <c r="H101" s="38" t="str">
        <f t="shared" si="5"/>
        <v/>
      </c>
      <c r="I101" s="2"/>
      <c r="M101" s="6" t="str">
        <f t="shared" si="6"/>
        <v/>
      </c>
      <c r="N101" s="7" t="str">
        <f>IF($D101="", "", IF(COUNTIF(Budgets!$T$11:$T$20, $D101)&gt;0, $F$9, IF(COUNTIF(Budgets!$T$22:$T$46, $D101)&gt;0, $E$9, "")))</f>
        <v/>
      </c>
      <c r="P101" s="12" t="str">
        <f t="shared" si="7"/>
        <v/>
      </c>
      <c r="R101" s="12" t="str">
        <f t="shared" si="8"/>
        <v/>
      </c>
      <c r="T101" s="12" t="str">
        <f ca="1">IFERROR(INDEX(Report!$BE$6:$BE$17, MATCH($P101, Report!$AZ$6:$AZ$17, 0)), "")</f>
        <v/>
      </c>
      <c r="V101" s="12" t="str">
        <f t="shared" ca="1" si="9"/>
        <v/>
      </c>
      <c r="X101" s="12" t="str">
        <f>IF($B101="", "", IF(OR(ISNUMBER($B101)=FALSE, $B101&lt;Report!$AX$6, $B101&gt;Report!$AY$17), "Red", ""))</f>
        <v/>
      </c>
    </row>
    <row r="102" spans="1:24" x14ac:dyDescent="0.25">
      <c r="A102" s="2"/>
      <c r="B102" s="86"/>
      <c r="C102" s="87"/>
      <c r="D102" s="88"/>
      <c r="E102" s="89"/>
      <c r="F102" s="90"/>
      <c r="G102" s="2"/>
      <c r="H102" s="38" t="str">
        <f t="shared" si="5"/>
        <v/>
      </c>
      <c r="I102" s="2"/>
      <c r="M102" s="6" t="str">
        <f t="shared" si="6"/>
        <v/>
      </c>
      <c r="N102" s="7" t="str">
        <f>IF($D102="", "", IF(COUNTIF(Budgets!$T$11:$T$20, $D102)&gt;0, $F$9, IF(COUNTIF(Budgets!$T$22:$T$46, $D102)&gt;0, $E$9, "")))</f>
        <v/>
      </c>
      <c r="P102" s="12" t="str">
        <f t="shared" si="7"/>
        <v/>
      </c>
      <c r="R102" s="12" t="str">
        <f t="shared" si="8"/>
        <v/>
      </c>
      <c r="T102" s="12" t="str">
        <f ca="1">IFERROR(INDEX(Report!$BE$6:$BE$17, MATCH($P102, Report!$AZ$6:$AZ$17, 0)), "")</f>
        <v/>
      </c>
      <c r="V102" s="12" t="str">
        <f t="shared" ca="1" si="9"/>
        <v/>
      </c>
      <c r="X102" s="12" t="str">
        <f>IF($B102="", "", IF(OR(ISNUMBER($B102)=FALSE, $B102&lt;Report!$AX$6, $B102&gt;Report!$AY$17), "Red", ""))</f>
        <v/>
      </c>
    </row>
    <row r="103" spans="1:24" x14ac:dyDescent="0.25">
      <c r="A103" s="2"/>
      <c r="B103" s="86"/>
      <c r="C103" s="87"/>
      <c r="D103" s="88"/>
      <c r="E103" s="89"/>
      <c r="F103" s="90"/>
      <c r="G103" s="2"/>
      <c r="H103" s="38" t="str">
        <f t="shared" si="5"/>
        <v/>
      </c>
      <c r="I103" s="2"/>
      <c r="M103" s="6" t="str">
        <f t="shared" si="6"/>
        <v/>
      </c>
      <c r="N103" s="7" t="str">
        <f>IF($D103="", "", IF(COUNTIF(Budgets!$T$11:$T$20, $D103)&gt;0, $F$9, IF(COUNTIF(Budgets!$T$22:$T$46, $D103)&gt;0, $E$9, "")))</f>
        <v/>
      </c>
      <c r="P103" s="12" t="str">
        <f t="shared" si="7"/>
        <v/>
      </c>
      <c r="R103" s="12" t="str">
        <f t="shared" si="8"/>
        <v/>
      </c>
      <c r="T103" s="12" t="str">
        <f ca="1">IFERROR(INDEX(Report!$BE$6:$BE$17, MATCH($P103, Report!$AZ$6:$AZ$17, 0)), "")</f>
        <v/>
      </c>
      <c r="V103" s="12" t="str">
        <f t="shared" ca="1" si="9"/>
        <v/>
      </c>
      <c r="X103" s="12" t="str">
        <f>IF($B103="", "", IF(OR(ISNUMBER($B103)=FALSE, $B103&lt;Report!$AX$6, $B103&gt;Report!$AY$17), "Red", ""))</f>
        <v/>
      </c>
    </row>
    <row r="104" spans="1:24" x14ac:dyDescent="0.25">
      <c r="A104" s="2"/>
      <c r="B104" s="86"/>
      <c r="C104" s="87"/>
      <c r="D104" s="88"/>
      <c r="E104" s="89"/>
      <c r="F104" s="90"/>
      <c r="G104" s="2"/>
      <c r="H104" s="38" t="str">
        <f t="shared" si="5"/>
        <v/>
      </c>
      <c r="I104" s="2"/>
      <c r="M104" s="6" t="str">
        <f t="shared" si="6"/>
        <v/>
      </c>
      <c r="N104" s="7" t="str">
        <f>IF($D104="", "", IF(COUNTIF(Budgets!$T$11:$T$20, $D104)&gt;0, $F$9, IF(COUNTIF(Budgets!$T$22:$T$46, $D104)&gt;0, $E$9, "")))</f>
        <v/>
      </c>
      <c r="P104" s="12" t="str">
        <f t="shared" si="7"/>
        <v/>
      </c>
      <c r="R104" s="12" t="str">
        <f t="shared" si="8"/>
        <v/>
      </c>
      <c r="T104" s="12" t="str">
        <f ca="1">IFERROR(INDEX(Report!$BE$6:$BE$17, MATCH($P104, Report!$AZ$6:$AZ$17, 0)), "")</f>
        <v/>
      </c>
      <c r="V104" s="12" t="str">
        <f t="shared" ca="1" si="9"/>
        <v/>
      </c>
      <c r="X104" s="12" t="str">
        <f>IF($B104="", "", IF(OR(ISNUMBER($B104)=FALSE, $B104&lt;Report!$AX$6, $B104&gt;Report!$AY$17), "Red", ""))</f>
        <v/>
      </c>
    </row>
    <row r="105" spans="1:24" x14ac:dyDescent="0.25">
      <c r="A105" s="2"/>
      <c r="B105" s="86"/>
      <c r="C105" s="87"/>
      <c r="D105" s="88"/>
      <c r="E105" s="89"/>
      <c r="F105" s="90"/>
      <c r="G105" s="2"/>
      <c r="H105" s="38" t="str">
        <f t="shared" si="5"/>
        <v/>
      </c>
      <c r="I105" s="2"/>
      <c r="M105" s="6" t="str">
        <f t="shared" si="6"/>
        <v/>
      </c>
      <c r="N105" s="7" t="str">
        <f>IF($D105="", "", IF(COUNTIF(Budgets!$T$11:$T$20, $D105)&gt;0, $F$9, IF(COUNTIF(Budgets!$T$22:$T$46, $D105)&gt;0, $E$9, "")))</f>
        <v/>
      </c>
      <c r="P105" s="12" t="str">
        <f t="shared" si="7"/>
        <v/>
      </c>
      <c r="R105" s="12" t="str">
        <f t="shared" si="8"/>
        <v/>
      </c>
      <c r="T105" s="12" t="str">
        <f ca="1">IFERROR(INDEX(Report!$BE$6:$BE$17, MATCH($P105, Report!$AZ$6:$AZ$17, 0)), "")</f>
        <v/>
      </c>
      <c r="V105" s="12" t="str">
        <f t="shared" ca="1" si="9"/>
        <v/>
      </c>
      <c r="X105" s="12" t="str">
        <f>IF($B105="", "", IF(OR(ISNUMBER($B105)=FALSE, $B105&lt;Report!$AX$6, $B105&gt;Report!$AY$17), "Red", ""))</f>
        <v/>
      </c>
    </row>
    <row r="106" spans="1:24" x14ac:dyDescent="0.25">
      <c r="A106" s="2"/>
      <c r="B106" s="86"/>
      <c r="C106" s="87"/>
      <c r="D106" s="88"/>
      <c r="E106" s="89"/>
      <c r="F106" s="90"/>
      <c r="G106" s="2"/>
      <c r="H106" s="38" t="str">
        <f t="shared" si="5"/>
        <v/>
      </c>
      <c r="I106" s="2"/>
      <c r="M106" s="6" t="str">
        <f t="shared" si="6"/>
        <v/>
      </c>
      <c r="N106" s="7" t="str">
        <f>IF($D106="", "", IF(COUNTIF(Budgets!$T$11:$T$20, $D106)&gt;0, $F$9, IF(COUNTIF(Budgets!$T$22:$T$46, $D106)&gt;0, $E$9, "")))</f>
        <v/>
      </c>
      <c r="P106" s="12" t="str">
        <f t="shared" si="7"/>
        <v/>
      </c>
      <c r="R106" s="12" t="str">
        <f t="shared" si="8"/>
        <v/>
      </c>
      <c r="T106" s="12" t="str">
        <f ca="1">IFERROR(INDEX(Report!$BE$6:$BE$17, MATCH($P106, Report!$AZ$6:$AZ$17, 0)), "")</f>
        <v/>
      </c>
      <c r="V106" s="12" t="str">
        <f t="shared" ca="1" si="9"/>
        <v/>
      </c>
      <c r="X106" s="12" t="str">
        <f>IF($B106="", "", IF(OR(ISNUMBER($B106)=FALSE, $B106&lt;Report!$AX$6, $B106&gt;Report!$AY$17), "Red", ""))</f>
        <v/>
      </c>
    </row>
    <row r="107" spans="1:24" x14ac:dyDescent="0.25">
      <c r="A107" s="2"/>
      <c r="B107" s="86"/>
      <c r="C107" s="87"/>
      <c r="D107" s="88"/>
      <c r="E107" s="89"/>
      <c r="F107" s="90"/>
      <c r="G107" s="2"/>
      <c r="H107" s="38" t="str">
        <f t="shared" si="5"/>
        <v/>
      </c>
      <c r="I107" s="2"/>
      <c r="M107" s="6" t="str">
        <f t="shared" si="6"/>
        <v/>
      </c>
      <c r="N107" s="7" t="str">
        <f>IF($D107="", "", IF(COUNTIF(Budgets!$T$11:$T$20, $D107)&gt;0, $F$9, IF(COUNTIF(Budgets!$T$22:$T$46, $D107)&gt;0, $E$9, "")))</f>
        <v/>
      </c>
      <c r="P107" s="12" t="str">
        <f t="shared" si="7"/>
        <v/>
      </c>
      <c r="R107" s="12" t="str">
        <f t="shared" si="8"/>
        <v/>
      </c>
      <c r="T107" s="12" t="str">
        <f ca="1">IFERROR(INDEX(Report!$BE$6:$BE$17, MATCH($P107, Report!$AZ$6:$AZ$17, 0)), "")</f>
        <v/>
      </c>
      <c r="V107" s="12" t="str">
        <f t="shared" ca="1" si="9"/>
        <v/>
      </c>
      <c r="X107" s="12" t="str">
        <f>IF($B107="", "", IF(OR(ISNUMBER($B107)=FALSE, $B107&lt;Report!$AX$6, $B107&gt;Report!$AY$17), "Red", ""))</f>
        <v/>
      </c>
    </row>
    <row r="108" spans="1:24" x14ac:dyDescent="0.25">
      <c r="A108" s="2"/>
      <c r="B108" s="86"/>
      <c r="C108" s="87"/>
      <c r="D108" s="88"/>
      <c r="E108" s="89"/>
      <c r="F108" s="90"/>
      <c r="G108" s="2"/>
      <c r="H108" s="38" t="str">
        <f t="shared" si="5"/>
        <v/>
      </c>
      <c r="I108" s="2"/>
      <c r="M108" s="6" t="str">
        <f t="shared" si="6"/>
        <v/>
      </c>
      <c r="N108" s="7" t="str">
        <f>IF($D108="", "", IF(COUNTIF(Budgets!$T$11:$T$20, $D108)&gt;0, $F$9, IF(COUNTIF(Budgets!$T$22:$T$46, $D108)&gt;0, $E$9, "")))</f>
        <v/>
      </c>
      <c r="P108" s="12" t="str">
        <f t="shared" si="7"/>
        <v/>
      </c>
      <c r="R108" s="12" t="str">
        <f t="shared" si="8"/>
        <v/>
      </c>
      <c r="T108" s="12" t="str">
        <f ca="1">IFERROR(INDEX(Report!$BE$6:$BE$17, MATCH($P108, Report!$AZ$6:$AZ$17, 0)), "")</f>
        <v/>
      </c>
      <c r="V108" s="12" t="str">
        <f t="shared" ca="1" si="9"/>
        <v/>
      </c>
      <c r="X108" s="12" t="str">
        <f>IF($B108="", "", IF(OR(ISNUMBER($B108)=FALSE, $B108&lt;Report!$AX$6, $B108&gt;Report!$AY$17), "Red", ""))</f>
        <v/>
      </c>
    </row>
    <row r="109" spans="1:24" x14ac:dyDescent="0.25">
      <c r="A109" s="2"/>
      <c r="B109" s="86"/>
      <c r="C109" s="87"/>
      <c r="D109" s="88"/>
      <c r="E109" s="89"/>
      <c r="F109" s="90"/>
      <c r="G109" s="2"/>
      <c r="H109" s="38" t="str">
        <f t="shared" si="5"/>
        <v/>
      </c>
      <c r="I109" s="2"/>
      <c r="M109" s="6" t="str">
        <f t="shared" si="6"/>
        <v/>
      </c>
      <c r="N109" s="7" t="str">
        <f>IF($D109="", "", IF(COUNTIF(Budgets!$T$11:$T$20, $D109)&gt;0, $F$9, IF(COUNTIF(Budgets!$T$22:$T$46, $D109)&gt;0, $E$9, "")))</f>
        <v/>
      </c>
      <c r="P109" s="12" t="str">
        <f t="shared" si="7"/>
        <v/>
      </c>
      <c r="R109" s="12" t="str">
        <f t="shared" si="8"/>
        <v/>
      </c>
      <c r="T109" s="12" t="str">
        <f ca="1">IFERROR(INDEX(Report!$BE$6:$BE$17, MATCH($P109, Report!$AZ$6:$AZ$17, 0)), "")</f>
        <v/>
      </c>
      <c r="V109" s="12" t="str">
        <f t="shared" ca="1" si="9"/>
        <v/>
      </c>
      <c r="X109" s="12" t="str">
        <f>IF($B109="", "", IF(OR(ISNUMBER($B109)=FALSE, $B109&lt;Report!$AX$6, $B109&gt;Report!$AY$17), "Red", ""))</f>
        <v/>
      </c>
    </row>
    <row r="110" spans="1:24" x14ac:dyDescent="0.25">
      <c r="A110" s="2"/>
      <c r="B110" s="86"/>
      <c r="C110" s="87"/>
      <c r="D110" s="88"/>
      <c r="E110" s="89"/>
      <c r="F110" s="90"/>
      <c r="G110" s="2"/>
      <c r="H110" s="38" t="str">
        <f t="shared" si="5"/>
        <v/>
      </c>
      <c r="I110" s="2"/>
      <c r="M110" s="6" t="str">
        <f t="shared" si="6"/>
        <v/>
      </c>
      <c r="N110" s="7" t="str">
        <f>IF($D110="", "", IF(COUNTIF(Budgets!$T$11:$T$20, $D110)&gt;0, $F$9, IF(COUNTIF(Budgets!$T$22:$T$46, $D110)&gt;0, $E$9, "")))</f>
        <v/>
      </c>
      <c r="P110" s="12" t="str">
        <f t="shared" si="7"/>
        <v/>
      </c>
      <c r="R110" s="12" t="str">
        <f t="shared" si="8"/>
        <v/>
      </c>
      <c r="T110" s="12" t="str">
        <f ca="1">IFERROR(INDEX(Report!$BE$6:$BE$17, MATCH($P110, Report!$AZ$6:$AZ$17, 0)), "")</f>
        <v/>
      </c>
      <c r="V110" s="12" t="str">
        <f t="shared" ca="1" si="9"/>
        <v/>
      </c>
      <c r="X110" s="12" t="str">
        <f>IF($B110="", "", IF(OR(ISNUMBER($B110)=FALSE, $B110&lt;Report!$AX$6, $B110&gt;Report!$AY$17), "Red", ""))</f>
        <v/>
      </c>
    </row>
    <row r="111" spans="1:24" x14ac:dyDescent="0.25">
      <c r="A111" s="2"/>
      <c r="B111" s="86"/>
      <c r="C111" s="87"/>
      <c r="D111" s="88"/>
      <c r="E111" s="89"/>
      <c r="F111" s="90"/>
      <c r="G111" s="2"/>
      <c r="H111" s="38" t="str">
        <f t="shared" si="5"/>
        <v/>
      </c>
      <c r="I111" s="2"/>
      <c r="M111" s="6" t="str">
        <f t="shared" si="6"/>
        <v/>
      </c>
      <c r="N111" s="7" t="str">
        <f>IF($D111="", "", IF(COUNTIF(Budgets!$T$11:$T$20, $D111)&gt;0, $F$9, IF(COUNTIF(Budgets!$T$22:$T$46, $D111)&gt;0, $E$9, "")))</f>
        <v/>
      </c>
      <c r="P111" s="12" t="str">
        <f t="shared" si="7"/>
        <v/>
      </c>
      <c r="R111" s="12" t="str">
        <f t="shared" si="8"/>
        <v/>
      </c>
      <c r="T111" s="12" t="str">
        <f ca="1">IFERROR(INDEX(Report!$BE$6:$BE$17, MATCH($P111, Report!$AZ$6:$AZ$17, 0)), "")</f>
        <v/>
      </c>
      <c r="V111" s="12" t="str">
        <f t="shared" ca="1" si="9"/>
        <v/>
      </c>
      <c r="X111" s="12" t="str">
        <f>IF($B111="", "", IF(OR(ISNUMBER($B111)=FALSE, $B111&lt;Report!$AX$6, $B111&gt;Report!$AY$17), "Red", ""))</f>
        <v/>
      </c>
    </row>
    <row r="112" spans="1:24" x14ac:dyDescent="0.25">
      <c r="A112" s="2"/>
      <c r="B112" s="86"/>
      <c r="C112" s="87"/>
      <c r="D112" s="88"/>
      <c r="E112" s="89"/>
      <c r="F112" s="90"/>
      <c r="G112" s="2"/>
      <c r="H112" s="38" t="str">
        <f t="shared" si="5"/>
        <v/>
      </c>
      <c r="I112" s="2"/>
      <c r="M112" s="6" t="str">
        <f t="shared" si="6"/>
        <v/>
      </c>
      <c r="N112" s="7" t="str">
        <f>IF($D112="", "", IF(COUNTIF(Budgets!$T$11:$T$20, $D112)&gt;0, $F$9, IF(COUNTIF(Budgets!$T$22:$T$46, $D112)&gt;0, $E$9, "")))</f>
        <v/>
      </c>
      <c r="P112" s="12" t="str">
        <f t="shared" si="7"/>
        <v/>
      </c>
      <c r="R112" s="12" t="str">
        <f t="shared" si="8"/>
        <v/>
      </c>
      <c r="T112" s="12" t="str">
        <f ca="1">IFERROR(INDEX(Report!$BE$6:$BE$17, MATCH($P112, Report!$AZ$6:$AZ$17, 0)), "")</f>
        <v/>
      </c>
      <c r="V112" s="12" t="str">
        <f t="shared" ca="1" si="9"/>
        <v/>
      </c>
      <c r="X112" s="12" t="str">
        <f>IF($B112="", "", IF(OR(ISNUMBER($B112)=FALSE, $B112&lt;Report!$AX$6, $B112&gt;Report!$AY$17), "Red", ""))</f>
        <v/>
      </c>
    </row>
    <row r="113" spans="1:24" x14ac:dyDescent="0.25">
      <c r="A113" s="2"/>
      <c r="B113" s="86"/>
      <c r="C113" s="87"/>
      <c r="D113" s="88"/>
      <c r="E113" s="89"/>
      <c r="F113" s="90"/>
      <c r="G113" s="2"/>
      <c r="H113" s="38" t="str">
        <f t="shared" si="5"/>
        <v/>
      </c>
      <c r="I113" s="2"/>
      <c r="M113" s="6" t="str">
        <f t="shared" si="6"/>
        <v/>
      </c>
      <c r="N113" s="7" t="str">
        <f>IF($D113="", "", IF(COUNTIF(Budgets!$T$11:$T$20, $D113)&gt;0, $F$9, IF(COUNTIF(Budgets!$T$22:$T$46, $D113)&gt;0, $E$9, "")))</f>
        <v/>
      </c>
      <c r="P113" s="12" t="str">
        <f t="shared" si="7"/>
        <v/>
      </c>
      <c r="R113" s="12" t="str">
        <f t="shared" si="8"/>
        <v/>
      </c>
      <c r="T113" s="12" t="str">
        <f ca="1">IFERROR(INDEX(Report!$BE$6:$BE$17, MATCH($P113, Report!$AZ$6:$AZ$17, 0)), "")</f>
        <v/>
      </c>
      <c r="V113" s="12" t="str">
        <f t="shared" ca="1" si="9"/>
        <v/>
      </c>
      <c r="X113" s="12" t="str">
        <f>IF($B113="", "", IF(OR(ISNUMBER($B113)=FALSE, $B113&lt;Report!$AX$6, $B113&gt;Report!$AY$17), "Red", ""))</f>
        <v/>
      </c>
    </row>
    <row r="114" spans="1:24" x14ac:dyDescent="0.25">
      <c r="A114" s="2"/>
      <c r="B114" s="86"/>
      <c r="C114" s="87"/>
      <c r="D114" s="88"/>
      <c r="E114" s="89"/>
      <c r="F114" s="90"/>
      <c r="G114" s="2"/>
      <c r="H114" s="38" t="str">
        <f t="shared" si="5"/>
        <v/>
      </c>
      <c r="I114" s="2"/>
      <c r="M114" s="6" t="str">
        <f t="shared" si="6"/>
        <v/>
      </c>
      <c r="N114" s="7" t="str">
        <f>IF($D114="", "", IF(COUNTIF(Budgets!$T$11:$T$20, $D114)&gt;0, $F$9, IF(COUNTIF(Budgets!$T$22:$T$46, $D114)&gt;0, $E$9, "")))</f>
        <v/>
      </c>
      <c r="P114" s="12" t="str">
        <f t="shared" si="7"/>
        <v/>
      </c>
      <c r="R114" s="12" t="str">
        <f t="shared" si="8"/>
        <v/>
      </c>
      <c r="T114" s="12" t="str">
        <f ca="1">IFERROR(INDEX(Report!$BE$6:$BE$17, MATCH($P114, Report!$AZ$6:$AZ$17, 0)), "")</f>
        <v/>
      </c>
      <c r="V114" s="12" t="str">
        <f t="shared" ca="1" si="9"/>
        <v/>
      </c>
      <c r="X114" s="12" t="str">
        <f>IF($B114="", "", IF(OR(ISNUMBER($B114)=FALSE, $B114&lt;Report!$AX$6, $B114&gt;Report!$AY$17), "Red", ""))</f>
        <v/>
      </c>
    </row>
    <row r="115" spans="1:24" x14ac:dyDescent="0.25">
      <c r="A115" s="2"/>
      <c r="B115" s="86"/>
      <c r="C115" s="87"/>
      <c r="D115" s="88"/>
      <c r="E115" s="89"/>
      <c r="F115" s="90"/>
      <c r="G115" s="2"/>
      <c r="H115" s="38" t="str">
        <f t="shared" si="5"/>
        <v/>
      </c>
      <c r="I115" s="2"/>
      <c r="M115" s="6" t="str">
        <f t="shared" si="6"/>
        <v/>
      </c>
      <c r="N115" s="7" t="str">
        <f>IF($D115="", "", IF(COUNTIF(Budgets!$T$11:$T$20, $D115)&gt;0, $F$9, IF(COUNTIF(Budgets!$T$22:$T$46, $D115)&gt;0, $E$9, "")))</f>
        <v/>
      </c>
      <c r="P115" s="12" t="str">
        <f t="shared" si="7"/>
        <v/>
      </c>
      <c r="R115" s="12" t="str">
        <f t="shared" si="8"/>
        <v/>
      </c>
      <c r="T115" s="12" t="str">
        <f ca="1">IFERROR(INDEX(Report!$BE$6:$BE$17, MATCH($P115, Report!$AZ$6:$AZ$17, 0)), "")</f>
        <v/>
      </c>
      <c r="V115" s="12" t="str">
        <f t="shared" ca="1" si="9"/>
        <v/>
      </c>
      <c r="X115" s="12" t="str">
        <f>IF($B115="", "", IF(OR(ISNUMBER($B115)=FALSE, $B115&lt;Report!$AX$6, $B115&gt;Report!$AY$17), "Red", ""))</f>
        <v/>
      </c>
    </row>
    <row r="116" spans="1:24" x14ac:dyDescent="0.25">
      <c r="A116" s="2"/>
      <c r="B116" s="86"/>
      <c r="C116" s="87"/>
      <c r="D116" s="88"/>
      <c r="E116" s="89"/>
      <c r="F116" s="90"/>
      <c r="G116" s="2"/>
      <c r="H116" s="38" t="str">
        <f t="shared" si="5"/>
        <v/>
      </c>
      <c r="I116" s="2"/>
      <c r="M116" s="6" t="str">
        <f t="shared" si="6"/>
        <v/>
      </c>
      <c r="N116" s="7" t="str">
        <f>IF($D116="", "", IF(COUNTIF(Budgets!$T$11:$T$20, $D116)&gt;0, $F$9, IF(COUNTIF(Budgets!$T$22:$T$46, $D116)&gt;0, $E$9, "")))</f>
        <v/>
      </c>
      <c r="P116" s="12" t="str">
        <f t="shared" si="7"/>
        <v/>
      </c>
      <c r="R116" s="12" t="str">
        <f t="shared" si="8"/>
        <v/>
      </c>
      <c r="T116" s="12" t="str">
        <f ca="1">IFERROR(INDEX(Report!$BE$6:$BE$17, MATCH($P116, Report!$AZ$6:$AZ$17, 0)), "")</f>
        <v/>
      </c>
      <c r="V116" s="12" t="str">
        <f t="shared" ca="1" si="9"/>
        <v/>
      </c>
      <c r="X116" s="12" t="str">
        <f>IF($B116="", "", IF(OR(ISNUMBER($B116)=FALSE, $B116&lt;Report!$AX$6, $B116&gt;Report!$AY$17), "Red", ""))</f>
        <v/>
      </c>
    </row>
    <row r="117" spans="1:24" x14ac:dyDescent="0.25">
      <c r="A117" s="2"/>
      <c r="B117" s="86"/>
      <c r="C117" s="87"/>
      <c r="D117" s="88"/>
      <c r="E117" s="89"/>
      <c r="F117" s="90"/>
      <c r="G117" s="2"/>
      <c r="H117" s="38" t="str">
        <f t="shared" si="5"/>
        <v/>
      </c>
      <c r="I117" s="2"/>
      <c r="M117" s="6" t="str">
        <f t="shared" si="6"/>
        <v/>
      </c>
      <c r="N117" s="7" t="str">
        <f>IF($D117="", "", IF(COUNTIF(Budgets!$T$11:$T$20, $D117)&gt;0, $F$9, IF(COUNTIF(Budgets!$T$22:$T$46, $D117)&gt;0, $E$9, "")))</f>
        <v/>
      </c>
      <c r="P117" s="12" t="str">
        <f t="shared" si="7"/>
        <v/>
      </c>
      <c r="R117" s="12" t="str">
        <f t="shared" si="8"/>
        <v/>
      </c>
      <c r="T117" s="12" t="str">
        <f ca="1">IFERROR(INDEX(Report!$BE$6:$BE$17, MATCH($P117, Report!$AZ$6:$AZ$17, 0)), "")</f>
        <v/>
      </c>
      <c r="V117" s="12" t="str">
        <f t="shared" ca="1" si="9"/>
        <v/>
      </c>
      <c r="X117" s="12" t="str">
        <f>IF($B117="", "", IF(OR(ISNUMBER($B117)=FALSE, $B117&lt;Report!$AX$6, $B117&gt;Report!$AY$17), "Red", ""))</f>
        <v/>
      </c>
    </row>
    <row r="118" spans="1:24" x14ac:dyDescent="0.25">
      <c r="A118" s="2"/>
      <c r="B118" s="86"/>
      <c r="C118" s="87"/>
      <c r="D118" s="88"/>
      <c r="E118" s="89"/>
      <c r="F118" s="90"/>
      <c r="G118" s="2"/>
      <c r="H118" s="38" t="str">
        <f t="shared" si="5"/>
        <v/>
      </c>
      <c r="I118" s="2"/>
      <c r="M118" s="6" t="str">
        <f t="shared" si="6"/>
        <v/>
      </c>
      <c r="N118" s="7" t="str">
        <f>IF($D118="", "", IF(COUNTIF(Budgets!$T$11:$T$20, $D118)&gt;0, $F$9, IF(COUNTIF(Budgets!$T$22:$T$46, $D118)&gt;0, $E$9, "")))</f>
        <v/>
      </c>
      <c r="P118" s="12" t="str">
        <f t="shared" si="7"/>
        <v/>
      </c>
      <c r="R118" s="12" t="str">
        <f t="shared" si="8"/>
        <v/>
      </c>
      <c r="T118" s="12" t="str">
        <f ca="1">IFERROR(INDEX(Report!$BE$6:$BE$17, MATCH($P118, Report!$AZ$6:$AZ$17, 0)), "")</f>
        <v/>
      </c>
      <c r="V118" s="12" t="str">
        <f t="shared" ca="1" si="9"/>
        <v/>
      </c>
      <c r="X118" s="12" t="str">
        <f>IF($B118="", "", IF(OR(ISNUMBER($B118)=FALSE, $B118&lt;Report!$AX$6, $B118&gt;Report!$AY$17), "Red", ""))</f>
        <v/>
      </c>
    </row>
    <row r="119" spans="1:24" x14ac:dyDescent="0.25">
      <c r="A119" s="2"/>
      <c r="B119" s="86"/>
      <c r="C119" s="87"/>
      <c r="D119" s="88"/>
      <c r="E119" s="89"/>
      <c r="F119" s="90"/>
      <c r="G119" s="2"/>
      <c r="H119" s="38" t="str">
        <f t="shared" si="5"/>
        <v/>
      </c>
      <c r="I119" s="2"/>
      <c r="M119" s="6" t="str">
        <f t="shared" si="6"/>
        <v/>
      </c>
      <c r="N119" s="7" t="str">
        <f>IF($D119="", "", IF(COUNTIF(Budgets!$T$11:$T$20, $D119)&gt;0, $F$9, IF(COUNTIF(Budgets!$T$22:$T$46, $D119)&gt;0, $E$9, "")))</f>
        <v/>
      </c>
      <c r="P119" s="12" t="str">
        <f t="shared" si="7"/>
        <v/>
      </c>
      <c r="R119" s="12" t="str">
        <f t="shared" si="8"/>
        <v/>
      </c>
      <c r="T119" s="12" t="str">
        <f ca="1">IFERROR(INDEX(Report!$BE$6:$BE$17, MATCH($P119, Report!$AZ$6:$AZ$17, 0)), "")</f>
        <v/>
      </c>
      <c r="V119" s="12" t="str">
        <f t="shared" ca="1" si="9"/>
        <v/>
      </c>
      <c r="X119" s="12" t="str">
        <f>IF($B119="", "", IF(OR(ISNUMBER($B119)=FALSE, $B119&lt;Report!$AX$6, $B119&gt;Report!$AY$17), "Red", ""))</f>
        <v/>
      </c>
    </row>
    <row r="120" spans="1:24" x14ac:dyDescent="0.25">
      <c r="A120" s="2"/>
      <c r="B120" s="86"/>
      <c r="C120" s="87"/>
      <c r="D120" s="88"/>
      <c r="E120" s="89"/>
      <c r="F120" s="90"/>
      <c r="G120" s="2"/>
      <c r="H120" s="38" t="str">
        <f t="shared" si="5"/>
        <v/>
      </c>
      <c r="I120" s="2"/>
      <c r="M120" s="6" t="str">
        <f t="shared" si="6"/>
        <v/>
      </c>
      <c r="N120" s="7" t="str">
        <f>IF($D120="", "", IF(COUNTIF(Budgets!$T$11:$T$20, $D120)&gt;0, $F$9, IF(COUNTIF(Budgets!$T$22:$T$46, $D120)&gt;0, $E$9, "")))</f>
        <v/>
      </c>
      <c r="P120" s="12" t="str">
        <f t="shared" si="7"/>
        <v/>
      </c>
      <c r="R120" s="12" t="str">
        <f t="shared" si="8"/>
        <v/>
      </c>
      <c r="T120" s="12" t="str">
        <f ca="1">IFERROR(INDEX(Report!$BE$6:$BE$17, MATCH($P120, Report!$AZ$6:$AZ$17, 0)), "")</f>
        <v/>
      </c>
      <c r="V120" s="12" t="str">
        <f t="shared" ca="1" si="9"/>
        <v/>
      </c>
      <c r="X120" s="12" t="str">
        <f>IF($B120="", "", IF(OR(ISNUMBER($B120)=FALSE, $B120&lt;Report!$AX$6, $B120&gt;Report!$AY$17), "Red", ""))</f>
        <v/>
      </c>
    </row>
    <row r="121" spans="1:24" x14ac:dyDescent="0.25">
      <c r="A121" s="2"/>
      <c r="B121" s="86"/>
      <c r="C121" s="87"/>
      <c r="D121" s="88"/>
      <c r="E121" s="89"/>
      <c r="F121" s="90"/>
      <c r="G121" s="2"/>
      <c r="H121" s="38" t="str">
        <f t="shared" si="5"/>
        <v/>
      </c>
      <c r="I121" s="2"/>
      <c r="M121" s="6" t="str">
        <f t="shared" si="6"/>
        <v/>
      </c>
      <c r="N121" s="7" t="str">
        <f>IF($D121="", "", IF(COUNTIF(Budgets!$T$11:$T$20, $D121)&gt;0, $F$9, IF(COUNTIF(Budgets!$T$22:$T$46, $D121)&gt;0, $E$9, "")))</f>
        <v/>
      </c>
      <c r="P121" s="12" t="str">
        <f t="shared" si="7"/>
        <v/>
      </c>
      <c r="R121" s="12" t="str">
        <f t="shared" si="8"/>
        <v/>
      </c>
      <c r="T121" s="12" t="str">
        <f ca="1">IFERROR(INDEX(Report!$BE$6:$BE$17, MATCH($P121, Report!$AZ$6:$AZ$17, 0)), "")</f>
        <v/>
      </c>
      <c r="V121" s="12" t="str">
        <f t="shared" ca="1" si="9"/>
        <v/>
      </c>
      <c r="X121" s="12" t="str">
        <f>IF($B121="", "", IF(OR(ISNUMBER($B121)=FALSE, $B121&lt;Report!$AX$6, $B121&gt;Report!$AY$17), "Red", ""))</f>
        <v/>
      </c>
    </row>
    <row r="122" spans="1:24" x14ac:dyDescent="0.25">
      <c r="A122" s="2"/>
      <c r="B122" s="86"/>
      <c r="C122" s="87"/>
      <c r="D122" s="88"/>
      <c r="E122" s="89"/>
      <c r="F122" s="90"/>
      <c r="G122" s="2"/>
      <c r="H122" s="38" t="str">
        <f t="shared" si="5"/>
        <v/>
      </c>
      <c r="I122" s="2"/>
      <c r="M122" s="6" t="str">
        <f t="shared" si="6"/>
        <v/>
      </c>
      <c r="N122" s="7" t="str">
        <f>IF($D122="", "", IF(COUNTIF(Budgets!$T$11:$T$20, $D122)&gt;0, $F$9, IF(COUNTIF(Budgets!$T$22:$T$46, $D122)&gt;0, $E$9, "")))</f>
        <v/>
      </c>
      <c r="P122" s="12" t="str">
        <f t="shared" si="7"/>
        <v/>
      </c>
      <c r="R122" s="12" t="str">
        <f t="shared" si="8"/>
        <v/>
      </c>
      <c r="T122" s="12" t="str">
        <f ca="1">IFERROR(INDEX(Report!$BE$6:$BE$17, MATCH($P122, Report!$AZ$6:$AZ$17, 0)), "")</f>
        <v/>
      </c>
      <c r="V122" s="12" t="str">
        <f t="shared" ca="1" si="9"/>
        <v/>
      </c>
      <c r="X122" s="12" t="str">
        <f>IF($B122="", "", IF(OR(ISNUMBER($B122)=FALSE, $B122&lt;Report!$AX$6, $B122&gt;Report!$AY$17), "Red", ""))</f>
        <v/>
      </c>
    </row>
    <row r="123" spans="1:24" x14ac:dyDescent="0.25">
      <c r="A123" s="2"/>
      <c r="B123" s="86"/>
      <c r="C123" s="87"/>
      <c r="D123" s="88"/>
      <c r="E123" s="89"/>
      <c r="F123" s="90"/>
      <c r="G123" s="2"/>
      <c r="H123" s="38" t="str">
        <f t="shared" si="5"/>
        <v/>
      </c>
      <c r="I123" s="2"/>
      <c r="M123" s="6" t="str">
        <f t="shared" si="6"/>
        <v/>
      </c>
      <c r="N123" s="7" t="str">
        <f>IF($D123="", "", IF(COUNTIF(Budgets!$T$11:$T$20, $D123)&gt;0, $F$9, IF(COUNTIF(Budgets!$T$22:$T$46, $D123)&gt;0, $E$9, "")))</f>
        <v/>
      </c>
      <c r="P123" s="12" t="str">
        <f t="shared" si="7"/>
        <v/>
      </c>
      <c r="R123" s="12" t="str">
        <f t="shared" si="8"/>
        <v/>
      </c>
      <c r="T123" s="12" t="str">
        <f ca="1">IFERROR(INDEX(Report!$BE$6:$BE$17, MATCH($P123, Report!$AZ$6:$AZ$17, 0)), "")</f>
        <v/>
      </c>
      <c r="V123" s="12" t="str">
        <f t="shared" ca="1" si="9"/>
        <v/>
      </c>
      <c r="X123" s="12" t="str">
        <f>IF($B123="", "", IF(OR(ISNUMBER($B123)=FALSE, $B123&lt;Report!$AX$6, $B123&gt;Report!$AY$17), "Red", ""))</f>
        <v/>
      </c>
    </row>
    <row r="124" spans="1:24" x14ac:dyDescent="0.25">
      <c r="A124" s="2"/>
      <c r="B124" s="86"/>
      <c r="C124" s="87"/>
      <c r="D124" s="88"/>
      <c r="E124" s="89"/>
      <c r="F124" s="90"/>
      <c r="G124" s="2"/>
      <c r="H124" s="38" t="str">
        <f t="shared" si="5"/>
        <v/>
      </c>
      <c r="I124" s="2"/>
      <c r="M124" s="6" t="str">
        <f t="shared" si="6"/>
        <v/>
      </c>
      <c r="N124" s="7" t="str">
        <f>IF($D124="", "", IF(COUNTIF(Budgets!$T$11:$T$20, $D124)&gt;0, $F$9, IF(COUNTIF(Budgets!$T$22:$T$46, $D124)&gt;0, $E$9, "")))</f>
        <v/>
      </c>
      <c r="P124" s="12" t="str">
        <f t="shared" si="7"/>
        <v/>
      </c>
      <c r="R124" s="12" t="str">
        <f t="shared" si="8"/>
        <v/>
      </c>
      <c r="T124" s="12" t="str">
        <f ca="1">IFERROR(INDEX(Report!$BE$6:$BE$17, MATCH($P124, Report!$AZ$6:$AZ$17, 0)), "")</f>
        <v/>
      </c>
      <c r="V124" s="12" t="str">
        <f t="shared" ca="1" si="9"/>
        <v/>
      </c>
      <c r="X124" s="12" t="str">
        <f>IF($B124="", "", IF(OR(ISNUMBER($B124)=FALSE, $B124&lt;Report!$AX$6, $B124&gt;Report!$AY$17), "Red", ""))</f>
        <v/>
      </c>
    </row>
    <row r="125" spans="1:24" x14ac:dyDescent="0.25">
      <c r="A125" s="2"/>
      <c r="B125" s="86"/>
      <c r="C125" s="87"/>
      <c r="D125" s="88"/>
      <c r="E125" s="89"/>
      <c r="F125" s="90"/>
      <c r="G125" s="2"/>
      <c r="H125" s="38" t="str">
        <f t="shared" si="5"/>
        <v/>
      </c>
      <c r="I125" s="2"/>
      <c r="M125" s="6" t="str">
        <f t="shared" si="6"/>
        <v/>
      </c>
      <c r="N125" s="7" t="str">
        <f>IF($D125="", "", IF(COUNTIF(Budgets!$T$11:$T$20, $D125)&gt;0, $F$9, IF(COUNTIF(Budgets!$T$22:$T$46, $D125)&gt;0, $E$9, "")))</f>
        <v/>
      </c>
      <c r="P125" s="12" t="str">
        <f t="shared" si="7"/>
        <v/>
      </c>
      <c r="R125" s="12" t="str">
        <f t="shared" si="8"/>
        <v/>
      </c>
      <c r="T125" s="12" t="str">
        <f ca="1">IFERROR(INDEX(Report!$BE$6:$BE$17, MATCH($P125, Report!$AZ$6:$AZ$17, 0)), "")</f>
        <v/>
      </c>
      <c r="V125" s="12" t="str">
        <f t="shared" ca="1" si="9"/>
        <v/>
      </c>
      <c r="X125" s="12" t="str">
        <f>IF($B125="", "", IF(OR(ISNUMBER($B125)=FALSE, $B125&lt;Report!$AX$6, $B125&gt;Report!$AY$17), "Red", ""))</f>
        <v/>
      </c>
    </row>
    <row r="126" spans="1:24" x14ac:dyDescent="0.25">
      <c r="A126" s="2"/>
      <c r="B126" s="86"/>
      <c r="C126" s="87"/>
      <c r="D126" s="88"/>
      <c r="E126" s="89"/>
      <c r="F126" s="90"/>
      <c r="G126" s="2"/>
      <c r="H126" s="38" t="str">
        <f t="shared" si="5"/>
        <v/>
      </c>
      <c r="I126" s="2"/>
      <c r="M126" s="6" t="str">
        <f t="shared" si="6"/>
        <v/>
      </c>
      <c r="N126" s="7" t="str">
        <f>IF($D126="", "", IF(COUNTIF(Budgets!$T$11:$T$20, $D126)&gt;0, $F$9, IF(COUNTIF(Budgets!$T$22:$T$46, $D126)&gt;0, $E$9, "")))</f>
        <v/>
      </c>
      <c r="P126" s="12" t="str">
        <f t="shared" si="7"/>
        <v/>
      </c>
      <c r="R126" s="12" t="str">
        <f t="shared" si="8"/>
        <v/>
      </c>
      <c r="T126" s="12" t="str">
        <f ca="1">IFERROR(INDEX(Report!$BE$6:$BE$17, MATCH($P126, Report!$AZ$6:$AZ$17, 0)), "")</f>
        <v/>
      </c>
      <c r="V126" s="12" t="str">
        <f t="shared" ca="1" si="9"/>
        <v/>
      </c>
      <c r="X126" s="12" t="str">
        <f>IF($B126="", "", IF(OR(ISNUMBER($B126)=FALSE, $B126&lt;Report!$AX$6, $B126&gt;Report!$AY$17), "Red", ""))</f>
        <v/>
      </c>
    </row>
    <row r="127" spans="1:24" x14ac:dyDescent="0.25">
      <c r="A127" s="2"/>
      <c r="B127" s="86"/>
      <c r="C127" s="87"/>
      <c r="D127" s="88"/>
      <c r="E127" s="89"/>
      <c r="F127" s="90"/>
      <c r="G127" s="2"/>
      <c r="H127" s="38" t="str">
        <f t="shared" si="5"/>
        <v/>
      </c>
      <c r="I127" s="2"/>
      <c r="M127" s="6" t="str">
        <f t="shared" si="6"/>
        <v/>
      </c>
      <c r="N127" s="7" t="str">
        <f>IF($D127="", "", IF(COUNTIF(Budgets!$T$11:$T$20, $D127)&gt;0, $F$9, IF(COUNTIF(Budgets!$T$22:$T$46, $D127)&gt;0, $E$9, "")))</f>
        <v/>
      </c>
      <c r="P127" s="12" t="str">
        <f t="shared" si="7"/>
        <v/>
      </c>
      <c r="R127" s="12" t="str">
        <f t="shared" si="8"/>
        <v/>
      </c>
      <c r="T127" s="12" t="str">
        <f ca="1">IFERROR(INDEX(Report!$BE$6:$BE$17, MATCH($P127, Report!$AZ$6:$AZ$17, 0)), "")</f>
        <v/>
      </c>
      <c r="V127" s="12" t="str">
        <f t="shared" ca="1" si="9"/>
        <v/>
      </c>
      <c r="X127" s="12" t="str">
        <f>IF($B127="", "", IF(OR(ISNUMBER($B127)=FALSE, $B127&lt;Report!$AX$6, $B127&gt;Report!$AY$17), "Red", ""))</f>
        <v/>
      </c>
    </row>
    <row r="128" spans="1:24" x14ac:dyDescent="0.25">
      <c r="A128" s="2"/>
      <c r="B128" s="86"/>
      <c r="C128" s="87"/>
      <c r="D128" s="88"/>
      <c r="E128" s="89"/>
      <c r="F128" s="90"/>
      <c r="G128" s="2"/>
      <c r="H128" s="38" t="str">
        <f t="shared" si="5"/>
        <v/>
      </c>
      <c r="I128" s="2"/>
      <c r="M128" s="6" t="str">
        <f t="shared" si="6"/>
        <v/>
      </c>
      <c r="N128" s="7" t="str">
        <f>IF($D128="", "", IF(COUNTIF(Budgets!$T$11:$T$20, $D128)&gt;0, $F$9, IF(COUNTIF(Budgets!$T$22:$T$46, $D128)&gt;0, $E$9, "")))</f>
        <v/>
      </c>
      <c r="P128" s="12" t="str">
        <f t="shared" si="7"/>
        <v/>
      </c>
      <c r="R128" s="12" t="str">
        <f t="shared" si="8"/>
        <v/>
      </c>
      <c r="T128" s="12" t="str">
        <f ca="1">IFERROR(INDEX(Report!$BE$6:$BE$17, MATCH($P128, Report!$AZ$6:$AZ$17, 0)), "")</f>
        <v/>
      </c>
      <c r="V128" s="12" t="str">
        <f t="shared" ca="1" si="9"/>
        <v/>
      </c>
      <c r="X128" s="12" t="str">
        <f>IF($B128="", "", IF(OR(ISNUMBER($B128)=FALSE, $B128&lt;Report!$AX$6, $B128&gt;Report!$AY$17), "Red", ""))</f>
        <v/>
      </c>
    </row>
    <row r="129" spans="1:24" x14ac:dyDescent="0.25">
      <c r="A129" s="2"/>
      <c r="B129" s="86"/>
      <c r="C129" s="87"/>
      <c r="D129" s="88"/>
      <c r="E129" s="89"/>
      <c r="F129" s="90"/>
      <c r="G129" s="2"/>
      <c r="H129" s="38" t="str">
        <f t="shared" si="5"/>
        <v/>
      </c>
      <c r="I129" s="2"/>
      <c r="M129" s="6" t="str">
        <f t="shared" si="6"/>
        <v/>
      </c>
      <c r="N129" s="7" t="str">
        <f>IF($D129="", "", IF(COUNTIF(Budgets!$T$11:$T$20, $D129)&gt;0, $F$9, IF(COUNTIF(Budgets!$T$22:$T$46, $D129)&gt;0, $E$9, "")))</f>
        <v/>
      </c>
      <c r="P129" s="12" t="str">
        <f t="shared" si="7"/>
        <v/>
      </c>
      <c r="R129" s="12" t="str">
        <f t="shared" si="8"/>
        <v/>
      </c>
      <c r="T129" s="12" t="str">
        <f ca="1">IFERROR(INDEX(Report!$BE$6:$BE$17, MATCH($P129, Report!$AZ$6:$AZ$17, 0)), "")</f>
        <v/>
      </c>
      <c r="V129" s="12" t="str">
        <f t="shared" ca="1" si="9"/>
        <v/>
      </c>
      <c r="X129" s="12" t="str">
        <f>IF($B129="", "", IF(OR(ISNUMBER($B129)=FALSE, $B129&lt;Report!$AX$6, $B129&gt;Report!$AY$17), "Red", ""))</f>
        <v/>
      </c>
    </row>
    <row r="130" spans="1:24" x14ac:dyDescent="0.25">
      <c r="A130" s="2"/>
      <c r="B130" s="86"/>
      <c r="C130" s="87"/>
      <c r="D130" s="88"/>
      <c r="E130" s="89"/>
      <c r="F130" s="90"/>
      <c r="G130" s="2"/>
      <c r="H130" s="38" t="str">
        <f t="shared" si="5"/>
        <v/>
      </c>
      <c r="I130" s="2"/>
      <c r="M130" s="6" t="str">
        <f t="shared" si="6"/>
        <v/>
      </c>
      <c r="N130" s="7" t="str">
        <f>IF($D130="", "", IF(COUNTIF(Budgets!$T$11:$T$20, $D130)&gt;0, $F$9, IF(COUNTIF(Budgets!$T$22:$T$46, $D130)&gt;0, $E$9, "")))</f>
        <v/>
      </c>
      <c r="P130" s="12" t="str">
        <f t="shared" si="7"/>
        <v/>
      </c>
      <c r="R130" s="12" t="str">
        <f t="shared" si="8"/>
        <v/>
      </c>
      <c r="T130" s="12" t="str">
        <f ca="1">IFERROR(INDEX(Report!$BE$6:$BE$17, MATCH($P130, Report!$AZ$6:$AZ$17, 0)), "")</f>
        <v/>
      </c>
      <c r="V130" s="12" t="str">
        <f t="shared" ca="1" si="9"/>
        <v/>
      </c>
      <c r="X130" s="12" t="str">
        <f>IF($B130="", "", IF(OR(ISNUMBER($B130)=FALSE, $B130&lt;Report!$AX$6, $B130&gt;Report!$AY$17), "Red", ""))</f>
        <v/>
      </c>
    </row>
    <row r="131" spans="1:24" x14ac:dyDescent="0.25">
      <c r="A131" s="2"/>
      <c r="B131" s="86"/>
      <c r="C131" s="87"/>
      <c r="D131" s="88"/>
      <c r="E131" s="89"/>
      <c r="F131" s="90"/>
      <c r="G131" s="2"/>
      <c r="H131" s="38" t="str">
        <f t="shared" si="5"/>
        <v/>
      </c>
      <c r="I131" s="2"/>
      <c r="M131" s="6" t="str">
        <f t="shared" si="6"/>
        <v/>
      </c>
      <c r="N131" s="7" t="str">
        <f>IF($D131="", "", IF(COUNTIF(Budgets!$T$11:$T$20, $D131)&gt;0, $F$9, IF(COUNTIF(Budgets!$T$22:$T$46, $D131)&gt;0, $E$9, "")))</f>
        <v/>
      </c>
      <c r="P131" s="12" t="str">
        <f t="shared" si="7"/>
        <v/>
      </c>
      <c r="R131" s="12" t="str">
        <f t="shared" si="8"/>
        <v/>
      </c>
      <c r="T131" s="12" t="str">
        <f ca="1">IFERROR(INDEX(Report!$BE$6:$BE$17, MATCH($P131, Report!$AZ$6:$AZ$17, 0)), "")</f>
        <v/>
      </c>
      <c r="V131" s="12" t="str">
        <f t="shared" ca="1" si="9"/>
        <v/>
      </c>
      <c r="X131" s="12" t="str">
        <f>IF($B131="", "", IF(OR(ISNUMBER($B131)=FALSE, $B131&lt;Report!$AX$6, $B131&gt;Report!$AY$17), "Red", ""))</f>
        <v/>
      </c>
    </row>
    <row r="132" spans="1:24" x14ac:dyDescent="0.25">
      <c r="A132" s="2"/>
      <c r="B132" s="86"/>
      <c r="C132" s="87"/>
      <c r="D132" s="88"/>
      <c r="E132" s="89"/>
      <c r="F132" s="90"/>
      <c r="G132" s="2"/>
      <c r="H132" s="38" t="str">
        <f t="shared" si="5"/>
        <v/>
      </c>
      <c r="I132" s="2"/>
      <c r="M132" s="6" t="str">
        <f t="shared" si="6"/>
        <v/>
      </c>
      <c r="N132" s="7" t="str">
        <f>IF($D132="", "", IF(COUNTIF(Budgets!$T$11:$T$20, $D132)&gt;0, $F$9, IF(COUNTIF(Budgets!$T$22:$T$46, $D132)&gt;0, $E$9, "")))</f>
        <v/>
      </c>
      <c r="P132" s="12" t="str">
        <f t="shared" si="7"/>
        <v/>
      </c>
      <c r="R132" s="12" t="str">
        <f t="shared" si="8"/>
        <v/>
      </c>
      <c r="T132" s="12" t="str">
        <f ca="1">IFERROR(INDEX(Report!$BE$6:$BE$17, MATCH($P132, Report!$AZ$6:$AZ$17, 0)), "")</f>
        <v/>
      </c>
      <c r="V132" s="12" t="str">
        <f t="shared" ca="1" si="9"/>
        <v/>
      </c>
      <c r="X132" s="12" t="str">
        <f>IF($B132="", "", IF(OR(ISNUMBER($B132)=FALSE, $B132&lt;Report!$AX$6, $B132&gt;Report!$AY$17), "Red", ""))</f>
        <v/>
      </c>
    </row>
    <row r="133" spans="1:24" x14ac:dyDescent="0.25">
      <c r="A133" s="2"/>
      <c r="B133" s="86"/>
      <c r="C133" s="87"/>
      <c r="D133" s="88"/>
      <c r="E133" s="89"/>
      <c r="F133" s="90"/>
      <c r="G133" s="2"/>
      <c r="H133" s="38" t="str">
        <f t="shared" si="5"/>
        <v/>
      </c>
      <c r="I133" s="2"/>
      <c r="M133" s="6" t="str">
        <f t="shared" si="6"/>
        <v/>
      </c>
      <c r="N133" s="7" t="str">
        <f>IF($D133="", "", IF(COUNTIF(Budgets!$T$11:$T$20, $D133)&gt;0, $F$9, IF(COUNTIF(Budgets!$T$22:$T$46, $D133)&gt;0, $E$9, "")))</f>
        <v/>
      </c>
      <c r="P133" s="12" t="str">
        <f t="shared" si="7"/>
        <v/>
      </c>
      <c r="R133" s="12" t="str">
        <f t="shared" si="8"/>
        <v/>
      </c>
      <c r="T133" s="12" t="str">
        <f ca="1">IFERROR(INDEX(Report!$BE$6:$BE$17, MATCH($P133, Report!$AZ$6:$AZ$17, 0)), "")</f>
        <v/>
      </c>
      <c r="V133" s="12" t="str">
        <f t="shared" ca="1" si="9"/>
        <v/>
      </c>
      <c r="X133" s="12" t="str">
        <f>IF($B133="", "", IF(OR(ISNUMBER($B133)=FALSE, $B133&lt;Report!$AX$6, $B133&gt;Report!$AY$17), "Red", ""))</f>
        <v/>
      </c>
    </row>
    <row r="134" spans="1:24" x14ac:dyDescent="0.25">
      <c r="A134" s="2"/>
      <c r="B134" s="86"/>
      <c r="C134" s="87"/>
      <c r="D134" s="88"/>
      <c r="E134" s="89"/>
      <c r="F134" s="90"/>
      <c r="G134" s="2"/>
      <c r="H134" s="38" t="str">
        <f t="shared" si="5"/>
        <v/>
      </c>
      <c r="I134" s="2"/>
      <c r="M134" s="6" t="str">
        <f t="shared" si="6"/>
        <v/>
      </c>
      <c r="N134" s="7" t="str">
        <f>IF($D134="", "", IF(COUNTIF(Budgets!$T$11:$T$20, $D134)&gt;0, $F$9, IF(COUNTIF(Budgets!$T$22:$T$46, $D134)&gt;0, $E$9, "")))</f>
        <v/>
      </c>
      <c r="P134" s="12" t="str">
        <f t="shared" si="7"/>
        <v/>
      </c>
      <c r="R134" s="12" t="str">
        <f t="shared" si="8"/>
        <v/>
      </c>
      <c r="T134" s="12" t="str">
        <f ca="1">IFERROR(INDEX(Report!$BE$6:$BE$17, MATCH($P134, Report!$AZ$6:$AZ$17, 0)), "")</f>
        <v/>
      </c>
      <c r="V134" s="12" t="str">
        <f t="shared" ca="1" si="9"/>
        <v/>
      </c>
      <c r="X134" s="12" t="str">
        <f>IF($B134="", "", IF(OR(ISNUMBER($B134)=FALSE, $B134&lt;Report!$AX$6, $B134&gt;Report!$AY$17), "Red", ""))</f>
        <v/>
      </c>
    </row>
    <row r="135" spans="1:24" x14ac:dyDescent="0.25">
      <c r="A135" s="2"/>
      <c r="B135" s="86"/>
      <c r="C135" s="87"/>
      <c r="D135" s="88"/>
      <c r="E135" s="89"/>
      <c r="F135" s="90"/>
      <c r="G135" s="2"/>
      <c r="H135" s="38" t="str">
        <f t="shared" si="5"/>
        <v/>
      </c>
      <c r="I135" s="2"/>
      <c r="M135" s="6" t="str">
        <f t="shared" si="6"/>
        <v/>
      </c>
      <c r="N135" s="7" t="str">
        <f>IF($D135="", "", IF(COUNTIF(Budgets!$T$11:$T$20, $D135)&gt;0, $F$9, IF(COUNTIF(Budgets!$T$22:$T$46, $D135)&gt;0, $E$9, "")))</f>
        <v/>
      </c>
      <c r="P135" s="12" t="str">
        <f t="shared" si="7"/>
        <v/>
      </c>
      <c r="R135" s="12" t="str">
        <f t="shared" si="8"/>
        <v/>
      </c>
      <c r="T135" s="12" t="str">
        <f ca="1">IFERROR(INDEX(Report!$BE$6:$BE$17, MATCH($P135, Report!$AZ$6:$AZ$17, 0)), "")</f>
        <v/>
      </c>
      <c r="V135" s="12" t="str">
        <f t="shared" ca="1" si="9"/>
        <v/>
      </c>
      <c r="X135" s="12" t="str">
        <f>IF($B135="", "", IF(OR(ISNUMBER($B135)=FALSE, $B135&lt;Report!$AX$6, $B135&gt;Report!$AY$17), "Red", ""))</f>
        <v/>
      </c>
    </row>
    <row r="136" spans="1:24" x14ac:dyDescent="0.25">
      <c r="A136" s="2"/>
      <c r="B136" s="86"/>
      <c r="C136" s="87"/>
      <c r="D136" s="88"/>
      <c r="E136" s="89"/>
      <c r="F136" s="90"/>
      <c r="G136" s="2"/>
      <c r="H136" s="38" t="str">
        <f t="shared" si="5"/>
        <v/>
      </c>
      <c r="I136" s="2"/>
      <c r="M136" s="6" t="str">
        <f t="shared" si="6"/>
        <v/>
      </c>
      <c r="N136" s="7" t="str">
        <f>IF($D136="", "", IF(COUNTIF(Budgets!$T$11:$T$20, $D136)&gt;0, $F$9, IF(COUNTIF(Budgets!$T$22:$T$46, $D136)&gt;0, $E$9, "")))</f>
        <v/>
      </c>
      <c r="P136" s="12" t="str">
        <f t="shared" si="7"/>
        <v/>
      </c>
      <c r="R136" s="12" t="str">
        <f t="shared" si="8"/>
        <v/>
      </c>
      <c r="T136" s="12" t="str">
        <f ca="1">IFERROR(INDEX(Report!$BE$6:$BE$17, MATCH($P136, Report!$AZ$6:$AZ$17, 0)), "")</f>
        <v/>
      </c>
      <c r="V136" s="12" t="str">
        <f t="shared" ca="1" si="9"/>
        <v/>
      </c>
      <c r="X136" s="12" t="str">
        <f>IF($B136="", "", IF(OR(ISNUMBER($B136)=FALSE, $B136&lt;Report!$AX$6, $B136&gt;Report!$AY$17), "Red", ""))</f>
        <v/>
      </c>
    </row>
    <row r="137" spans="1:24" x14ac:dyDescent="0.25">
      <c r="A137" s="2"/>
      <c r="B137" s="86"/>
      <c r="C137" s="87"/>
      <c r="D137" s="88"/>
      <c r="E137" s="89"/>
      <c r="F137" s="90"/>
      <c r="G137" s="2"/>
      <c r="H137" s="38" t="str">
        <f t="shared" si="5"/>
        <v/>
      </c>
      <c r="I137" s="2"/>
      <c r="M137" s="6" t="str">
        <f t="shared" si="6"/>
        <v/>
      </c>
      <c r="N137" s="7" t="str">
        <f>IF($D137="", "", IF(COUNTIF(Budgets!$T$11:$T$20, $D137)&gt;0, $F$9, IF(COUNTIF(Budgets!$T$22:$T$46, $D137)&gt;0, $E$9, "")))</f>
        <v/>
      </c>
      <c r="P137" s="12" t="str">
        <f t="shared" si="7"/>
        <v/>
      </c>
      <c r="R137" s="12" t="str">
        <f t="shared" si="8"/>
        <v/>
      </c>
      <c r="T137" s="12" t="str">
        <f ca="1">IFERROR(INDEX(Report!$BE$6:$BE$17, MATCH($P137, Report!$AZ$6:$AZ$17, 0)), "")</f>
        <v/>
      </c>
      <c r="V137" s="12" t="str">
        <f t="shared" ca="1" si="9"/>
        <v/>
      </c>
      <c r="X137" s="12" t="str">
        <f>IF($B137="", "", IF(OR(ISNUMBER($B137)=FALSE, $B137&lt;Report!$AX$6, $B137&gt;Report!$AY$17), "Red", ""))</f>
        <v/>
      </c>
    </row>
    <row r="138" spans="1:24" x14ac:dyDescent="0.25">
      <c r="A138" s="2"/>
      <c r="B138" s="86"/>
      <c r="C138" s="87"/>
      <c r="D138" s="88"/>
      <c r="E138" s="89"/>
      <c r="F138" s="90"/>
      <c r="G138" s="2"/>
      <c r="H138" s="38" t="str">
        <f t="shared" si="5"/>
        <v/>
      </c>
      <c r="I138" s="2"/>
      <c r="M138" s="6" t="str">
        <f t="shared" si="6"/>
        <v/>
      </c>
      <c r="N138" s="7" t="str">
        <f>IF($D138="", "", IF(COUNTIF(Budgets!$T$11:$T$20, $D138)&gt;0, $F$9, IF(COUNTIF(Budgets!$T$22:$T$46, $D138)&gt;0, $E$9, "")))</f>
        <v/>
      </c>
      <c r="P138" s="12" t="str">
        <f t="shared" si="7"/>
        <v/>
      </c>
      <c r="R138" s="12" t="str">
        <f t="shared" si="8"/>
        <v/>
      </c>
      <c r="T138" s="12" t="str">
        <f ca="1">IFERROR(INDEX(Report!$BE$6:$BE$17, MATCH($P138, Report!$AZ$6:$AZ$17, 0)), "")</f>
        <v/>
      </c>
      <c r="V138" s="12" t="str">
        <f t="shared" ca="1" si="9"/>
        <v/>
      </c>
      <c r="X138" s="12" t="str">
        <f>IF($B138="", "", IF(OR(ISNUMBER($B138)=FALSE, $B138&lt;Report!$AX$6, $B138&gt;Report!$AY$17), "Red", ""))</f>
        <v/>
      </c>
    </row>
    <row r="139" spans="1:24" x14ac:dyDescent="0.25">
      <c r="A139" s="2"/>
      <c r="B139" s="86"/>
      <c r="C139" s="87"/>
      <c r="D139" s="88"/>
      <c r="E139" s="89"/>
      <c r="F139" s="90"/>
      <c r="G139" s="2"/>
      <c r="H139" s="38" t="str">
        <f t="shared" si="5"/>
        <v/>
      </c>
      <c r="I139" s="2"/>
      <c r="M139" s="6" t="str">
        <f t="shared" si="6"/>
        <v/>
      </c>
      <c r="N139" s="7" t="str">
        <f>IF($D139="", "", IF(COUNTIF(Budgets!$T$11:$T$20, $D139)&gt;0, $F$9, IF(COUNTIF(Budgets!$T$22:$T$46, $D139)&gt;0, $E$9, "")))</f>
        <v/>
      </c>
      <c r="P139" s="12" t="str">
        <f t="shared" si="7"/>
        <v/>
      </c>
      <c r="R139" s="12" t="str">
        <f t="shared" si="8"/>
        <v/>
      </c>
      <c r="T139" s="12" t="str">
        <f ca="1">IFERROR(INDEX(Report!$BE$6:$BE$17, MATCH($P139, Report!$AZ$6:$AZ$17, 0)), "")</f>
        <v/>
      </c>
      <c r="V139" s="12" t="str">
        <f t="shared" ca="1" si="9"/>
        <v/>
      </c>
      <c r="X139" s="12" t="str">
        <f>IF($B139="", "", IF(OR(ISNUMBER($B139)=FALSE, $B139&lt;Report!$AX$6, $B139&gt;Report!$AY$17), "Red", ""))</f>
        <v/>
      </c>
    </row>
    <row r="140" spans="1:24" x14ac:dyDescent="0.25">
      <c r="A140" s="2"/>
      <c r="B140" s="86"/>
      <c r="C140" s="87"/>
      <c r="D140" s="88"/>
      <c r="E140" s="89"/>
      <c r="F140" s="90"/>
      <c r="G140" s="2"/>
      <c r="H140" s="38" t="str">
        <f t="shared" ref="H140:H203" si="10">IF(OR($M140="", $N140=""), "", IF($M140=$N140, "", $H$9))</f>
        <v/>
      </c>
      <c r="I140" s="2"/>
      <c r="M140" s="6" t="str">
        <f t="shared" ref="M140:M203" si="11">IF(AND($E140="", $F140=""), "", IF(AND(NOT($E140=""), NOT($F140="")), "", IF($E140="", $F$9, IF($F140="", $E$9, ""))))</f>
        <v/>
      </c>
      <c r="N140" s="7" t="str">
        <f>IF($D140="", "", IF(COUNTIF(Budgets!$T$11:$T$20, $D140)&gt;0, $F$9, IF(COUNTIF(Budgets!$T$22:$T$46, $D140)&gt;0, $E$9, "")))</f>
        <v/>
      </c>
      <c r="P140" s="12" t="str">
        <f t="shared" ref="P140:P203" si="12">IF($B140="", "", IFERROR(TEXT($B140, "mmm yyyy"), ""))</f>
        <v/>
      </c>
      <c r="R140" s="12" t="str">
        <f t="shared" ref="R140:R203" si="13">IF(OR($P140="", $D140=""), "", CONCATENATE($D140, " - ", $P140))</f>
        <v/>
      </c>
      <c r="T140" s="12" t="str">
        <f ca="1">IFERROR(INDEX(Report!$BE$6:$BE$17, MATCH($P140, Report!$AZ$6:$AZ$17, 0)), "")</f>
        <v/>
      </c>
      <c r="V140" s="12" t="str">
        <f t="shared" ref="V140:V203" ca="1" si="14">IF($T140="X", IF($D140="", "", $D140), "")</f>
        <v/>
      </c>
      <c r="X140" s="12" t="str">
        <f>IF($B140="", "", IF(OR(ISNUMBER($B140)=FALSE, $B140&lt;Report!$AX$6, $B140&gt;Report!$AY$17), "Red", ""))</f>
        <v/>
      </c>
    </row>
    <row r="141" spans="1:24" x14ac:dyDescent="0.25">
      <c r="A141" s="2"/>
      <c r="B141" s="86"/>
      <c r="C141" s="87"/>
      <c r="D141" s="88"/>
      <c r="E141" s="89"/>
      <c r="F141" s="90"/>
      <c r="G141" s="2"/>
      <c r="H141" s="38" t="str">
        <f t="shared" si="10"/>
        <v/>
      </c>
      <c r="I141" s="2"/>
      <c r="M141" s="6" t="str">
        <f t="shared" si="11"/>
        <v/>
      </c>
      <c r="N141" s="7" t="str">
        <f>IF($D141="", "", IF(COUNTIF(Budgets!$T$11:$T$20, $D141)&gt;0, $F$9, IF(COUNTIF(Budgets!$T$22:$T$46, $D141)&gt;0, $E$9, "")))</f>
        <v/>
      </c>
      <c r="P141" s="12" t="str">
        <f t="shared" si="12"/>
        <v/>
      </c>
      <c r="R141" s="12" t="str">
        <f t="shared" si="13"/>
        <v/>
      </c>
      <c r="T141" s="12" t="str">
        <f ca="1">IFERROR(INDEX(Report!$BE$6:$BE$17, MATCH($P141, Report!$AZ$6:$AZ$17, 0)), "")</f>
        <v/>
      </c>
      <c r="V141" s="12" t="str">
        <f t="shared" ca="1" si="14"/>
        <v/>
      </c>
      <c r="X141" s="12" t="str">
        <f>IF($B141="", "", IF(OR(ISNUMBER($B141)=FALSE, $B141&lt;Report!$AX$6, $B141&gt;Report!$AY$17), "Red", ""))</f>
        <v/>
      </c>
    </row>
    <row r="142" spans="1:24" x14ac:dyDescent="0.25">
      <c r="A142" s="2"/>
      <c r="B142" s="86"/>
      <c r="C142" s="87"/>
      <c r="D142" s="88"/>
      <c r="E142" s="89"/>
      <c r="F142" s="90"/>
      <c r="G142" s="2"/>
      <c r="H142" s="38" t="str">
        <f t="shared" si="10"/>
        <v/>
      </c>
      <c r="I142" s="2"/>
      <c r="M142" s="6" t="str">
        <f t="shared" si="11"/>
        <v/>
      </c>
      <c r="N142" s="7" t="str">
        <f>IF($D142="", "", IF(COUNTIF(Budgets!$T$11:$T$20, $D142)&gt;0, $F$9, IF(COUNTIF(Budgets!$T$22:$T$46, $D142)&gt;0, $E$9, "")))</f>
        <v/>
      </c>
      <c r="P142" s="12" t="str">
        <f t="shared" si="12"/>
        <v/>
      </c>
      <c r="R142" s="12" t="str">
        <f t="shared" si="13"/>
        <v/>
      </c>
      <c r="T142" s="12" t="str">
        <f ca="1">IFERROR(INDEX(Report!$BE$6:$BE$17, MATCH($P142, Report!$AZ$6:$AZ$17, 0)), "")</f>
        <v/>
      </c>
      <c r="V142" s="12" t="str">
        <f t="shared" ca="1" si="14"/>
        <v/>
      </c>
      <c r="X142" s="12" t="str">
        <f>IF($B142="", "", IF(OR(ISNUMBER($B142)=FALSE, $B142&lt;Report!$AX$6, $B142&gt;Report!$AY$17), "Red", ""))</f>
        <v/>
      </c>
    </row>
    <row r="143" spans="1:24" x14ac:dyDescent="0.25">
      <c r="A143" s="2"/>
      <c r="B143" s="86"/>
      <c r="C143" s="87"/>
      <c r="D143" s="88"/>
      <c r="E143" s="89"/>
      <c r="F143" s="90"/>
      <c r="G143" s="2"/>
      <c r="H143" s="38" t="str">
        <f t="shared" si="10"/>
        <v/>
      </c>
      <c r="I143" s="2"/>
      <c r="M143" s="6" t="str">
        <f t="shared" si="11"/>
        <v/>
      </c>
      <c r="N143" s="7" t="str">
        <f>IF($D143="", "", IF(COUNTIF(Budgets!$T$11:$T$20, $D143)&gt;0, $F$9, IF(COUNTIF(Budgets!$T$22:$T$46, $D143)&gt;0, $E$9, "")))</f>
        <v/>
      </c>
      <c r="P143" s="12" t="str">
        <f t="shared" si="12"/>
        <v/>
      </c>
      <c r="R143" s="12" t="str">
        <f t="shared" si="13"/>
        <v/>
      </c>
      <c r="T143" s="12" t="str">
        <f ca="1">IFERROR(INDEX(Report!$BE$6:$BE$17, MATCH($P143, Report!$AZ$6:$AZ$17, 0)), "")</f>
        <v/>
      </c>
      <c r="V143" s="12" t="str">
        <f t="shared" ca="1" si="14"/>
        <v/>
      </c>
      <c r="X143" s="12" t="str">
        <f>IF($B143="", "", IF(OR(ISNUMBER($B143)=FALSE, $B143&lt;Report!$AX$6, $B143&gt;Report!$AY$17), "Red", ""))</f>
        <v/>
      </c>
    </row>
    <row r="144" spans="1:24" x14ac:dyDescent="0.25">
      <c r="A144" s="2"/>
      <c r="B144" s="86"/>
      <c r="C144" s="87"/>
      <c r="D144" s="88"/>
      <c r="E144" s="89"/>
      <c r="F144" s="90"/>
      <c r="G144" s="2"/>
      <c r="H144" s="38" t="str">
        <f t="shared" si="10"/>
        <v/>
      </c>
      <c r="I144" s="2"/>
      <c r="M144" s="6" t="str">
        <f t="shared" si="11"/>
        <v/>
      </c>
      <c r="N144" s="7" t="str">
        <f>IF($D144="", "", IF(COUNTIF(Budgets!$T$11:$T$20, $D144)&gt;0, $F$9, IF(COUNTIF(Budgets!$T$22:$T$46, $D144)&gt;0, $E$9, "")))</f>
        <v/>
      </c>
      <c r="P144" s="12" t="str">
        <f t="shared" si="12"/>
        <v/>
      </c>
      <c r="R144" s="12" t="str">
        <f t="shared" si="13"/>
        <v/>
      </c>
      <c r="T144" s="12" t="str">
        <f ca="1">IFERROR(INDEX(Report!$BE$6:$BE$17, MATCH($P144, Report!$AZ$6:$AZ$17, 0)), "")</f>
        <v/>
      </c>
      <c r="V144" s="12" t="str">
        <f t="shared" ca="1" si="14"/>
        <v/>
      </c>
      <c r="X144" s="12" t="str">
        <f>IF($B144="", "", IF(OR(ISNUMBER($B144)=FALSE, $B144&lt;Report!$AX$6, $B144&gt;Report!$AY$17), "Red", ""))</f>
        <v/>
      </c>
    </row>
    <row r="145" spans="1:24" x14ac:dyDescent="0.25">
      <c r="A145" s="2"/>
      <c r="B145" s="86"/>
      <c r="C145" s="87"/>
      <c r="D145" s="88"/>
      <c r="E145" s="89"/>
      <c r="F145" s="90"/>
      <c r="G145" s="2"/>
      <c r="H145" s="38" t="str">
        <f t="shared" si="10"/>
        <v/>
      </c>
      <c r="I145" s="2"/>
      <c r="M145" s="6" t="str">
        <f t="shared" si="11"/>
        <v/>
      </c>
      <c r="N145" s="7" t="str">
        <f>IF($D145="", "", IF(COUNTIF(Budgets!$T$11:$T$20, $D145)&gt;0, $F$9, IF(COUNTIF(Budgets!$T$22:$T$46, $D145)&gt;0, $E$9, "")))</f>
        <v/>
      </c>
      <c r="P145" s="12" t="str">
        <f t="shared" si="12"/>
        <v/>
      </c>
      <c r="R145" s="12" t="str">
        <f t="shared" si="13"/>
        <v/>
      </c>
      <c r="T145" s="12" t="str">
        <f ca="1">IFERROR(INDEX(Report!$BE$6:$BE$17, MATCH($P145, Report!$AZ$6:$AZ$17, 0)), "")</f>
        <v/>
      </c>
      <c r="V145" s="12" t="str">
        <f t="shared" ca="1" si="14"/>
        <v/>
      </c>
      <c r="X145" s="12" t="str">
        <f>IF($B145="", "", IF(OR(ISNUMBER($B145)=FALSE, $B145&lt;Report!$AX$6, $B145&gt;Report!$AY$17), "Red", ""))</f>
        <v/>
      </c>
    </row>
    <row r="146" spans="1:24" x14ac:dyDescent="0.25">
      <c r="A146" s="2"/>
      <c r="B146" s="86"/>
      <c r="C146" s="87"/>
      <c r="D146" s="88"/>
      <c r="E146" s="89"/>
      <c r="F146" s="90"/>
      <c r="G146" s="2"/>
      <c r="H146" s="38" t="str">
        <f t="shared" si="10"/>
        <v/>
      </c>
      <c r="I146" s="2"/>
      <c r="M146" s="6" t="str">
        <f t="shared" si="11"/>
        <v/>
      </c>
      <c r="N146" s="7" t="str">
        <f>IF($D146="", "", IF(COUNTIF(Budgets!$T$11:$T$20, $D146)&gt;0, $F$9, IF(COUNTIF(Budgets!$T$22:$T$46, $D146)&gt;0, $E$9, "")))</f>
        <v/>
      </c>
      <c r="P146" s="12" t="str">
        <f t="shared" si="12"/>
        <v/>
      </c>
      <c r="R146" s="12" t="str">
        <f t="shared" si="13"/>
        <v/>
      </c>
      <c r="T146" s="12" t="str">
        <f ca="1">IFERROR(INDEX(Report!$BE$6:$BE$17, MATCH($P146, Report!$AZ$6:$AZ$17, 0)), "")</f>
        <v/>
      </c>
      <c r="V146" s="12" t="str">
        <f t="shared" ca="1" si="14"/>
        <v/>
      </c>
      <c r="X146" s="12" t="str">
        <f>IF($B146="", "", IF(OR(ISNUMBER($B146)=FALSE, $B146&lt;Report!$AX$6, $B146&gt;Report!$AY$17), "Red", ""))</f>
        <v/>
      </c>
    </row>
    <row r="147" spans="1:24" x14ac:dyDescent="0.25">
      <c r="A147" s="2"/>
      <c r="B147" s="86"/>
      <c r="C147" s="87"/>
      <c r="D147" s="88"/>
      <c r="E147" s="89"/>
      <c r="F147" s="90"/>
      <c r="G147" s="2"/>
      <c r="H147" s="38" t="str">
        <f t="shared" si="10"/>
        <v/>
      </c>
      <c r="I147" s="2"/>
      <c r="M147" s="6" t="str">
        <f t="shared" si="11"/>
        <v/>
      </c>
      <c r="N147" s="7" t="str">
        <f>IF($D147="", "", IF(COUNTIF(Budgets!$T$11:$T$20, $D147)&gt;0, $F$9, IF(COUNTIF(Budgets!$T$22:$T$46, $D147)&gt;0, $E$9, "")))</f>
        <v/>
      </c>
      <c r="P147" s="12" t="str">
        <f t="shared" si="12"/>
        <v/>
      </c>
      <c r="R147" s="12" t="str">
        <f t="shared" si="13"/>
        <v/>
      </c>
      <c r="T147" s="12" t="str">
        <f ca="1">IFERROR(INDEX(Report!$BE$6:$BE$17, MATCH($P147, Report!$AZ$6:$AZ$17, 0)), "")</f>
        <v/>
      </c>
      <c r="V147" s="12" t="str">
        <f t="shared" ca="1" si="14"/>
        <v/>
      </c>
      <c r="X147" s="12" t="str">
        <f>IF($B147="", "", IF(OR(ISNUMBER($B147)=FALSE, $B147&lt;Report!$AX$6, $B147&gt;Report!$AY$17), "Red", ""))</f>
        <v/>
      </c>
    </row>
    <row r="148" spans="1:24" x14ac:dyDescent="0.25">
      <c r="A148" s="2"/>
      <c r="B148" s="86"/>
      <c r="C148" s="87"/>
      <c r="D148" s="88"/>
      <c r="E148" s="89"/>
      <c r="F148" s="90"/>
      <c r="G148" s="2"/>
      <c r="H148" s="38" t="str">
        <f t="shared" si="10"/>
        <v/>
      </c>
      <c r="I148" s="2"/>
      <c r="M148" s="6" t="str">
        <f t="shared" si="11"/>
        <v/>
      </c>
      <c r="N148" s="7" t="str">
        <f>IF($D148="", "", IF(COUNTIF(Budgets!$T$11:$T$20, $D148)&gt;0, $F$9, IF(COUNTIF(Budgets!$T$22:$T$46, $D148)&gt;0, $E$9, "")))</f>
        <v/>
      </c>
      <c r="P148" s="12" t="str">
        <f t="shared" si="12"/>
        <v/>
      </c>
      <c r="R148" s="12" t="str">
        <f t="shared" si="13"/>
        <v/>
      </c>
      <c r="T148" s="12" t="str">
        <f ca="1">IFERROR(INDEX(Report!$BE$6:$BE$17, MATCH($P148, Report!$AZ$6:$AZ$17, 0)), "")</f>
        <v/>
      </c>
      <c r="V148" s="12" t="str">
        <f t="shared" ca="1" si="14"/>
        <v/>
      </c>
      <c r="X148" s="12" t="str">
        <f>IF($B148="", "", IF(OR(ISNUMBER($B148)=FALSE, $B148&lt;Report!$AX$6, $B148&gt;Report!$AY$17), "Red", ""))</f>
        <v/>
      </c>
    </row>
    <row r="149" spans="1:24" x14ac:dyDescent="0.25">
      <c r="A149" s="2"/>
      <c r="B149" s="86"/>
      <c r="C149" s="87"/>
      <c r="D149" s="88"/>
      <c r="E149" s="89"/>
      <c r="F149" s="90"/>
      <c r="G149" s="2"/>
      <c r="H149" s="38" t="str">
        <f t="shared" si="10"/>
        <v/>
      </c>
      <c r="I149" s="2"/>
      <c r="M149" s="6" t="str">
        <f t="shared" si="11"/>
        <v/>
      </c>
      <c r="N149" s="7" t="str">
        <f>IF($D149="", "", IF(COUNTIF(Budgets!$T$11:$T$20, $D149)&gt;0, $F$9, IF(COUNTIF(Budgets!$T$22:$T$46, $D149)&gt;0, $E$9, "")))</f>
        <v/>
      </c>
      <c r="P149" s="12" t="str">
        <f t="shared" si="12"/>
        <v/>
      </c>
      <c r="R149" s="12" t="str">
        <f t="shared" si="13"/>
        <v/>
      </c>
      <c r="T149" s="12" t="str">
        <f ca="1">IFERROR(INDEX(Report!$BE$6:$BE$17, MATCH($P149, Report!$AZ$6:$AZ$17, 0)), "")</f>
        <v/>
      </c>
      <c r="V149" s="12" t="str">
        <f t="shared" ca="1" si="14"/>
        <v/>
      </c>
      <c r="X149" s="12" t="str">
        <f>IF($B149="", "", IF(OR(ISNUMBER($B149)=FALSE, $B149&lt;Report!$AX$6, $B149&gt;Report!$AY$17), "Red", ""))</f>
        <v/>
      </c>
    </row>
    <row r="150" spans="1:24" x14ac:dyDescent="0.25">
      <c r="A150" s="2"/>
      <c r="B150" s="86"/>
      <c r="C150" s="87"/>
      <c r="D150" s="88"/>
      <c r="E150" s="89"/>
      <c r="F150" s="90"/>
      <c r="G150" s="2"/>
      <c r="H150" s="38" t="str">
        <f t="shared" si="10"/>
        <v/>
      </c>
      <c r="I150" s="2"/>
      <c r="M150" s="6" t="str">
        <f t="shared" si="11"/>
        <v/>
      </c>
      <c r="N150" s="7" t="str">
        <f>IF($D150="", "", IF(COUNTIF(Budgets!$T$11:$T$20, $D150)&gt;0, $F$9, IF(COUNTIF(Budgets!$T$22:$T$46, $D150)&gt;0, $E$9, "")))</f>
        <v/>
      </c>
      <c r="P150" s="12" t="str">
        <f t="shared" si="12"/>
        <v/>
      </c>
      <c r="R150" s="12" t="str">
        <f t="shared" si="13"/>
        <v/>
      </c>
      <c r="T150" s="12" t="str">
        <f ca="1">IFERROR(INDEX(Report!$BE$6:$BE$17, MATCH($P150, Report!$AZ$6:$AZ$17, 0)), "")</f>
        <v/>
      </c>
      <c r="V150" s="12" t="str">
        <f t="shared" ca="1" si="14"/>
        <v/>
      </c>
      <c r="X150" s="12" t="str">
        <f>IF($B150="", "", IF(OR(ISNUMBER($B150)=FALSE, $B150&lt;Report!$AX$6, $B150&gt;Report!$AY$17), "Red", ""))</f>
        <v/>
      </c>
    </row>
    <row r="151" spans="1:24" x14ac:dyDescent="0.25">
      <c r="A151" s="2"/>
      <c r="B151" s="86"/>
      <c r="C151" s="87"/>
      <c r="D151" s="88"/>
      <c r="E151" s="89"/>
      <c r="F151" s="90"/>
      <c r="G151" s="2"/>
      <c r="H151" s="38" t="str">
        <f t="shared" si="10"/>
        <v/>
      </c>
      <c r="I151" s="2"/>
      <c r="M151" s="6" t="str">
        <f t="shared" si="11"/>
        <v/>
      </c>
      <c r="N151" s="7" t="str">
        <f>IF($D151="", "", IF(COUNTIF(Budgets!$T$11:$T$20, $D151)&gt;0, $F$9, IF(COUNTIF(Budgets!$T$22:$T$46, $D151)&gt;0, $E$9, "")))</f>
        <v/>
      </c>
      <c r="P151" s="12" t="str">
        <f t="shared" si="12"/>
        <v/>
      </c>
      <c r="R151" s="12" t="str">
        <f t="shared" si="13"/>
        <v/>
      </c>
      <c r="T151" s="12" t="str">
        <f ca="1">IFERROR(INDEX(Report!$BE$6:$BE$17, MATCH($P151, Report!$AZ$6:$AZ$17, 0)), "")</f>
        <v/>
      </c>
      <c r="V151" s="12" t="str">
        <f t="shared" ca="1" si="14"/>
        <v/>
      </c>
      <c r="X151" s="12" t="str">
        <f>IF($B151="", "", IF(OR(ISNUMBER($B151)=FALSE, $B151&lt;Report!$AX$6, $B151&gt;Report!$AY$17), "Red", ""))</f>
        <v/>
      </c>
    </row>
    <row r="152" spans="1:24" x14ac:dyDescent="0.25">
      <c r="A152" s="2"/>
      <c r="B152" s="86"/>
      <c r="C152" s="87"/>
      <c r="D152" s="88"/>
      <c r="E152" s="89"/>
      <c r="F152" s="90"/>
      <c r="G152" s="2"/>
      <c r="H152" s="38" t="str">
        <f t="shared" si="10"/>
        <v/>
      </c>
      <c r="I152" s="2"/>
      <c r="M152" s="6" t="str">
        <f t="shared" si="11"/>
        <v/>
      </c>
      <c r="N152" s="7" t="str">
        <f>IF($D152="", "", IF(COUNTIF(Budgets!$T$11:$T$20, $D152)&gt;0, $F$9, IF(COUNTIF(Budgets!$T$22:$T$46, $D152)&gt;0, $E$9, "")))</f>
        <v/>
      </c>
      <c r="P152" s="12" t="str">
        <f t="shared" si="12"/>
        <v/>
      </c>
      <c r="R152" s="12" t="str">
        <f t="shared" si="13"/>
        <v/>
      </c>
      <c r="T152" s="12" t="str">
        <f ca="1">IFERROR(INDEX(Report!$BE$6:$BE$17, MATCH($P152, Report!$AZ$6:$AZ$17, 0)), "")</f>
        <v/>
      </c>
      <c r="V152" s="12" t="str">
        <f t="shared" ca="1" si="14"/>
        <v/>
      </c>
      <c r="X152" s="12" t="str">
        <f>IF($B152="", "", IF(OR(ISNUMBER($B152)=FALSE, $B152&lt;Report!$AX$6, $B152&gt;Report!$AY$17), "Red", ""))</f>
        <v/>
      </c>
    </row>
    <row r="153" spans="1:24" x14ac:dyDescent="0.25">
      <c r="A153" s="2"/>
      <c r="B153" s="86"/>
      <c r="C153" s="87"/>
      <c r="D153" s="88"/>
      <c r="E153" s="89"/>
      <c r="F153" s="90"/>
      <c r="G153" s="2"/>
      <c r="H153" s="38" t="str">
        <f t="shared" si="10"/>
        <v/>
      </c>
      <c r="I153" s="2"/>
      <c r="M153" s="6" t="str">
        <f t="shared" si="11"/>
        <v/>
      </c>
      <c r="N153" s="7" t="str">
        <f>IF($D153="", "", IF(COUNTIF(Budgets!$T$11:$T$20, $D153)&gt;0, $F$9, IF(COUNTIF(Budgets!$T$22:$T$46, $D153)&gt;0, $E$9, "")))</f>
        <v/>
      </c>
      <c r="P153" s="12" t="str">
        <f t="shared" si="12"/>
        <v/>
      </c>
      <c r="R153" s="12" t="str">
        <f t="shared" si="13"/>
        <v/>
      </c>
      <c r="T153" s="12" t="str">
        <f ca="1">IFERROR(INDEX(Report!$BE$6:$BE$17, MATCH($P153, Report!$AZ$6:$AZ$17, 0)), "")</f>
        <v/>
      </c>
      <c r="V153" s="12" t="str">
        <f t="shared" ca="1" si="14"/>
        <v/>
      </c>
      <c r="X153" s="12" t="str">
        <f>IF($B153="", "", IF(OR(ISNUMBER($B153)=FALSE, $B153&lt;Report!$AX$6, $B153&gt;Report!$AY$17), "Red", ""))</f>
        <v/>
      </c>
    </row>
    <row r="154" spans="1:24" x14ac:dyDescent="0.25">
      <c r="A154" s="2"/>
      <c r="B154" s="86"/>
      <c r="C154" s="87"/>
      <c r="D154" s="88"/>
      <c r="E154" s="89"/>
      <c r="F154" s="90"/>
      <c r="G154" s="2"/>
      <c r="H154" s="38" t="str">
        <f t="shared" si="10"/>
        <v/>
      </c>
      <c r="I154" s="2"/>
      <c r="M154" s="6" t="str">
        <f t="shared" si="11"/>
        <v/>
      </c>
      <c r="N154" s="7" t="str">
        <f>IF($D154="", "", IF(COUNTIF(Budgets!$T$11:$T$20, $D154)&gt;0, $F$9, IF(COUNTIF(Budgets!$T$22:$T$46, $D154)&gt;0, $E$9, "")))</f>
        <v/>
      </c>
      <c r="P154" s="12" t="str">
        <f t="shared" si="12"/>
        <v/>
      </c>
      <c r="R154" s="12" t="str">
        <f t="shared" si="13"/>
        <v/>
      </c>
      <c r="T154" s="12" t="str">
        <f ca="1">IFERROR(INDEX(Report!$BE$6:$BE$17, MATCH($P154, Report!$AZ$6:$AZ$17, 0)), "")</f>
        <v/>
      </c>
      <c r="V154" s="12" t="str">
        <f t="shared" ca="1" si="14"/>
        <v/>
      </c>
      <c r="X154" s="12" t="str">
        <f>IF($B154="", "", IF(OR(ISNUMBER($B154)=FALSE, $B154&lt;Report!$AX$6, $B154&gt;Report!$AY$17), "Red", ""))</f>
        <v/>
      </c>
    </row>
    <row r="155" spans="1:24" x14ac:dyDescent="0.25">
      <c r="A155" s="2"/>
      <c r="B155" s="86"/>
      <c r="C155" s="87"/>
      <c r="D155" s="88"/>
      <c r="E155" s="89"/>
      <c r="F155" s="90"/>
      <c r="G155" s="2"/>
      <c r="H155" s="38" t="str">
        <f t="shared" si="10"/>
        <v/>
      </c>
      <c r="I155" s="2"/>
      <c r="M155" s="6" t="str">
        <f t="shared" si="11"/>
        <v/>
      </c>
      <c r="N155" s="7" t="str">
        <f>IF($D155="", "", IF(COUNTIF(Budgets!$T$11:$T$20, $D155)&gt;0, $F$9, IF(COUNTIF(Budgets!$T$22:$T$46, $D155)&gt;0, $E$9, "")))</f>
        <v/>
      </c>
      <c r="P155" s="12" t="str">
        <f t="shared" si="12"/>
        <v/>
      </c>
      <c r="R155" s="12" t="str">
        <f t="shared" si="13"/>
        <v/>
      </c>
      <c r="T155" s="12" t="str">
        <f ca="1">IFERROR(INDEX(Report!$BE$6:$BE$17, MATCH($P155, Report!$AZ$6:$AZ$17, 0)), "")</f>
        <v/>
      </c>
      <c r="V155" s="12" t="str">
        <f t="shared" ca="1" si="14"/>
        <v/>
      </c>
      <c r="X155" s="12" t="str">
        <f>IF($B155="", "", IF(OR(ISNUMBER($B155)=FALSE, $B155&lt;Report!$AX$6, $B155&gt;Report!$AY$17), "Red", ""))</f>
        <v/>
      </c>
    </row>
    <row r="156" spans="1:24" x14ac:dyDescent="0.25">
      <c r="A156" s="2"/>
      <c r="B156" s="86"/>
      <c r="C156" s="87"/>
      <c r="D156" s="88"/>
      <c r="E156" s="89"/>
      <c r="F156" s="90"/>
      <c r="G156" s="2"/>
      <c r="H156" s="38" t="str">
        <f t="shared" si="10"/>
        <v/>
      </c>
      <c r="I156" s="2"/>
      <c r="M156" s="6" t="str">
        <f t="shared" si="11"/>
        <v/>
      </c>
      <c r="N156" s="7" t="str">
        <f>IF($D156="", "", IF(COUNTIF(Budgets!$T$11:$T$20, $D156)&gt;0, $F$9, IF(COUNTIF(Budgets!$T$22:$T$46, $D156)&gt;0, $E$9, "")))</f>
        <v/>
      </c>
      <c r="P156" s="12" t="str">
        <f t="shared" si="12"/>
        <v/>
      </c>
      <c r="R156" s="12" t="str">
        <f t="shared" si="13"/>
        <v/>
      </c>
      <c r="T156" s="12" t="str">
        <f ca="1">IFERROR(INDEX(Report!$BE$6:$BE$17, MATCH($P156, Report!$AZ$6:$AZ$17, 0)), "")</f>
        <v/>
      </c>
      <c r="V156" s="12" t="str">
        <f t="shared" ca="1" si="14"/>
        <v/>
      </c>
      <c r="X156" s="12" t="str">
        <f>IF($B156="", "", IF(OR(ISNUMBER($B156)=FALSE, $B156&lt;Report!$AX$6, $B156&gt;Report!$AY$17), "Red", ""))</f>
        <v/>
      </c>
    </row>
    <row r="157" spans="1:24" x14ac:dyDescent="0.25">
      <c r="A157" s="2"/>
      <c r="B157" s="86"/>
      <c r="C157" s="87"/>
      <c r="D157" s="88"/>
      <c r="E157" s="89"/>
      <c r="F157" s="90"/>
      <c r="G157" s="2"/>
      <c r="H157" s="38" t="str">
        <f t="shared" si="10"/>
        <v/>
      </c>
      <c r="I157" s="2"/>
      <c r="M157" s="6" t="str">
        <f t="shared" si="11"/>
        <v/>
      </c>
      <c r="N157" s="7" t="str">
        <f>IF($D157="", "", IF(COUNTIF(Budgets!$T$11:$T$20, $D157)&gt;0, $F$9, IF(COUNTIF(Budgets!$T$22:$T$46, $D157)&gt;0, $E$9, "")))</f>
        <v/>
      </c>
      <c r="P157" s="12" t="str">
        <f t="shared" si="12"/>
        <v/>
      </c>
      <c r="R157" s="12" t="str">
        <f t="shared" si="13"/>
        <v/>
      </c>
      <c r="T157" s="12" t="str">
        <f ca="1">IFERROR(INDEX(Report!$BE$6:$BE$17, MATCH($P157, Report!$AZ$6:$AZ$17, 0)), "")</f>
        <v/>
      </c>
      <c r="V157" s="12" t="str">
        <f t="shared" ca="1" si="14"/>
        <v/>
      </c>
      <c r="X157" s="12" t="str">
        <f>IF($B157="", "", IF(OR(ISNUMBER($B157)=FALSE, $B157&lt;Report!$AX$6, $B157&gt;Report!$AY$17), "Red", ""))</f>
        <v/>
      </c>
    </row>
    <row r="158" spans="1:24" x14ac:dyDescent="0.25">
      <c r="A158" s="2"/>
      <c r="B158" s="86"/>
      <c r="C158" s="87"/>
      <c r="D158" s="88"/>
      <c r="E158" s="89"/>
      <c r="F158" s="90"/>
      <c r="G158" s="2"/>
      <c r="H158" s="38" t="str">
        <f t="shared" si="10"/>
        <v/>
      </c>
      <c r="I158" s="2"/>
      <c r="M158" s="6" t="str">
        <f t="shared" si="11"/>
        <v/>
      </c>
      <c r="N158" s="7" t="str">
        <f>IF($D158="", "", IF(COUNTIF(Budgets!$T$11:$T$20, $D158)&gt;0, $F$9, IF(COUNTIF(Budgets!$T$22:$T$46, $D158)&gt;0, $E$9, "")))</f>
        <v/>
      </c>
      <c r="P158" s="12" t="str">
        <f t="shared" si="12"/>
        <v/>
      </c>
      <c r="R158" s="12" t="str">
        <f t="shared" si="13"/>
        <v/>
      </c>
      <c r="T158" s="12" t="str">
        <f ca="1">IFERROR(INDEX(Report!$BE$6:$BE$17, MATCH($P158, Report!$AZ$6:$AZ$17, 0)), "")</f>
        <v/>
      </c>
      <c r="V158" s="12" t="str">
        <f t="shared" ca="1" si="14"/>
        <v/>
      </c>
      <c r="X158" s="12" t="str">
        <f>IF($B158="", "", IF(OR(ISNUMBER($B158)=FALSE, $B158&lt;Report!$AX$6, $B158&gt;Report!$AY$17), "Red", ""))</f>
        <v/>
      </c>
    </row>
    <row r="159" spans="1:24" x14ac:dyDescent="0.25">
      <c r="A159" s="2"/>
      <c r="B159" s="86"/>
      <c r="C159" s="87"/>
      <c r="D159" s="88"/>
      <c r="E159" s="89"/>
      <c r="F159" s="90"/>
      <c r="G159" s="2"/>
      <c r="H159" s="38" t="str">
        <f t="shared" si="10"/>
        <v/>
      </c>
      <c r="I159" s="2"/>
      <c r="M159" s="6" t="str">
        <f t="shared" si="11"/>
        <v/>
      </c>
      <c r="N159" s="7" t="str">
        <f>IF($D159="", "", IF(COUNTIF(Budgets!$T$11:$T$20, $D159)&gt;0, $F$9, IF(COUNTIF(Budgets!$T$22:$T$46, $D159)&gt;0, $E$9, "")))</f>
        <v/>
      </c>
      <c r="P159" s="12" t="str">
        <f t="shared" si="12"/>
        <v/>
      </c>
      <c r="R159" s="12" t="str">
        <f t="shared" si="13"/>
        <v/>
      </c>
      <c r="T159" s="12" t="str">
        <f ca="1">IFERROR(INDEX(Report!$BE$6:$BE$17, MATCH($P159, Report!$AZ$6:$AZ$17, 0)), "")</f>
        <v/>
      </c>
      <c r="V159" s="12" t="str">
        <f t="shared" ca="1" si="14"/>
        <v/>
      </c>
      <c r="X159" s="12" t="str">
        <f>IF($B159="", "", IF(OR(ISNUMBER($B159)=FALSE, $B159&lt;Report!$AX$6, $B159&gt;Report!$AY$17), "Red", ""))</f>
        <v/>
      </c>
    </row>
    <row r="160" spans="1:24" x14ac:dyDescent="0.25">
      <c r="A160" s="2"/>
      <c r="B160" s="86"/>
      <c r="C160" s="87"/>
      <c r="D160" s="88"/>
      <c r="E160" s="89"/>
      <c r="F160" s="90"/>
      <c r="G160" s="2"/>
      <c r="H160" s="38" t="str">
        <f t="shared" si="10"/>
        <v/>
      </c>
      <c r="I160" s="2"/>
      <c r="M160" s="6" t="str">
        <f t="shared" si="11"/>
        <v/>
      </c>
      <c r="N160" s="7" t="str">
        <f>IF($D160="", "", IF(COUNTIF(Budgets!$T$11:$T$20, $D160)&gt;0, $F$9, IF(COUNTIF(Budgets!$T$22:$T$46, $D160)&gt;0, $E$9, "")))</f>
        <v/>
      </c>
      <c r="P160" s="12" t="str">
        <f t="shared" si="12"/>
        <v/>
      </c>
      <c r="R160" s="12" t="str">
        <f t="shared" si="13"/>
        <v/>
      </c>
      <c r="T160" s="12" t="str">
        <f ca="1">IFERROR(INDEX(Report!$BE$6:$BE$17, MATCH($P160, Report!$AZ$6:$AZ$17, 0)), "")</f>
        <v/>
      </c>
      <c r="V160" s="12" t="str">
        <f t="shared" ca="1" si="14"/>
        <v/>
      </c>
      <c r="X160" s="12" t="str">
        <f>IF($B160="", "", IF(OR(ISNUMBER($B160)=FALSE, $B160&lt;Report!$AX$6, $B160&gt;Report!$AY$17), "Red", ""))</f>
        <v/>
      </c>
    </row>
    <row r="161" spans="1:24" x14ac:dyDescent="0.25">
      <c r="A161" s="2"/>
      <c r="B161" s="86"/>
      <c r="C161" s="87"/>
      <c r="D161" s="88"/>
      <c r="E161" s="89"/>
      <c r="F161" s="90"/>
      <c r="G161" s="2"/>
      <c r="H161" s="38" t="str">
        <f t="shared" si="10"/>
        <v/>
      </c>
      <c r="I161" s="2"/>
      <c r="M161" s="6" t="str">
        <f t="shared" si="11"/>
        <v/>
      </c>
      <c r="N161" s="7" t="str">
        <f>IF($D161="", "", IF(COUNTIF(Budgets!$T$11:$T$20, $D161)&gt;0, $F$9, IF(COUNTIF(Budgets!$T$22:$T$46, $D161)&gt;0, $E$9, "")))</f>
        <v/>
      </c>
      <c r="P161" s="12" t="str">
        <f t="shared" si="12"/>
        <v/>
      </c>
      <c r="R161" s="12" t="str">
        <f t="shared" si="13"/>
        <v/>
      </c>
      <c r="T161" s="12" t="str">
        <f ca="1">IFERROR(INDEX(Report!$BE$6:$BE$17, MATCH($P161, Report!$AZ$6:$AZ$17, 0)), "")</f>
        <v/>
      </c>
      <c r="V161" s="12" t="str">
        <f t="shared" ca="1" si="14"/>
        <v/>
      </c>
      <c r="X161" s="12" t="str">
        <f>IF($B161="", "", IF(OR(ISNUMBER($B161)=FALSE, $B161&lt;Report!$AX$6, $B161&gt;Report!$AY$17), "Red", ""))</f>
        <v/>
      </c>
    </row>
    <row r="162" spans="1:24" x14ac:dyDescent="0.25">
      <c r="A162" s="2"/>
      <c r="B162" s="86"/>
      <c r="C162" s="87"/>
      <c r="D162" s="88"/>
      <c r="E162" s="89"/>
      <c r="F162" s="90"/>
      <c r="G162" s="2"/>
      <c r="H162" s="38" t="str">
        <f t="shared" si="10"/>
        <v/>
      </c>
      <c r="I162" s="2"/>
      <c r="M162" s="6" t="str">
        <f t="shared" si="11"/>
        <v/>
      </c>
      <c r="N162" s="7" t="str">
        <f>IF($D162="", "", IF(COUNTIF(Budgets!$T$11:$T$20, $D162)&gt;0, $F$9, IF(COUNTIF(Budgets!$T$22:$T$46, $D162)&gt;0, $E$9, "")))</f>
        <v/>
      </c>
      <c r="P162" s="12" t="str">
        <f t="shared" si="12"/>
        <v/>
      </c>
      <c r="R162" s="12" t="str">
        <f t="shared" si="13"/>
        <v/>
      </c>
      <c r="T162" s="12" t="str">
        <f ca="1">IFERROR(INDEX(Report!$BE$6:$BE$17, MATCH($P162, Report!$AZ$6:$AZ$17, 0)), "")</f>
        <v/>
      </c>
      <c r="V162" s="12" t="str">
        <f t="shared" ca="1" si="14"/>
        <v/>
      </c>
      <c r="X162" s="12" t="str">
        <f>IF($B162="", "", IF(OR(ISNUMBER($B162)=FALSE, $B162&lt;Report!$AX$6, $B162&gt;Report!$AY$17), "Red", ""))</f>
        <v/>
      </c>
    </row>
    <row r="163" spans="1:24" x14ac:dyDescent="0.25">
      <c r="A163" s="2"/>
      <c r="B163" s="86"/>
      <c r="C163" s="87"/>
      <c r="D163" s="88"/>
      <c r="E163" s="89"/>
      <c r="F163" s="90"/>
      <c r="G163" s="2"/>
      <c r="H163" s="38" t="str">
        <f t="shared" si="10"/>
        <v/>
      </c>
      <c r="I163" s="2"/>
      <c r="M163" s="6" t="str">
        <f t="shared" si="11"/>
        <v/>
      </c>
      <c r="N163" s="7" t="str">
        <f>IF($D163="", "", IF(COUNTIF(Budgets!$T$11:$T$20, $D163)&gt;0, $F$9, IF(COUNTIF(Budgets!$T$22:$T$46, $D163)&gt;0, $E$9, "")))</f>
        <v/>
      </c>
      <c r="P163" s="12" t="str">
        <f t="shared" si="12"/>
        <v/>
      </c>
      <c r="R163" s="12" t="str">
        <f t="shared" si="13"/>
        <v/>
      </c>
      <c r="T163" s="12" t="str">
        <f ca="1">IFERROR(INDEX(Report!$BE$6:$BE$17, MATCH($P163, Report!$AZ$6:$AZ$17, 0)), "")</f>
        <v/>
      </c>
      <c r="V163" s="12" t="str">
        <f t="shared" ca="1" si="14"/>
        <v/>
      </c>
      <c r="X163" s="12" t="str">
        <f>IF($B163="", "", IF(OR(ISNUMBER($B163)=FALSE, $B163&lt;Report!$AX$6, $B163&gt;Report!$AY$17), "Red", ""))</f>
        <v/>
      </c>
    </row>
    <row r="164" spans="1:24" x14ac:dyDescent="0.25">
      <c r="A164" s="2"/>
      <c r="B164" s="86"/>
      <c r="C164" s="87"/>
      <c r="D164" s="88"/>
      <c r="E164" s="89"/>
      <c r="F164" s="90"/>
      <c r="G164" s="2"/>
      <c r="H164" s="38" t="str">
        <f t="shared" si="10"/>
        <v/>
      </c>
      <c r="I164" s="2"/>
      <c r="M164" s="6" t="str">
        <f t="shared" si="11"/>
        <v/>
      </c>
      <c r="N164" s="7" t="str">
        <f>IF($D164="", "", IF(COUNTIF(Budgets!$T$11:$T$20, $D164)&gt;0, $F$9, IF(COUNTIF(Budgets!$T$22:$T$46, $D164)&gt;0, $E$9, "")))</f>
        <v/>
      </c>
      <c r="P164" s="12" t="str">
        <f t="shared" si="12"/>
        <v/>
      </c>
      <c r="R164" s="12" t="str">
        <f t="shared" si="13"/>
        <v/>
      </c>
      <c r="T164" s="12" t="str">
        <f ca="1">IFERROR(INDEX(Report!$BE$6:$BE$17, MATCH($P164, Report!$AZ$6:$AZ$17, 0)), "")</f>
        <v/>
      </c>
      <c r="V164" s="12" t="str">
        <f t="shared" ca="1" si="14"/>
        <v/>
      </c>
      <c r="X164" s="12" t="str">
        <f>IF($B164="", "", IF(OR(ISNUMBER($B164)=FALSE, $B164&lt;Report!$AX$6, $B164&gt;Report!$AY$17), "Red", ""))</f>
        <v/>
      </c>
    </row>
    <row r="165" spans="1:24" x14ac:dyDescent="0.25">
      <c r="A165" s="2"/>
      <c r="B165" s="86"/>
      <c r="C165" s="87"/>
      <c r="D165" s="88"/>
      <c r="E165" s="89"/>
      <c r="F165" s="90"/>
      <c r="G165" s="2"/>
      <c r="H165" s="38" t="str">
        <f t="shared" si="10"/>
        <v/>
      </c>
      <c r="I165" s="2"/>
      <c r="M165" s="6" t="str">
        <f t="shared" si="11"/>
        <v/>
      </c>
      <c r="N165" s="7" t="str">
        <f>IF($D165="", "", IF(COUNTIF(Budgets!$T$11:$T$20, $D165)&gt;0, $F$9, IF(COUNTIF(Budgets!$T$22:$T$46, $D165)&gt;0, $E$9, "")))</f>
        <v/>
      </c>
      <c r="P165" s="12" t="str">
        <f t="shared" si="12"/>
        <v/>
      </c>
      <c r="R165" s="12" t="str">
        <f t="shared" si="13"/>
        <v/>
      </c>
      <c r="T165" s="12" t="str">
        <f ca="1">IFERROR(INDEX(Report!$BE$6:$BE$17, MATCH($P165, Report!$AZ$6:$AZ$17, 0)), "")</f>
        <v/>
      </c>
      <c r="V165" s="12" t="str">
        <f t="shared" ca="1" si="14"/>
        <v/>
      </c>
      <c r="X165" s="12" t="str">
        <f>IF($B165="", "", IF(OR(ISNUMBER($B165)=FALSE, $B165&lt;Report!$AX$6, $B165&gt;Report!$AY$17), "Red", ""))</f>
        <v/>
      </c>
    </row>
    <row r="166" spans="1:24" x14ac:dyDescent="0.25">
      <c r="A166" s="2"/>
      <c r="B166" s="86"/>
      <c r="C166" s="87"/>
      <c r="D166" s="88"/>
      <c r="E166" s="89"/>
      <c r="F166" s="90"/>
      <c r="G166" s="2"/>
      <c r="H166" s="38" t="str">
        <f t="shared" si="10"/>
        <v/>
      </c>
      <c r="I166" s="2"/>
      <c r="M166" s="6" t="str">
        <f t="shared" si="11"/>
        <v/>
      </c>
      <c r="N166" s="7" t="str">
        <f>IF($D166="", "", IF(COUNTIF(Budgets!$T$11:$T$20, $D166)&gt;0, $F$9, IF(COUNTIF(Budgets!$T$22:$T$46, $D166)&gt;0, $E$9, "")))</f>
        <v/>
      </c>
      <c r="P166" s="12" t="str">
        <f t="shared" si="12"/>
        <v/>
      </c>
      <c r="R166" s="12" t="str">
        <f t="shared" si="13"/>
        <v/>
      </c>
      <c r="T166" s="12" t="str">
        <f ca="1">IFERROR(INDEX(Report!$BE$6:$BE$17, MATCH($P166, Report!$AZ$6:$AZ$17, 0)), "")</f>
        <v/>
      </c>
      <c r="V166" s="12" t="str">
        <f t="shared" ca="1" si="14"/>
        <v/>
      </c>
      <c r="X166" s="12" t="str">
        <f>IF($B166="", "", IF(OR(ISNUMBER($B166)=FALSE, $B166&lt;Report!$AX$6, $B166&gt;Report!$AY$17), "Red", ""))</f>
        <v/>
      </c>
    </row>
    <row r="167" spans="1:24" x14ac:dyDescent="0.25">
      <c r="A167" s="2"/>
      <c r="B167" s="86"/>
      <c r="C167" s="87"/>
      <c r="D167" s="88"/>
      <c r="E167" s="89"/>
      <c r="F167" s="90"/>
      <c r="G167" s="2"/>
      <c r="H167" s="38" t="str">
        <f t="shared" si="10"/>
        <v/>
      </c>
      <c r="I167" s="2"/>
      <c r="M167" s="6" t="str">
        <f t="shared" si="11"/>
        <v/>
      </c>
      <c r="N167" s="7" t="str">
        <f>IF($D167="", "", IF(COUNTIF(Budgets!$T$11:$T$20, $D167)&gt;0, $F$9, IF(COUNTIF(Budgets!$T$22:$T$46, $D167)&gt;0, $E$9, "")))</f>
        <v/>
      </c>
      <c r="P167" s="12" t="str">
        <f t="shared" si="12"/>
        <v/>
      </c>
      <c r="R167" s="12" t="str">
        <f t="shared" si="13"/>
        <v/>
      </c>
      <c r="T167" s="12" t="str">
        <f ca="1">IFERROR(INDEX(Report!$BE$6:$BE$17, MATCH($P167, Report!$AZ$6:$AZ$17, 0)), "")</f>
        <v/>
      </c>
      <c r="V167" s="12" t="str">
        <f t="shared" ca="1" si="14"/>
        <v/>
      </c>
      <c r="X167" s="12" t="str">
        <f>IF($B167="", "", IF(OR(ISNUMBER($B167)=FALSE, $B167&lt;Report!$AX$6, $B167&gt;Report!$AY$17), "Red", ""))</f>
        <v/>
      </c>
    </row>
    <row r="168" spans="1:24" x14ac:dyDescent="0.25">
      <c r="A168" s="2"/>
      <c r="B168" s="86"/>
      <c r="C168" s="87"/>
      <c r="D168" s="88"/>
      <c r="E168" s="89"/>
      <c r="F168" s="90"/>
      <c r="G168" s="2"/>
      <c r="H168" s="38" t="str">
        <f t="shared" si="10"/>
        <v/>
      </c>
      <c r="I168" s="2"/>
      <c r="M168" s="6" t="str">
        <f t="shared" si="11"/>
        <v/>
      </c>
      <c r="N168" s="7" t="str">
        <f>IF($D168="", "", IF(COUNTIF(Budgets!$T$11:$T$20, $D168)&gt;0, $F$9, IF(COUNTIF(Budgets!$T$22:$T$46, $D168)&gt;0, $E$9, "")))</f>
        <v/>
      </c>
      <c r="P168" s="12" t="str">
        <f t="shared" si="12"/>
        <v/>
      </c>
      <c r="R168" s="12" t="str">
        <f t="shared" si="13"/>
        <v/>
      </c>
      <c r="T168" s="12" t="str">
        <f ca="1">IFERROR(INDEX(Report!$BE$6:$BE$17, MATCH($P168, Report!$AZ$6:$AZ$17, 0)), "")</f>
        <v/>
      </c>
      <c r="V168" s="12" t="str">
        <f t="shared" ca="1" si="14"/>
        <v/>
      </c>
      <c r="X168" s="12" t="str">
        <f>IF($B168="", "", IF(OR(ISNUMBER($B168)=FALSE, $B168&lt;Report!$AX$6, $B168&gt;Report!$AY$17), "Red", ""))</f>
        <v/>
      </c>
    </row>
    <row r="169" spans="1:24" x14ac:dyDescent="0.25">
      <c r="A169" s="2"/>
      <c r="B169" s="86"/>
      <c r="C169" s="87"/>
      <c r="D169" s="88"/>
      <c r="E169" s="89"/>
      <c r="F169" s="90"/>
      <c r="G169" s="2"/>
      <c r="H169" s="38" t="str">
        <f t="shared" si="10"/>
        <v/>
      </c>
      <c r="I169" s="2"/>
      <c r="M169" s="6" t="str">
        <f t="shared" si="11"/>
        <v/>
      </c>
      <c r="N169" s="7" t="str">
        <f>IF($D169="", "", IF(COUNTIF(Budgets!$T$11:$T$20, $D169)&gt;0, $F$9, IF(COUNTIF(Budgets!$T$22:$T$46, $D169)&gt;0, $E$9, "")))</f>
        <v/>
      </c>
      <c r="P169" s="12" t="str">
        <f t="shared" si="12"/>
        <v/>
      </c>
      <c r="R169" s="12" t="str">
        <f t="shared" si="13"/>
        <v/>
      </c>
      <c r="T169" s="12" t="str">
        <f ca="1">IFERROR(INDEX(Report!$BE$6:$BE$17, MATCH($P169, Report!$AZ$6:$AZ$17, 0)), "")</f>
        <v/>
      </c>
      <c r="V169" s="12" t="str">
        <f t="shared" ca="1" si="14"/>
        <v/>
      </c>
      <c r="X169" s="12" t="str">
        <f>IF($B169="", "", IF(OR(ISNUMBER($B169)=FALSE, $B169&lt;Report!$AX$6, $B169&gt;Report!$AY$17), "Red", ""))</f>
        <v/>
      </c>
    </row>
    <row r="170" spans="1:24" x14ac:dyDescent="0.25">
      <c r="A170" s="2"/>
      <c r="B170" s="86"/>
      <c r="C170" s="87"/>
      <c r="D170" s="88"/>
      <c r="E170" s="89"/>
      <c r="F170" s="90"/>
      <c r="G170" s="2"/>
      <c r="H170" s="38" t="str">
        <f t="shared" si="10"/>
        <v/>
      </c>
      <c r="I170" s="2"/>
      <c r="M170" s="6" t="str">
        <f t="shared" si="11"/>
        <v/>
      </c>
      <c r="N170" s="7" t="str">
        <f>IF($D170="", "", IF(COUNTIF(Budgets!$T$11:$T$20, $D170)&gt;0, $F$9, IF(COUNTIF(Budgets!$T$22:$T$46, $D170)&gt;0, $E$9, "")))</f>
        <v/>
      </c>
      <c r="P170" s="12" t="str">
        <f t="shared" si="12"/>
        <v/>
      </c>
      <c r="R170" s="12" t="str">
        <f t="shared" si="13"/>
        <v/>
      </c>
      <c r="T170" s="12" t="str">
        <f ca="1">IFERROR(INDEX(Report!$BE$6:$BE$17, MATCH($P170, Report!$AZ$6:$AZ$17, 0)), "")</f>
        <v/>
      </c>
      <c r="V170" s="12" t="str">
        <f t="shared" ca="1" si="14"/>
        <v/>
      </c>
      <c r="X170" s="12" t="str">
        <f>IF($B170="", "", IF(OR(ISNUMBER($B170)=FALSE, $B170&lt;Report!$AX$6, $B170&gt;Report!$AY$17), "Red", ""))</f>
        <v/>
      </c>
    </row>
    <row r="171" spans="1:24" x14ac:dyDescent="0.25">
      <c r="A171" s="2"/>
      <c r="B171" s="86"/>
      <c r="C171" s="87"/>
      <c r="D171" s="88"/>
      <c r="E171" s="89"/>
      <c r="F171" s="90"/>
      <c r="G171" s="2"/>
      <c r="H171" s="38" t="str">
        <f t="shared" si="10"/>
        <v/>
      </c>
      <c r="I171" s="2"/>
      <c r="M171" s="6" t="str">
        <f t="shared" si="11"/>
        <v/>
      </c>
      <c r="N171" s="7" t="str">
        <f>IF($D171="", "", IF(COUNTIF(Budgets!$T$11:$T$20, $D171)&gt;0, $F$9, IF(COUNTIF(Budgets!$T$22:$T$46, $D171)&gt;0, $E$9, "")))</f>
        <v/>
      </c>
      <c r="P171" s="12" t="str">
        <f t="shared" si="12"/>
        <v/>
      </c>
      <c r="R171" s="12" t="str">
        <f t="shared" si="13"/>
        <v/>
      </c>
      <c r="T171" s="12" t="str">
        <f ca="1">IFERROR(INDEX(Report!$BE$6:$BE$17, MATCH($P171, Report!$AZ$6:$AZ$17, 0)), "")</f>
        <v/>
      </c>
      <c r="V171" s="12" t="str">
        <f t="shared" ca="1" si="14"/>
        <v/>
      </c>
      <c r="X171" s="12" t="str">
        <f>IF($B171="", "", IF(OR(ISNUMBER($B171)=FALSE, $B171&lt;Report!$AX$6, $B171&gt;Report!$AY$17), "Red", ""))</f>
        <v/>
      </c>
    </row>
    <row r="172" spans="1:24" x14ac:dyDescent="0.25">
      <c r="A172" s="2"/>
      <c r="B172" s="86"/>
      <c r="C172" s="87"/>
      <c r="D172" s="88"/>
      <c r="E172" s="89"/>
      <c r="F172" s="90"/>
      <c r="G172" s="2"/>
      <c r="H172" s="38" t="str">
        <f t="shared" si="10"/>
        <v/>
      </c>
      <c r="I172" s="2"/>
      <c r="M172" s="6" t="str">
        <f t="shared" si="11"/>
        <v/>
      </c>
      <c r="N172" s="7" t="str">
        <f>IF($D172="", "", IF(COUNTIF(Budgets!$T$11:$T$20, $D172)&gt;0, $F$9, IF(COUNTIF(Budgets!$T$22:$T$46, $D172)&gt;0, $E$9, "")))</f>
        <v/>
      </c>
      <c r="P172" s="12" t="str">
        <f t="shared" si="12"/>
        <v/>
      </c>
      <c r="R172" s="12" t="str">
        <f t="shared" si="13"/>
        <v/>
      </c>
      <c r="T172" s="12" t="str">
        <f ca="1">IFERROR(INDEX(Report!$BE$6:$BE$17, MATCH($P172, Report!$AZ$6:$AZ$17, 0)), "")</f>
        <v/>
      </c>
      <c r="V172" s="12" t="str">
        <f t="shared" ca="1" si="14"/>
        <v/>
      </c>
      <c r="X172" s="12" t="str">
        <f>IF($B172="", "", IF(OR(ISNUMBER($B172)=FALSE, $B172&lt;Report!$AX$6, $B172&gt;Report!$AY$17), "Red", ""))</f>
        <v/>
      </c>
    </row>
    <row r="173" spans="1:24" x14ac:dyDescent="0.25">
      <c r="A173" s="2"/>
      <c r="B173" s="86"/>
      <c r="C173" s="87"/>
      <c r="D173" s="88"/>
      <c r="E173" s="89"/>
      <c r="F173" s="90"/>
      <c r="G173" s="2"/>
      <c r="H173" s="38" t="str">
        <f t="shared" si="10"/>
        <v/>
      </c>
      <c r="I173" s="2"/>
      <c r="M173" s="6" t="str">
        <f t="shared" si="11"/>
        <v/>
      </c>
      <c r="N173" s="7" t="str">
        <f>IF($D173="", "", IF(COUNTIF(Budgets!$T$11:$T$20, $D173)&gt;0, $F$9, IF(COUNTIF(Budgets!$T$22:$T$46, $D173)&gt;0, $E$9, "")))</f>
        <v/>
      </c>
      <c r="P173" s="12" t="str">
        <f t="shared" si="12"/>
        <v/>
      </c>
      <c r="R173" s="12" t="str">
        <f t="shared" si="13"/>
        <v/>
      </c>
      <c r="T173" s="12" t="str">
        <f ca="1">IFERROR(INDEX(Report!$BE$6:$BE$17, MATCH($P173, Report!$AZ$6:$AZ$17, 0)), "")</f>
        <v/>
      </c>
      <c r="V173" s="12" t="str">
        <f t="shared" ca="1" si="14"/>
        <v/>
      </c>
      <c r="X173" s="12" t="str">
        <f>IF($B173="", "", IF(OR(ISNUMBER($B173)=FALSE, $B173&lt;Report!$AX$6, $B173&gt;Report!$AY$17), "Red", ""))</f>
        <v/>
      </c>
    </row>
    <row r="174" spans="1:24" x14ac:dyDescent="0.25">
      <c r="A174" s="2"/>
      <c r="B174" s="86"/>
      <c r="C174" s="87"/>
      <c r="D174" s="88"/>
      <c r="E174" s="89"/>
      <c r="F174" s="90"/>
      <c r="G174" s="2"/>
      <c r="H174" s="38" t="str">
        <f t="shared" si="10"/>
        <v/>
      </c>
      <c r="I174" s="2"/>
      <c r="M174" s="6" t="str">
        <f t="shared" si="11"/>
        <v/>
      </c>
      <c r="N174" s="7" t="str">
        <f>IF($D174="", "", IF(COUNTIF(Budgets!$T$11:$T$20, $D174)&gt;0, $F$9, IF(COUNTIF(Budgets!$T$22:$T$46, $D174)&gt;0, $E$9, "")))</f>
        <v/>
      </c>
      <c r="P174" s="12" t="str">
        <f t="shared" si="12"/>
        <v/>
      </c>
      <c r="R174" s="12" t="str">
        <f t="shared" si="13"/>
        <v/>
      </c>
      <c r="T174" s="12" t="str">
        <f ca="1">IFERROR(INDEX(Report!$BE$6:$BE$17, MATCH($P174, Report!$AZ$6:$AZ$17, 0)), "")</f>
        <v/>
      </c>
      <c r="V174" s="12" t="str">
        <f t="shared" ca="1" si="14"/>
        <v/>
      </c>
      <c r="X174" s="12" t="str">
        <f>IF($B174="", "", IF(OR(ISNUMBER($B174)=FALSE, $B174&lt;Report!$AX$6, $B174&gt;Report!$AY$17), "Red", ""))</f>
        <v/>
      </c>
    </row>
    <row r="175" spans="1:24" x14ac:dyDescent="0.25">
      <c r="A175" s="2"/>
      <c r="B175" s="86"/>
      <c r="C175" s="87"/>
      <c r="D175" s="88"/>
      <c r="E175" s="89"/>
      <c r="F175" s="90"/>
      <c r="G175" s="2"/>
      <c r="H175" s="38" t="str">
        <f t="shared" si="10"/>
        <v/>
      </c>
      <c r="I175" s="2"/>
      <c r="M175" s="6" t="str">
        <f t="shared" si="11"/>
        <v/>
      </c>
      <c r="N175" s="7" t="str">
        <f>IF($D175="", "", IF(COUNTIF(Budgets!$T$11:$T$20, $D175)&gt;0, $F$9, IF(COUNTIF(Budgets!$T$22:$T$46, $D175)&gt;0, $E$9, "")))</f>
        <v/>
      </c>
      <c r="P175" s="12" t="str">
        <f t="shared" si="12"/>
        <v/>
      </c>
      <c r="R175" s="12" t="str">
        <f t="shared" si="13"/>
        <v/>
      </c>
      <c r="T175" s="12" t="str">
        <f ca="1">IFERROR(INDEX(Report!$BE$6:$BE$17, MATCH($P175, Report!$AZ$6:$AZ$17, 0)), "")</f>
        <v/>
      </c>
      <c r="V175" s="12" t="str">
        <f t="shared" ca="1" si="14"/>
        <v/>
      </c>
      <c r="X175" s="12" t="str">
        <f>IF($B175="", "", IF(OR(ISNUMBER($B175)=FALSE, $B175&lt;Report!$AX$6, $B175&gt;Report!$AY$17), "Red", ""))</f>
        <v/>
      </c>
    </row>
    <row r="176" spans="1:24" x14ac:dyDescent="0.25">
      <c r="A176" s="2"/>
      <c r="B176" s="86"/>
      <c r="C176" s="87"/>
      <c r="D176" s="88"/>
      <c r="E176" s="89"/>
      <c r="F176" s="90"/>
      <c r="G176" s="2"/>
      <c r="H176" s="38" t="str">
        <f t="shared" si="10"/>
        <v/>
      </c>
      <c r="I176" s="2"/>
      <c r="M176" s="6" t="str">
        <f t="shared" si="11"/>
        <v/>
      </c>
      <c r="N176" s="7" t="str">
        <f>IF($D176="", "", IF(COUNTIF(Budgets!$T$11:$T$20, $D176)&gt;0, $F$9, IF(COUNTIF(Budgets!$T$22:$T$46, $D176)&gt;0, $E$9, "")))</f>
        <v/>
      </c>
      <c r="P176" s="12" t="str">
        <f t="shared" si="12"/>
        <v/>
      </c>
      <c r="R176" s="12" t="str">
        <f t="shared" si="13"/>
        <v/>
      </c>
      <c r="T176" s="12" t="str">
        <f ca="1">IFERROR(INDEX(Report!$BE$6:$BE$17, MATCH($P176, Report!$AZ$6:$AZ$17, 0)), "")</f>
        <v/>
      </c>
      <c r="V176" s="12" t="str">
        <f t="shared" ca="1" si="14"/>
        <v/>
      </c>
      <c r="X176" s="12" t="str">
        <f>IF($B176="", "", IF(OR(ISNUMBER($B176)=FALSE, $B176&lt;Report!$AX$6, $B176&gt;Report!$AY$17), "Red", ""))</f>
        <v/>
      </c>
    </row>
    <row r="177" spans="1:24" x14ac:dyDescent="0.25">
      <c r="A177" s="2"/>
      <c r="B177" s="86"/>
      <c r="C177" s="87"/>
      <c r="D177" s="88"/>
      <c r="E177" s="89"/>
      <c r="F177" s="90"/>
      <c r="G177" s="2"/>
      <c r="H177" s="38" t="str">
        <f t="shared" si="10"/>
        <v/>
      </c>
      <c r="I177" s="2"/>
      <c r="M177" s="6" t="str">
        <f t="shared" si="11"/>
        <v/>
      </c>
      <c r="N177" s="7" t="str">
        <f>IF($D177="", "", IF(COUNTIF(Budgets!$T$11:$T$20, $D177)&gt;0, $F$9, IF(COUNTIF(Budgets!$T$22:$T$46, $D177)&gt;0, $E$9, "")))</f>
        <v/>
      </c>
      <c r="P177" s="12" t="str">
        <f t="shared" si="12"/>
        <v/>
      </c>
      <c r="R177" s="12" t="str">
        <f t="shared" si="13"/>
        <v/>
      </c>
      <c r="T177" s="12" t="str">
        <f ca="1">IFERROR(INDEX(Report!$BE$6:$BE$17, MATCH($P177, Report!$AZ$6:$AZ$17, 0)), "")</f>
        <v/>
      </c>
      <c r="V177" s="12" t="str">
        <f t="shared" ca="1" si="14"/>
        <v/>
      </c>
      <c r="X177" s="12" t="str">
        <f>IF($B177="", "", IF(OR(ISNUMBER($B177)=FALSE, $B177&lt;Report!$AX$6, $B177&gt;Report!$AY$17), "Red", ""))</f>
        <v/>
      </c>
    </row>
    <row r="178" spans="1:24" x14ac:dyDescent="0.25">
      <c r="A178" s="2"/>
      <c r="B178" s="86"/>
      <c r="C178" s="87"/>
      <c r="D178" s="88"/>
      <c r="E178" s="89"/>
      <c r="F178" s="90"/>
      <c r="G178" s="2"/>
      <c r="H178" s="38" t="str">
        <f t="shared" si="10"/>
        <v/>
      </c>
      <c r="I178" s="2"/>
      <c r="M178" s="6" t="str">
        <f t="shared" si="11"/>
        <v/>
      </c>
      <c r="N178" s="7" t="str">
        <f>IF($D178="", "", IF(COUNTIF(Budgets!$T$11:$T$20, $D178)&gt;0, $F$9, IF(COUNTIF(Budgets!$T$22:$T$46, $D178)&gt;0, $E$9, "")))</f>
        <v/>
      </c>
      <c r="P178" s="12" t="str">
        <f t="shared" si="12"/>
        <v/>
      </c>
      <c r="R178" s="12" t="str">
        <f t="shared" si="13"/>
        <v/>
      </c>
      <c r="T178" s="12" t="str">
        <f ca="1">IFERROR(INDEX(Report!$BE$6:$BE$17, MATCH($P178, Report!$AZ$6:$AZ$17, 0)), "")</f>
        <v/>
      </c>
      <c r="V178" s="12" t="str">
        <f t="shared" ca="1" si="14"/>
        <v/>
      </c>
      <c r="X178" s="12" t="str">
        <f>IF($B178="", "", IF(OR(ISNUMBER($B178)=FALSE, $B178&lt;Report!$AX$6, $B178&gt;Report!$AY$17), "Red", ""))</f>
        <v/>
      </c>
    </row>
    <row r="179" spans="1:24" x14ac:dyDescent="0.25">
      <c r="A179" s="2"/>
      <c r="B179" s="86"/>
      <c r="C179" s="87"/>
      <c r="D179" s="88"/>
      <c r="E179" s="89"/>
      <c r="F179" s="90"/>
      <c r="G179" s="2"/>
      <c r="H179" s="38" t="str">
        <f t="shared" si="10"/>
        <v/>
      </c>
      <c r="I179" s="2"/>
      <c r="M179" s="6" t="str">
        <f t="shared" si="11"/>
        <v/>
      </c>
      <c r="N179" s="7" t="str">
        <f>IF($D179="", "", IF(COUNTIF(Budgets!$T$11:$T$20, $D179)&gt;0, $F$9, IF(COUNTIF(Budgets!$T$22:$T$46, $D179)&gt;0, $E$9, "")))</f>
        <v/>
      </c>
      <c r="P179" s="12" t="str">
        <f t="shared" si="12"/>
        <v/>
      </c>
      <c r="R179" s="12" t="str">
        <f t="shared" si="13"/>
        <v/>
      </c>
      <c r="T179" s="12" t="str">
        <f ca="1">IFERROR(INDEX(Report!$BE$6:$BE$17, MATCH($P179, Report!$AZ$6:$AZ$17, 0)), "")</f>
        <v/>
      </c>
      <c r="V179" s="12" t="str">
        <f t="shared" ca="1" si="14"/>
        <v/>
      </c>
      <c r="X179" s="12" t="str">
        <f>IF($B179="", "", IF(OR(ISNUMBER($B179)=FALSE, $B179&lt;Report!$AX$6, $B179&gt;Report!$AY$17), "Red", ""))</f>
        <v/>
      </c>
    </row>
    <row r="180" spans="1:24" x14ac:dyDescent="0.25">
      <c r="A180" s="2"/>
      <c r="B180" s="86"/>
      <c r="C180" s="87"/>
      <c r="D180" s="88"/>
      <c r="E180" s="89"/>
      <c r="F180" s="90"/>
      <c r="G180" s="2"/>
      <c r="H180" s="38" t="str">
        <f t="shared" si="10"/>
        <v/>
      </c>
      <c r="I180" s="2"/>
      <c r="M180" s="6" t="str">
        <f t="shared" si="11"/>
        <v/>
      </c>
      <c r="N180" s="7" t="str">
        <f>IF($D180="", "", IF(COUNTIF(Budgets!$T$11:$T$20, $D180)&gt;0, $F$9, IF(COUNTIF(Budgets!$T$22:$T$46, $D180)&gt;0, $E$9, "")))</f>
        <v/>
      </c>
      <c r="P180" s="12" t="str">
        <f t="shared" si="12"/>
        <v/>
      </c>
      <c r="R180" s="12" t="str">
        <f t="shared" si="13"/>
        <v/>
      </c>
      <c r="T180" s="12" t="str">
        <f ca="1">IFERROR(INDEX(Report!$BE$6:$BE$17, MATCH($P180, Report!$AZ$6:$AZ$17, 0)), "")</f>
        <v/>
      </c>
      <c r="V180" s="12" t="str">
        <f t="shared" ca="1" si="14"/>
        <v/>
      </c>
      <c r="X180" s="12" t="str">
        <f>IF($B180="", "", IF(OR(ISNUMBER($B180)=FALSE, $B180&lt;Report!$AX$6, $B180&gt;Report!$AY$17), "Red", ""))</f>
        <v/>
      </c>
    </row>
    <row r="181" spans="1:24" x14ac:dyDescent="0.25">
      <c r="A181" s="2"/>
      <c r="B181" s="86"/>
      <c r="C181" s="87"/>
      <c r="D181" s="88"/>
      <c r="E181" s="89"/>
      <c r="F181" s="90"/>
      <c r="G181" s="2"/>
      <c r="H181" s="38" t="str">
        <f t="shared" si="10"/>
        <v/>
      </c>
      <c r="I181" s="2"/>
      <c r="M181" s="6" t="str">
        <f t="shared" si="11"/>
        <v/>
      </c>
      <c r="N181" s="7" t="str">
        <f>IF($D181="", "", IF(COUNTIF(Budgets!$T$11:$T$20, $D181)&gt;0, $F$9, IF(COUNTIF(Budgets!$T$22:$T$46, $D181)&gt;0, $E$9, "")))</f>
        <v/>
      </c>
      <c r="P181" s="12" t="str">
        <f t="shared" si="12"/>
        <v/>
      </c>
      <c r="R181" s="12" t="str">
        <f t="shared" si="13"/>
        <v/>
      </c>
      <c r="T181" s="12" t="str">
        <f ca="1">IFERROR(INDEX(Report!$BE$6:$BE$17, MATCH($P181, Report!$AZ$6:$AZ$17, 0)), "")</f>
        <v/>
      </c>
      <c r="V181" s="12" t="str">
        <f t="shared" ca="1" si="14"/>
        <v/>
      </c>
      <c r="X181" s="12" t="str">
        <f>IF($B181="", "", IF(OR(ISNUMBER($B181)=FALSE, $B181&lt;Report!$AX$6, $B181&gt;Report!$AY$17), "Red", ""))</f>
        <v/>
      </c>
    </row>
    <row r="182" spans="1:24" x14ac:dyDescent="0.25">
      <c r="A182" s="2"/>
      <c r="B182" s="86"/>
      <c r="C182" s="87"/>
      <c r="D182" s="88"/>
      <c r="E182" s="89"/>
      <c r="F182" s="90"/>
      <c r="G182" s="2"/>
      <c r="H182" s="38" t="str">
        <f t="shared" si="10"/>
        <v/>
      </c>
      <c r="I182" s="2"/>
      <c r="M182" s="6" t="str">
        <f t="shared" si="11"/>
        <v/>
      </c>
      <c r="N182" s="7" t="str">
        <f>IF($D182="", "", IF(COUNTIF(Budgets!$T$11:$T$20, $D182)&gt;0, $F$9, IF(COUNTIF(Budgets!$T$22:$T$46, $D182)&gt;0, $E$9, "")))</f>
        <v/>
      </c>
      <c r="P182" s="12" t="str">
        <f t="shared" si="12"/>
        <v/>
      </c>
      <c r="R182" s="12" t="str">
        <f t="shared" si="13"/>
        <v/>
      </c>
      <c r="T182" s="12" t="str">
        <f ca="1">IFERROR(INDEX(Report!$BE$6:$BE$17, MATCH($P182, Report!$AZ$6:$AZ$17, 0)), "")</f>
        <v/>
      </c>
      <c r="V182" s="12" t="str">
        <f t="shared" ca="1" si="14"/>
        <v/>
      </c>
      <c r="X182" s="12" t="str">
        <f>IF($B182="", "", IF(OR(ISNUMBER($B182)=FALSE, $B182&lt;Report!$AX$6, $B182&gt;Report!$AY$17), "Red", ""))</f>
        <v/>
      </c>
    </row>
    <row r="183" spans="1:24" x14ac:dyDescent="0.25">
      <c r="A183" s="2"/>
      <c r="B183" s="86"/>
      <c r="C183" s="87"/>
      <c r="D183" s="88"/>
      <c r="E183" s="89"/>
      <c r="F183" s="90"/>
      <c r="G183" s="2"/>
      <c r="H183" s="38" t="str">
        <f t="shared" si="10"/>
        <v/>
      </c>
      <c r="I183" s="2"/>
      <c r="M183" s="6" t="str">
        <f t="shared" si="11"/>
        <v/>
      </c>
      <c r="N183" s="7" t="str">
        <f>IF($D183="", "", IF(COUNTIF(Budgets!$T$11:$T$20, $D183)&gt;0, $F$9, IF(COUNTIF(Budgets!$T$22:$T$46, $D183)&gt;0, $E$9, "")))</f>
        <v/>
      </c>
      <c r="P183" s="12" t="str">
        <f t="shared" si="12"/>
        <v/>
      </c>
      <c r="R183" s="12" t="str">
        <f t="shared" si="13"/>
        <v/>
      </c>
      <c r="T183" s="12" t="str">
        <f ca="1">IFERROR(INDEX(Report!$BE$6:$BE$17, MATCH($P183, Report!$AZ$6:$AZ$17, 0)), "")</f>
        <v/>
      </c>
      <c r="V183" s="12" t="str">
        <f t="shared" ca="1" si="14"/>
        <v/>
      </c>
      <c r="X183" s="12" t="str">
        <f>IF($B183="", "", IF(OR(ISNUMBER($B183)=FALSE, $B183&lt;Report!$AX$6, $B183&gt;Report!$AY$17), "Red", ""))</f>
        <v/>
      </c>
    </row>
    <row r="184" spans="1:24" x14ac:dyDescent="0.25">
      <c r="A184" s="2"/>
      <c r="B184" s="86"/>
      <c r="C184" s="87"/>
      <c r="D184" s="88"/>
      <c r="E184" s="89"/>
      <c r="F184" s="90"/>
      <c r="G184" s="2"/>
      <c r="H184" s="38" t="str">
        <f t="shared" si="10"/>
        <v/>
      </c>
      <c r="I184" s="2"/>
      <c r="M184" s="6" t="str">
        <f t="shared" si="11"/>
        <v/>
      </c>
      <c r="N184" s="7" t="str">
        <f>IF($D184="", "", IF(COUNTIF(Budgets!$T$11:$T$20, $D184)&gt;0, $F$9, IF(COUNTIF(Budgets!$T$22:$T$46, $D184)&gt;0, $E$9, "")))</f>
        <v/>
      </c>
      <c r="P184" s="12" t="str">
        <f t="shared" si="12"/>
        <v/>
      </c>
      <c r="R184" s="12" t="str">
        <f t="shared" si="13"/>
        <v/>
      </c>
      <c r="T184" s="12" t="str">
        <f ca="1">IFERROR(INDEX(Report!$BE$6:$BE$17, MATCH($P184, Report!$AZ$6:$AZ$17, 0)), "")</f>
        <v/>
      </c>
      <c r="V184" s="12" t="str">
        <f t="shared" ca="1" si="14"/>
        <v/>
      </c>
      <c r="X184" s="12" t="str">
        <f>IF($B184="", "", IF(OR(ISNUMBER($B184)=FALSE, $B184&lt;Report!$AX$6, $B184&gt;Report!$AY$17), "Red", ""))</f>
        <v/>
      </c>
    </row>
    <row r="185" spans="1:24" x14ac:dyDescent="0.25">
      <c r="A185" s="2"/>
      <c r="B185" s="86"/>
      <c r="C185" s="87"/>
      <c r="D185" s="88"/>
      <c r="E185" s="89"/>
      <c r="F185" s="90"/>
      <c r="G185" s="2"/>
      <c r="H185" s="38" t="str">
        <f t="shared" si="10"/>
        <v/>
      </c>
      <c r="I185" s="2"/>
      <c r="M185" s="6" t="str">
        <f t="shared" si="11"/>
        <v/>
      </c>
      <c r="N185" s="7" t="str">
        <f>IF($D185="", "", IF(COUNTIF(Budgets!$T$11:$T$20, $D185)&gt;0, $F$9, IF(COUNTIF(Budgets!$T$22:$T$46, $D185)&gt;0, $E$9, "")))</f>
        <v/>
      </c>
      <c r="P185" s="12" t="str">
        <f t="shared" si="12"/>
        <v/>
      </c>
      <c r="R185" s="12" t="str">
        <f t="shared" si="13"/>
        <v/>
      </c>
      <c r="T185" s="12" t="str">
        <f ca="1">IFERROR(INDEX(Report!$BE$6:$BE$17, MATCH($P185, Report!$AZ$6:$AZ$17, 0)), "")</f>
        <v/>
      </c>
      <c r="V185" s="12" t="str">
        <f t="shared" ca="1" si="14"/>
        <v/>
      </c>
      <c r="X185" s="12" t="str">
        <f>IF($B185="", "", IF(OR(ISNUMBER($B185)=FALSE, $B185&lt;Report!$AX$6, $B185&gt;Report!$AY$17), "Red", ""))</f>
        <v/>
      </c>
    </row>
    <row r="186" spans="1:24" x14ac:dyDescent="0.25">
      <c r="A186" s="2"/>
      <c r="B186" s="86"/>
      <c r="C186" s="87"/>
      <c r="D186" s="88"/>
      <c r="E186" s="89"/>
      <c r="F186" s="90"/>
      <c r="G186" s="2"/>
      <c r="H186" s="38" t="str">
        <f t="shared" si="10"/>
        <v/>
      </c>
      <c r="I186" s="2"/>
      <c r="M186" s="6" t="str">
        <f t="shared" si="11"/>
        <v/>
      </c>
      <c r="N186" s="7" t="str">
        <f>IF($D186="", "", IF(COUNTIF(Budgets!$T$11:$T$20, $D186)&gt;0, $F$9, IF(COUNTIF(Budgets!$T$22:$T$46, $D186)&gt;0, $E$9, "")))</f>
        <v/>
      </c>
      <c r="P186" s="12" t="str">
        <f t="shared" si="12"/>
        <v/>
      </c>
      <c r="R186" s="12" t="str">
        <f t="shared" si="13"/>
        <v/>
      </c>
      <c r="T186" s="12" t="str">
        <f ca="1">IFERROR(INDEX(Report!$BE$6:$BE$17, MATCH($P186, Report!$AZ$6:$AZ$17, 0)), "")</f>
        <v/>
      </c>
      <c r="V186" s="12" t="str">
        <f t="shared" ca="1" si="14"/>
        <v/>
      </c>
      <c r="X186" s="12" t="str">
        <f>IF($B186="", "", IF(OR(ISNUMBER($B186)=FALSE, $B186&lt;Report!$AX$6, $B186&gt;Report!$AY$17), "Red", ""))</f>
        <v/>
      </c>
    </row>
    <row r="187" spans="1:24" x14ac:dyDescent="0.25">
      <c r="A187" s="2"/>
      <c r="B187" s="86"/>
      <c r="C187" s="87"/>
      <c r="D187" s="88"/>
      <c r="E187" s="89"/>
      <c r="F187" s="90"/>
      <c r="G187" s="2"/>
      <c r="H187" s="38" t="str">
        <f t="shared" si="10"/>
        <v/>
      </c>
      <c r="I187" s="2"/>
      <c r="M187" s="6" t="str">
        <f t="shared" si="11"/>
        <v/>
      </c>
      <c r="N187" s="7" t="str">
        <f>IF($D187="", "", IF(COUNTIF(Budgets!$T$11:$T$20, $D187)&gt;0, $F$9, IF(COUNTIF(Budgets!$T$22:$T$46, $D187)&gt;0, $E$9, "")))</f>
        <v/>
      </c>
      <c r="P187" s="12" t="str">
        <f t="shared" si="12"/>
        <v/>
      </c>
      <c r="R187" s="12" t="str">
        <f t="shared" si="13"/>
        <v/>
      </c>
      <c r="T187" s="12" t="str">
        <f ca="1">IFERROR(INDEX(Report!$BE$6:$BE$17, MATCH($P187, Report!$AZ$6:$AZ$17, 0)), "")</f>
        <v/>
      </c>
      <c r="V187" s="12" t="str">
        <f t="shared" ca="1" si="14"/>
        <v/>
      </c>
      <c r="X187" s="12" t="str">
        <f>IF($B187="", "", IF(OR(ISNUMBER($B187)=FALSE, $B187&lt;Report!$AX$6, $B187&gt;Report!$AY$17), "Red", ""))</f>
        <v/>
      </c>
    </row>
    <row r="188" spans="1:24" x14ac:dyDescent="0.25">
      <c r="A188" s="2"/>
      <c r="B188" s="86"/>
      <c r="C188" s="87"/>
      <c r="D188" s="88"/>
      <c r="E188" s="89"/>
      <c r="F188" s="90"/>
      <c r="G188" s="2"/>
      <c r="H188" s="38" t="str">
        <f t="shared" si="10"/>
        <v/>
      </c>
      <c r="I188" s="2"/>
      <c r="M188" s="6" t="str">
        <f t="shared" si="11"/>
        <v/>
      </c>
      <c r="N188" s="7" t="str">
        <f>IF($D188="", "", IF(COUNTIF(Budgets!$T$11:$T$20, $D188)&gt;0, $F$9, IF(COUNTIF(Budgets!$T$22:$T$46, $D188)&gt;0, $E$9, "")))</f>
        <v/>
      </c>
      <c r="P188" s="12" t="str">
        <f t="shared" si="12"/>
        <v/>
      </c>
      <c r="R188" s="12" t="str">
        <f t="shared" si="13"/>
        <v/>
      </c>
      <c r="T188" s="12" t="str">
        <f ca="1">IFERROR(INDEX(Report!$BE$6:$BE$17, MATCH($P188, Report!$AZ$6:$AZ$17, 0)), "")</f>
        <v/>
      </c>
      <c r="V188" s="12" t="str">
        <f t="shared" ca="1" si="14"/>
        <v/>
      </c>
      <c r="X188" s="12" t="str">
        <f>IF($B188="", "", IF(OR(ISNUMBER($B188)=FALSE, $B188&lt;Report!$AX$6, $B188&gt;Report!$AY$17), "Red", ""))</f>
        <v/>
      </c>
    </row>
    <row r="189" spans="1:24" x14ac:dyDescent="0.25">
      <c r="A189" s="2"/>
      <c r="B189" s="86"/>
      <c r="C189" s="87"/>
      <c r="D189" s="88"/>
      <c r="E189" s="89"/>
      <c r="F189" s="90"/>
      <c r="G189" s="2"/>
      <c r="H189" s="38" t="str">
        <f t="shared" si="10"/>
        <v/>
      </c>
      <c r="I189" s="2"/>
      <c r="M189" s="6" t="str">
        <f t="shared" si="11"/>
        <v/>
      </c>
      <c r="N189" s="7" t="str">
        <f>IF($D189="", "", IF(COUNTIF(Budgets!$T$11:$T$20, $D189)&gt;0, $F$9, IF(COUNTIF(Budgets!$T$22:$T$46, $D189)&gt;0, $E$9, "")))</f>
        <v/>
      </c>
      <c r="P189" s="12" t="str">
        <f t="shared" si="12"/>
        <v/>
      </c>
      <c r="R189" s="12" t="str">
        <f t="shared" si="13"/>
        <v/>
      </c>
      <c r="T189" s="12" t="str">
        <f ca="1">IFERROR(INDEX(Report!$BE$6:$BE$17, MATCH($P189, Report!$AZ$6:$AZ$17, 0)), "")</f>
        <v/>
      </c>
      <c r="V189" s="12" t="str">
        <f t="shared" ca="1" si="14"/>
        <v/>
      </c>
      <c r="X189" s="12" t="str">
        <f>IF($B189="", "", IF(OR(ISNUMBER($B189)=FALSE, $B189&lt;Report!$AX$6, $B189&gt;Report!$AY$17), "Red", ""))</f>
        <v/>
      </c>
    </row>
    <row r="190" spans="1:24" x14ac:dyDescent="0.25">
      <c r="A190" s="2"/>
      <c r="B190" s="86"/>
      <c r="C190" s="87"/>
      <c r="D190" s="88"/>
      <c r="E190" s="89"/>
      <c r="F190" s="90"/>
      <c r="G190" s="2"/>
      <c r="H190" s="38" t="str">
        <f t="shared" si="10"/>
        <v/>
      </c>
      <c r="I190" s="2"/>
      <c r="M190" s="6" t="str">
        <f t="shared" si="11"/>
        <v/>
      </c>
      <c r="N190" s="7" t="str">
        <f>IF($D190="", "", IF(COUNTIF(Budgets!$T$11:$T$20, $D190)&gt;0, $F$9, IF(COUNTIF(Budgets!$T$22:$T$46, $D190)&gt;0, $E$9, "")))</f>
        <v/>
      </c>
      <c r="P190" s="12" t="str">
        <f t="shared" si="12"/>
        <v/>
      </c>
      <c r="R190" s="12" t="str">
        <f t="shared" si="13"/>
        <v/>
      </c>
      <c r="T190" s="12" t="str">
        <f ca="1">IFERROR(INDEX(Report!$BE$6:$BE$17, MATCH($P190, Report!$AZ$6:$AZ$17, 0)), "")</f>
        <v/>
      </c>
      <c r="V190" s="12" t="str">
        <f t="shared" ca="1" si="14"/>
        <v/>
      </c>
      <c r="X190" s="12" t="str">
        <f>IF($B190="", "", IF(OR(ISNUMBER($B190)=FALSE, $B190&lt;Report!$AX$6, $B190&gt;Report!$AY$17), "Red", ""))</f>
        <v/>
      </c>
    </row>
    <row r="191" spans="1:24" x14ac:dyDescent="0.25">
      <c r="A191" s="2"/>
      <c r="B191" s="86"/>
      <c r="C191" s="87"/>
      <c r="D191" s="88"/>
      <c r="E191" s="89"/>
      <c r="F191" s="90"/>
      <c r="G191" s="2"/>
      <c r="H191" s="38" t="str">
        <f t="shared" si="10"/>
        <v/>
      </c>
      <c r="I191" s="2"/>
      <c r="M191" s="6" t="str">
        <f t="shared" si="11"/>
        <v/>
      </c>
      <c r="N191" s="7" t="str">
        <f>IF($D191="", "", IF(COUNTIF(Budgets!$T$11:$T$20, $D191)&gt;0, $F$9, IF(COUNTIF(Budgets!$T$22:$T$46, $D191)&gt;0, $E$9, "")))</f>
        <v/>
      </c>
      <c r="P191" s="12" t="str">
        <f t="shared" si="12"/>
        <v/>
      </c>
      <c r="R191" s="12" t="str">
        <f t="shared" si="13"/>
        <v/>
      </c>
      <c r="T191" s="12" t="str">
        <f ca="1">IFERROR(INDEX(Report!$BE$6:$BE$17, MATCH($P191, Report!$AZ$6:$AZ$17, 0)), "")</f>
        <v/>
      </c>
      <c r="V191" s="12" t="str">
        <f t="shared" ca="1" si="14"/>
        <v/>
      </c>
      <c r="X191" s="12" t="str">
        <f>IF($B191="", "", IF(OR(ISNUMBER($B191)=FALSE, $B191&lt;Report!$AX$6, $B191&gt;Report!$AY$17), "Red", ""))</f>
        <v/>
      </c>
    </row>
    <row r="192" spans="1:24" x14ac:dyDescent="0.25">
      <c r="A192" s="2"/>
      <c r="B192" s="86"/>
      <c r="C192" s="87"/>
      <c r="D192" s="88"/>
      <c r="E192" s="89"/>
      <c r="F192" s="90"/>
      <c r="G192" s="2"/>
      <c r="H192" s="38" t="str">
        <f t="shared" si="10"/>
        <v/>
      </c>
      <c r="I192" s="2"/>
      <c r="M192" s="6" t="str">
        <f t="shared" si="11"/>
        <v/>
      </c>
      <c r="N192" s="7" t="str">
        <f>IF($D192="", "", IF(COUNTIF(Budgets!$T$11:$T$20, $D192)&gt;0, $F$9, IF(COUNTIF(Budgets!$T$22:$T$46, $D192)&gt;0, $E$9, "")))</f>
        <v/>
      </c>
      <c r="P192" s="12" t="str">
        <f t="shared" si="12"/>
        <v/>
      </c>
      <c r="R192" s="12" t="str">
        <f t="shared" si="13"/>
        <v/>
      </c>
      <c r="T192" s="12" t="str">
        <f ca="1">IFERROR(INDEX(Report!$BE$6:$BE$17, MATCH($P192, Report!$AZ$6:$AZ$17, 0)), "")</f>
        <v/>
      </c>
      <c r="V192" s="12" t="str">
        <f t="shared" ca="1" si="14"/>
        <v/>
      </c>
      <c r="X192" s="12" t="str">
        <f>IF($B192="", "", IF(OR(ISNUMBER($B192)=FALSE, $B192&lt;Report!$AX$6, $B192&gt;Report!$AY$17), "Red", ""))</f>
        <v/>
      </c>
    </row>
    <row r="193" spans="1:24" x14ac:dyDescent="0.25">
      <c r="A193" s="2"/>
      <c r="B193" s="86"/>
      <c r="C193" s="87"/>
      <c r="D193" s="88"/>
      <c r="E193" s="89"/>
      <c r="F193" s="90"/>
      <c r="G193" s="2"/>
      <c r="H193" s="38" t="str">
        <f t="shared" si="10"/>
        <v/>
      </c>
      <c r="I193" s="2"/>
      <c r="M193" s="6" t="str">
        <f t="shared" si="11"/>
        <v/>
      </c>
      <c r="N193" s="7" t="str">
        <f>IF($D193="", "", IF(COUNTIF(Budgets!$T$11:$T$20, $D193)&gt;0, $F$9, IF(COUNTIF(Budgets!$T$22:$T$46, $D193)&gt;0, $E$9, "")))</f>
        <v/>
      </c>
      <c r="P193" s="12" t="str">
        <f t="shared" si="12"/>
        <v/>
      </c>
      <c r="R193" s="12" t="str">
        <f t="shared" si="13"/>
        <v/>
      </c>
      <c r="T193" s="12" t="str">
        <f ca="1">IFERROR(INDEX(Report!$BE$6:$BE$17, MATCH($P193, Report!$AZ$6:$AZ$17, 0)), "")</f>
        <v/>
      </c>
      <c r="V193" s="12" t="str">
        <f t="shared" ca="1" si="14"/>
        <v/>
      </c>
      <c r="X193" s="12" t="str">
        <f>IF($B193="", "", IF(OR(ISNUMBER($B193)=FALSE, $B193&lt;Report!$AX$6, $B193&gt;Report!$AY$17), "Red", ""))</f>
        <v/>
      </c>
    </row>
    <row r="194" spans="1:24" x14ac:dyDescent="0.25">
      <c r="A194" s="2"/>
      <c r="B194" s="86"/>
      <c r="C194" s="87"/>
      <c r="D194" s="88"/>
      <c r="E194" s="89"/>
      <c r="F194" s="90"/>
      <c r="G194" s="2"/>
      <c r="H194" s="38" t="str">
        <f t="shared" si="10"/>
        <v/>
      </c>
      <c r="I194" s="2"/>
      <c r="M194" s="6" t="str">
        <f t="shared" si="11"/>
        <v/>
      </c>
      <c r="N194" s="7" t="str">
        <f>IF($D194="", "", IF(COUNTIF(Budgets!$T$11:$T$20, $D194)&gt;0, $F$9, IF(COUNTIF(Budgets!$T$22:$T$46, $D194)&gt;0, $E$9, "")))</f>
        <v/>
      </c>
      <c r="P194" s="12" t="str">
        <f t="shared" si="12"/>
        <v/>
      </c>
      <c r="R194" s="12" t="str">
        <f t="shared" si="13"/>
        <v/>
      </c>
      <c r="T194" s="12" t="str">
        <f ca="1">IFERROR(INDEX(Report!$BE$6:$BE$17, MATCH($P194, Report!$AZ$6:$AZ$17, 0)), "")</f>
        <v/>
      </c>
      <c r="V194" s="12" t="str">
        <f t="shared" ca="1" si="14"/>
        <v/>
      </c>
      <c r="X194" s="12" t="str">
        <f>IF($B194="", "", IF(OR(ISNUMBER($B194)=FALSE, $B194&lt;Report!$AX$6, $B194&gt;Report!$AY$17), "Red", ""))</f>
        <v/>
      </c>
    </row>
    <row r="195" spans="1:24" x14ac:dyDescent="0.25">
      <c r="A195" s="2"/>
      <c r="B195" s="86"/>
      <c r="C195" s="87"/>
      <c r="D195" s="88"/>
      <c r="E195" s="89"/>
      <c r="F195" s="90"/>
      <c r="G195" s="2"/>
      <c r="H195" s="38" t="str">
        <f t="shared" si="10"/>
        <v/>
      </c>
      <c r="I195" s="2"/>
      <c r="M195" s="6" t="str">
        <f t="shared" si="11"/>
        <v/>
      </c>
      <c r="N195" s="7" t="str">
        <f>IF($D195="", "", IF(COUNTIF(Budgets!$T$11:$T$20, $D195)&gt;0, $F$9, IF(COUNTIF(Budgets!$T$22:$T$46, $D195)&gt;0, $E$9, "")))</f>
        <v/>
      </c>
      <c r="P195" s="12" t="str">
        <f t="shared" si="12"/>
        <v/>
      </c>
      <c r="R195" s="12" t="str">
        <f t="shared" si="13"/>
        <v/>
      </c>
      <c r="T195" s="12" t="str">
        <f ca="1">IFERROR(INDEX(Report!$BE$6:$BE$17, MATCH($P195, Report!$AZ$6:$AZ$17, 0)), "")</f>
        <v/>
      </c>
      <c r="V195" s="12" t="str">
        <f t="shared" ca="1" si="14"/>
        <v/>
      </c>
      <c r="X195" s="12" t="str">
        <f>IF($B195="", "", IF(OR(ISNUMBER($B195)=FALSE, $B195&lt;Report!$AX$6, $B195&gt;Report!$AY$17), "Red", ""))</f>
        <v/>
      </c>
    </row>
    <row r="196" spans="1:24" x14ac:dyDescent="0.25">
      <c r="A196" s="2"/>
      <c r="B196" s="86"/>
      <c r="C196" s="87"/>
      <c r="D196" s="88"/>
      <c r="E196" s="89"/>
      <c r="F196" s="90"/>
      <c r="G196" s="2"/>
      <c r="H196" s="38" t="str">
        <f t="shared" si="10"/>
        <v/>
      </c>
      <c r="I196" s="2"/>
      <c r="M196" s="6" t="str">
        <f t="shared" si="11"/>
        <v/>
      </c>
      <c r="N196" s="7" t="str">
        <f>IF($D196="", "", IF(COUNTIF(Budgets!$T$11:$T$20, $D196)&gt;0, $F$9, IF(COUNTIF(Budgets!$T$22:$T$46, $D196)&gt;0, $E$9, "")))</f>
        <v/>
      </c>
      <c r="P196" s="12" t="str">
        <f t="shared" si="12"/>
        <v/>
      </c>
      <c r="R196" s="12" t="str">
        <f t="shared" si="13"/>
        <v/>
      </c>
      <c r="T196" s="12" t="str">
        <f ca="1">IFERROR(INDEX(Report!$BE$6:$BE$17, MATCH($P196, Report!$AZ$6:$AZ$17, 0)), "")</f>
        <v/>
      </c>
      <c r="V196" s="12" t="str">
        <f t="shared" ca="1" si="14"/>
        <v/>
      </c>
      <c r="X196" s="12" t="str">
        <f>IF($B196="", "", IF(OR(ISNUMBER($B196)=FALSE, $B196&lt;Report!$AX$6, $B196&gt;Report!$AY$17), "Red", ""))</f>
        <v/>
      </c>
    </row>
    <row r="197" spans="1:24" x14ac:dyDescent="0.25">
      <c r="A197" s="2"/>
      <c r="B197" s="86"/>
      <c r="C197" s="87"/>
      <c r="D197" s="88"/>
      <c r="E197" s="89"/>
      <c r="F197" s="90"/>
      <c r="G197" s="2"/>
      <c r="H197" s="38" t="str">
        <f t="shared" si="10"/>
        <v/>
      </c>
      <c r="I197" s="2"/>
      <c r="M197" s="6" t="str">
        <f t="shared" si="11"/>
        <v/>
      </c>
      <c r="N197" s="7" t="str">
        <f>IF($D197="", "", IF(COUNTIF(Budgets!$T$11:$T$20, $D197)&gt;0, $F$9, IF(COUNTIF(Budgets!$T$22:$T$46, $D197)&gt;0, $E$9, "")))</f>
        <v/>
      </c>
      <c r="P197" s="12" t="str">
        <f t="shared" si="12"/>
        <v/>
      </c>
      <c r="R197" s="12" t="str">
        <f t="shared" si="13"/>
        <v/>
      </c>
      <c r="T197" s="12" t="str">
        <f ca="1">IFERROR(INDEX(Report!$BE$6:$BE$17, MATCH($P197, Report!$AZ$6:$AZ$17, 0)), "")</f>
        <v/>
      </c>
      <c r="V197" s="12" t="str">
        <f t="shared" ca="1" si="14"/>
        <v/>
      </c>
      <c r="X197" s="12" t="str">
        <f>IF($B197="", "", IF(OR(ISNUMBER($B197)=FALSE, $B197&lt;Report!$AX$6, $B197&gt;Report!$AY$17), "Red", ""))</f>
        <v/>
      </c>
    </row>
    <row r="198" spans="1:24" x14ac:dyDescent="0.25">
      <c r="A198" s="2"/>
      <c r="B198" s="86"/>
      <c r="C198" s="87"/>
      <c r="D198" s="88"/>
      <c r="E198" s="89"/>
      <c r="F198" s="90"/>
      <c r="G198" s="2"/>
      <c r="H198" s="38" t="str">
        <f t="shared" si="10"/>
        <v/>
      </c>
      <c r="I198" s="2"/>
      <c r="M198" s="6" t="str">
        <f t="shared" si="11"/>
        <v/>
      </c>
      <c r="N198" s="7" t="str">
        <f>IF($D198="", "", IF(COUNTIF(Budgets!$T$11:$T$20, $D198)&gt;0, $F$9, IF(COUNTIF(Budgets!$T$22:$T$46, $D198)&gt;0, $E$9, "")))</f>
        <v/>
      </c>
      <c r="P198" s="12" t="str">
        <f t="shared" si="12"/>
        <v/>
      </c>
      <c r="R198" s="12" t="str">
        <f t="shared" si="13"/>
        <v/>
      </c>
      <c r="T198" s="12" t="str">
        <f ca="1">IFERROR(INDEX(Report!$BE$6:$BE$17, MATCH($P198, Report!$AZ$6:$AZ$17, 0)), "")</f>
        <v/>
      </c>
      <c r="V198" s="12" t="str">
        <f t="shared" ca="1" si="14"/>
        <v/>
      </c>
      <c r="X198" s="12" t="str">
        <f>IF($B198="", "", IF(OR(ISNUMBER($B198)=FALSE, $B198&lt;Report!$AX$6, $B198&gt;Report!$AY$17), "Red", ""))</f>
        <v/>
      </c>
    </row>
    <row r="199" spans="1:24" x14ac:dyDescent="0.25">
      <c r="A199" s="2"/>
      <c r="B199" s="86"/>
      <c r="C199" s="87"/>
      <c r="D199" s="88"/>
      <c r="E199" s="89"/>
      <c r="F199" s="90"/>
      <c r="G199" s="2"/>
      <c r="H199" s="38" t="str">
        <f t="shared" si="10"/>
        <v/>
      </c>
      <c r="I199" s="2"/>
      <c r="M199" s="6" t="str">
        <f t="shared" si="11"/>
        <v/>
      </c>
      <c r="N199" s="7" t="str">
        <f>IF($D199="", "", IF(COUNTIF(Budgets!$T$11:$T$20, $D199)&gt;0, $F$9, IF(COUNTIF(Budgets!$T$22:$T$46, $D199)&gt;0, $E$9, "")))</f>
        <v/>
      </c>
      <c r="P199" s="12" t="str">
        <f t="shared" si="12"/>
        <v/>
      </c>
      <c r="R199" s="12" t="str">
        <f t="shared" si="13"/>
        <v/>
      </c>
      <c r="T199" s="12" t="str">
        <f ca="1">IFERROR(INDEX(Report!$BE$6:$BE$17, MATCH($P199, Report!$AZ$6:$AZ$17, 0)), "")</f>
        <v/>
      </c>
      <c r="V199" s="12" t="str">
        <f t="shared" ca="1" si="14"/>
        <v/>
      </c>
      <c r="X199" s="12" t="str">
        <f>IF($B199="", "", IF(OR(ISNUMBER($B199)=FALSE, $B199&lt;Report!$AX$6, $B199&gt;Report!$AY$17), "Red", ""))</f>
        <v/>
      </c>
    </row>
    <row r="200" spans="1:24" x14ac:dyDescent="0.25">
      <c r="A200" s="2"/>
      <c r="B200" s="86"/>
      <c r="C200" s="87"/>
      <c r="D200" s="88"/>
      <c r="E200" s="89"/>
      <c r="F200" s="90"/>
      <c r="G200" s="2"/>
      <c r="H200" s="38" t="str">
        <f t="shared" si="10"/>
        <v/>
      </c>
      <c r="I200" s="2"/>
      <c r="M200" s="6" t="str">
        <f t="shared" si="11"/>
        <v/>
      </c>
      <c r="N200" s="7" t="str">
        <f>IF($D200="", "", IF(COUNTIF(Budgets!$T$11:$T$20, $D200)&gt;0, $F$9, IF(COUNTIF(Budgets!$T$22:$T$46, $D200)&gt;0, $E$9, "")))</f>
        <v/>
      </c>
      <c r="P200" s="12" t="str">
        <f t="shared" si="12"/>
        <v/>
      </c>
      <c r="R200" s="12" t="str">
        <f t="shared" si="13"/>
        <v/>
      </c>
      <c r="T200" s="12" t="str">
        <f ca="1">IFERROR(INDEX(Report!$BE$6:$BE$17, MATCH($P200, Report!$AZ$6:$AZ$17, 0)), "")</f>
        <v/>
      </c>
      <c r="V200" s="12" t="str">
        <f t="shared" ca="1" si="14"/>
        <v/>
      </c>
      <c r="X200" s="12" t="str">
        <f>IF($B200="", "", IF(OR(ISNUMBER($B200)=FALSE, $B200&lt;Report!$AX$6, $B200&gt;Report!$AY$17), "Red", ""))</f>
        <v/>
      </c>
    </row>
    <row r="201" spans="1:24" x14ac:dyDescent="0.25">
      <c r="A201" s="2"/>
      <c r="B201" s="86"/>
      <c r="C201" s="87"/>
      <c r="D201" s="88"/>
      <c r="E201" s="89"/>
      <c r="F201" s="90"/>
      <c r="G201" s="2"/>
      <c r="H201" s="38" t="str">
        <f t="shared" si="10"/>
        <v/>
      </c>
      <c r="I201" s="2"/>
      <c r="M201" s="6" t="str">
        <f t="shared" si="11"/>
        <v/>
      </c>
      <c r="N201" s="7" t="str">
        <f>IF($D201="", "", IF(COUNTIF(Budgets!$T$11:$T$20, $D201)&gt;0, $F$9, IF(COUNTIF(Budgets!$T$22:$T$46, $D201)&gt;0, $E$9, "")))</f>
        <v/>
      </c>
      <c r="P201" s="12" t="str">
        <f t="shared" si="12"/>
        <v/>
      </c>
      <c r="R201" s="12" t="str">
        <f t="shared" si="13"/>
        <v/>
      </c>
      <c r="T201" s="12" t="str">
        <f ca="1">IFERROR(INDEX(Report!$BE$6:$BE$17, MATCH($P201, Report!$AZ$6:$AZ$17, 0)), "")</f>
        <v/>
      </c>
      <c r="V201" s="12" t="str">
        <f t="shared" ca="1" si="14"/>
        <v/>
      </c>
      <c r="X201" s="12" t="str">
        <f>IF($B201="", "", IF(OR(ISNUMBER($B201)=FALSE, $B201&lt;Report!$AX$6, $B201&gt;Report!$AY$17), "Red", ""))</f>
        <v/>
      </c>
    </row>
    <row r="202" spans="1:24" x14ac:dyDescent="0.25">
      <c r="A202" s="2"/>
      <c r="B202" s="86"/>
      <c r="C202" s="87"/>
      <c r="D202" s="88"/>
      <c r="E202" s="89"/>
      <c r="F202" s="90"/>
      <c r="G202" s="2"/>
      <c r="H202" s="38" t="str">
        <f t="shared" si="10"/>
        <v/>
      </c>
      <c r="I202" s="2"/>
      <c r="M202" s="6" t="str">
        <f t="shared" si="11"/>
        <v/>
      </c>
      <c r="N202" s="7" t="str">
        <f>IF($D202="", "", IF(COUNTIF(Budgets!$T$11:$T$20, $D202)&gt;0, $F$9, IF(COUNTIF(Budgets!$T$22:$T$46, $D202)&gt;0, $E$9, "")))</f>
        <v/>
      </c>
      <c r="P202" s="12" t="str">
        <f t="shared" si="12"/>
        <v/>
      </c>
      <c r="R202" s="12" t="str">
        <f t="shared" si="13"/>
        <v/>
      </c>
      <c r="T202" s="12" t="str">
        <f ca="1">IFERROR(INDEX(Report!$BE$6:$BE$17, MATCH($P202, Report!$AZ$6:$AZ$17, 0)), "")</f>
        <v/>
      </c>
      <c r="V202" s="12" t="str">
        <f t="shared" ca="1" si="14"/>
        <v/>
      </c>
      <c r="X202" s="12" t="str">
        <f>IF($B202="", "", IF(OR(ISNUMBER($B202)=FALSE, $B202&lt;Report!$AX$6, $B202&gt;Report!$AY$17), "Red", ""))</f>
        <v/>
      </c>
    </row>
    <row r="203" spans="1:24" x14ac:dyDescent="0.25">
      <c r="A203" s="2"/>
      <c r="B203" s="86"/>
      <c r="C203" s="87"/>
      <c r="D203" s="88"/>
      <c r="E203" s="89"/>
      <c r="F203" s="90"/>
      <c r="G203" s="2"/>
      <c r="H203" s="38" t="str">
        <f t="shared" si="10"/>
        <v/>
      </c>
      <c r="I203" s="2"/>
      <c r="M203" s="6" t="str">
        <f t="shared" si="11"/>
        <v/>
      </c>
      <c r="N203" s="7" t="str">
        <f>IF($D203="", "", IF(COUNTIF(Budgets!$T$11:$T$20, $D203)&gt;0, $F$9, IF(COUNTIF(Budgets!$T$22:$T$46, $D203)&gt;0, $E$9, "")))</f>
        <v/>
      </c>
      <c r="P203" s="12" t="str">
        <f t="shared" si="12"/>
        <v/>
      </c>
      <c r="R203" s="12" t="str">
        <f t="shared" si="13"/>
        <v/>
      </c>
      <c r="T203" s="12" t="str">
        <f ca="1">IFERROR(INDEX(Report!$BE$6:$BE$17, MATCH($P203, Report!$AZ$6:$AZ$17, 0)), "")</f>
        <v/>
      </c>
      <c r="V203" s="12" t="str">
        <f t="shared" ca="1" si="14"/>
        <v/>
      </c>
      <c r="X203" s="12" t="str">
        <f>IF($B203="", "", IF(OR(ISNUMBER($B203)=FALSE, $B203&lt;Report!$AX$6, $B203&gt;Report!$AY$17), "Red", ""))</f>
        <v/>
      </c>
    </row>
    <row r="204" spans="1:24" x14ac:dyDescent="0.25">
      <c r="A204" s="2"/>
      <c r="B204" s="86"/>
      <c r="C204" s="87"/>
      <c r="D204" s="88"/>
      <c r="E204" s="89"/>
      <c r="F204" s="90"/>
      <c r="G204" s="2"/>
      <c r="H204" s="38" t="str">
        <f t="shared" ref="H204:H267" si="15">IF(OR($M204="", $N204=""), "", IF($M204=$N204, "", $H$9))</f>
        <v/>
      </c>
      <c r="I204" s="2"/>
      <c r="M204" s="6" t="str">
        <f t="shared" ref="M204:M267" si="16">IF(AND($E204="", $F204=""), "", IF(AND(NOT($E204=""), NOT($F204="")), "", IF($E204="", $F$9, IF($F204="", $E$9, ""))))</f>
        <v/>
      </c>
      <c r="N204" s="7" t="str">
        <f>IF($D204="", "", IF(COUNTIF(Budgets!$T$11:$T$20, $D204)&gt;0, $F$9, IF(COUNTIF(Budgets!$T$22:$T$46, $D204)&gt;0, $E$9, "")))</f>
        <v/>
      </c>
      <c r="P204" s="12" t="str">
        <f t="shared" ref="P204:P267" si="17">IF($B204="", "", IFERROR(TEXT($B204, "mmm yyyy"), ""))</f>
        <v/>
      </c>
      <c r="R204" s="12" t="str">
        <f t="shared" ref="R204:R267" si="18">IF(OR($P204="", $D204=""), "", CONCATENATE($D204, " - ", $P204))</f>
        <v/>
      </c>
      <c r="T204" s="12" t="str">
        <f ca="1">IFERROR(INDEX(Report!$BE$6:$BE$17, MATCH($P204, Report!$AZ$6:$AZ$17, 0)), "")</f>
        <v/>
      </c>
      <c r="V204" s="12" t="str">
        <f t="shared" ref="V204:V267" ca="1" si="19">IF($T204="X", IF($D204="", "", $D204), "")</f>
        <v/>
      </c>
      <c r="X204" s="12" t="str">
        <f>IF($B204="", "", IF(OR(ISNUMBER($B204)=FALSE, $B204&lt;Report!$AX$6, $B204&gt;Report!$AY$17), "Red", ""))</f>
        <v/>
      </c>
    </row>
    <row r="205" spans="1:24" x14ac:dyDescent="0.25">
      <c r="A205" s="2"/>
      <c r="B205" s="86"/>
      <c r="C205" s="87"/>
      <c r="D205" s="88"/>
      <c r="E205" s="89"/>
      <c r="F205" s="90"/>
      <c r="G205" s="2"/>
      <c r="H205" s="38" t="str">
        <f t="shared" si="15"/>
        <v/>
      </c>
      <c r="I205" s="2"/>
      <c r="M205" s="6" t="str">
        <f t="shared" si="16"/>
        <v/>
      </c>
      <c r="N205" s="7" t="str">
        <f>IF($D205="", "", IF(COUNTIF(Budgets!$T$11:$T$20, $D205)&gt;0, $F$9, IF(COUNTIF(Budgets!$T$22:$T$46, $D205)&gt;0, $E$9, "")))</f>
        <v/>
      </c>
      <c r="P205" s="12" t="str">
        <f t="shared" si="17"/>
        <v/>
      </c>
      <c r="R205" s="12" t="str">
        <f t="shared" si="18"/>
        <v/>
      </c>
      <c r="T205" s="12" t="str">
        <f ca="1">IFERROR(INDEX(Report!$BE$6:$BE$17, MATCH($P205, Report!$AZ$6:$AZ$17, 0)), "")</f>
        <v/>
      </c>
      <c r="V205" s="12" t="str">
        <f t="shared" ca="1" si="19"/>
        <v/>
      </c>
      <c r="X205" s="12" t="str">
        <f>IF($B205="", "", IF(OR(ISNUMBER($B205)=FALSE, $B205&lt;Report!$AX$6, $B205&gt;Report!$AY$17), "Red", ""))</f>
        <v/>
      </c>
    </row>
    <row r="206" spans="1:24" x14ac:dyDescent="0.25">
      <c r="A206" s="2"/>
      <c r="B206" s="86"/>
      <c r="C206" s="87"/>
      <c r="D206" s="88"/>
      <c r="E206" s="89"/>
      <c r="F206" s="90"/>
      <c r="G206" s="2"/>
      <c r="H206" s="38" t="str">
        <f t="shared" si="15"/>
        <v/>
      </c>
      <c r="I206" s="2"/>
      <c r="M206" s="6" t="str">
        <f t="shared" si="16"/>
        <v/>
      </c>
      <c r="N206" s="7" t="str">
        <f>IF($D206="", "", IF(COUNTIF(Budgets!$T$11:$T$20, $D206)&gt;0, $F$9, IF(COUNTIF(Budgets!$T$22:$T$46, $D206)&gt;0, $E$9, "")))</f>
        <v/>
      </c>
      <c r="P206" s="12" t="str">
        <f t="shared" si="17"/>
        <v/>
      </c>
      <c r="R206" s="12" t="str">
        <f t="shared" si="18"/>
        <v/>
      </c>
      <c r="T206" s="12" t="str">
        <f ca="1">IFERROR(INDEX(Report!$BE$6:$BE$17, MATCH($P206, Report!$AZ$6:$AZ$17, 0)), "")</f>
        <v/>
      </c>
      <c r="V206" s="12" t="str">
        <f t="shared" ca="1" si="19"/>
        <v/>
      </c>
      <c r="X206" s="12" t="str">
        <f>IF($B206="", "", IF(OR(ISNUMBER($B206)=FALSE, $B206&lt;Report!$AX$6, $B206&gt;Report!$AY$17), "Red", ""))</f>
        <v/>
      </c>
    </row>
    <row r="207" spans="1:24" x14ac:dyDescent="0.25">
      <c r="A207" s="2"/>
      <c r="B207" s="86"/>
      <c r="C207" s="87"/>
      <c r="D207" s="88"/>
      <c r="E207" s="89"/>
      <c r="F207" s="90"/>
      <c r="G207" s="2"/>
      <c r="H207" s="38" t="str">
        <f t="shared" si="15"/>
        <v/>
      </c>
      <c r="I207" s="2"/>
      <c r="M207" s="6" t="str">
        <f t="shared" si="16"/>
        <v/>
      </c>
      <c r="N207" s="7" t="str">
        <f>IF($D207="", "", IF(COUNTIF(Budgets!$T$11:$T$20, $D207)&gt;0, $F$9, IF(COUNTIF(Budgets!$T$22:$T$46, $D207)&gt;0, $E$9, "")))</f>
        <v/>
      </c>
      <c r="P207" s="12" t="str">
        <f t="shared" si="17"/>
        <v/>
      </c>
      <c r="R207" s="12" t="str">
        <f t="shared" si="18"/>
        <v/>
      </c>
      <c r="T207" s="12" t="str">
        <f ca="1">IFERROR(INDEX(Report!$BE$6:$BE$17, MATCH($P207, Report!$AZ$6:$AZ$17, 0)), "")</f>
        <v/>
      </c>
      <c r="V207" s="12" t="str">
        <f t="shared" ca="1" si="19"/>
        <v/>
      </c>
      <c r="X207" s="12" t="str">
        <f>IF($B207="", "", IF(OR(ISNUMBER($B207)=FALSE, $B207&lt;Report!$AX$6, $B207&gt;Report!$AY$17), "Red", ""))</f>
        <v/>
      </c>
    </row>
    <row r="208" spans="1:24" x14ac:dyDescent="0.25">
      <c r="A208" s="2"/>
      <c r="B208" s="86"/>
      <c r="C208" s="87"/>
      <c r="D208" s="88"/>
      <c r="E208" s="89"/>
      <c r="F208" s="90"/>
      <c r="G208" s="2"/>
      <c r="H208" s="38" t="str">
        <f t="shared" si="15"/>
        <v/>
      </c>
      <c r="I208" s="2"/>
      <c r="M208" s="6" t="str">
        <f t="shared" si="16"/>
        <v/>
      </c>
      <c r="N208" s="7" t="str">
        <f>IF($D208="", "", IF(COUNTIF(Budgets!$T$11:$T$20, $D208)&gt;0, $F$9, IF(COUNTIF(Budgets!$T$22:$T$46, $D208)&gt;0, $E$9, "")))</f>
        <v/>
      </c>
      <c r="P208" s="12" t="str">
        <f t="shared" si="17"/>
        <v/>
      </c>
      <c r="R208" s="12" t="str">
        <f t="shared" si="18"/>
        <v/>
      </c>
      <c r="T208" s="12" t="str">
        <f ca="1">IFERROR(INDEX(Report!$BE$6:$BE$17, MATCH($P208, Report!$AZ$6:$AZ$17, 0)), "")</f>
        <v/>
      </c>
      <c r="V208" s="12" t="str">
        <f t="shared" ca="1" si="19"/>
        <v/>
      </c>
      <c r="X208" s="12" t="str">
        <f>IF($B208="", "", IF(OR(ISNUMBER($B208)=FALSE, $B208&lt;Report!$AX$6, $B208&gt;Report!$AY$17), "Red", ""))</f>
        <v/>
      </c>
    </row>
    <row r="209" spans="1:24" x14ac:dyDescent="0.25">
      <c r="A209" s="2"/>
      <c r="B209" s="86"/>
      <c r="C209" s="87"/>
      <c r="D209" s="88"/>
      <c r="E209" s="89"/>
      <c r="F209" s="90"/>
      <c r="G209" s="2"/>
      <c r="H209" s="38" t="str">
        <f t="shared" si="15"/>
        <v/>
      </c>
      <c r="I209" s="2"/>
      <c r="M209" s="6" t="str">
        <f t="shared" si="16"/>
        <v/>
      </c>
      <c r="N209" s="7" t="str">
        <f>IF($D209="", "", IF(COUNTIF(Budgets!$T$11:$T$20, $D209)&gt;0, $F$9, IF(COUNTIF(Budgets!$T$22:$T$46, $D209)&gt;0, $E$9, "")))</f>
        <v/>
      </c>
      <c r="P209" s="12" t="str">
        <f t="shared" si="17"/>
        <v/>
      </c>
      <c r="R209" s="12" t="str">
        <f t="shared" si="18"/>
        <v/>
      </c>
      <c r="T209" s="12" t="str">
        <f ca="1">IFERROR(INDEX(Report!$BE$6:$BE$17, MATCH($P209, Report!$AZ$6:$AZ$17, 0)), "")</f>
        <v/>
      </c>
      <c r="V209" s="12" t="str">
        <f t="shared" ca="1" si="19"/>
        <v/>
      </c>
      <c r="X209" s="12" t="str">
        <f>IF($B209="", "", IF(OR(ISNUMBER($B209)=FALSE, $B209&lt;Report!$AX$6, $B209&gt;Report!$AY$17), "Red", ""))</f>
        <v/>
      </c>
    </row>
    <row r="210" spans="1:24" x14ac:dyDescent="0.25">
      <c r="A210" s="2"/>
      <c r="B210" s="86"/>
      <c r="C210" s="87"/>
      <c r="D210" s="88"/>
      <c r="E210" s="89"/>
      <c r="F210" s="90"/>
      <c r="G210" s="2"/>
      <c r="H210" s="38" t="str">
        <f t="shared" si="15"/>
        <v/>
      </c>
      <c r="I210" s="2"/>
      <c r="M210" s="6" t="str">
        <f t="shared" si="16"/>
        <v/>
      </c>
      <c r="N210" s="7" t="str">
        <f>IF($D210="", "", IF(COUNTIF(Budgets!$T$11:$T$20, $D210)&gt;0, $F$9, IF(COUNTIF(Budgets!$T$22:$T$46, $D210)&gt;0, $E$9, "")))</f>
        <v/>
      </c>
      <c r="P210" s="12" t="str">
        <f t="shared" si="17"/>
        <v/>
      </c>
      <c r="R210" s="12" t="str">
        <f t="shared" si="18"/>
        <v/>
      </c>
      <c r="T210" s="12" t="str">
        <f ca="1">IFERROR(INDEX(Report!$BE$6:$BE$17, MATCH($P210, Report!$AZ$6:$AZ$17, 0)), "")</f>
        <v/>
      </c>
      <c r="V210" s="12" t="str">
        <f t="shared" ca="1" si="19"/>
        <v/>
      </c>
      <c r="X210" s="12" t="str">
        <f>IF($B210="", "", IF(OR(ISNUMBER($B210)=FALSE, $B210&lt;Report!$AX$6, $B210&gt;Report!$AY$17), "Red", ""))</f>
        <v/>
      </c>
    </row>
    <row r="211" spans="1:24" x14ac:dyDescent="0.25">
      <c r="A211" s="2"/>
      <c r="B211" s="86"/>
      <c r="C211" s="87"/>
      <c r="D211" s="88"/>
      <c r="E211" s="89"/>
      <c r="F211" s="90"/>
      <c r="G211" s="2"/>
      <c r="H211" s="38" t="str">
        <f t="shared" si="15"/>
        <v/>
      </c>
      <c r="I211" s="2"/>
      <c r="M211" s="6" t="str">
        <f t="shared" si="16"/>
        <v/>
      </c>
      <c r="N211" s="7" t="str">
        <f>IF($D211="", "", IF(COUNTIF(Budgets!$T$11:$T$20, $D211)&gt;0, $F$9, IF(COUNTIF(Budgets!$T$22:$T$46, $D211)&gt;0, $E$9, "")))</f>
        <v/>
      </c>
      <c r="P211" s="12" t="str">
        <f t="shared" si="17"/>
        <v/>
      </c>
      <c r="R211" s="12" t="str">
        <f t="shared" si="18"/>
        <v/>
      </c>
      <c r="T211" s="12" t="str">
        <f ca="1">IFERROR(INDEX(Report!$BE$6:$BE$17, MATCH($P211, Report!$AZ$6:$AZ$17, 0)), "")</f>
        <v/>
      </c>
      <c r="V211" s="12" t="str">
        <f t="shared" ca="1" si="19"/>
        <v/>
      </c>
      <c r="X211" s="12" t="str">
        <f>IF($B211="", "", IF(OR(ISNUMBER($B211)=FALSE, $B211&lt;Report!$AX$6, $B211&gt;Report!$AY$17), "Red", ""))</f>
        <v/>
      </c>
    </row>
    <row r="212" spans="1:24" x14ac:dyDescent="0.25">
      <c r="A212" s="2"/>
      <c r="B212" s="86"/>
      <c r="C212" s="87"/>
      <c r="D212" s="88"/>
      <c r="E212" s="89"/>
      <c r="F212" s="90"/>
      <c r="G212" s="2"/>
      <c r="H212" s="38" t="str">
        <f t="shared" si="15"/>
        <v/>
      </c>
      <c r="I212" s="2"/>
      <c r="M212" s="6" t="str">
        <f t="shared" si="16"/>
        <v/>
      </c>
      <c r="N212" s="7" t="str">
        <f>IF($D212="", "", IF(COUNTIF(Budgets!$T$11:$T$20, $D212)&gt;0, $F$9, IF(COUNTIF(Budgets!$T$22:$T$46, $D212)&gt;0, $E$9, "")))</f>
        <v/>
      </c>
      <c r="P212" s="12" t="str">
        <f t="shared" si="17"/>
        <v/>
      </c>
      <c r="R212" s="12" t="str">
        <f t="shared" si="18"/>
        <v/>
      </c>
      <c r="T212" s="12" t="str">
        <f ca="1">IFERROR(INDEX(Report!$BE$6:$BE$17, MATCH($P212, Report!$AZ$6:$AZ$17, 0)), "")</f>
        <v/>
      </c>
      <c r="V212" s="12" t="str">
        <f t="shared" ca="1" si="19"/>
        <v/>
      </c>
      <c r="X212" s="12" t="str">
        <f>IF($B212="", "", IF(OR(ISNUMBER($B212)=FALSE, $B212&lt;Report!$AX$6, $B212&gt;Report!$AY$17), "Red", ""))</f>
        <v/>
      </c>
    </row>
    <row r="213" spans="1:24" x14ac:dyDescent="0.25">
      <c r="A213" s="2"/>
      <c r="B213" s="86"/>
      <c r="C213" s="87"/>
      <c r="D213" s="88"/>
      <c r="E213" s="89"/>
      <c r="F213" s="90"/>
      <c r="G213" s="2"/>
      <c r="H213" s="38" t="str">
        <f t="shared" si="15"/>
        <v/>
      </c>
      <c r="I213" s="2"/>
      <c r="M213" s="6" t="str">
        <f t="shared" si="16"/>
        <v/>
      </c>
      <c r="N213" s="7" t="str">
        <f>IF($D213="", "", IF(COUNTIF(Budgets!$T$11:$T$20, $D213)&gt;0, $F$9, IF(COUNTIF(Budgets!$T$22:$T$46, $D213)&gt;0, $E$9, "")))</f>
        <v/>
      </c>
      <c r="P213" s="12" t="str">
        <f t="shared" si="17"/>
        <v/>
      </c>
      <c r="R213" s="12" t="str">
        <f t="shared" si="18"/>
        <v/>
      </c>
      <c r="T213" s="12" t="str">
        <f ca="1">IFERROR(INDEX(Report!$BE$6:$BE$17, MATCH($P213, Report!$AZ$6:$AZ$17, 0)), "")</f>
        <v/>
      </c>
      <c r="V213" s="12" t="str">
        <f t="shared" ca="1" si="19"/>
        <v/>
      </c>
      <c r="X213" s="12" t="str">
        <f>IF($B213="", "", IF(OR(ISNUMBER($B213)=FALSE, $B213&lt;Report!$AX$6, $B213&gt;Report!$AY$17), "Red", ""))</f>
        <v/>
      </c>
    </row>
    <row r="214" spans="1:24" x14ac:dyDescent="0.25">
      <c r="A214" s="2"/>
      <c r="B214" s="86"/>
      <c r="C214" s="87"/>
      <c r="D214" s="88"/>
      <c r="E214" s="89"/>
      <c r="F214" s="90"/>
      <c r="G214" s="2"/>
      <c r="H214" s="38" t="str">
        <f t="shared" si="15"/>
        <v/>
      </c>
      <c r="I214" s="2"/>
      <c r="M214" s="6" t="str">
        <f t="shared" si="16"/>
        <v/>
      </c>
      <c r="N214" s="7" t="str">
        <f>IF($D214="", "", IF(COUNTIF(Budgets!$T$11:$T$20, $D214)&gt;0, $F$9, IF(COUNTIF(Budgets!$T$22:$T$46, $D214)&gt;0, $E$9, "")))</f>
        <v/>
      </c>
      <c r="P214" s="12" t="str">
        <f t="shared" si="17"/>
        <v/>
      </c>
      <c r="R214" s="12" t="str">
        <f t="shared" si="18"/>
        <v/>
      </c>
      <c r="T214" s="12" t="str">
        <f ca="1">IFERROR(INDEX(Report!$BE$6:$BE$17, MATCH($P214, Report!$AZ$6:$AZ$17, 0)), "")</f>
        <v/>
      </c>
      <c r="V214" s="12" t="str">
        <f t="shared" ca="1" si="19"/>
        <v/>
      </c>
      <c r="X214" s="12" t="str">
        <f>IF($B214="", "", IF(OR(ISNUMBER($B214)=FALSE, $B214&lt;Report!$AX$6, $B214&gt;Report!$AY$17), "Red", ""))</f>
        <v/>
      </c>
    </row>
    <row r="215" spans="1:24" x14ac:dyDescent="0.25">
      <c r="A215" s="2"/>
      <c r="B215" s="86"/>
      <c r="C215" s="87"/>
      <c r="D215" s="88"/>
      <c r="E215" s="89"/>
      <c r="F215" s="90"/>
      <c r="G215" s="2"/>
      <c r="H215" s="38" t="str">
        <f t="shared" si="15"/>
        <v/>
      </c>
      <c r="I215" s="2"/>
      <c r="M215" s="6" t="str">
        <f t="shared" si="16"/>
        <v/>
      </c>
      <c r="N215" s="7" t="str">
        <f>IF($D215="", "", IF(COUNTIF(Budgets!$T$11:$T$20, $D215)&gt;0, $F$9, IF(COUNTIF(Budgets!$T$22:$T$46, $D215)&gt;0, $E$9, "")))</f>
        <v/>
      </c>
      <c r="P215" s="12" t="str">
        <f t="shared" si="17"/>
        <v/>
      </c>
      <c r="R215" s="12" t="str">
        <f t="shared" si="18"/>
        <v/>
      </c>
      <c r="T215" s="12" t="str">
        <f ca="1">IFERROR(INDEX(Report!$BE$6:$BE$17, MATCH($P215, Report!$AZ$6:$AZ$17, 0)), "")</f>
        <v/>
      </c>
      <c r="V215" s="12" t="str">
        <f t="shared" ca="1" si="19"/>
        <v/>
      </c>
      <c r="X215" s="12" t="str">
        <f>IF($B215="", "", IF(OR(ISNUMBER($B215)=FALSE, $B215&lt;Report!$AX$6, $B215&gt;Report!$AY$17), "Red", ""))</f>
        <v/>
      </c>
    </row>
    <row r="216" spans="1:24" x14ac:dyDescent="0.25">
      <c r="A216" s="2"/>
      <c r="B216" s="86"/>
      <c r="C216" s="87"/>
      <c r="D216" s="88"/>
      <c r="E216" s="89"/>
      <c r="F216" s="90"/>
      <c r="G216" s="2"/>
      <c r="H216" s="38" t="str">
        <f t="shared" si="15"/>
        <v/>
      </c>
      <c r="I216" s="2"/>
      <c r="M216" s="6" t="str">
        <f t="shared" si="16"/>
        <v/>
      </c>
      <c r="N216" s="7" t="str">
        <f>IF($D216="", "", IF(COUNTIF(Budgets!$T$11:$T$20, $D216)&gt;0, $F$9, IF(COUNTIF(Budgets!$T$22:$T$46, $D216)&gt;0, $E$9, "")))</f>
        <v/>
      </c>
      <c r="P216" s="12" t="str">
        <f t="shared" si="17"/>
        <v/>
      </c>
      <c r="R216" s="12" t="str">
        <f t="shared" si="18"/>
        <v/>
      </c>
      <c r="T216" s="12" t="str">
        <f ca="1">IFERROR(INDEX(Report!$BE$6:$BE$17, MATCH($P216, Report!$AZ$6:$AZ$17, 0)), "")</f>
        <v/>
      </c>
      <c r="V216" s="12" t="str">
        <f t="shared" ca="1" si="19"/>
        <v/>
      </c>
      <c r="X216" s="12" t="str">
        <f>IF($B216="", "", IF(OR(ISNUMBER($B216)=FALSE, $B216&lt;Report!$AX$6, $B216&gt;Report!$AY$17), "Red", ""))</f>
        <v/>
      </c>
    </row>
    <row r="217" spans="1:24" x14ac:dyDescent="0.25">
      <c r="A217" s="2"/>
      <c r="B217" s="86"/>
      <c r="C217" s="87"/>
      <c r="D217" s="88"/>
      <c r="E217" s="89"/>
      <c r="F217" s="90"/>
      <c r="G217" s="2"/>
      <c r="H217" s="38" t="str">
        <f t="shared" si="15"/>
        <v/>
      </c>
      <c r="I217" s="2"/>
      <c r="M217" s="6" t="str">
        <f t="shared" si="16"/>
        <v/>
      </c>
      <c r="N217" s="7" t="str">
        <f>IF($D217="", "", IF(COUNTIF(Budgets!$T$11:$T$20, $D217)&gt;0, $F$9, IF(COUNTIF(Budgets!$T$22:$T$46, $D217)&gt;0, $E$9, "")))</f>
        <v/>
      </c>
      <c r="P217" s="12" t="str">
        <f t="shared" si="17"/>
        <v/>
      </c>
      <c r="R217" s="12" t="str">
        <f t="shared" si="18"/>
        <v/>
      </c>
      <c r="T217" s="12" t="str">
        <f ca="1">IFERROR(INDEX(Report!$BE$6:$BE$17, MATCH($P217, Report!$AZ$6:$AZ$17, 0)), "")</f>
        <v/>
      </c>
      <c r="V217" s="12" t="str">
        <f t="shared" ca="1" si="19"/>
        <v/>
      </c>
      <c r="X217" s="12" t="str">
        <f>IF($B217="", "", IF(OR(ISNUMBER($B217)=FALSE, $B217&lt;Report!$AX$6, $B217&gt;Report!$AY$17), "Red", ""))</f>
        <v/>
      </c>
    </row>
    <row r="218" spans="1:24" x14ac:dyDescent="0.25">
      <c r="A218" s="2"/>
      <c r="B218" s="86"/>
      <c r="C218" s="87"/>
      <c r="D218" s="88"/>
      <c r="E218" s="89"/>
      <c r="F218" s="90"/>
      <c r="G218" s="2"/>
      <c r="H218" s="38" t="str">
        <f t="shared" si="15"/>
        <v/>
      </c>
      <c r="I218" s="2"/>
      <c r="M218" s="6" t="str">
        <f t="shared" si="16"/>
        <v/>
      </c>
      <c r="N218" s="7" t="str">
        <f>IF($D218="", "", IF(COUNTIF(Budgets!$T$11:$T$20, $D218)&gt;0, $F$9, IF(COUNTIF(Budgets!$T$22:$T$46, $D218)&gt;0, $E$9, "")))</f>
        <v/>
      </c>
      <c r="P218" s="12" t="str">
        <f t="shared" si="17"/>
        <v/>
      </c>
      <c r="R218" s="12" t="str">
        <f t="shared" si="18"/>
        <v/>
      </c>
      <c r="T218" s="12" t="str">
        <f ca="1">IFERROR(INDEX(Report!$BE$6:$BE$17, MATCH($P218, Report!$AZ$6:$AZ$17, 0)), "")</f>
        <v/>
      </c>
      <c r="V218" s="12" t="str">
        <f t="shared" ca="1" si="19"/>
        <v/>
      </c>
      <c r="X218" s="12" t="str">
        <f>IF($B218="", "", IF(OR(ISNUMBER($B218)=FALSE, $B218&lt;Report!$AX$6, $B218&gt;Report!$AY$17), "Red", ""))</f>
        <v/>
      </c>
    </row>
    <row r="219" spans="1:24" x14ac:dyDescent="0.25">
      <c r="A219" s="2"/>
      <c r="B219" s="86"/>
      <c r="C219" s="87"/>
      <c r="D219" s="88"/>
      <c r="E219" s="89"/>
      <c r="F219" s="90"/>
      <c r="G219" s="2"/>
      <c r="H219" s="38" t="str">
        <f t="shared" si="15"/>
        <v/>
      </c>
      <c r="I219" s="2"/>
      <c r="M219" s="6" t="str">
        <f t="shared" si="16"/>
        <v/>
      </c>
      <c r="N219" s="7" t="str">
        <f>IF($D219="", "", IF(COUNTIF(Budgets!$T$11:$T$20, $D219)&gt;0, $F$9, IF(COUNTIF(Budgets!$T$22:$T$46, $D219)&gt;0, $E$9, "")))</f>
        <v/>
      </c>
      <c r="P219" s="12" t="str">
        <f t="shared" si="17"/>
        <v/>
      </c>
      <c r="R219" s="12" t="str">
        <f t="shared" si="18"/>
        <v/>
      </c>
      <c r="T219" s="12" t="str">
        <f ca="1">IFERROR(INDEX(Report!$BE$6:$BE$17, MATCH($P219, Report!$AZ$6:$AZ$17, 0)), "")</f>
        <v/>
      </c>
      <c r="V219" s="12" t="str">
        <f t="shared" ca="1" si="19"/>
        <v/>
      </c>
      <c r="X219" s="12" t="str">
        <f>IF($B219="", "", IF(OR(ISNUMBER($B219)=FALSE, $B219&lt;Report!$AX$6, $B219&gt;Report!$AY$17), "Red", ""))</f>
        <v/>
      </c>
    </row>
    <row r="220" spans="1:24" x14ac:dyDescent="0.25">
      <c r="A220" s="2"/>
      <c r="B220" s="86"/>
      <c r="C220" s="87"/>
      <c r="D220" s="88"/>
      <c r="E220" s="89"/>
      <c r="F220" s="90"/>
      <c r="G220" s="2"/>
      <c r="H220" s="38" t="str">
        <f t="shared" si="15"/>
        <v/>
      </c>
      <c r="I220" s="2"/>
      <c r="M220" s="6" t="str">
        <f t="shared" si="16"/>
        <v/>
      </c>
      <c r="N220" s="7" t="str">
        <f>IF($D220="", "", IF(COUNTIF(Budgets!$T$11:$T$20, $D220)&gt;0, $F$9, IF(COUNTIF(Budgets!$T$22:$T$46, $D220)&gt;0, $E$9, "")))</f>
        <v/>
      </c>
      <c r="P220" s="12" t="str">
        <f t="shared" si="17"/>
        <v/>
      </c>
      <c r="R220" s="12" t="str">
        <f t="shared" si="18"/>
        <v/>
      </c>
      <c r="T220" s="12" t="str">
        <f ca="1">IFERROR(INDEX(Report!$BE$6:$BE$17, MATCH($P220, Report!$AZ$6:$AZ$17, 0)), "")</f>
        <v/>
      </c>
      <c r="V220" s="12" t="str">
        <f t="shared" ca="1" si="19"/>
        <v/>
      </c>
      <c r="X220" s="12" t="str">
        <f>IF($B220="", "", IF(OR(ISNUMBER($B220)=FALSE, $B220&lt;Report!$AX$6, $B220&gt;Report!$AY$17), "Red", ""))</f>
        <v/>
      </c>
    </row>
    <row r="221" spans="1:24" x14ac:dyDescent="0.25">
      <c r="A221" s="2"/>
      <c r="B221" s="86"/>
      <c r="C221" s="87"/>
      <c r="D221" s="88"/>
      <c r="E221" s="89"/>
      <c r="F221" s="90"/>
      <c r="G221" s="2"/>
      <c r="H221" s="38" t="str">
        <f t="shared" si="15"/>
        <v/>
      </c>
      <c r="I221" s="2"/>
      <c r="M221" s="6" t="str">
        <f t="shared" si="16"/>
        <v/>
      </c>
      <c r="N221" s="7" t="str">
        <f>IF($D221="", "", IF(COUNTIF(Budgets!$T$11:$T$20, $D221)&gt;0, $F$9, IF(COUNTIF(Budgets!$T$22:$T$46, $D221)&gt;0, $E$9, "")))</f>
        <v/>
      </c>
      <c r="P221" s="12" t="str">
        <f t="shared" si="17"/>
        <v/>
      </c>
      <c r="R221" s="12" t="str">
        <f t="shared" si="18"/>
        <v/>
      </c>
      <c r="T221" s="12" t="str">
        <f ca="1">IFERROR(INDEX(Report!$BE$6:$BE$17, MATCH($P221, Report!$AZ$6:$AZ$17, 0)), "")</f>
        <v/>
      </c>
      <c r="V221" s="12" t="str">
        <f t="shared" ca="1" si="19"/>
        <v/>
      </c>
      <c r="X221" s="12" t="str">
        <f>IF($B221="", "", IF(OR(ISNUMBER($B221)=FALSE, $B221&lt;Report!$AX$6, $B221&gt;Report!$AY$17), "Red", ""))</f>
        <v/>
      </c>
    </row>
    <row r="222" spans="1:24" x14ac:dyDescent="0.25">
      <c r="A222" s="2"/>
      <c r="B222" s="86"/>
      <c r="C222" s="87"/>
      <c r="D222" s="88"/>
      <c r="E222" s="89"/>
      <c r="F222" s="90"/>
      <c r="G222" s="2"/>
      <c r="H222" s="38" t="str">
        <f t="shared" si="15"/>
        <v/>
      </c>
      <c r="I222" s="2"/>
      <c r="M222" s="6" t="str">
        <f t="shared" si="16"/>
        <v/>
      </c>
      <c r="N222" s="7" t="str">
        <f>IF($D222="", "", IF(COUNTIF(Budgets!$T$11:$T$20, $D222)&gt;0, $F$9, IF(COUNTIF(Budgets!$T$22:$T$46, $D222)&gt;0, $E$9, "")))</f>
        <v/>
      </c>
      <c r="P222" s="12" t="str">
        <f t="shared" si="17"/>
        <v/>
      </c>
      <c r="R222" s="12" t="str">
        <f t="shared" si="18"/>
        <v/>
      </c>
      <c r="T222" s="12" t="str">
        <f ca="1">IFERROR(INDEX(Report!$BE$6:$BE$17, MATCH($P222, Report!$AZ$6:$AZ$17, 0)), "")</f>
        <v/>
      </c>
      <c r="V222" s="12" t="str">
        <f t="shared" ca="1" si="19"/>
        <v/>
      </c>
      <c r="X222" s="12" t="str">
        <f>IF($B222="", "", IF(OR(ISNUMBER($B222)=FALSE, $B222&lt;Report!$AX$6, $B222&gt;Report!$AY$17), "Red", ""))</f>
        <v/>
      </c>
    </row>
    <row r="223" spans="1:24" x14ac:dyDescent="0.25">
      <c r="A223" s="2"/>
      <c r="B223" s="86"/>
      <c r="C223" s="87"/>
      <c r="D223" s="88"/>
      <c r="E223" s="89"/>
      <c r="F223" s="90"/>
      <c r="G223" s="2"/>
      <c r="H223" s="38" t="str">
        <f t="shared" si="15"/>
        <v/>
      </c>
      <c r="I223" s="2"/>
      <c r="M223" s="6" t="str">
        <f t="shared" si="16"/>
        <v/>
      </c>
      <c r="N223" s="7" t="str">
        <f>IF($D223="", "", IF(COUNTIF(Budgets!$T$11:$T$20, $D223)&gt;0, $F$9, IF(COUNTIF(Budgets!$T$22:$T$46, $D223)&gt;0, $E$9, "")))</f>
        <v/>
      </c>
      <c r="P223" s="12" t="str">
        <f t="shared" si="17"/>
        <v/>
      </c>
      <c r="R223" s="12" t="str">
        <f t="shared" si="18"/>
        <v/>
      </c>
      <c r="T223" s="12" t="str">
        <f ca="1">IFERROR(INDEX(Report!$BE$6:$BE$17, MATCH($P223, Report!$AZ$6:$AZ$17, 0)), "")</f>
        <v/>
      </c>
      <c r="V223" s="12" t="str">
        <f t="shared" ca="1" si="19"/>
        <v/>
      </c>
      <c r="X223" s="12" t="str">
        <f>IF($B223="", "", IF(OR(ISNUMBER($B223)=FALSE, $B223&lt;Report!$AX$6, $B223&gt;Report!$AY$17), "Red", ""))</f>
        <v/>
      </c>
    </row>
    <row r="224" spans="1:24" x14ac:dyDescent="0.25">
      <c r="A224" s="2"/>
      <c r="B224" s="86"/>
      <c r="C224" s="87"/>
      <c r="D224" s="88"/>
      <c r="E224" s="89"/>
      <c r="F224" s="90"/>
      <c r="G224" s="2"/>
      <c r="H224" s="38" t="str">
        <f t="shared" si="15"/>
        <v/>
      </c>
      <c r="I224" s="2"/>
      <c r="M224" s="6" t="str">
        <f t="shared" si="16"/>
        <v/>
      </c>
      <c r="N224" s="7" t="str">
        <f>IF($D224="", "", IF(COUNTIF(Budgets!$T$11:$T$20, $D224)&gt;0, $F$9, IF(COUNTIF(Budgets!$T$22:$T$46, $D224)&gt;0, $E$9, "")))</f>
        <v/>
      </c>
      <c r="P224" s="12" t="str">
        <f t="shared" si="17"/>
        <v/>
      </c>
      <c r="R224" s="12" t="str">
        <f t="shared" si="18"/>
        <v/>
      </c>
      <c r="T224" s="12" t="str">
        <f ca="1">IFERROR(INDEX(Report!$BE$6:$BE$17, MATCH($P224, Report!$AZ$6:$AZ$17, 0)), "")</f>
        <v/>
      </c>
      <c r="V224" s="12" t="str">
        <f t="shared" ca="1" si="19"/>
        <v/>
      </c>
      <c r="X224" s="12" t="str">
        <f>IF($B224="", "", IF(OR(ISNUMBER($B224)=FALSE, $B224&lt;Report!$AX$6, $B224&gt;Report!$AY$17), "Red", ""))</f>
        <v/>
      </c>
    </row>
    <row r="225" spans="1:24" x14ac:dyDescent="0.25">
      <c r="A225" s="2"/>
      <c r="B225" s="86"/>
      <c r="C225" s="87"/>
      <c r="D225" s="88"/>
      <c r="E225" s="89"/>
      <c r="F225" s="90"/>
      <c r="G225" s="2"/>
      <c r="H225" s="38" t="str">
        <f t="shared" si="15"/>
        <v/>
      </c>
      <c r="I225" s="2"/>
      <c r="M225" s="6" t="str">
        <f t="shared" si="16"/>
        <v/>
      </c>
      <c r="N225" s="7" t="str">
        <f>IF($D225="", "", IF(COUNTIF(Budgets!$T$11:$T$20, $D225)&gt;0, $F$9, IF(COUNTIF(Budgets!$T$22:$T$46, $D225)&gt;0, $E$9, "")))</f>
        <v/>
      </c>
      <c r="P225" s="12" t="str">
        <f t="shared" si="17"/>
        <v/>
      </c>
      <c r="R225" s="12" t="str">
        <f t="shared" si="18"/>
        <v/>
      </c>
      <c r="T225" s="12" t="str">
        <f ca="1">IFERROR(INDEX(Report!$BE$6:$BE$17, MATCH($P225, Report!$AZ$6:$AZ$17, 0)), "")</f>
        <v/>
      </c>
      <c r="V225" s="12" t="str">
        <f t="shared" ca="1" si="19"/>
        <v/>
      </c>
      <c r="X225" s="12" t="str">
        <f>IF($B225="", "", IF(OR(ISNUMBER($B225)=FALSE, $B225&lt;Report!$AX$6, $B225&gt;Report!$AY$17), "Red", ""))</f>
        <v/>
      </c>
    </row>
    <row r="226" spans="1:24" x14ac:dyDescent="0.25">
      <c r="A226" s="2"/>
      <c r="B226" s="86"/>
      <c r="C226" s="87"/>
      <c r="D226" s="88"/>
      <c r="E226" s="89"/>
      <c r="F226" s="90"/>
      <c r="G226" s="2"/>
      <c r="H226" s="38" t="str">
        <f t="shared" si="15"/>
        <v/>
      </c>
      <c r="I226" s="2"/>
      <c r="M226" s="6" t="str">
        <f t="shared" si="16"/>
        <v/>
      </c>
      <c r="N226" s="7" t="str">
        <f>IF($D226="", "", IF(COUNTIF(Budgets!$T$11:$T$20, $D226)&gt;0, $F$9, IF(COUNTIF(Budgets!$T$22:$T$46, $D226)&gt;0, $E$9, "")))</f>
        <v/>
      </c>
      <c r="P226" s="12" t="str">
        <f t="shared" si="17"/>
        <v/>
      </c>
      <c r="R226" s="12" t="str">
        <f t="shared" si="18"/>
        <v/>
      </c>
      <c r="T226" s="12" t="str">
        <f ca="1">IFERROR(INDEX(Report!$BE$6:$BE$17, MATCH($P226, Report!$AZ$6:$AZ$17, 0)), "")</f>
        <v/>
      </c>
      <c r="V226" s="12" t="str">
        <f t="shared" ca="1" si="19"/>
        <v/>
      </c>
      <c r="X226" s="12" t="str">
        <f>IF($B226="", "", IF(OR(ISNUMBER($B226)=FALSE, $B226&lt;Report!$AX$6, $B226&gt;Report!$AY$17), "Red", ""))</f>
        <v/>
      </c>
    </row>
    <row r="227" spans="1:24" x14ac:dyDescent="0.25">
      <c r="A227" s="2"/>
      <c r="B227" s="86"/>
      <c r="C227" s="87"/>
      <c r="D227" s="88"/>
      <c r="E227" s="89"/>
      <c r="F227" s="90"/>
      <c r="G227" s="2"/>
      <c r="H227" s="38" t="str">
        <f t="shared" si="15"/>
        <v/>
      </c>
      <c r="I227" s="2"/>
      <c r="M227" s="6" t="str">
        <f t="shared" si="16"/>
        <v/>
      </c>
      <c r="N227" s="7" t="str">
        <f>IF($D227="", "", IF(COUNTIF(Budgets!$T$11:$T$20, $D227)&gt;0, $F$9, IF(COUNTIF(Budgets!$T$22:$T$46, $D227)&gt;0, $E$9, "")))</f>
        <v/>
      </c>
      <c r="P227" s="12" t="str">
        <f t="shared" si="17"/>
        <v/>
      </c>
      <c r="R227" s="12" t="str">
        <f t="shared" si="18"/>
        <v/>
      </c>
      <c r="T227" s="12" t="str">
        <f ca="1">IFERROR(INDEX(Report!$BE$6:$BE$17, MATCH($P227, Report!$AZ$6:$AZ$17, 0)), "")</f>
        <v/>
      </c>
      <c r="V227" s="12" t="str">
        <f t="shared" ca="1" si="19"/>
        <v/>
      </c>
      <c r="X227" s="12" t="str">
        <f>IF($B227="", "", IF(OR(ISNUMBER($B227)=FALSE, $B227&lt;Report!$AX$6, $B227&gt;Report!$AY$17), "Red", ""))</f>
        <v/>
      </c>
    </row>
    <row r="228" spans="1:24" x14ac:dyDescent="0.25">
      <c r="A228" s="2"/>
      <c r="B228" s="86"/>
      <c r="C228" s="87"/>
      <c r="D228" s="88"/>
      <c r="E228" s="89"/>
      <c r="F228" s="90"/>
      <c r="G228" s="2"/>
      <c r="H228" s="38" t="str">
        <f t="shared" si="15"/>
        <v/>
      </c>
      <c r="I228" s="2"/>
      <c r="M228" s="6" t="str">
        <f t="shared" si="16"/>
        <v/>
      </c>
      <c r="N228" s="7" t="str">
        <f>IF($D228="", "", IF(COUNTIF(Budgets!$T$11:$T$20, $D228)&gt;0, $F$9, IF(COUNTIF(Budgets!$T$22:$T$46, $D228)&gt;0, $E$9, "")))</f>
        <v/>
      </c>
      <c r="P228" s="12" t="str">
        <f t="shared" si="17"/>
        <v/>
      </c>
      <c r="R228" s="12" t="str">
        <f t="shared" si="18"/>
        <v/>
      </c>
      <c r="T228" s="12" t="str">
        <f ca="1">IFERROR(INDEX(Report!$BE$6:$BE$17, MATCH($P228, Report!$AZ$6:$AZ$17, 0)), "")</f>
        <v/>
      </c>
      <c r="V228" s="12" t="str">
        <f t="shared" ca="1" si="19"/>
        <v/>
      </c>
      <c r="X228" s="12" t="str">
        <f>IF($B228="", "", IF(OR(ISNUMBER($B228)=FALSE, $B228&lt;Report!$AX$6, $B228&gt;Report!$AY$17), "Red", ""))</f>
        <v/>
      </c>
    </row>
    <row r="229" spans="1:24" x14ac:dyDescent="0.25">
      <c r="A229" s="2"/>
      <c r="B229" s="86"/>
      <c r="C229" s="87"/>
      <c r="D229" s="88"/>
      <c r="E229" s="89"/>
      <c r="F229" s="90"/>
      <c r="G229" s="2"/>
      <c r="H229" s="38" t="str">
        <f t="shared" si="15"/>
        <v/>
      </c>
      <c r="I229" s="2"/>
      <c r="M229" s="6" t="str">
        <f t="shared" si="16"/>
        <v/>
      </c>
      <c r="N229" s="7" t="str">
        <f>IF($D229="", "", IF(COUNTIF(Budgets!$T$11:$T$20, $D229)&gt;0, $F$9, IF(COUNTIF(Budgets!$T$22:$T$46, $D229)&gt;0, $E$9, "")))</f>
        <v/>
      </c>
      <c r="P229" s="12" t="str">
        <f t="shared" si="17"/>
        <v/>
      </c>
      <c r="R229" s="12" t="str">
        <f t="shared" si="18"/>
        <v/>
      </c>
      <c r="T229" s="12" t="str">
        <f ca="1">IFERROR(INDEX(Report!$BE$6:$BE$17, MATCH($P229, Report!$AZ$6:$AZ$17, 0)), "")</f>
        <v/>
      </c>
      <c r="V229" s="12" t="str">
        <f t="shared" ca="1" si="19"/>
        <v/>
      </c>
      <c r="X229" s="12" t="str">
        <f>IF($B229="", "", IF(OR(ISNUMBER($B229)=FALSE, $B229&lt;Report!$AX$6, $B229&gt;Report!$AY$17), "Red", ""))</f>
        <v/>
      </c>
    </row>
    <row r="230" spans="1:24" x14ac:dyDescent="0.25">
      <c r="A230" s="2"/>
      <c r="B230" s="86"/>
      <c r="C230" s="87"/>
      <c r="D230" s="88"/>
      <c r="E230" s="89"/>
      <c r="F230" s="90"/>
      <c r="G230" s="2"/>
      <c r="H230" s="38" t="str">
        <f t="shared" si="15"/>
        <v/>
      </c>
      <c r="I230" s="2"/>
      <c r="M230" s="6" t="str">
        <f t="shared" si="16"/>
        <v/>
      </c>
      <c r="N230" s="7" t="str">
        <f>IF($D230="", "", IF(COUNTIF(Budgets!$T$11:$T$20, $D230)&gt;0, $F$9, IF(COUNTIF(Budgets!$T$22:$T$46, $D230)&gt;0, $E$9, "")))</f>
        <v/>
      </c>
      <c r="P230" s="12" t="str">
        <f t="shared" si="17"/>
        <v/>
      </c>
      <c r="R230" s="12" t="str">
        <f t="shared" si="18"/>
        <v/>
      </c>
      <c r="T230" s="12" t="str">
        <f ca="1">IFERROR(INDEX(Report!$BE$6:$BE$17, MATCH($P230, Report!$AZ$6:$AZ$17, 0)), "")</f>
        <v/>
      </c>
      <c r="V230" s="12" t="str">
        <f t="shared" ca="1" si="19"/>
        <v/>
      </c>
      <c r="X230" s="12" t="str">
        <f>IF($B230="", "", IF(OR(ISNUMBER($B230)=FALSE, $B230&lt;Report!$AX$6, $B230&gt;Report!$AY$17), "Red", ""))</f>
        <v/>
      </c>
    </row>
    <row r="231" spans="1:24" x14ac:dyDescent="0.25">
      <c r="A231" s="2"/>
      <c r="B231" s="86"/>
      <c r="C231" s="87"/>
      <c r="D231" s="88"/>
      <c r="E231" s="89"/>
      <c r="F231" s="90"/>
      <c r="G231" s="2"/>
      <c r="H231" s="38" t="str">
        <f t="shared" si="15"/>
        <v/>
      </c>
      <c r="I231" s="2"/>
      <c r="M231" s="6" t="str">
        <f t="shared" si="16"/>
        <v/>
      </c>
      <c r="N231" s="7" t="str">
        <f>IF($D231="", "", IF(COUNTIF(Budgets!$T$11:$T$20, $D231)&gt;0, $F$9, IF(COUNTIF(Budgets!$T$22:$T$46, $D231)&gt;0, $E$9, "")))</f>
        <v/>
      </c>
      <c r="P231" s="12" t="str">
        <f t="shared" si="17"/>
        <v/>
      </c>
      <c r="R231" s="12" t="str">
        <f t="shared" si="18"/>
        <v/>
      </c>
      <c r="T231" s="12" t="str">
        <f ca="1">IFERROR(INDEX(Report!$BE$6:$BE$17, MATCH($P231, Report!$AZ$6:$AZ$17, 0)), "")</f>
        <v/>
      </c>
      <c r="V231" s="12" t="str">
        <f t="shared" ca="1" si="19"/>
        <v/>
      </c>
      <c r="X231" s="12" t="str">
        <f>IF($B231="", "", IF(OR(ISNUMBER($B231)=FALSE, $B231&lt;Report!$AX$6, $B231&gt;Report!$AY$17), "Red", ""))</f>
        <v/>
      </c>
    </row>
    <row r="232" spans="1:24" x14ac:dyDescent="0.25">
      <c r="A232" s="2"/>
      <c r="B232" s="86"/>
      <c r="C232" s="87"/>
      <c r="D232" s="88"/>
      <c r="E232" s="89"/>
      <c r="F232" s="90"/>
      <c r="G232" s="2"/>
      <c r="H232" s="38" t="str">
        <f t="shared" si="15"/>
        <v/>
      </c>
      <c r="I232" s="2"/>
      <c r="M232" s="6" t="str">
        <f t="shared" si="16"/>
        <v/>
      </c>
      <c r="N232" s="7" t="str">
        <f>IF($D232="", "", IF(COUNTIF(Budgets!$T$11:$T$20, $D232)&gt;0, $F$9, IF(COUNTIF(Budgets!$T$22:$T$46, $D232)&gt;0, $E$9, "")))</f>
        <v/>
      </c>
      <c r="P232" s="12" t="str">
        <f t="shared" si="17"/>
        <v/>
      </c>
      <c r="R232" s="12" t="str">
        <f t="shared" si="18"/>
        <v/>
      </c>
      <c r="T232" s="12" t="str">
        <f ca="1">IFERROR(INDEX(Report!$BE$6:$BE$17, MATCH($P232, Report!$AZ$6:$AZ$17, 0)), "")</f>
        <v/>
      </c>
      <c r="V232" s="12" t="str">
        <f t="shared" ca="1" si="19"/>
        <v/>
      </c>
      <c r="X232" s="12" t="str">
        <f>IF($B232="", "", IF(OR(ISNUMBER($B232)=FALSE, $B232&lt;Report!$AX$6, $B232&gt;Report!$AY$17), "Red", ""))</f>
        <v/>
      </c>
    </row>
    <row r="233" spans="1:24" x14ac:dyDescent="0.25">
      <c r="A233" s="2"/>
      <c r="B233" s="86"/>
      <c r="C233" s="87"/>
      <c r="D233" s="88"/>
      <c r="E233" s="89"/>
      <c r="F233" s="90"/>
      <c r="G233" s="2"/>
      <c r="H233" s="38" t="str">
        <f t="shared" si="15"/>
        <v/>
      </c>
      <c r="I233" s="2"/>
      <c r="M233" s="6" t="str">
        <f t="shared" si="16"/>
        <v/>
      </c>
      <c r="N233" s="7" t="str">
        <f>IF($D233="", "", IF(COUNTIF(Budgets!$T$11:$T$20, $D233)&gt;0, $F$9, IF(COUNTIF(Budgets!$T$22:$T$46, $D233)&gt;0, $E$9, "")))</f>
        <v/>
      </c>
      <c r="P233" s="12" t="str">
        <f t="shared" si="17"/>
        <v/>
      </c>
      <c r="R233" s="12" t="str">
        <f t="shared" si="18"/>
        <v/>
      </c>
      <c r="T233" s="12" t="str">
        <f ca="1">IFERROR(INDEX(Report!$BE$6:$BE$17, MATCH($P233, Report!$AZ$6:$AZ$17, 0)), "")</f>
        <v/>
      </c>
      <c r="V233" s="12" t="str">
        <f t="shared" ca="1" si="19"/>
        <v/>
      </c>
      <c r="X233" s="12" t="str">
        <f>IF($B233="", "", IF(OR(ISNUMBER($B233)=FALSE, $B233&lt;Report!$AX$6, $B233&gt;Report!$AY$17), "Red", ""))</f>
        <v/>
      </c>
    </row>
    <row r="234" spans="1:24" x14ac:dyDescent="0.25">
      <c r="A234" s="2"/>
      <c r="B234" s="86"/>
      <c r="C234" s="87"/>
      <c r="D234" s="88"/>
      <c r="E234" s="89"/>
      <c r="F234" s="90"/>
      <c r="G234" s="2"/>
      <c r="H234" s="38" t="str">
        <f t="shared" si="15"/>
        <v/>
      </c>
      <c r="I234" s="2"/>
      <c r="M234" s="6" t="str">
        <f t="shared" si="16"/>
        <v/>
      </c>
      <c r="N234" s="7" t="str">
        <f>IF($D234="", "", IF(COUNTIF(Budgets!$T$11:$T$20, $D234)&gt;0, $F$9, IF(COUNTIF(Budgets!$T$22:$T$46, $D234)&gt;0, $E$9, "")))</f>
        <v/>
      </c>
      <c r="P234" s="12" t="str">
        <f t="shared" si="17"/>
        <v/>
      </c>
      <c r="R234" s="12" t="str">
        <f t="shared" si="18"/>
        <v/>
      </c>
      <c r="T234" s="12" t="str">
        <f ca="1">IFERROR(INDEX(Report!$BE$6:$BE$17, MATCH($P234, Report!$AZ$6:$AZ$17, 0)), "")</f>
        <v/>
      </c>
      <c r="V234" s="12" t="str">
        <f t="shared" ca="1" si="19"/>
        <v/>
      </c>
      <c r="X234" s="12" t="str">
        <f>IF($B234="", "", IF(OR(ISNUMBER($B234)=FALSE, $B234&lt;Report!$AX$6, $B234&gt;Report!$AY$17), "Red", ""))</f>
        <v/>
      </c>
    </row>
    <row r="235" spans="1:24" x14ac:dyDescent="0.25">
      <c r="A235" s="2"/>
      <c r="B235" s="86"/>
      <c r="C235" s="87"/>
      <c r="D235" s="88"/>
      <c r="E235" s="89"/>
      <c r="F235" s="90"/>
      <c r="G235" s="2"/>
      <c r="H235" s="38" t="str">
        <f t="shared" si="15"/>
        <v/>
      </c>
      <c r="I235" s="2"/>
      <c r="M235" s="6" t="str">
        <f t="shared" si="16"/>
        <v/>
      </c>
      <c r="N235" s="7" t="str">
        <f>IF($D235="", "", IF(COUNTIF(Budgets!$T$11:$T$20, $D235)&gt;0, $F$9, IF(COUNTIF(Budgets!$T$22:$T$46, $D235)&gt;0, $E$9, "")))</f>
        <v/>
      </c>
      <c r="P235" s="12" t="str">
        <f t="shared" si="17"/>
        <v/>
      </c>
      <c r="R235" s="12" t="str">
        <f t="shared" si="18"/>
        <v/>
      </c>
      <c r="T235" s="12" t="str">
        <f ca="1">IFERROR(INDEX(Report!$BE$6:$BE$17, MATCH($P235, Report!$AZ$6:$AZ$17, 0)), "")</f>
        <v/>
      </c>
      <c r="V235" s="12" t="str">
        <f t="shared" ca="1" si="19"/>
        <v/>
      </c>
      <c r="X235" s="12" t="str">
        <f>IF($B235="", "", IF(OR(ISNUMBER($B235)=FALSE, $B235&lt;Report!$AX$6, $B235&gt;Report!$AY$17), "Red", ""))</f>
        <v/>
      </c>
    </row>
    <row r="236" spans="1:24" x14ac:dyDescent="0.25">
      <c r="A236" s="2"/>
      <c r="B236" s="86"/>
      <c r="C236" s="87"/>
      <c r="D236" s="88"/>
      <c r="E236" s="89"/>
      <c r="F236" s="90"/>
      <c r="G236" s="2"/>
      <c r="H236" s="38" t="str">
        <f t="shared" si="15"/>
        <v/>
      </c>
      <c r="I236" s="2"/>
      <c r="M236" s="6" t="str">
        <f t="shared" si="16"/>
        <v/>
      </c>
      <c r="N236" s="7" t="str">
        <f>IF($D236="", "", IF(COUNTIF(Budgets!$T$11:$T$20, $D236)&gt;0, $F$9, IF(COUNTIF(Budgets!$T$22:$T$46, $D236)&gt;0, $E$9, "")))</f>
        <v/>
      </c>
      <c r="P236" s="12" t="str">
        <f t="shared" si="17"/>
        <v/>
      </c>
      <c r="R236" s="12" t="str">
        <f t="shared" si="18"/>
        <v/>
      </c>
      <c r="T236" s="12" t="str">
        <f ca="1">IFERROR(INDEX(Report!$BE$6:$BE$17, MATCH($P236, Report!$AZ$6:$AZ$17, 0)), "")</f>
        <v/>
      </c>
      <c r="V236" s="12" t="str">
        <f t="shared" ca="1" si="19"/>
        <v/>
      </c>
      <c r="X236" s="12" t="str">
        <f>IF($B236="", "", IF(OR(ISNUMBER($B236)=FALSE, $B236&lt;Report!$AX$6, $B236&gt;Report!$AY$17), "Red", ""))</f>
        <v/>
      </c>
    </row>
    <row r="237" spans="1:24" x14ac:dyDescent="0.25">
      <c r="A237" s="2"/>
      <c r="B237" s="86"/>
      <c r="C237" s="87"/>
      <c r="D237" s="88"/>
      <c r="E237" s="89"/>
      <c r="F237" s="90"/>
      <c r="G237" s="2"/>
      <c r="H237" s="38" t="str">
        <f t="shared" si="15"/>
        <v/>
      </c>
      <c r="I237" s="2"/>
      <c r="M237" s="6" t="str">
        <f t="shared" si="16"/>
        <v/>
      </c>
      <c r="N237" s="7" t="str">
        <f>IF($D237="", "", IF(COUNTIF(Budgets!$T$11:$T$20, $D237)&gt;0, $F$9, IF(COUNTIF(Budgets!$T$22:$T$46, $D237)&gt;0, $E$9, "")))</f>
        <v/>
      </c>
      <c r="P237" s="12" t="str">
        <f t="shared" si="17"/>
        <v/>
      </c>
      <c r="R237" s="12" t="str">
        <f t="shared" si="18"/>
        <v/>
      </c>
      <c r="T237" s="12" t="str">
        <f ca="1">IFERROR(INDEX(Report!$BE$6:$BE$17, MATCH($P237, Report!$AZ$6:$AZ$17, 0)), "")</f>
        <v/>
      </c>
      <c r="V237" s="12" t="str">
        <f t="shared" ca="1" si="19"/>
        <v/>
      </c>
      <c r="X237" s="12" t="str">
        <f>IF($B237="", "", IF(OR(ISNUMBER($B237)=FALSE, $B237&lt;Report!$AX$6, $B237&gt;Report!$AY$17), "Red", ""))</f>
        <v/>
      </c>
    </row>
    <row r="238" spans="1:24" x14ac:dyDescent="0.25">
      <c r="A238" s="2"/>
      <c r="B238" s="86"/>
      <c r="C238" s="87"/>
      <c r="D238" s="88"/>
      <c r="E238" s="89"/>
      <c r="F238" s="90"/>
      <c r="G238" s="2"/>
      <c r="H238" s="38" t="str">
        <f t="shared" si="15"/>
        <v/>
      </c>
      <c r="I238" s="2"/>
      <c r="M238" s="6" t="str">
        <f t="shared" si="16"/>
        <v/>
      </c>
      <c r="N238" s="7" t="str">
        <f>IF($D238="", "", IF(COUNTIF(Budgets!$T$11:$T$20, $D238)&gt;0, $F$9, IF(COUNTIF(Budgets!$T$22:$T$46, $D238)&gt;0, $E$9, "")))</f>
        <v/>
      </c>
      <c r="P238" s="12" t="str">
        <f t="shared" si="17"/>
        <v/>
      </c>
      <c r="R238" s="12" t="str">
        <f t="shared" si="18"/>
        <v/>
      </c>
      <c r="T238" s="12" t="str">
        <f ca="1">IFERROR(INDEX(Report!$BE$6:$BE$17, MATCH($P238, Report!$AZ$6:$AZ$17, 0)), "")</f>
        <v/>
      </c>
      <c r="V238" s="12" t="str">
        <f t="shared" ca="1" si="19"/>
        <v/>
      </c>
      <c r="X238" s="12" t="str">
        <f>IF($B238="", "", IF(OR(ISNUMBER($B238)=FALSE, $B238&lt;Report!$AX$6, $B238&gt;Report!$AY$17), "Red", ""))</f>
        <v/>
      </c>
    </row>
    <row r="239" spans="1:24" x14ac:dyDescent="0.25">
      <c r="A239" s="2"/>
      <c r="B239" s="86"/>
      <c r="C239" s="87"/>
      <c r="D239" s="88"/>
      <c r="E239" s="89"/>
      <c r="F239" s="90"/>
      <c r="G239" s="2"/>
      <c r="H239" s="38" t="str">
        <f t="shared" si="15"/>
        <v/>
      </c>
      <c r="I239" s="2"/>
      <c r="M239" s="6" t="str">
        <f t="shared" si="16"/>
        <v/>
      </c>
      <c r="N239" s="7" t="str">
        <f>IF($D239="", "", IF(COUNTIF(Budgets!$T$11:$T$20, $D239)&gt;0, $F$9, IF(COUNTIF(Budgets!$T$22:$T$46, $D239)&gt;0, $E$9, "")))</f>
        <v/>
      </c>
      <c r="P239" s="12" t="str">
        <f t="shared" si="17"/>
        <v/>
      </c>
      <c r="R239" s="12" t="str">
        <f t="shared" si="18"/>
        <v/>
      </c>
      <c r="T239" s="12" t="str">
        <f ca="1">IFERROR(INDEX(Report!$BE$6:$BE$17, MATCH($P239, Report!$AZ$6:$AZ$17, 0)), "")</f>
        <v/>
      </c>
      <c r="V239" s="12" t="str">
        <f t="shared" ca="1" si="19"/>
        <v/>
      </c>
      <c r="X239" s="12" t="str">
        <f>IF($B239="", "", IF(OR(ISNUMBER($B239)=FALSE, $B239&lt;Report!$AX$6, $B239&gt;Report!$AY$17), "Red", ""))</f>
        <v/>
      </c>
    </row>
    <row r="240" spans="1:24" x14ac:dyDescent="0.25">
      <c r="A240" s="2"/>
      <c r="B240" s="86"/>
      <c r="C240" s="87"/>
      <c r="D240" s="88"/>
      <c r="E240" s="89"/>
      <c r="F240" s="90"/>
      <c r="G240" s="2"/>
      <c r="H240" s="38" t="str">
        <f t="shared" si="15"/>
        <v/>
      </c>
      <c r="I240" s="2"/>
      <c r="M240" s="6" t="str">
        <f t="shared" si="16"/>
        <v/>
      </c>
      <c r="N240" s="7" t="str">
        <f>IF($D240="", "", IF(COUNTIF(Budgets!$T$11:$T$20, $D240)&gt;0, $F$9, IF(COUNTIF(Budgets!$T$22:$T$46, $D240)&gt;0, $E$9, "")))</f>
        <v/>
      </c>
      <c r="P240" s="12" t="str">
        <f t="shared" si="17"/>
        <v/>
      </c>
      <c r="R240" s="12" t="str">
        <f t="shared" si="18"/>
        <v/>
      </c>
      <c r="T240" s="12" t="str">
        <f ca="1">IFERROR(INDEX(Report!$BE$6:$BE$17, MATCH($P240, Report!$AZ$6:$AZ$17, 0)), "")</f>
        <v/>
      </c>
      <c r="V240" s="12" t="str">
        <f t="shared" ca="1" si="19"/>
        <v/>
      </c>
      <c r="X240" s="12" t="str">
        <f>IF($B240="", "", IF(OR(ISNUMBER($B240)=FALSE, $B240&lt;Report!$AX$6, $B240&gt;Report!$AY$17), "Red", ""))</f>
        <v/>
      </c>
    </row>
    <row r="241" spans="1:24" x14ac:dyDescent="0.25">
      <c r="A241" s="2"/>
      <c r="B241" s="86"/>
      <c r="C241" s="87"/>
      <c r="D241" s="88"/>
      <c r="E241" s="89"/>
      <c r="F241" s="90"/>
      <c r="G241" s="2"/>
      <c r="H241" s="38" t="str">
        <f t="shared" si="15"/>
        <v/>
      </c>
      <c r="I241" s="2"/>
      <c r="M241" s="6" t="str">
        <f t="shared" si="16"/>
        <v/>
      </c>
      <c r="N241" s="7" t="str">
        <f>IF($D241="", "", IF(COUNTIF(Budgets!$T$11:$T$20, $D241)&gt;0, $F$9, IF(COUNTIF(Budgets!$T$22:$T$46, $D241)&gt;0, $E$9, "")))</f>
        <v/>
      </c>
      <c r="P241" s="12" t="str">
        <f t="shared" si="17"/>
        <v/>
      </c>
      <c r="R241" s="12" t="str">
        <f t="shared" si="18"/>
        <v/>
      </c>
      <c r="T241" s="12" t="str">
        <f ca="1">IFERROR(INDEX(Report!$BE$6:$BE$17, MATCH($P241, Report!$AZ$6:$AZ$17, 0)), "")</f>
        <v/>
      </c>
      <c r="V241" s="12" t="str">
        <f t="shared" ca="1" si="19"/>
        <v/>
      </c>
      <c r="X241" s="12" t="str">
        <f>IF($B241="", "", IF(OR(ISNUMBER($B241)=FALSE, $B241&lt;Report!$AX$6, $B241&gt;Report!$AY$17), "Red", ""))</f>
        <v/>
      </c>
    </row>
    <row r="242" spans="1:24" x14ac:dyDescent="0.25">
      <c r="A242" s="2"/>
      <c r="B242" s="86"/>
      <c r="C242" s="87"/>
      <c r="D242" s="88"/>
      <c r="E242" s="89"/>
      <c r="F242" s="90"/>
      <c r="G242" s="2"/>
      <c r="H242" s="38" t="str">
        <f t="shared" si="15"/>
        <v/>
      </c>
      <c r="I242" s="2"/>
      <c r="M242" s="6" t="str">
        <f t="shared" si="16"/>
        <v/>
      </c>
      <c r="N242" s="7" t="str">
        <f>IF($D242="", "", IF(COUNTIF(Budgets!$T$11:$T$20, $D242)&gt;0, $F$9, IF(COUNTIF(Budgets!$T$22:$T$46, $D242)&gt;0, $E$9, "")))</f>
        <v/>
      </c>
      <c r="P242" s="12" t="str">
        <f t="shared" si="17"/>
        <v/>
      </c>
      <c r="R242" s="12" t="str">
        <f t="shared" si="18"/>
        <v/>
      </c>
      <c r="T242" s="12" t="str">
        <f ca="1">IFERROR(INDEX(Report!$BE$6:$BE$17, MATCH($P242, Report!$AZ$6:$AZ$17, 0)), "")</f>
        <v/>
      </c>
      <c r="V242" s="12" t="str">
        <f t="shared" ca="1" si="19"/>
        <v/>
      </c>
      <c r="X242" s="12" t="str">
        <f>IF($B242="", "", IF(OR(ISNUMBER($B242)=FALSE, $B242&lt;Report!$AX$6, $B242&gt;Report!$AY$17), "Red", ""))</f>
        <v/>
      </c>
    </row>
    <row r="243" spans="1:24" x14ac:dyDescent="0.25">
      <c r="A243" s="2"/>
      <c r="B243" s="86"/>
      <c r="C243" s="87"/>
      <c r="D243" s="88"/>
      <c r="E243" s="89"/>
      <c r="F243" s="90"/>
      <c r="G243" s="2"/>
      <c r="H243" s="38" t="str">
        <f t="shared" si="15"/>
        <v/>
      </c>
      <c r="I243" s="2"/>
      <c r="M243" s="6" t="str">
        <f t="shared" si="16"/>
        <v/>
      </c>
      <c r="N243" s="7" t="str">
        <f>IF($D243="", "", IF(COUNTIF(Budgets!$T$11:$T$20, $D243)&gt;0, $F$9, IF(COUNTIF(Budgets!$T$22:$T$46, $D243)&gt;0, $E$9, "")))</f>
        <v/>
      </c>
      <c r="P243" s="12" t="str">
        <f t="shared" si="17"/>
        <v/>
      </c>
      <c r="R243" s="12" t="str">
        <f t="shared" si="18"/>
        <v/>
      </c>
      <c r="T243" s="12" t="str">
        <f ca="1">IFERROR(INDEX(Report!$BE$6:$BE$17, MATCH($P243, Report!$AZ$6:$AZ$17, 0)), "")</f>
        <v/>
      </c>
      <c r="V243" s="12" t="str">
        <f t="shared" ca="1" si="19"/>
        <v/>
      </c>
      <c r="X243" s="12" t="str">
        <f>IF($B243="", "", IF(OR(ISNUMBER($B243)=FALSE, $B243&lt;Report!$AX$6, $B243&gt;Report!$AY$17), "Red", ""))</f>
        <v/>
      </c>
    </row>
    <row r="244" spans="1:24" x14ac:dyDescent="0.25">
      <c r="A244" s="2"/>
      <c r="B244" s="86"/>
      <c r="C244" s="87"/>
      <c r="D244" s="88"/>
      <c r="E244" s="89"/>
      <c r="F244" s="90"/>
      <c r="G244" s="2"/>
      <c r="H244" s="38" t="str">
        <f t="shared" si="15"/>
        <v/>
      </c>
      <c r="I244" s="2"/>
      <c r="M244" s="6" t="str">
        <f t="shared" si="16"/>
        <v/>
      </c>
      <c r="N244" s="7" t="str">
        <f>IF($D244="", "", IF(COUNTIF(Budgets!$T$11:$T$20, $D244)&gt;0, $F$9, IF(COUNTIF(Budgets!$T$22:$T$46, $D244)&gt;0, $E$9, "")))</f>
        <v/>
      </c>
      <c r="P244" s="12" t="str">
        <f t="shared" si="17"/>
        <v/>
      </c>
      <c r="R244" s="12" t="str">
        <f t="shared" si="18"/>
        <v/>
      </c>
      <c r="T244" s="12" t="str">
        <f ca="1">IFERROR(INDEX(Report!$BE$6:$BE$17, MATCH($P244, Report!$AZ$6:$AZ$17, 0)), "")</f>
        <v/>
      </c>
      <c r="V244" s="12" t="str">
        <f t="shared" ca="1" si="19"/>
        <v/>
      </c>
      <c r="X244" s="12" t="str">
        <f>IF($B244="", "", IF(OR(ISNUMBER($B244)=FALSE, $B244&lt;Report!$AX$6, $B244&gt;Report!$AY$17), "Red", ""))</f>
        <v/>
      </c>
    </row>
    <row r="245" spans="1:24" x14ac:dyDescent="0.25">
      <c r="A245" s="2"/>
      <c r="B245" s="86"/>
      <c r="C245" s="87"/>
      <c r="D245" s="88"/>
      <c r="E245" s="89"/>
      <c r="F245" s="90"/>
      <c r="G245" s="2"/>
      <c r="H245" s="38" t="str">
        <f t="shared" si="15"/>
        <v/>
      </c>
      <c r="I245" s="2"/>
      <c r="M245" s="6" t="str">
        <f t="shared" si="16"/>
        <v/>
      </c>
      <c r="N245" s="7" t="str">
        <f>IF($D245="", "", IF(COUNTIF(Budgets!$T$11:$T$20, $D245)&gt;0, $F$9, IF(COUNTIF(Budgets!$T$22:$T$46, $D245)&gt;0, $E$9, "")))</f>
        <v/>
      </c>
      <c r="P245" s="12" t="str">
        <f t="shared" si="17"/>
        <v/>
      </c>
      <c r="R245" s="12" t="str">
        <f t="shared" si="18"/>
        <v/>
      </c>
      <c r="T245" s="12" t="str">
        <f ca="1">IFERROR(INDEX(Report!$BE$6:$BE$17, MATCH($P245, Report!$AZ$6:$AZ$17, 0)), "")</f>
        <v/>
      </c>
      <c r="V245" s="12" t="str">
        <f t="shared" ca="1" si="19"/>
        <v/>
      </c>
      <c r="X245" s="12" t="str">
        <f>IF($B245="", "", IF(OR(ISNUMBER($B245)=FALSE, $B245&lt;Report!$AX$6, $B245&gt;Report!$AY$17), "Red", ""))</f>
        <v/>
      </c>
    </row>
    <row r="246" spans="1:24" x14ac:dyDescent="0.25">
      <c r="A246" s="2"/>
      <c r="B246" s="86"/>
      <c r="C246" s="87"/>
      <c r="D246" s="88"/>
      <c r="E246" s="89"/>
      <c r="F246" s="90"/>
      <c r="G246" s="2"/>
      <c r="H246" s="38" t="str">
        <f t="shared" si="15"/>
        <v/>
      </c>
      <c r="I246" s="2"/>
      <c r="M246" s="6" t="str">
        <f t="shared" si="16"/>
        <v/>
      </c>
      <c r="N246" s="7" t="str">
        <f>IF($D246="", "", IF(COUNTIF(Budgets!$T$11:$T$20, $D246)&gt;0, $F$9, IF(COUNTIF(Budgets!$T$22:$T$46, $D246)&gt;0, $E$9, "")))</f>
        <v/>
      </c>
      <c r="P246" s="12" t="str">
        <f t="shared" si="17"/>
        <v/>
      </c>
      <c r="R246" s="12" t="str">
        <f t="shared" si="18"/>
        <v/>
      </c>
      <c r="T246" s="12" t="str">
        <f ca="1">IFERROR(INDEX(Report!$BE$6:$BE$17, MATCH($P246, Report!$AZ$6:$AZ$17, 0)), "")</f>
        <v/>
      </c>
      <c r="V246" s="12" t="str">
        <f t="shared" ca="1" si="19"/>
        <v/>
      </c>
      <c r="X246" s="12" t="str">
        <f>IF($B246="", "", IF(OR(ISNUMBER($B246)=FALSE, $B246&lt;Report!$AX$6, $B246&gt;Report!$AY$17), "Red", ""))</f>
        <v/>
      </c>
    </row>
    <row r="247" spans="1:24" x14ac:dyDescent="0.25">
      <c r="A247" s="2"/>
      <c r="B247" s="86"/>
      <c r="C247" s="87"/>
      <c r="D247" s="88"/>
      <c r="E247" s="89"/>
      <c r="F247" s="90"/>
      <c r="G247" s="2"/>
      <c r="H247" s="38" t="str">
        <f t="shared" si="15"/>
        <v/>
      </c>
      <c r="I247" s="2"/>
      <c r="M247" s="6" t="str">
        <f t="shared" si="16"/>
        <v/>
      </c>
      <c r="N247" s="7" t="str">
        <f>IF($D247="", "", IF(COUNTIF(Budgets!$T$11:$T$20, $D247)&gt;0, $F$9, IF(COUNTIF(Budgets!$T$22:$T$46, $D247)&gt;0, $E$9, "")))</f>
        <v/>
      </c>
      <c r="P247" s="12" t="str">
        <f t="shared" si="17"/>
        <v/>
      </c>
      <c r="R247" s="12" t="str">
        <f t="shared" si="18"/>
        <v/>
      </c>
      <c r="T247" s="12" t="str">
        <f ca="1">IFERROR(INDEX(Report!$BE$6:$BE$17, MATCH($P247, Report!$AZ$6:$AZ$17, 0)), "")</f>
        <v/>
      </c>
      <c r="V247" s="12" t="str">
        <f t="shared" ca="1" si="19"/>
        <v/>
      </c>
      <c r="X247" s="12" t="str">
        <f>IF($B247="", "", IF(OR(ISNUMBER($B247)=FALSE, $B247&lt;Report!$AX$6, $B247&gt;Report!$AY$17), "Red", ""))</f>
        <v/>
      </c>
    </row>
    <row r="248" spans="1:24" x14ac:dyDescent="0.25">
      <c r="A248" s="2"/>
      <c r="B248" s="86"/>
      <c r="C248" s="87"/>
      <c r="D248" s="88"/>
      <c r="E248" s="89"/>
      <c r="F248" s="90"/>
      <c r="G248" s="2"/>
      <c r="H248" s="38" t="str">
        <f t="shared" si="15"/>
        <v/>
      </c>
      <c r="I248" s="2"/>
      <c r="M248" s="6" t="str">
        <f t="shared" si="16"/>
        <v/>
      </c>
      <c r="N248" s="7" t="str">
        <f>IF($D248="", "", IF(COUNTIF(Budgets!$T$11:$T$20, $D248)&gt;0, $F$9, IF(COUNTIF(Budgets!$T$22:$T$46, $D248)&gt;0, $E$9, "")))</f>
        <v/>
      </c>
      <c r="P248" s="12" t="str">
        <f t="shared" si="17"/>
        <v/>
      </c>
      <c r="R248" s="12" t="str">
        <f t="shared" si="18"/>
        <v/>
      </c>
      <c r="T248" s="12" t="str">
        <f ca="1">IFERROR(INDEX(Report!$BE$6:$BE$17, MATCH($P248, Report!$AZ$6:$AZ$17, 0)), "")</f>
        <v/>
      </c>
      <c r="V248" s="12" t="str">
        <f t="shared" ca="1" si="19"/>
        <v/>
      </c>
      <c r="X248" s="12" t="str">
        <f>IF($B248="", "", IF(OR(ISNUMBER($B248)=FALSE, $B248&lt;Report!$AX$6, $B248&gt;Report!$AY$17), "Red", ""))</f>
        <v/>
      </c>
    </row>
    <row r="249" spans="1:24" x14ac:dyDescent="0.25">
      <c r="A249" s="2"/>
      <c r="B249" s="86"/>
      <c r="C249" s="87"/>
      <c r="D249" s="88"/>
      <c r="E249" s="89"/>
      <c r="F249" s="90"/>
      <c r="G249" s="2"/>
      <c r="H249" s="38" t="str">
        <f t="shared" si="15"/>
        <v/>
      </c>
      <c r="I249" s="2"/>
      <c r="M249" s="6" t="str">
        <f t="shared" si="16"/>
        <v/>
      </c>
      <c r="N249" s="7" t="str">
        <f>IF($D249="", "", IF(COUNTIF(Budgets!$T$11:$T$20, $D249)&gt;0, $F$9, IF(COUNTIF(Budgets!$T$22:$T$46, $D249)&gt;0, $E$9, "")))</f>
        <v/>
      </c>
      <c r="P249" s="12" t="str">
        <f t="shared" si="17"/>
        <v/>
      </c>
      <c r="R249" s="12" t="str">
        <f t="shared" si="18"/>
        <v/>
      </c>
      <c r="T249" s="12" t="str">
        <f ca="1">IFERROR(INDEX(Report!$BE$6:$BE$17, MATCH($P249, Report!$AZ$6:$AZ$17, 0)), "")</f>
        <v/>
      </c>
      <c r="V249" s="12" t="str">
        <f t="shared" ca="1" si="19"/>
        <v/>
      </c>
      <c r="X249" s="12" t="str">
        <f>IF($B249="", "", IF(OR(ISNUMBER($B249)=FALSE, $B249&lt;Report!$AX$6, $B249&gt;Report!$AY$17), "Red", ""))</f>
        <v/>
      </c>
    </row>
    <row r="250" spans="1:24" x14ac:dyDescent="0.25">
      <c r="A250" s="2"/>
      <c r="B250" s="86"/>
      <c r="C250" s="87"/>
      <c r="D250" s="88"/>
      <c r="E250" s="89"/>
      <c r="F250" s="90"/>
      <c r="G250" s="2"/>
      <c r="H250" s="38" t="str">
        <f t="shared" si="15"/>
        <v/>
      </c>
      <c r="I250" s="2"/>
      <c r="M250" s="6" t="str">
        <f t="shared" si="16"/>
        <v/>
      </c>
      <c r="N250" s="7" t="str">
        <f>IF($D250="", "", IF(COUNTIF(Budgets!$T$11:$T$20, $D250)&gt;0, $F$9, IF(COUNTIF(Budgets!$T$22:$T$46, $D250)&gt;0, $E$9, "")))</f>
        <v/>
      </c>
      <c r="P250" s="12" t="str">
        <f t="shared" si="17"/>
        <v/>
      </c>
      <c r="R250" s="12" t="str">
        <f t="shared" si="18"/>
        <v/>
      </c>
      <c r="T250" s="12" t="str">
        <f ca="1">IFERROR(INDEX(Report!$BE$6:$BE$17, MATCH($P250, Report!$AZ$6:$AZ$17, 0)), "")</f>
        <v/>
      </c>
      <c r="V250" s="12" t="str">
        <f t="shared" ca="1" si="19"/>
        <v/>
      </c>
      <c r="X250" s="12" t="str">
        <f>IF($B250="", "", IF(OR(ISNUMBER($B250)=FALSE, $B250&lt;Report!$AX$6, $B250&gt;Report!$AY$17), "Red", ""))</f>
        <v/>
      </c>
    </row>
    <row r="251" spans="1:24" x14ac:dyDescent="0.25">
      <c r="A251" s="2"/>
      <c r="B251" s="86"/>
      <c r="C251" s="87"/>
      <c r="D251" s="88"/>
      <c r="E251" s="89"/>
      <c r="F251" s="90"/>
      <c r="G251" s="2"/>
      <c r="H251" s="38" t="str">
        <f t="shared" si="15"/>
        <v/>
      </c>
      <c r="I251" s="2"/>
      <c r="M251" s="6" t="str">
        <f t="shared" si="16"/>
        <v/>
      </c>
      <c r="N251" s="7" t="str">
        <f>IF($D251="", "", IF(COUNTIF(Budgets!$T$11:$T$20, $D251)&gt;0, $F$9, IF(COUNTIF(Budgets!$T$22:$T$46, $D251)&gt;0, $E$9, "")))</f>
        <v/>
      </c>
      <c r="P251" s="12" t="str">
        <f t="shared" si="17"/>
        <v/>
      </c>
      <c r="R251" s="12" t="str">
        <f t="shared" si="18"/>
        <v/>
      </c>
      <c r="T251" s="12" t="str">
        <f ca="1">IFERROR(INDEX(Report!$BE$6:$BE$17, MATCH($P251, Report!$AZ$6:$AZ$17, 0)), "")</f>
        <v/>
      </c>
      <c r="V251" s="12" t="str">
        <f t="shared" ca="1" si="19"/>
        <v/>
      </c>
      <c r="X251" s="12" t="str">
        <f>IF($B251="", "", IF(OR(ISNUMBER($B251)=FALSE, $B251&lt;Report!$AX$6, $B251&gt;Report!$AY$17), "Red", ""))</f>
        <v/>
      </c>
    </row>
    <row r="252" spans="1:24" x14ac:dyDescent="0.25">
      <c r="A252" s="2"/>
      <c r="B252" s="86"/>
      <c r="C252" s="87"/>
      <c r="D252" s="88"/>
      <c r="E252" s="89"/>
      <c r="F252" s="90"/>
      <c r="G252" s="2"/>
      <c r="H252" s="38" t="str">
        <f t="shared" si="15"/>
        <v/>
      </c>
      <c r="I252" s="2"/>
      <c r="M252" s="6" t="str">
        <f t="shared" si="16"/>
        <v/>
      </c>
      <c r="N252" s="7" t="str">
        <f>IF($D252="", "", IF(COUNTIF(Budgets!$T$11:$T$20, $D252)&gt;0, $F$9, IF(COUNTIF(Budgets!$T$22:$T$46, $D252)&gt;0, $E$9, "")))</f>
        <v/>
      </c>
      <c r="P252" s="12" t="str">
        <f t="shared" si="17"/>
        <v/>
      </c>
      <c r="R252" s="12" t="str">
        <f t="shared" si="18"/>
        <v/>
      </c>
      <c r="T252" s="12" t="str">
        <f ca="1">IFERROR(INDEX(Report!$BE$6:$BE$17, MATCH($P252, Report!$AZ$6:$AZ$17, 0)), "")</f>
        <v/>
      </c>
      <c r="V252" s="12" t="str">
        <f t="shared" ca="1" si="19"/>
        <v/>
      </c>
      <c r="X252" s="12" t="str">
        <f>IF($B252="", "", IF(OR(ISNUMBER($B252)=FALSE, $B252&lt;Report!$AX$6, $B252&gt;Report!$AY$17), "Red", ""))</f>
        <v/>
      </c>
    </row>
    <row r="253" spans="1:24" x14ac:dyDescent="0.25">
      <c r="A253" s="2"/>
      <c r="B253" s="86"/>
      <c r="C253" s="87"/>
      <c r="D253" s="88"/>
      <c r="E253" s="89"/>
      <c r="F253" s="90"/>
      <c r="G253" s="2"/>
      <c r="H253" s="38" t="str">
        <f t="shared" si="15"/>
        <v/>
      </c>
      <c r="I253" s="2"/>
      <c r="M253" s="6" t="str">
        <f t="shared" si="16"/>
        <v/>
      </c>
      <c r="N253" s="7" t="str">
        <f>IF($D253="", "", IF(COUNTIF(Budgets!$T$11:$T$20, $D253)&gt;0, $F$9, IF(COUNTIF(Budgets!$T$22:$T$46, $D253)&gt;0, $E$9, "")))</f>
        <v/>
      </c>
      <c r="P253" s="12" t="str">
        <f t="shared" si="17"/>
        <v/>
      </c>
      <c r="R253" s="12" t="str">
        <f t="shared" si="18"/>
        <v/>
      </c>
      <c r="T253" s="12" t="str">
        <f ca="1">IFERROR(INDEX(Report!$BE$6:$BE$17, MATCH($P253, Report!$AZ$6:$AZ$17, 0)), "")</f>
        <v/>
      </c>
      <c r="V253" s="12" t="str">
        <f t="shared" ca="1" si="19"/>
        <v/>
      </c>
      <c r="X253" s="12" t="str">
        <f>IF($B253="", "", IF(OR(ISNUMBER($B253)=FALSE, $B253&lt;Report!$AX$6, $B253&gt;Report!$AY$17), "Red", ""))</f>
        <v/>
      </c>
    </row>
    <row r="254" spans="1:24" x14ac:dyDescent="0.25">
      <c r="A254" s="2"/>
      <c r="B254" s="86"/>
      <c r="C254" s="87"/>
      <c r="D254" s="88"/>
      <c r="E254" s="89"/>
      <c r="F254" s="90"/>
      <c r="G254" s="2"/>
      <c r="H254" s="38" t="str">
        <f t="shared" si="15"/>
        <v/>
      </c>
      <c r="I254" s="2"/>
      <c r="M254" s="6" t="str">
        <f t="shared" si="16"/>
        <v/>
      </c>
      <c r="N254" s="7" t="str">
        <f>IF($D254="", "", IF(COUNTIF(Budgets!$T$11:$T$20, $D254)&gt;0, $F$9, IF(COUNTIF(Budgets!$T$22:$T$46, $D254)&gt;0, $E$9, "")))</f>
        <v/>
      </c>
      <c r="P254" s="12" t="str">
        <f t="shared" si="17"/>
        <v/>
      </c>
      <c r="R254" s="12" t="str">
        <f t="shared" si="18"/>
        <v/>
      </c>
      <c r="T254" s="12" t="str">
        <f ca="1">IFERROR(INDEX(Report!$BE$6:$BE$17, MATCH($P254, Report!$AZ$6:$AZ$17, 0)), "")</f>
        <v/>
      </c>
      <c r="V254" s="12" t="str">
        <f t="shared" ca="1" si="19"/>
        <v/>
      </c>
      <c r="X254" s="12" t="str">
        <f>IF($B254="", "", IF(OR(ISNUMBER($B254)=FALSE, $B254&lt;Report!$AX$6, $B254&gt;Report!$AY$17), "Red", ""))</f>
        <v/>
      </c>
    </row>
    <row r="255" spans="1:24" x14ac:dyDescent="0.25">
      <c r="A255" s="2"/>
      <c r="B255" s="86"/>
      <c r="C255" s="87"/>
      <c r="D255" s="88"/>
      <c r="E255" s="89"/>
      <c r="F255" s="90"/>
      <c r="G255" s="2"/>
      <c r="H255" s="38" t="str">
        <f t="shared" si="15"/>
        <v/>
      </c>
      <c r="I255" s="2"/>
      <c r="M255" s="6" t="str">
        <f t="shared" si="16"/>
        <v/>
      </c>
      <c r="N255" s="7" t="str">
        <f>IF($D255="", "", IF(COUNTIF(Budgets!$T$11:$T$20, $D255)&gt;0, $F$9, IF(COUNTIF(Budgets!$T$22:$T$46, $D255)&gt;0, $E$9, "")))</f>
        <v/>
      </c>
      <c r="P255" s="12" t="str">
        <f t="shared" si="17"/>
        <v/>
      </c>
      <c r="R255" s="12" t="str">
        <f t="shared" si="18"/>
        <v/>
      </c>
      <c r="T255" s="12" t="str">
        <f ca="1">IFERROR(INDEX(Report!$BE$6:$BE$17, MATCH($P255, Report!$AZ$6:$AZ$17, 0)), "")</f>
        <v/>
      </c>
      <c r="V255" s="12" t="str">
        <f t="shared" ca="1" si="19"/>
        <v/>
      </c>
      <c r="X255" s="12" t="str">
        <f>IF($B255="", "", IF(OR(ISNUMBER($B255)=FALSE, $B255&lt;Report!$AX$6, $B255&gt;Report!$AY$17), "Red", ""))</f>
        <v/>
      </c>
    </row>
    <row r="256" spans="1:24" x14ac:dyDescent="0.25">
      <c r="A256" s="2"/>
      <c r="B256" s="86"/>
      <c r="C256" s="87"/>
      <c r="D256" s="88"/>
      <c r="E256" s="89"/>
      <c r="F256" s="90"/>
      <c r="G256" s="2"/>
      <c r="H256" s="38" t="str">
        <f t="shared" si="15"/>
        <v/>
      </c>
      <c r="I256" s="2"/>
      <c r="M256" s="6" t="str">
        <f t="shared" si="16"/>
        <v/>
      </c>
      <c r="N256" s="7" t="str">
        <f>IF($D256="", "", IF(COUNTIF(Budgets!$T$11:$T$20, $D256)&gt;0, $F$9, IF(COUNTIF(Budgets!$T$22:$T$46, $D256)&gt;0, $E$9, "")))</f>
        <v/>
      </c>
      <c r="P256" s="12" t="str">
        <f t="shared" si="17"/>
        <v/>
      </c>
      <c r="R256" s="12" t="str">
        <f t="shared" si="18"/>
        <v/>
      </c>
      <c r="T256" s="12" t="str">
        <f ca="1">IFERROR(INDEX(Report!$BE$6:$BE$17, MATCH($P256, Report!$AZ$6:$AZ$17, 0)), "")</f>
        <v/>
      </c>
      <c r="V256" s="12" t="str">
        <f t="shared" ca="1" si="19"/>
        <v/>
      </c>
      <c r="X256" s="12" t="str">
        <f>IF($B256="", "", IF(OR(ISNUMBER($B256)=FALSE, $B256&lt;Report!$AX$6, $B256&gt;Report!$AY$17), "Red", ""))</f>
        <v/>
      </c>
    </row>
    <row r="257" spans="1:24" x14ac:dyDescent="0.25">
      <c r="A257" s="2"/>
      <c r="B257" s="86"/>
      <c r="C257" s="87"/>
      <c r="D257" s="88"/>
      <c r="E257" s="89"/>
      <c r="F257" s="90"/>
      <c r="G257" s="2"/>
      <c r="H257" s="38" t="str">
        <f t="shared" si="15"/>
        <v/>
      </c>
      <c r="I257" s="2"/>
      <c r="M257" s="6" t="str">
        <f t="shared" si="16"/>
        <v/>
      </c>
      <c r="N257" s="7" t="str">
        <f>IF($D257="", "", IF(COUNTIF(Budgets!$T$11:$T$20, $D257)&gt;0, $F$9, IF(COUNTIF(Budgets!$T$22:$T$46, $D257)&gt;0, $E$9, "")))</f>
        <v/>
      </c>
      <c r="P257" s="12" t="str">
        <f t="shared" si="17"/>
        <v/>
      </c>
      <c r="R257" s="12" t="str">
        <f t="shared" si="18"/>
        <v/>
      </c>
      <c r="T257" s="12" t="str">
        <f ca="1">IFERROR(INDEX(Report!$BE$6:$BE$17, MATCH($P257, Report!$AZ$6:$AZ$17, 0)), "")</f>
        <v/>
      </c>
      <c r="V257" s="12" t="str">
        <f t="shared" ca="1" si="19"/>
        <v/>
      </c>
      <c r="X257" s="12" t="str">
        <f>IF($B257="", "", IF(OR(ISNUMBER($B257)=FALSE, $B257&lt;Report!$AX$6, $B257&gt;Report!$AY$17), "Red", ""))</f>
        <v/>
      </c>
    </row>
    <row r="258" spans="1:24" x14ac:dyDescent="0.25">
      <c r="A258" s="2"/>
      <c r="B258" s="86"/>
      <c r="C258" s="87"/>
      <c r="D258" s="88"/>
      <c r="E258" s="89"/>
      <c r="F258" s="90"/>
      <c r="G258" s="2"/>
      <c r="H258" s="38" t="str">
        <f t="shared" si="15"/>
        <v/>
      </c>
      <c r="I258" s="2"/>
      <c r="M258" s="6" t="str">
        <f t="shared" si="16"/>
        <v/>
      </c>
      <c r="N258" s="7" t="str">
        <f>IF($D258="", "", IF(COUNTIF(Budgets!$T$11:$T$20, $D258)&gt;0, $F$9, IF(COUNTIF(Budgets!$T$22:$T$46, $D258)&gt;0, $E$9, "")))</f>
        <v/>
      </c>
      <c r="P258" s="12" t="str">
        <f t="shared" si="17"/>
        <v/>
      </c>
      <c r="R258" s="12" t="str">
        <f t="shared" si="18"/>
        <v/>
      </c>
      <c r="T258" s="12" t="str">
        <f ca="1">IFERROR(INDEX(Report!$BE$6:$BE$17, MATCH($P258, Report!$AZ$6:$AZ$17, 0)), "")</f>
        <v/>
      </c>
      <c r="V258" s="12" t="str">
        <f t="shared" ca="1" si="19"/>
        <v/>
      </c>
      <c r="X258" s="12" t="str">
        <f>IF($B258="", "", IF(OR(ISNUMBER($B258)=FALSE, $B258&lt;Report!$AX$6, $B258&gt;Report!$AY$17), "Red", ""))</f>
        <v/>
      </c>
    </row>
    <row r="259" spans="1:24" x14ac:dyDescent="0.25">
      <c r="A259" s="2"/>
      <c r="B259" s="86"/>
      <c r="C259" s="87"/>
      <c r="D259" s="88"/>
      <c r="E259" s="89"/>
      <c r="F259" s="90"/>
      <c r="G259" s="2"/>
      <c r="H259" s="38" t="str">
        <f t="shared" si="15"/>
        <v/>
      </c>
      <c r="I259" s="2"/>
      <c r="M259" s="6" t="str">
        <f t="shared" si="16"/>
        <v/>
      </c>
      <c r="N259" s="7" t="str">
        <f>IF($D259="", "", IF(COUNTIF(Budgets!$T$11:$T$20, $D259)&gt;0, $F$9, IF(COUNTIF(Budgets!$T$22:$T$46, $D259)&gt;0, $E$9, "")))</f>
        <v/>
      </c>
      <c r="P259" s="12" t="str">
        <f t="shared" si="17"/>
        <v/>
      </c>
      <c r="R259" s="12" t="str">
        <f t="shared" si="18"/>
        <v/>
      </c>
      <c r="T259" s="12" t="str">
        <f ca="1">IFERROR(INDEX(Report!$BE$6:$BE$17, MATCH($P259, Report!$AZ$6:$AZ$17, 0)), "")</f>
        <v/>
      </c>
      <c r="V259" s="12" t="str">
        <f t="shared" ca="1" si="19"/>
        <v/>
      </c>
      <c r="X259" s="12" t="str">
        <f>IF($B259="", "", IF(OR(ISNUMBER($B259)=FALSE, $B259&lt;Report!$AX$6, $B259&gt;Report!$AY$17), "Red", ""))</f>
        <v/>
      </c>
    </row>
    <row r="260" spans="1:24" x14ac:dyDescent="0.25">
      <c r="A260" s="2"/>
      <c r="B260" s="86"/>
      <c r="C260" s="87"/>
      <c r="D260" s="88"/>
      <c r="E260" s="89"/>
      <c r="F260" s="90"/>
      <c r="G260" s="2"/>
      <c r="H260" s="38" t="str">
        <f t="shared" si="15"/>
        <v/>
      </c>
      <c r="I260" s="2"/>
      <c r="M260" s="6" t="str">
        <f t="shared" si="16"/>
        <v/>
      </c>
      <c r="N260" s="7" t="str">
        <f>IF($D260="", "", IF(COUNTIF(Budgets!$T$11:$T$20, $D260)&gt;0, $F$9, IF(COUNTIF(Budgets!$T$22:$T$46, $D260)&gt;0, $E$9, "")))</f>
        <v/>
      </c>
      <c r="P260" s="12" t="str">
        <f t="shared" si="17"/>
        <v/>
      </c>
      <c r="R260" s="12" t="str">
        <f t="shared" si="18"/>
        <v/>
      </c>
      <c r="T260" s="12" t="str">
        <f ca="1">IFERROR(INDEX(Report!$BE$6:$BE$17, MATCH($P260, Report!$AZ$6:$AZ$17, 0)), "")</f>
        <v/>
      </c>
      <c r="V260" s="12" t="str">
        <f t="shared" ca="1" si="19"/>
        <v/>
      </c>
      <c r="X260" s="12" t="str">
        <f>IF($B260="", "", IF(OR(ISNUMBER($B260)=FALSE, $B260&lt;Report!$AX$6, $B260&gt;Report!$AY$17), "Red", ""))</f>
        <v/>
      </c>
    </row>
    <row r="261" spans="1:24" x14ac:dyDescent="0.25">
      <c r="A261" s="2"/>
      <c r="B261" s="86"/>
      <c r="C261" s="87"/>
      <c r="D261" s="88"/>
      <c r="E261" s="89"/>
      <c r="F261" s="90"/>
      <c r="G261" s="2"/>
      <c r="H261" s="38" t="str">
        <f t="shared" si="15"/>
        <v/>
      </c>
      <c r="I261" s="2"/>
      <c r="M261" s="6" t="str">
        <f t="shared" si="16"/>
        <v/>
      </c>
      <c r="N261" s="7" t="str">
        <f>IF($D261="", "", IF(COUNTIF(Budgets!$T$11:$T$20, $D261)&gt;0, $F$9, IF(COUNTIF(Budgets!$T$22:$T$46, $D261)&gt;0, $E$9, "")))</f>
        <v/>
      </c>
      <c r="P261" s="12" t="str">
        <f t="shared" si="17"/>
        <v/>
      </c>
      <c r="R261" s="12" t="str">
        <f t="shared" si="18"/>
        <v/>
      </c>
      <c r="T261" s="12" t="str">
        <f ca="1">IFERROR(INDEX(Report!$BE$6:$BE$17, MATCH($P261, Report!$AZ$6:$AZ$17, 0)), "")</f>
        <v/>
      </c>
      <c r="V261" s="12" t="str">
        <f t="shared" ca="1" si="19"/>
        <v/>
      </c>
      <c r="X261" s="12" t="str">
        <f>IF($B261="", "", IF(OR(ISNUMBER($B261)=FALSE, $B261&lt;Report!$AX$6, $B261&gt;Report!$AY$17), "Red", ""))</f>
        <v/>
      </c>
    </row>
    <row r="262" spans="1:24" x14ac:dyDescent="0.25">
      <c r="A262" s="2"/>
      <c r="B262" s="86"/>
      <c r="C262" s="87"/>
      <c r="D262" s="88"/>
      <c r="E262" s="89"/>
      <c r="F262" s="90"/>
      <c r="G262" s="2"/>
      <c r="H262" s="38" t="str">
        <f t="shared" si="15"/>
        <v/>
      </c>
      <c r="I262" s="2"/>
      <c r="M262" s="6" t="str">
        <f t="shared" si="16"/>
        <v/>
      </c>
      <c r="N262" s="7" t="str">
        <f>IF($D262="", "", IF(COUNTIF(Budgets!$T$11:$T$20, $D262)&gt;0, $F$9, IF(COUNTIF(Budgets!$T$22:$T$46, $D262)&gt;0, $E$9, "")))</f>
        <v/>
      </c>
      <c r="P262" s="12" t="str">
        <f t="shared" si="17"/>
        <v/>
      </c>
      <c r="R262" s="12" t="str">
        <f t="shared" si="18"/>
        <v/>
      </c>
      <c r="T262" s="12" t="str">
        <f ca="1">IFERROR(INDEX(Report!$BE$6:$BE$17, MATCH($P262, Report!$AZ$6:$AZ$17, 0)), "")</f>
        <v/>
      </c>
      <c r="V262" s="12" t="str">
        <f t="shared" ca="1" si="19"/>
        <v/>
      </c>
      <c r="X262" s="12" t="str">
        <f>IF($B262="", "", IF(OR(ISNUMBER($B262)=FALSE, $B262&lt;Report!$AX$6, $B262&gt;Report!$AY$17), "Red", ""))</f>
        <v/>
      </c>
    </row>
    <row r="263" spans="1:24" x14ac:dyDescent="0.25">
      <c r="A263" s="2"/>
      <c r="B263" s="86"/>
      <c r="C263" s="87"/>
      <c r="D263" s="88"/>
      <c r="E263" s="89"/>
      <c r="F263" s="90"/>
      <c r="G263" s="2"/>
      <c r="H263" s="38" t="str">
        <f t="shared" si="15"/>
        <v/>
      </c>
      <c r="I263" s="2"/>
      <c r="M263" s="6" t="str">
        <f t="shared" si="16"/>
        <v/>
      </c>
      <c r="N263" s="7" t="str">
        <f>IF($D263="", "", IF(COUNTIF(Budgets!$T$11:$T$20, $D263)&gt;0, $F$9, IF(COUNTIF(Budgets!$T$22:$T$46, $D263)&gt;0, $E$9, "")))</f>
        <v/>
      </c>
      <c r="P263" s="12" t="str">
        <f t="shared" si="17"/>
        <v/>
      </c>
      <c r="R263" s="12" t="str">
        <f t="shared" si="18"/>
        <v/>
      </c>
      <c r="T263" s="12" t="str">
        <f ca="1">IFERROR(INDEX(Report!$BE$6:$BE$17, MATCH($P263, Report!$AZ$6:$AZ$17, 0)), "")</f>
        <v/>
      </c>
      <c r="V263" s="12" t="str">
        <f t="shared" ca="1" si="19"/>
        <v/>
      </c>
      <c r="X263" s="12" t="str">
        <f>IF($B263="", "", IF(OR(ISNUMBER($B263)=FALSE, $B263&lt;Report!$AX$6, $B263&gt;Report!$AY$17), "Red", ""))</f>
        <v/>
      </c>
    </row>
    <row r="264" spans="1:24" x14ac:dyDescent="0.25">
      <c r="A264" s="2"/>
      <c r="B264" s="86"/>
      <c r="C264" s="87"/>
      <c r="D264" s="88"/>
      <c r="E264" s="89"/>
      <c r="F264" s="90"/>
      <c r="G264" s="2"/>
      <c r="H264" s="38" t="str">
        <f t="shared" si="15"/>
        <v/>
      </c>
      <c r="I264" s="2"/>
      <c r="M264" s="6" t="str">
        <f t="shared" si="16"/>
        <v/>
      </c>
      <c r="N264" s="7" t="str">
        <f>IF($D264="", "", IF(COUNTIF(Budgets!$T$11:$T$20, $D264)&gt;0, $F$9, IF(COUNTIF(Budgets!$T$22:$T$46, $D264)&gt;0, $E$9, "")))</f>
        <v/>
      </c>
      <c r="P264" s="12" t="str">
        <f t="shared" si="17"/>
        <v/>
      </c>
      <c r="R264" s="12" t="str">
        <f t="shared" si="18"/>
        <v/>
      </c>
      <c r="T264" s="12" t="str">
        <f ca="1">IFERROR(INDEX(Report!$BE$6:$BE$17, MATCH($P264, Report!$AZ$6:$AZ$17, 0)), "")</f>
        <v/>
      </c>
      <c r="V264" s="12" t="str">
        <f t="shared" ca="1" si="19"/>
        <v/>
      </c>
      <c r="X264" s="12" t="str">
        <f>IF($B264="", "", IF(OR(ISNUMBER($B264)=FALSE, $B264&lt;Report!$AX$6, $B264&gt;Report!$AY$17), "Red", ""))</f>
        <v/>
      </c>
    </row>
    <row r="265" spans="1:24" x14ac:dyDescent="0.25">
      <c r="A265" s="2"/>
      <c r="B265" s="86"/>
      <c r="C265" s="87"/>
      <c r="D265" s="88"/>
      <c r="E265" s="89"/>
      <c r="F265" s="90"/>
      <c r="G265" s="2"/>
      <c r="H265" s="38" t="str">
        <f t="shared" si="15"/>
        <v/>
      </c>
      <c r="I265" s="2"/>
      <c r="M265" s="6" t="str">
        <f t="shared" si="16"/>
        <v/>
      </c>
      <c r="N265" s="7" t="str">
        <f>IF($D265="", "", IF(COUNTIF(Budgets!$T$11:$T$20, $D265)&gt;0, $F$9, IF(COUNTIF(Budgets!$T$22:$T$46, $D265)&gt;0, $E$9, "")))</f>
        <v/>
      </c>
      <c r="P265" s="12" t="str">
        <f t="shared" si="17"/>
        <v/>
      </c>
      <c r="R265" s="12" t="str">
        <f t="shared" si="18"/>
        <v/>
      </c>
      <c r="T265" s="12" t="str">
        <f ca="1">IFERROR(INDEX(Report!$BE$6:$BE$17, MATCH($P265, Report!$AZ$6:$AZ$17, 0)), "")</f>
        <v/>
      </c>
      <c r="V265" s="12" t="str">
        <f t="shared" ca="1" si="19"/>
        <v/>
      </c>
      <c r="X265" s="12" t="str">
        <f>IF($B265="", "", IF(OR(ISNUMBER($B265)=FALSE, $B265&lt;Report!$AX$6, $B265&gt;Report!$AY$17), "Red", ""))</f>
        <v/>
      </c>
    </row>
    <row r="266" spans="1:24" x14ac:dyDescent="0.25">
      <c r="A266" s="2"/>
      <c r="B266" s="86"/>
      <c r="C266" s="87"/>
      <c r="D266" s="88"/>
      <c r="E266" s="89"/>
      <c r="F266" s="90"/>
      <c r="G266" s="2"/>
      <c r="H266" s="38" t="str">
        <f t="shared" si="15"/>
        <v/>
      </c>
      <c r="I266" s="2"/>
      <c r="M266" s="6" t="str">
        <f t="shared" si="16"/>
        <v/>
      </c>
      <c r="N266" s="7" t="str">
        <f>IF($D266="", "", IF(COUNTIF(Budgets!$T$11:$T$20, $D266)&gt;0, $F$9, IF(COUNTIF(Budgets!$T$22:$T$46, $D266)&gt;0, $E$9, "")))</f>
        <v/>
      </c>
      <c r="P266" s="12" t="str">
        <f t="shared" si="17"/>
        <v/>
      </c>
      <c r="R266" s="12" t="str">
        <f t="shared" si="18"/>
        <v/>
      </c>
      <c r="T266" s="12" t="str">
        <f ca="1">IFERROR(INDEX(Report!$BE$6:$BE$17, MATCH($P266, Report!$AZ$6:$AZ$17, 0)), "")</f>
        <v/>
      </c>
      <c r="V266" s="12" t="str">
        <f t="shared" ca="1" si="19"/>
        <v/>
      </c>
      <c r="X266" s="12" t="str">
        <f>IF($B266="", "", IF(OR(ISNUMBER($B266)=FALSE, $B266&lt;Report!$AX$6, $B266&gt;Report!$AY$17), "Red", ""))</f>
        <v/>
      </c>
    </row>
    <row r="267" spans="1:24" x14ac:dyDescent="0.25">
      <c r="A267" s="2"/>
      <c r="B267" s="86"/>
      <c r="C267" s="87"/>
      <c r="D267" s="88"/>
      <c r="E267" s="89"/>
      <c r="F267" s="90"/>
      <c r="G267" s="2"/>
      <c r="H267" s="38" t="str">
        <f t="shared" si="15"/>
        <v/>
      </c>
      <c r="I267" s="2"/>
      <c r="M267" s="6" t="str">
        <f t="shared" si="16"/>
        <v/>
      </c>
      <c r="N267" s="7" t="str">
        <f>IF($D267="", "", IF(COUNTIF(Budgets!$T$11:$T$20, $D267)&gt;0, $F$9, IF(COUNTIF(Budgets!$T$22:$T$46, $D267)&gt;0, $E$9, "")))</f>
        <v/>
      </c>
      <c r="P267" s="12" t="str">
        <f t="shared" si="17"/>
        <v/>
      </c>
      <c r="R267" s="12" t="str">
        <f t="shared" si="18"/>
        <v/>
      </c>
      <c r="T267" s="12" t="str">
        <f ca="1">IFERROR(INDEX(Report!$BE$6:$BE$17, MATCH($P267, Report!$AZ$6:$AZ$17, 0)), "")</f>
        <v/>
      </c>
      <c r="V267" s="12" t="str">
        <f t="shared" ca="1" si="19"/>
        <v/>
      </c>
      <c r="X267" s="12" t="str">
        <f>IF($B267="", "", IF(OR(ISNUMBER($B267)=FALSE, $B267&lt;Report!$AX$6, $B267&gt;Report!$AY$17), "Red", ""))</f>
        <v/>
      </c>
    </row>
    <row r="268" spans="1:24" x14ac:dyDescent="0.25">
      <c r="A268" s="2"/>
      <c r="B268" s="86"/>
      <c r="C268" s="87"/>
      <c r="D268" s="88"/>
      <c r="E268" s="89"/>
      <c r="F268" s="90"/>
      <c r="G268" s="2"/>
      <c r="H268" s="38" t="str">
        <f t="shared" ref="H268:H331" si="20">IF(OR($M268="", $N268=""), "", IF($M268=$N268, "", $H$9))</f>
        <v/>
      </c>
      <c r="I268" s="2"/>
      <c r="M268" s="6" t="str">
        <f t="shared" ref="M268:M331" si="21">IF(AND($E268="", $F268=""), "", IF(AND(NOT($E268=""), NOT($F268="")), "", IF($E268="", $F$9, IF($F268="", $E$9, ""))))</f>
        <v/>
      </c>
      <c r="N268" s="7" t="str">
        <f>IF($D268="", "", IF(COUNTIF(Budgets!$T$11:$T$20, $D268)&gt;0, $F$9, IF(COUNTIF(Budgets!$T$22:$T$46, $D268)&gt;0, $E$9, "")))</f>
        <v/>
      </c>
      <c r="P268" s="12" t="str">
        <f t="shared" ref="P268:P331" si="22">IF($B268="", "", IFERROR(TEXT($B268, "mmm yyyy"), ""))</f>
        <v/>
      </c>
      <c r="R268" s="12" t="str">
        <f t="shared" ref="R268:R331" si="23">IF(OR($P268="", $D268=""), "", CONCATENATE($D268, " - ", $P268))</f>
        <v/>
      </c>
      <c r="T268" s="12" t="str">
        <f ca="1">IFERROR(INDEX(Report!$BE$6:$BE$17, MATCH($P268, Report!$AZ$6:$AZ$17, 0)), "")</f>
        <v/>
      </c>
      <c r="V268" s="12" t="str">
        <f t="shared" ref="V268:V331" ca="1" si="24">IF($T268="X", IF($D268="", "", $D268), "")</f>
        <v/>
      </c>
      <c r="X268" s="12" t="str">
        <f>IF($B268="", "", IF(OR(ISNUMBER($B268)=FALSE, $B268&lt;Report!$AX$6, $B268&gt;Report!$AY$17), "Red", ""))</f>
        <v/>
      </c>
    </row>
    <row r="269" spans="1:24" x14ac:dyDescent="0.25">
      <c r="A269" s="2"/>
      <c r="B269" s="86"/>
      <c r="C269" s="87"/>
      <c r="D269" s="88"/>
      <c r="E269" s="89"/>
      <c r="F269" s="90"/>
      <c r="G269" s="2"/>
      <c r="H269" s="38" t="str">
        <f t="shared" si="20"/>
        <v/>
      </c>
      <c r="I269" s="2"/>
      <c r="M269" s="6" t="str">
        <f t="shared" si="21"/>
        <v/>
      </c>
      <c r="N269" s="7" t="str">
        <f>IF($D269="", "", IF(COUNTIF(Budgets!$T$11:$T$20, $D269)&gt;0, $F$9, IF(COUNTIF(Budgets!$T$22:$T$46, $D269)&gt;0, $E$9, "")))</f>
        <v/>
      </c>
      <c r="P269" s="12" t="str">
        <f t="shared" si="22"/>
        <v/>
      </c>
      <c r="R269" s="12" t="str">
        <f t="shared" si="23"/>
        <v/>
      </c>
      <c r="T269" s="12" t="str">
        <f ca="1">IFERROR(INDEX(Report!$BE$6:$BE$17, MATCH($P269, Report!$AZ$6:$AZ$17, 0)), "")</f>
        <v/>
      </c>
      <c r="V269" s="12" t="str">
        <f t="shared" ca="1" si="24"/>
        <v/>
      </c>
      <c r="X269" s="12" t="str">
        <f>IF($B269="", "", IF(OR(ISNUMBER($B269)=FALSE, $B269&lt;Report!$AX$6, $B269&gt;Report!$AY$17), "Red", ""))</f>
        <v/>
      </c>
    </row>
    <row r="270" spans="1:24" x14ac:dyDescent="0.25">
      <c r="A270" s="2"/>
      <c r="B270" s="86"/>
      <c r="C270" s="87"/>
      <c r="D270" s="88"/>
      <c r="E270" s="89"/>
      <c r="F270" s="90"/>
      <c r="G270" s="2"/>
      <c r="H270" s="38" t="str">
        <f t="shared" si="20"/>
        <v/>
      </c>
      <c r="I270" s="2"/>
      <c r="M270" s="6" t="str">
        <f t="shared" si="21"/>
        <v/>
      </c>
      <c r="N270" s="7" t="str">
        <f>IF($D270="", "", IF(COUNTIF(Budgets!$T$11:$T$20, $D270)&gt;0, $F$9, IF(COUNTIF(Budgets!$T$22:$T$46, $D270)&gt;0, $E$9, "")))</f>
        <v/>
      </c>
      <c r="P270" s="12" t="str">
        <f t="shared" si="22"/>
        <v/>
      </c>
      <c r="R270" s="12" t="str">
        <f t="shared" si="23"/>
        <v/>
      </c>
      <c r="T270" s="12" t="str">
        <f ca="1">IFERROR(INDEX(Report!$BE$6:$BE$17, MATCH($P270, Report!$AZ$6:$AZ$17, 0)), "")</f>
        <v/>
      </c>
      <c r="V270" s="12" t="str">
        <f t="shared" ca="1" si="24"/>
        <v/>
      </c>
      <c r="X270" s="12" t="str">
        <f>IF($B270="", "", IF(OR(ISNUMBER($B270)=FALSE, $B270&lt;Report!$AX$6, $B270&gt;Report!$AY$17), "Red", ""))</f>
        <v/>
      </c>
    </row>
    <row r="271" spans="1:24" x14ac:dyDescent="0.25">
      <c r="A271" s="2"/>
      <c r="B271" s="86"/>
      <c r="C271" s="87"/>
      <c r="D271" s="88"/>
      <c r="E271" s="89"/>
      <c r="F271" s="90"/>
      <c r="G271" s="2"/>
      <c r="H271" s="38" t="str">
        <f t="shared" si="20"/>
        <v/>
      </c>
      <c r="I271" s="2"/>
      <c r="M271" s="6" t="str">
        <f t="shared" si="21"/>
        <v/>
      </c>
      <c r="N271" s="7" t="str">
        <f>IF($D271="", "", IF(COUNTIF(Budgets!$T$11:$T$20, $D271)&gt;0, $F$9, IF(COUNTIF(Budgets!$T$22:$T$46, $D271)&gt;0, $E$9, "")))</f>
        <v/>
      </c>
      <c r="P271" s="12" t="str">
        <f t="shared" si="22"/>
        <v/>
      </c>
      <c r="R271" s="12" t="str">
        <f t="shared" si="23"/>
        <v/>
      </c>
      <c r="T271" s="12" t="str">
        <f ca="1">IFERROR(INDEX(Report!$BE$6:$BE$17, MATCH($P271, Report!$AZ$6:$AZ$17, 0)), "")</f>
        <v/>
      </c>
      <c r="V271" s="12" t="str">
        <f t="shared" ca="1" si="24"/>
        <v/>
      </c>
      <c r="X271" s="12" t="str">
        <f>IF($B271="", "", IF(OR(ISNUMBER($B271)=FALSE, $B271&lt;Report!$AX$6, $B271&gt;Report!$AY$17), "Red", ""))</f>
        <v/>
      </c>
    </row>
    <row r="272" spans="1:24" x14ac:dyDescent="0.25">
      <c r="A272" s="2"/>
      <c r="B272" s="86"/>
      <c r="C272" s="87"/>
      <c r="D272" s="88"/>
      <c r="E272" s="89"/>
      <c r="F272" s="90"/>
      <c r="G272" s="2"/>
      <c r="H272" s="38" t="str">
        <f t="shared" si="20"/>
        <v/>
      </c>
      <c r="I272" s="2"/>
      <c r="M272" s="6" t="str">
        <f t="shared" si="21"/>
        <v/>
      </c>
      <c r="N272" s="7" t="str">
        <f>IF($D272="", "", IF(COUNTIF(Budgets!$T$11:$T$20, $D272)&gt;0, $F$9, IF(COUNTIF(Budgets!$T$22:$T$46, $D272)&gt;0, $E$9, "")))</f>
        <v/>
      </c>
      <c r="P272" s="12" t="str">
        <f t="shared" si="22"/>
        <v/>
      </c>
      <c r="R272" s="12" t="str">
        <f t="shared" si="23"/>
        <v/>
      </c>
      <c r="T272" s="12" t="str">
        <f ca="1">IFERROR(INDEX(Report!$BE$6:$BE$17, MATCH($P272, Report!$AZ$6:$AZ$17, 0)), "")</f>
        <v/>
      </c>
      <c r="V272" s="12" t="str">
        <f t="shared" ca="1" si="24"/>
        <v/>
      </c>
      <c r="X272" s="12" t="str">
        <f>IF($B272="", "", IF(OR(ISNUMBER($B272)=FALSE, $B272&lt;Report!$AX$6, $B272&gt;Report!$AY$17), "Red", ""))</f>
        <v/>
      </c>
    </row>
    <row r="273" spans="1:24" x14ac:dyDescent="0.25">
      <c r="A273" s="2"/>
      <c r="B273" s="86"/>
      <c r="C273" s="87"/>
      <c r="D273" s="88"/>
      <c r="E273" s="89"/>
      <c r="F273" s="90"/>
      <c r="G273" s="2"/>
      <c r="H273" s="38" t="str">
        <f t="shared" si="20"/>
        <v/>
      </c>
      <c r="I273" s="2"/>
      <c r="M273" s="6" t="str">
        <f t="shared" si="21"/>
        <v/>
      </c>
      <c r="N273" s="7" t="str">
        <f>IF($D273="", "", IF(COUNTIF(Budgets!$T$11:$T$20, $D273)&gt;0, $F$9, IF(COUNTIF(Budgets!$T$22:$T$46, $D273)&gt;0, $E$9, "")))</f>
        <v/>
      </c>
      <c r="P273" s="12" t="str">
        <f t="shared" si="22"/>
        <v/>
      </c>
      <c r="R273" s="12" t="str">
        <f t="shared" si="23"/>
        <v/>
      </c>
      <c r="T273" s="12" t="str">
        <f ca="1">IFERROR(INDEX(Report!$BE$6:$BE$17, MATCH($P273, Report!$AZ$6:$AZ$17, 0)), "")</f>
        <v/>
      </c>
      <c r="V273" s="12" t="str">
        <f t="shared" ca="1" si="24"/>
        <v/>
      </c>
      <c r="X273" s="12" t="str">
        <f>IF($B273="", "", IF(OR(ISNUMBER($B273)=FALSE, $B273&lt;Report!$AX$6, $B273&gt;Report!$AY$17), "Red", ""))</f>
        <v/>
      </c>
    </row>
    <row r="274" spans="1:24" x14ac:dyDescent="0.25">
      <c r="A274" s="2"/>
      <c r="B274" s="86"/>
      <c r="C274" s="87"/>
      <c r="D274" s="88"/>
      <c r="E274" s="89"/>
      <c r="F274" s="90"/>
      <c r="G274" s="2"/>
      <c r="H274" s="38" t="str">
        <f t="shared" si="20"/>
        <v/>
      </c>
      <c r="I274" s="2"/>
      <c r="M274" s="6" t="str">
        <f t="shared" si="21"/>
        <v/>
      </c>
      <c r="N274" s="7" t="str">
        <f>IF($D274="", "", IF(COUNTIF(Budgets!$T$11:$T$20, $D274)&gt;0, $F$9, IF(COUNTIF(Budgets!$T$22:$T$46, $D274)&gt;0, $E$9, "")))</f>
        <v/>
      </c>
      <c r="P274" s="12" t="str">
        <f t="shared" si="22"/>
        <v/>
      </c>
      <c r="R274" s="12" t="str">
        <f t="shared" si="23"/>
        <v/>
      </c>
      <c r="T274" s="12" t="str">
        <f ca="1">IFERROR(INDEX(Report!$BE$6:$BE$17, MATCH($P274, Report!$AZ$6:$AZ$17, 0)), "")</f>
        <v/>
      </c>
      <c r="V274" s="12" t="str">
        <f t="shared" ca="1" si="24"/>
        <v/>
      </c>
      <c r="X274" s="12" t="str">
        <f>IF($B274="", "", IF(OR(ISNUMBER($B274)=FALSE, $B274&lt;Report!$AX$6, $B274&gt;Report!$AY$17), "Red", ""))</f>
        <v/>
      </c>
    </row>
    <row r="275" spans="1:24" x14ac:dyDescent="0.25">
      <c r="A275" s="2"/>
      <c r="B275" s="86"/>
      <c r="C275" s="87"/>
      <c r="D275" s="88"/>
      <c r="E275" s="89"/>
      <c r="F275" s="90"/>
      <c r="G275" s="2"/>
      <c r="H275" s="38" t="str">
        <f t="shared" si="20"/>
        <v/>
      </c>
      <c r="I275" s="2"/>
      <c r="M275" s="6" t="str">
        <f t="shared" si="21"/>
        <v/>
      </c>
      <c r="N275" s="7" t="str">
        <f>IF($D275="", "", IF(COUNTIF(Budgets!$T$11:$T$20, $D275)&gt;0, $F$9, IF(COUNTIF(Budgets!$T$22:$T$46, $D275)&gt;0, $E$9, "")))</f>
        <v/>
      </c>
      <c r="P275" s="12" t="str">
        <f t="shared" si="22"/>
        <v/>
      </c>
      <c r="R275" s="12" t="str">
        <f t="shared" si="23"/>
        <v/>
      </c>
      <c r="T275" s="12" t="str">
        <f ca="1">IFERROR(INDEX(Report!$BE$6:$BE$17, MATCH($P275, Report!$AZ$6:$AZ$17, 0)), "")</f>
        <v/>
      </c>
      <c r="V275" s="12" t="str">
        <f t="shared" ca="1" si="24"/>
        <v/>
      </c>
      <c r="X275" s="12" t="str">
        <f>IF($B275="", "", IF(OR(ISNUMBER($B275)=FALSE, $B275&lt;Report!$AX$6, $B275&gt;Report!$AY$17), "Red", ""))</f>
        <v/>
      </c>
    </row>
    <row r="276" spans="1:24" x14ac:dyDescent="0.25">
      <c r="A276" s="2"/>
      <c r="B276" s="86"/>
      <c r="C276" s="87"/>
      <c r="D276" s="88"/>
      <c r="E276" s="89"/>
      <c r="F276" s="90"/>
      <c r="G276" s="2"/>
      <c r="H276" s="38" t="str">
        <f t="shared" si="20"/>
        <v/>
      </c>
      <c r="I276" s="2"/>
      <c r="M276" s="6" t="str">
        <f t="shared" si="21"/>
        <v/>
      </c>
      <c r="N276" s="7" t="str">
        <f>IF($D276="", "", IF(COUNTIF(Budgets!$T$11:$T$20, $D276)&gt;0, $F$9, IF(COUNTIF(Budgets!$T$22:$T$46, $D276)&gt;0, $E$9, "")))</f>
        <v/>
      </c>
      <c r="P276" s="12" t="str">
        <f t="shared" si="22"/>
        <v/>
      </c>
      <c r="R276" s="12" t="str">
        <f t="shared" si="23"/>
        <v/>
      </c>
      <c r="T276" s="12" t="str">
        <f ca="1">IFERROR(INDEX(Report!$BE$6:$BE$17, MATCH($P276, Report!$AZ$6:$AZ$17, 0)), "")</f>
        <v/>
      </c>
      <c r="V276" s="12" t="str">
        <f t="shared" ca="1" si="24"/>
        <v/>
      </c>
      <c r="X276" s="12" t="str">
        <f>IF($B276="", "", IF(OR(ISNUMBER($B276)=FALSE, $B276&lt;Report!$AX$6, $B276&gt;Report!$AY$17), "Red", ""))</f>
        <v/>
      </c>
    </row>
    <row r="277" spans="1:24" x14ac:dyDescent="0.25">
      <c r="A277" s="2"/>
      <c r="B277" s="86"/>
      <c r="C277" s="87"/>
      <c r="D277" s="88"/>
      <c r="E277" s="89"/>
      <c r="F277" s="90"/>
      <c r="G277" s="2"/>
      <c r="H277" s="38" t="str">
        <f t="shared" si="20"/>
        <v/>
      </c>
      <c r="I277" s="2"/>
      <c r="M277" s="6" t="str">
        <f t="shared" si="21"/>
        <v/>
      </c>
      <c r="N277" s="7" t="str">
        <f>IF($D277="", "", IF(COUNTIF(Budgets!$T$11:$T$20, $D277)&gt;0, $F$9, IF(COUNTIF(Budgets!$T$22:$T$46, $D277)&gt;0, $E$9, "")))</f>
        <v/>
      </c>
      <c r="P277" s="12" t="str">
        <f t="shared" si="22"/>
        <v/>
      </c>
      <c r="R277" s="12" t="str">
        <f t="shared" si="23"/>
        <v/>
      </c>
      <c r="T277" s="12" t="str">
        <f ca="1">IFERROR(INDEX(Report!$BE$6:$BE$17, MATCH($P277, Report!$AZ$6:$AZ$17, 0)), "")</f>
        <v/>
      </c>
      <c r="V277" s="12" t="str">
        <f t="shared" ca="1" si="24"/>
        <v/>
      </c>
      <c r="X277" s="12" t="str">
        <f>IF($B277="", "", IF(OR(ISNUMBER($B277)=FALSE, $B277&lt;Report!$AX$6, $B277&gt;Report!$AY$17), "Red", ""))</f>
        <v/>
      </c>
    </row>
    <row r="278" spans="1:24" x14ac:dyDescent="0.25">
      <c r="A278" s="2"/>
      <c r="B278" s="86"/>
      <c r="C278" s="87"/>
      <c r="D278" s="88"/>
      <c r="E278" s="89"/>
      <c r="F278" s="90"/>
      <c r="G278" s="2"/>
      <c r="H278" s="38" t="str">
        <f t="shared" si="20"/>
        <v/>
      </c>
      <c r="I278" s="2"/>
      <c r="M278" s="6" t="str">
        <f t="shared" si="21"/>
        <v/>
      </c>
      <c r="N278" s="7" t="str">
        <f>IF($D278="", "", IF(COUNTIF(Budgets!$T$11:$T$20, $D278)&gt;0, $F$9, IF(COUNTIF(Budgets!$T$22:$T$46, $D278)&gt;0, $E$9, "")))</f>
        <v/>
      </c>
      <c r="P278" s="12" t="str">
        <f t="shared" si="22"/>
        <v/>
      </c>
      <c r="R278" s="12" t="str">
        <f t="shared" si="23"/>
        <v/>
      </c>
      <c r="T278" s="12" t="str">
        <f ca="1">IFERROR(INDEX(Report!$BE$6:$BE$17, MATCH($P278, Report!$AZ$6:$AZ$17, 0)), "")</f>
        <v/>
      </c>
      <c r="V278" s="12" t="str">
        <f t="shared" ca="1" si="24"/>
        <v/>
      </c>
      <c r="X278" s="12" t="str">
        <f>IF($B278="", "", IF(OR(ISNUMBER($B278)=FALSE, $B278&lt;Report!$AX$6, $B278&gt;Report!$AY$17), "Red", ""))</f>
        <v/>
      </c>
    </row>
    <row r="279" spans="1:24" x14ac:dyDescent="0.25">
      <c r="A279" s="2"/>
      <c r="B279" s="86"/>
      <c r="C279" s="87"/>
      <c r="D279" s="88"/>
      <c r="E279" s="89"/>
      <c r="F279" s="90"/>
      <c r="G279" s="2"/>
      <c r="H279" s="38" t="str">
        <f t="shared" si="20"/>
        <v/>
      </c>
      <c r="I279" s="2"/>
      <c r="M279" s="6" t="str">
        <f t="shared" si="21"/>
        <v/>
      </c>
      <c r="N279" s="7" t="str">
        <f>IF($D279="", "", IF(COUNTIF(Budgets!$T$11:$T$20, $D279)&gt;0, $F$9, IF(COUNTIF(Budgets!$T$22:$T$46, $D279)&gt;0, $E$9, "")))</f>
        <v/>
      </c>
      <c r="P279" s="12" t="str">
        <f t="shared" si="22"/>
        <v/>
      </c>
      <c r="R279" s="12" t="str">
        <f t="shared" si="23"/>
        <v/>
      </c>
      <c r="T279" s="12" t="str">
        <f ca="1">IFERROR(INDEX(Report!$BE$6:$BE$17, MATCH($P279, Report!$AZ$6:$AZ$17, 0)), "")</f>
        <v/>
      </c>
      <c r="V279" s="12" t="str">
        <f t="shared" ca="1" si="24"/>
        <v/>
      </c>
      <c r="X279" s="12" t="str">
        <f>IF($B279="", "", IF(OR(ISNUMBER($B279)=FALSE, $B279&lt;Report!$AX$6, $B279&gt;Report!$AY$17), "Red", ""))</f>
        <v/>
      </c>
    </row>
    <row r="280" spans="1:24" x14ac:dyDescent="0.25">
      <c r="A280" s="2"/>
      <c r="B280" s="86"/>
      <c r="C280" s="87"/>
      <c r="D280" s="88"/>
      <c r="E280" s="89"/>
      <c r="F280" s="90"/>
      <c r="G280" s="2"/>
      <c r="H280" s="38" t="str">
        <f t="shared" si="20"/>
        <v/>
      </c>
      <c r="I280" s="2"/>
      <c r="M280" s="6" t="str">
        <f t="shared" si="21"/>
        <v/>
      </c>
      <c r="N280" s="7" t="str">
        <f>IF($D280="", "", IF(COUNTIF(Budgets!$T$11:$T$20, $D280)&gt;0, $F$9, IF(COUNTIF(Budgets!$T$22:$T$46, $D280)&gt;0, $E$9, "")))</f>
        <v/>
      </c>
      <c r="P280" s="12" t="str">
        <f t="shared" si="22"/>
        <v/>
      </c>
      <c r="R280" s="12" t="str">
        <f t="shared" si="23"/>
        <v/>
      </c>
      <c r="T280" s="12" t="str">
        <f ca="1">IFERROR(INDEX(Report!$BE$6:$BE$17, MATCH($P280, Report!$AZ$6:$AZ$17, 0)), "")</f>
        <v/>
      </c>
      <c r="V280" s="12" t="str">
        <f t="shared" ca="1" si="24"/>
        <v/>
      </c>
      <c r="X280" s="12" t="str">
        <f>IF($B280="", "", IF(OR(ISNUMBER($B280)=FALSE, $B280&lt;Report!$AX$6, $B280&gt;Report!$AY$17), "Red", ""))</f>
        <v/>
      </c>
    </row>
    <row r="281" spans="1:24" x14ac:dyDescent="0.25">
      <c r="A281" s="2"/>
      <c r="B281" s="86"/>
      <c r="C281" s="87"/>
      <c r="D281" s="88"/>
      <c r="E281" s="89"/>
      <c r="F281" s="90"/>
      <c r="G281" s="2"/>
      <c r="H281" s="38" t="str">
        <f t="shared" si="20"/>
        <v/>
      </c>
      <c r="I281" s="2"/>
      <c r="M281" s="6" t="str">
        <f t="shared" si="21"/>
        <v/>
      </c>
      <c r="N281" s="7" t="str">
        <f>IF($D281="", "", IF(COUNTIF(Budgets!$T$11:$T$20, $D281)&gt;0, $F$9, IF(COUNTIF(Budgets!$T$22:$T$46, $D281)&gt;0, $E$9, "")))</f>
        <v/>
      </c>
      <c r="P281" s="12" t="str">
        <f t="shared" si="22"/>
        <v/>
      </c>
      <c r="R281" s="12" t="str">
        <f t="shared" si="23"/>
        <v/>
      </c>
      <c r="T281" s="12" t="str">
        <f ca="1">IFERROR(INDEX(Report!$BE$6:$BE$17, MATCH($P281, Report!$AZ$6:$AZ$17, 0)), "")</f>
        <v/>
      </c>
      <c r="V281" s="12" t="str">
        <f t="shared" ca="1" si="24"/>
        <v/>
      </c>
      <c r="X281" s="12" t="str">
        <f>IF($B281="", "", IF(OR(ISNUMBER($B281)=FALSE, $B281&lt;Report!$AX$6, $B281&gt;Report!$AY$17), "Red", ""))</f>
        <v/>
      </c>
    </row>
    <row r="282" spans="1:24" x14ac:dyDescent="0.25">
      <c r="A282" s="2"/>
      <c r="B282" s="86"/>
      <c r="C282" s="87"/>
      <c r="D282" s="88"/>
      <c r="E282" s="89"/>
      <c r="F282" s="90"/>
      <c r="G282" s="2"/>
      <c r="H282" s="38" t="str">
        <f t="shared" si="20"/>
        <v/>
      </c>
      <c r="I282" s="2"/>
      <c r="M282" s="6" t="str">
        <f t="shared" si="21"/>
        <v/>
      </c>
      <c r="N282" s="7" t="str">
        <f>IF($D282="", "", IF(COUNTIF(Budgets!$T$11:$T$20, $D282)&gt;0, $F$9, IF(COUNTIF(Budgets!$T$22:$T$46, $D282)&gt;0, $E$9, "")))</f>
        <v/>
      </c>
      <c r="P282" s="12" t="str">
        <f t="shared" si="22"/>
        <v/>
      </c>
      <c r="R282" s="12" t="str">
        <f t="shared" si="23"/>
        <v/>
      </c>
      <c r="T282" s="12" t="str">
        <f ca="1">IFERROR(INDEX(Report!$BE$6:$BE$17, MATCH($P282, Report!$AZ$6:$AZ$17, 0)), "")</f>
        <v/>
      </c>
      <c r="V282" s="12" t="str">
        <f t="shared" ca="1" si="24"/>
        <v/>
      </c>
      <c r="X282" s="12" t="str">
        <f>IF($B282="", "", IF(OR(ISNUMBER($B282)=FALSE, $B282&lt;Report!$AX$6, $B282&gt;Report!$AY$17), "Red", ""))</f>
        <v/>
      </c>
    </row>
    <row r="283" spans="1:24" x14ac:dyDescent="0.25">
      <c r="A283" s="2"/>
      <c r="B283" s="86"/>
      <c r="C283" s="87"/>
      <c r="D283" s="88"/>
      <c r="E283" s="89"/>
      <c r="F283" s="90"/>
      <c r="G283" s="2"/>
      <c r="H283" s="38" t="str">
        <f t="shared" si="20"/>
        <v/>
      </c>
      <c r="I283" s="2"/>
      <c r="M283" s="6" t="str">
        <f t="shared" si="21"/>
        <v/>
      </c>
      <c r="N283" s="7" t="str">
        <f>IF($D283="", "", IF(COUNTIF(Budgets!$T$11:$T$20, $D283)&gt;0, $F$9, IF(COUNTIF(Budgets!$T$22:$T$46, $D283)&gt;0, $E$9, "")))</f>
        <v/>
      </c>
      <c r="P283" s="12" t="str">
        <f t="shared" si="22"/>
        <v/>
      </c>
      <c r="R283" s="12" t="str">
        <f t="shared" si="23"/>
        <v/>
      </c>
      <c r="T283" s="12" t="str">
        <f ca="1">IFERROR(INDEX(Report!$BE$6:$BE$17, MATCH($P283, Report!$AZ$6:$AZ$17, 0)), "")</f>
        <v/>
      </c>
      <c r="V283" s="12" t="str">
        <f t="shared" ca="1" si="24"/>
        <v/>
      </c>
      <c r="X283" s="12" t="str">
        <f>IF($B283="", "", IF(OR(ISNUMBER($B283)=FALSE, $B283&lt;Report!$AX$6, $B283&gt;Report!$AY$17), "Red", ""))</f>
        <v/>
      </c>
    </row>
    <row r="284" spans="1:24" x14ac:dyDescent="0.25">
      <c r="A284" s="2"/>
      <c r="B284" s="86"/>
      <c r="C284" s="87"/>
      <c r="D284" s="88"/>
      <c r="E284" s="89"/>
      <c r="F284" s="90"/>
      <c r="G284" s="2"/>
      <c r="H284" s="38" t="str">
        <f t="shared" si="20"/>
        <v/>
      </c>
      <c r="I284" s="2"/>
      <c r="M284" s="6" t="str">
        <f t="shared" si="21"/>
        <v/>
      </c>
      <c r="N284" s="7" t="str">
        <f>IF($D284="", "", IF(COUNTIF(Budgets!$T$11:$T$20, $D284)&gt;0, $F$9, IF(COUNTIF(Budgets!$T$22:$T$46, $D284)&gt;0, $E$9, "")))</f>
        <v/>
      </c>
      <c r="P284" s="12" t="str">
        <f t="shared" si="22"/>
        <v/>
      </c>
      <c r="R284" s="12" t="str">
        <f t="shared" si="23"/>
        <v/>
      </c>
      <c r="T284" s="12" t="str">
        <f ca="1">IFERROR(INDEX(Report!$BE$6:$BE$17, MATCH($P284, Report!$AZ$6:$AZ$17, 0)), "")</f>
        <v/>
      </c>
      <c r="V284" s="12" t="str">
        <f t="shared" ca="1" si="24"/>
        <v/>
      </c>
      <c r="X284" s="12" t="str">
        <f>IF($B284="", "", IF(OR(ISNUMBER($B284)=FALSE, $B284&lt;Report!$AX$6, $B284&gt;Report!$AY$17), "Red", ""))</f>
        <v/>
      </c>
    </row>
    <row r="285" spans="1:24" x14ac:dyDescent="0.25">
      <c r="A285" s="2"/>
      <c r="B285" s="86"/>
      <c r="C285" s="87"/>
      <c r="D285" s="88"/>
      <c r="E285" s="89"/>
      <c r="F285" s="90"/>
      <c r="G285" s="2"/>
      <c r="H285" s="38" t="str">
        <f t="shared" si="20"/>
        <v/>
      </c>
      <c r="I285" s="2"/>
      <c r="M285" s="6" t="str">
        <f t="shared" si="21"/>
        <v/>
      </c>
      <c r="N285" s="7" t="str">
        <f>IF($D285="", "", IF(COUNTIF(Budgets!$T$11:$T$20, $D285)&gt;0, $F$9, IF(COUNTIF(Budgets!$T$22:$T$46, $D285)&gt;0, $E$9, "")))</f>
        <v/>
      </c>
      <c r="P285" s="12" t="str">
        <f t="shared" si="22"/>
        <v/>
      </c>
      <c r="R285" s="12" t="str">
        <f t="shared" si="23"/>
        <v/>
      </c>
      <c r="T285" s="12" t="str">
        <f ca="1">IFERROR(INDEX(Report!$BE$6:$BE$17, MATCH($P285, Report!$AZ$6:$AZ$17, 0)), "")</f>
        <v/>
      </c>
      <c r="V285" s="12" t="str">
        <f t="shared" ca="1" si="24"/>
        <v/>
      </c>
      <c r="X285" s="12" t="str">
        <f>IF($B285="", "", IF(OR(ISNUMBER($B285)=FALSE, $B285&lt;Report!$AX$6, $B285&gt;Report!$AY$17), "Red", ""))</f>
        <v/>
      </c>
    </row>
    <row r="286" spans="1:24" x14ac:dyDescent="0.25">
      <c r="A286" s="2"/>
      <c r="B286" s="86"/>
      <c r="C286" s="87"/>
      <c r="D286" s="88"/>
      <c r="E286" s="89"/>
      <c r="F286" s="90"/>
      <c r="G286" s="2"/>
      <c r="H286" s="38" t="str">
        <f t="shared" si="20"/>
        <v/>
      </c>
      <c r="I286" s="2"/>
      <c r="M286" s="6" t="str">
        <f t="shared" si="21"/>
        <v/>
      </c>
      <c r="N286" s="7" t="str">
        <f>IF($D286="", "", IF(COUNTIF(Budgets!$T$11:$T$20, $D286)&gt;0, $F$9, IF(COUNTIF(Budgets!$T$22:$T$46, $D286)&gt;0, $E$9, "")))</f>
        <v/>
      </c>
      <c r="P286" s="12" t="str">
        <f t="shared" si="22"/>
        <v/>
      </c>
      <c r="R286" s="12" t="str">
        <f t="shared" si="23"/>
        <v/>
      </c>
      <c r="T286" s="12" t="str">
        <f ca="1">IFERROR(INDEX(Report!$BE$6:$BE$17, MATCH($P286, Report!$AZ$6:$AZ$17, 0)), "")</f>
        <v/>
      </c>
      <c r="V286" s="12" t="str">
        <f t="shared" ca="1" si="24"/>
        <v/>
      </c>
      <c r="X286" s="12" t="str">
        <f>IF($B286="", "", IF(OR(ISNUMBER($B286)=FALSE, $B286&lt;Report!$AX$6, $B286&gt;Report!$AY$17), "Red", ""))</f>
        <v/>
      </c>
    </row>
    <row r="287" spans="1:24" x14ac:dyDescent="0.25">
      <c r="A287" s="2"/>
      <c r="B287" s="86"/>
      <c r="C287" s="87"/>
      <c r="D287" s="88"/>
      <c r="E287" s="89"/>
      <c r="F287" s="90"/>
      <c r="G287" s="2"/>
      <c r="H287" s="38" t="str">
        <f t="shared" si="20"/>
        <v/>
      </c>
      <c r="I287" s="2"/>
      <c r="M287" s="6" t="str">
        <f t="shared" si="21"/>
        <v/>
      </c>
      <c r="N287" s="7" t="str">
        <f>IF($D287="", "", IF(COUNTIF(Budgets!$T$11:$T$20, $D287)&gt;0, $F$9, IF(COUNTIF(Budgets!$T$22:$T$46, $D287)&gt;0, $E$9, "")))</f>
        <v/>
      </c>
      <c r="P287" s="12" t="str">
        <f t="shared" si="22"/>
        <v/>
      </c>
      <c r="R287" s="12" t="str">
        <f t="shared" si="23"/>
        <v/>
      </c>
      <c r="T287" s="12" t="str">
        <f ca="1">IFERROR(INDEX(Report!$BE$6:$BE$17, MATCH($P287, Report!$AZ$6:$AZ$17, 0)), "")</f>
        <v/>
      </c>
      <c r="V287" s="12" t="str">
        <f t="shared" ca="1" si="24"/>
        <v/>
      </c>
      <c r="X287" s="12" t="str">
        <f>IF($B287="", "", IF(OR(ISNUMBER($B287)=FALSE, $B287&lt;Report!$AX$6, $B287&gt;Report!$AY$17), "Red", ""))</f>
        <v/>
      </c>
    </row>
    <row r="288" spans="1:24" x14ac:dyDescent="0.25">
      <c r="A288" s="2"/>
      <c r="B288" s="86"/>
      <c r="C288" s="87"/>
      <c r="D288" s="88"/>
      <c r="E288" s="89"/>
      <c r="F288" s="90"/>
      <c r="G288" s="2"/>
      <c r="H288" s="38" t="str">
        <f t="shared" si="20"/>
        <v/>
      </c>
      <c r="I288" s="2"/>
      <c r="M288" s="6" t="str">
        <f t="shared" si="21"/>
        <v/>
      </c>
      <c r="N288" s="7" t="str">
        <f>IF($D288="", "", IF(COUNTIF(Budgets!$T$11:$T$20, $D288)&gt;0, $F$9, IF(COUNTIF(Budgets!$T$22:$T$46, $D288)&gt;0, $E$9, "")))</f>
        <v/>
      </c>
      <c r="P288" s="12" t="str">
        <f t="shared" si="22"/>
        <v/>
      </c>
      <c r="R288" s="12" t="str">
        <f t="shared" si="23"/>
        <v/>
      </c>
      <c r="T288" s="12" t="str">
        <f ca="1">IFERROR(INDEX(Report!$BE$6:$BE$17, MATCH($P288, Report!$AZ$6:$AZ$17, 0)), "")</f>
        <v/>
      </c>
      <c r="V288" s="12" t="str">
        <f t="shared" ca="1" si="24"/>
        <v/>
      </c>
      <c r="X288" s="12" t="str">
        <f>IF($B288="", "", IF(OR(ISNUMBER($B288)=FALSE, $B288&lt;Report!$AX$6, $B288&gt;Report!$AY$17), "Red", ""))</f>
        <v/>
      </c>
    </row>
    <row r="289" spans="1:24" x14ac:dyDescent="0.25">
      <c r="A289" s="2"/>
      <c r="B289" s="86"/>
      <c r="C289" s="87"/>
      <c r="D289" s="88"/>
      <c r="E289" s="89"/>
      <c r="F289" s="90"/>
      <c r="G289" s="2"/>
      <c r="H289" s="38" t="str">
        <f t="shared" si="20"/>
        <v/>
      </c>
      <c r="I289" s="2"/>
      <c r="M289" s="6" t="str">
        <f t="shared" si="21"/>
        <v/>
      </c>
      <c r="N289" s="7" t="str">
        <f>IF($D289="", "", IF(COUNTIF(Budgets!$T$11:$T$20, $D289)&gt;0, $F$9, IF(COUNTIF(Budgets!$T$22:$T$46, $D289)&gt;0, $E$9, "")))</f>
        <v/>
      </c>
      <c r="P289" s="12" t="str">
        <f t="shared" si="22"/>
        <v/>
      </c>
      <c r="R289" s="12" t="str">
        <f t="shared" si="23"/>
        <v/>
      </c>
      <c r="T289" s="12" t="str">
        <f ca="1">IFERROR(INDEX(Report!$BE$6:$BE$17, MATCH($P289, Report!$AZ$6:$AZ$17, 0)), "")</f>
        <v/>
      </c>
      <c r="V289" s="12" t="str">
        <f t="shared" ca="1" si="24"/>
        <v/>
      </c>
      <c r="X289" s="12" t="str">
        <f>IF($B289="", "", IF(OR(ISNUMBER($B289)=FALSE, $B289&lt;Report!$AX$6, $B289&gt;Report!$AY$17), "Red", ""))</f>
        <v/>
      </c>
    </row>
    <row r="290" spans="1:24" x14ac:dyDescent="0.25">
      <c r="A290" s="2"/>
      <c r="B290" s="86"/>
      <c r="C290" s="87"/>
      <c r="D290" s="88"/>
      <c r="E290" s="89"/>
      <c r="F290" s="90"/>
      <c r="G290" s="2"/>
      <c r="H290" s="38" t="str">
        <f t="shared" si="20"/>
        <v/>
      </c>
      <c r="I290" s="2"/>
      <c r="M290" s="6" t="str">
        <f t="shared" si="21"/>
        <v/>
      </c>
      <c r="N290" s="7" t="str">
        <f>IF($D290="", "", IF(COUNTIF(Budgets!$T$11:$T$20, $D290)&gt;0, $F$9, IF(COUNTIF(Budgets!$T$22:$T$46, $D290)&gt;0, $E$9, "")))</f>
        <v/>
      </c>
      <c r="P290" s="12" t="str">
        <f t="shared" si="22"/>
        <v/>
      </c>
      <c r="R290" s="12" t="str">
        <f t="shared" si="23"/>
        <v/>
      </c>
      <c r="T290" s="12" t="str">
        <f ca="1">IFERROR(INDEX(Report!$BE$6:$BE$17, MATCH($P290, Report!$AZ$6:$AZ$17, 0)), "")</f>
        <v/>
      </c>
      <c r="V290" s="12" t="str">
        <f t="shared" ca="1" si="24"/>
        <v/>
      </c>
      <c r="X290" s="12" t="str">
        <f>IF($B290="", "", IF(OR(ISNUMBER($B290)=FALSE, $B290&lt;Report!$AX$6, $B290&gt;Report!$AY$17), "Red", ""))</f>
        <v/>
      </c>
    </row>
    <row r="291" spans="1:24" x14ac:dyDescent="0.25">
      <c r="A291" s="2"/>
      <c r="B291" s="86"/>
      <c r="C291" s="87"/>
      <c r="D291" s="88"/>
      <c r="E291" s="89"/>
      <c r="F291" s="90"/>
      <c r="G291" s="2"/>
      <c r="H291" s="38" t="str">
        <f t="shared" si="20"/>
        <v/>
      </c>
      <c r="I291" s="2"/>
      <c r="M291" s="6" t="str">
        <f t="shared" si="21"/>
        <v/>
      </c>
      <c r="N291" s="7" t="str">
        <f>IF($D291="", "", IF(COUNTIF(Budgets!$T$11:$T$20, $D291)&gt;0, $F$9, IF(COUNTIF(Budgets!$T$22:$T$46, $D291)&gt;0, $E$9, "")))</f>
        <v/>
      </c>
      <c r="P291" s="12" t="str">
        <f t="shared" si="22"/>
        <v/>
      </c>
      <c r="R291" s="12" t="str">
        <f t="shared" si="23"/>
        <v/>
      </c>
      <c r="T291" s="12" t="str">
        <f ca="1">IFERROR(INDEX(Report!$BE$6:$BE$17, MATCH($P291, Report!$AZ$6:$AZ$17, 0)), "")</f>
        <v/>
      </c>
      <c r="V291" s="12" t="str">
        <f t="shared" ca="1" si="24"/>
        <v/>
      </c>
      <c r="X291" s="12" t="str">
        <f>IF($B291="", "", IF(OR(ISNUMBER($B291)=FALSE, $B291&lt;Report!$AX$6, $B291&gt;Report!$AY$17), "Red", ""))</f>
        <v/>
      </c>
    </row>
    <row r="292" spans="1:24" x14ac:dyDescent="0.25">
      <c r="A292" s="2"/>
      <c r="B292" s="86"/>
      <c r="C292" s="87"/>
      <c r="D292" s="88"/>
      <c r="E292" s="89"/>
      <c r="F292" s="90"/>
      <c r="G292" s="2"/>
      <c r="H292" s="38" t="str">
        <f t="shared" si="20"/>
        <v/>
      </c>
      <c r="I292" s="2"/>
      <c r="M292" s="6" t="str">
        <f t="shared" si="21"/>
        <v/>
      </c>
      <c r="N292" s="7" t="str">
        <f>IF($D292="", "", IF(COUNTIF(Budgets!$T$11:$T$20, $D292)&gt;0, $F$9, IF(COUNTIF(Budgets!$T$22:$T$46, $D292)&gt;0, $E$9, "")))</f>
        <v/>
      </c>
      <c r="P292" s="12" t="str">
        <f t="shared" si="22"/>
        <v/>
      </c>
      <c r="R292" s="12" t="str">
        <f t="shared" si="23"/>
        <v/>
      </c>
      <c r="T292" s="12" t="str">
        <f ca="1">IFERROR(INDEX(Report!$BE$6:$BE$17, MATCH($P292, Report!$AZ$6:$AZ$17, 0)), "")</f>
        <v/>
      </c>
      <c r="V292" s="12" t="str">
        <f t="shared" ca="1" si="24"/>
        <v/>
      </c>
      <c r="X292" s="12" t="str">
        <f>IF($B292="", "", IF(OR(ISNUMBER($B292)=FALSE, $B292&lt;Report!$AX$6, $B292&gt;Report!$AY$17), "Red", ""))</f>
        <v/>
      </c>
    </row>
    <row r="293" spans="1:24" x14ac:dyDescent="0.25">
      <c r="A293" s="2"/>
      <c r="B293" s="86"/>
      <c r="C293" s="87"/>
      <c r="D293" s="88"/>
      <c r="E293" s="89"/>
      <c r="F293" s="90"/>
      <c r="G293" s="2"/>
      <c r="H293" s="38" t="str">
        <f t="shared" si="20"/>
        <v/>
      </c>
      <c r="I293" s="2"/>
      <c r="M293" s="6" t="str">
        <f t="shared" si="21"/>
        <v/>
      </c>
      <c r="N293" s="7" t="str">
        <f>IF($D293="", "", IF(COUNTIF(Budgets!$T$11:$T$20, $D293)&gt;0, $F$9, IF(COUNTIF(Budgets!$T$22:$T$46, $D293)&gt;0, $E$9, "")))</f>
        <v/>
      </c>
      <c r="P293" s="12" t="str">
        <f t="shared" si="22"/>
        <v/>
      </c>
      <c r="R293" s="12" t="str">
        <f t="shared" si="23"/>
        <v/>
      </c>
      <c r="T293" s="12" t="str">
        <f ca="1">IFERROR(INDEX(Report!$BE$6:$BE$17, MATCH($P293, Report!$AZ$6:$AZ$17, 0)), "")</f>
        <v/>
      </c>
      <c r="V293" s="12" t="str">
        <f t="shared" ca="1" si="24"/>
        <v/>
      </c>
      <c r="X293" s="12" t="str">
        <f>IF($B293="", "", IF(OR(ISNUMBER($B293)=FALSE, $B293&lt;Report!$AX$6, $B293&gt;Report!$AY$17), "Red", ""))</f>
        <v/>
      </c>
    </row>
    <row r="294" spans="1:24" x14ac:dyDescent="0.25">
      <c r="A294" s="2"/>
      <c r="B294" s="86"/>
      <c r="C294" s="87"/>
      <c r="D294" s="88"/>
      <c r="E294" s="89"/>
      <c r="F294" s="90"/>
      <c r="G294" s="2"/>
      <c r="H294" s="38" t="str">
        <f t="shared" si="20"/>
        <v/>
      </c>
      <c r="I294" s="2"/>
      <c r="M294" s="6" t="str">
        <f t="shared" si="21"/>
        <v/>
      </c>
      <c r="N294" s="7" t="str">
        <f>IF($D294="", "", IF(COUNTIF(Budgets!$T$11:$T$20, $D294)&gt;0, $F$9, IF(COUNTIF(Budgets!$T$22:$T$46, $D294)&gt;0, $E$9, "")))</f>
        <v/>
      </c>
      <c r="P294" s="12" t="str">
        <f t="shared" si="22"/>
        <v/>
      </c>
      <c r="R294" s="12" t="str">
        <f t="shared" si="23"/>
        <v/>
      </c>
      <c r="T294" s="12" t="str">
        <f ca="1">IFERROR(INDEX(Report!$BE$6:$BE$17, MATCH($P294, Report!$AZ$6:$AZ$17, 0)), "")</f>
        <v/>
      </c>
      <c r="V294" s="12" t="str">
        <f t="shared" ca="1" si="24"/>
        <v/>
      </c>
      <c r="X294" s="12" t="str">
        <f>IF($B294="", "", IF(OR(ISNUMBER($B294)=FALSE, $B294&lt;Report!$AX$6, $B294&gt;Report!$AY$17), "Red", ""))</f>
        <v/>
      </c>
    </row>
    <row r="295" spans="1:24" x14ac:dyDescent="0.25">
      <c r="A295" s="2"/>
      <c r="B295" s="86"/>
      <c r="C295" s="87"/>
      <c r="D295" s="88"/>
      <c r="E295" s="89"/>
      <c r="F295" s="90"/>
      <c r="G295" s="2"/>
      <c r="H295" s="38" t="str">
        <f t="shared" si="20"/>
        <v/>
      </c>
      <c r="I295" s="2"/>
      <c r="M295" s="6" t="str">
        <f t="shared" si="21"/>
        <v/>
      </c>
      <c r="N295" s="7" t="str">
        <f>IF($D295="", "", IF(COUNTIF(Budgets!$T$11:$T$20, $D295)&gt;0, $F$9, IF(COUNTIF(Budgets!$T$22:$T$46, $D295)&gt;0, $E$9, "")))</f>
        <v/>
      </c>
      <c r="P295" s="12" t="str">
        <f t="shared" si="22"/>
        <v/>
      </c>
      <c r="R295" s="12" t="str">
        <f t="shared" si="23"/>
        <v/>
      </c>
      <c r="T295" s="12" t="str">
        <f ca="1">IFERROR(INDEX(Report!$BE$6:$BE$17, MATCH($P295, Report!$AZ$6:$AZ$17, 0)), "")</f>
        <v/>
      </c>
      <c r="V295" s="12" t="str">
        <f t="shared" ca="1" si="24"/>
        <v/>
      </c>
      <c r="X295" s="12" t="str">
        <f>IF($B295="", "", IF(OR(ISNUMBER($B295)=FALSE, $B295&lt;Report!$AX$6, $B295&gt;Report!$AY$17), "Red", ""))</f>
        <v/>
      </c>
    </row>
    <row r="296" spans="1:24" x14ac:dyDescent="0.25">
      <c r="A296" s="2"/>
      <c r="B296" s="86"/>
      <c r="C296" s="87"/>
      <c r="D296" s="88"/>
      <c r="E296" s="89"/>
      <c r="F296" s="90"/>
      <c r="G296" s="2"/>
      <c r="H296" s="38" t="str">
        <f t="shared" si="20"/>
        <v/>
      </c>
      <c r="I296" s="2"/>
      <c r="M296" s="6" t="str">
        <f t="shared" si="21"/>
        <v/>
      </c>
      <c r="N296" s="7" t="str">
        <f>IF($D296="", "", IF(COUNTIF(Budgets!$T$11:$T$20, $D296)&gt;0, $F$9, IF(COUNTIF(Budgets!$T$22:$T$46, $D296)&gt;0, $E$9, "")))</f>
        <v/>
      </c>
      <c r="P296" s="12" t="str">
        <f t="shared" si="22"/>
        <v/>
      </c>
      <c r="R296" s="12" t="str">
        <f t="shared" si="23"/>
        <v/>
      </c>
      <c r="T296" s="12" t="str">
        <f ca="1">IFERROR(INDEX(Report!$BE$6:$BE$17, MATCH($P296, Report!$AZ$6:$AZ$17, 0)), "")</f>
        <v/>
      </c>
      <c r="V296" s="12" t="str">
        <f t="shared" ca="1" si="24"/>
        <v/>
      </c>
      <c r="X296" s="12" t="str">
        <f>IF($B296="", "", IF(OR(ISNUMBER($B296)=FALSE, $B296&lt;Report!$AX$6, $B296&gt;Report!$AY$17), "Red", ""))</f>
        <v/>
      </c>
    </row>
    <row r="297" spans="1:24" x14ac:dyDescent="0.25">
      <c r="A297" s="2"/>
      <c r="B297" s="86"/>
      <c r="C297" s="87"/>
      <c r="D297" s="88"/>
      <c r="E297" s="89"/>
      <c r="F297" s="90"/>
      <c r="G297" s="2"/>
      <c r="H297" s="38" t="str">
        <f t="shared" si="20"/>
        <v/>
      </c>
      <c r="I297" s="2"/>
      <c r="M297" s="6" t="str">
        <f t="shared" si="21"/>
        <v/>
      </c>
      <c r="N297" s="7" t="str">
        <f>IF($D297="", "", IF(COUNTIF(Budgets!$T$11:$T$20, $D297)&gt;0, $F$9, IF(COUNTIF(Budgets!$T$22:$T$46, $D297)&gt;0, $E$9, "")))</f>
        <v/>
      </c>
      <c r="P297" s="12" t="str">
        <f t="shared" si="22"/>
        <v/>
      </c>
      <c r="R297" s="12" t="str">
        <f t="shared" si="23"/>
        <v/>
      </c>
      <c r="T297" s="12" t="str">
        <f ca="1">IFERROR(INDEX(Report!$BE$6:$BE$17, MATCH($P297, Report!$AZ$6:$AZ$17, 0)), "")</f>
        <v/>
      </c>
      <c r="V297" s="12" t="str">
        <f t="shared" ca="1" si="24"/>
        <v/>
      </c>
      <c r="X297" s="12" t="str">
        <f>IF($B297="", "", IF(OR(ISNUMBER($B297)=FALSE, $B297&lt;Report!$AX$6, $B297&gt;Report!$AY$17), "Red", ""))</f>
        <v/>
      </c>
    </row>
    <row r="298" spans="1:24" x14ac:dyDescent="0.25">
      <c r="A298" s="2"/>
      <c r="B298" s="86"/>
      <c r="C298" s="87"/>
      <c r="D298" s="88"/>
      <c r="E298" s="89"/>
      <c r="F298" s="90"/>
      <c r="G298" s="2"/>
      <c r="H298" s="38" t="str">
        <f t="shared" si="20"/>
        <v/>
      </c>
      <c r="I298" s="2"/>
      <c r="M298" s="6" t="str">
        <f t="shared" si="21"/>
        <v/>
      </c>
      <c r="N298" s="7" t="str">
        <f>IF($D298="", "", IF(COUNTIF(Budgets!$T$11:$T$20, $D298)&gt;0, $F$9, IF(COUNTIF(Budgets!$T$22:$T$46, $D298)&gt;0, $E$9, "")))</f>
        <v/>
      </c>
      <c r="P298" s="12" t="str">
        <f t="shared" si="22"/>
        <v/>
      </c>
      <c r="R298" s="12" t="str">
        <f t="shared" si="23"/>
        <v/>
      </c>
      <c r="T298" s="12" t="str">
        <f ca="1">IFERROR(INDEX(Report!$BE$6:$BE$17, MATCH($P298, Report!$AZ$6:$AZ$17, 0)), "")</f>
        <v/>
      </c>
      <c r="V298" s="12" t="str">
        <f t="shared" ca="1" si="24"/>
        <v/>
      </c>
      <c r="X298" s="12" t="str">
        <f>IF($B298="", "", IF(OR(ISNUMBER($B298)=FALSE, $B298&lt;Report!$AX$6, $B298&gt;Report!$AY$17), "Red", ""))</f>
        <v/>
      </c>
    </row>
    <row r="299" spans="1:24" x14ac:dyDescent="0.25">
      <c r="A299" s="2"/>
      <c r="B299" s="86"/>
      <c r="C299" s="87"/>
      <c r="D299" s="88"/>
      <c r="E299" s="89"/>
      <c r="F299" s="90"/>
      <c r="G299" s="2"/>
      <c r="H299" s="38" t="str">
        <f t="shared" si="20"/>
        <v/>
      </c>
      <c r="I299" s="2"/>
      <c r="M299" s="6" t="str">
        <f t="shared" si="21"/>
        <v/>
      </c>
      <c r="N299" s="7" t="str">
        <f>IF($D299="", "", IF(COUNTIF(Budgets!$T$11:$T$20, $D299)&gt;0, $F$9, IF(COUNTIF(Budgets!$T$22:$T$46, $D299)&gt;0, $E$9, "")))</f>
        <v/>
      </c>
      <c r="P299" s="12" t="str">
        <f t="shared" si="22"/>
        <v/>
      </c>
      <c r="R299" s="12" t="str">
        <f t="shared" si="23"/>
        <v/>
      </c>
      <c r="T299" s="12" t="str">
        <f ca="1">IFERROR(INDEX(Report!$BE$6:$BE$17, MATCH($P299, Report!$AZ$6:$AZ$17, 0)), "")</f>
        <v/>
      </c>
      <c r="V299" s="12" t="str">
        <f t="shared" ca="1" si="24"/>
        <v/>
      </c>
      <c r="X299" s="12" t="str">
        <f>IF($B299="", "", IF(OR(ISNUMBER($B299)=FALSE, $B299&lt;Report!$AX$6, $B299&gt;Report!$AY$17), "Red", ""))</f>
        <v/>
      </c>
    </row>
    <row r="300" spans="1:24" x14ac:dyDescent="0.25">
      <c r="A300" s="2"/>
      <c r="B300" s="86"/>
      <c r="C300" s="87"/>
      <c r="D300" s="88"/>
      <c r="E300" s="89"/>
      <c r="F300" s="90"/>
      <c r="G300" s="2"/>
      <c r="H300" s="38" t="str">
        <f t="shared" si="20"/>
        <v/>
      </c>
      <c r="I300" s="2"/>
      <c r="M300" s="6" t="str">
        <f t="shared" si="21"/>
        <v/>
      </c>
      <c r="N300" s="7" t="str">
        <f>IF($D300="", "", IF(COUNTIF(Budgets!$T$11:$T$20, $D300)&gt;0, $F$9, IF(COUNTIF(Budgets!$T$22:$T$46, $D300)&gt;0, $E$9, "")))</f>
        <v/>
      </c>
      <c r="P300" s="12" t="str">
        <f t="shared" si="22"/>
        <v/>
      </c>
      <c r="R300" s="12" t="str">
        <f t="shared" si="23"/>
        <v/>
      </c>
      <c r="T300" s="12" t="str">
        <f ca="1">IFERROR(INDEX(Report!$BE$6:$BE$17, MATCH($P300, Report!$AZ$6:$AZ$17, 0)), "")</f>
        <v/>
      </c>
      <c r="V300" s="12" t="str">
        <f t="shared" ca="1" si="24"/>
        <v/>
      </c>
      <c r="X300" s="12" t="str">
        <f>IF($B300="", "", IF(OR(ISNUMBER($B300)=FALSE, $B300&lt;Report!$AX$6, $B300&gt;Report!$AY$17), "Red", ""))</f>
        <v/>
      </c>
    </row>
    <row r="301" spans="1:24" x14ac:dyDescent="0.25">
      <c r="A301" s="2"/>
      <c r="B301" s="86"/>
      <c r="C301" s="87"/>
      <c r="D301" s="88"/>
      <c r="E301" s="89"/>
      <c r="F301" s="90"/>
      <c r="G301" s="2"/>
      <c r="H301" s="38" t="str">
        <f t="shared" si="20"/>
        <v/>
      </c>
      <c r="I301" s="2"/>
      <c r="M301" s="6" t="str">
        <f t="shared" si="21"/>
        <v/>
      </c>
      <c r="N301" s="7" t="str">
        <f>IF($D301="", "", IF(COUNTIF(Budgets!$T$11:$T$20, $D301)&gt;0, $F$9, IF(COUNTIF(Budgets!$T$22:$T$46, $D301)&gt;0, $E$9, "")))</f>
        <v/>
      </c>
      <c r="P301" s="12" t="str">
        <f t="shared" si="22"/>
        <v/>
      </c>
      <c r="R301" s="12" t="str">
        <f t="shared" si="23"/>
        <v/>
      </c>
      <c r="T301" s="12" t="str">
        <f ca="1">IFERROR(INDEX(Report!$BE$6:$BE$17, MATCH($P301, Report!$AZ$6:$AZ$17, 0)), "")</f>
        <v/>
      </c>
      <c r="V301" s="12" t="str">
        <f t="shared" ca="1" si="24"/>
        <v/>
      </c>
      <c r="X301" s="12" t="str">
        <f>IF($B301="", "", IF(OR(ISNUMBER($B301)=FALSE, $B301&lt;Report!$AX$6, $B301&gt;Report!$AY$17), "Red", ""))</f>
        <v/>
      </c>
    </row>
    <row r="302" spans="1:24" x14ac:dyDescent="0.25">
      <c r="A302" s="2"/>
      <c r="B302" s="86"/>
      <c r="C302" s="87"/>
      <c r="D302" s="88"/>
      <c r="E302" s="89"/>
      <c r="F302" s="90"/>
      <c r="G302" s="2"/>
      <c r="H302" s="38" t="str">
        <f t="shared" si="20"/>
        <v/>
      </c>
      <c r="I302" s="2"/>
      <c r="M302" s="6" t="str">
        <f t="shared" si="21"/>
        <v/>
      </c>
      <c r="N302" s="7" t="str">
        <f>IF($D302="", "", IF(COUNTIF(Budgets!$T$11:$T$20, $D302)&gt;0, $F$9, IF(COUNTIF(Budgets!$T$22:$T$46, $D302)&gt;0, $E$9, "")))</f>
        <v/>
      </c>
      <c r="P302" s="12" t="str">
        <f t="shared" si="22"/>
        <v/>
      </c>
      <c r="R302" s="12" t="str">
        <f t="shared" si="23"/>
        <v/>
      </c>
      <c r="T302" s="12" t="str">
        <f ca="1">IFERROR(INDEX(Report!$BE$6:$BE$17, MATCH($P302, Report!$AZ$6:$AZ$17, 0)), "")</f>
        <v/>
      </c>
      <c r="V302" s="12" t="str">
        <f t="shared" ca="1" si="24"/>
        <v/>
      </c>
      <c r="X302" s="12" t="str">
        <f>IF($B302="", "", IF(OR(ISNUMBER($B302)=FALSE, $B302&lt;Report!$AX$6, $B302&gt;Report!$AY$17), "Red", ""))</f>
        <v/>
      </c>
    </row>
    <row r="303" spans="1:24" x14ac:dyDescent="0.25">
      <c r="A303" s="2"/>
      <c r="B303" s="86"/>
      <c r="C303" s="87"/>
      <c r="D303" s="88"/>
      <c r="E303" s="89"/>
      <c r="F303" s="90"/>
      <c r="G303" s="2"/>
      <c r="H303" s="38" t="str">
        <f t="shared" si="20"/>
        <v/>
      </c>
      <c r="I303" s="2"/>
      <c r="M303" s="6" t="str">
        <f t="shared" si="21"/>
        <v/>
      </c>
      <c r="N303" s="7" t="str">
        <f>IF($D303="", "", IF(COUNTIF(Budgets!$T$11:$T$20, $D303)&gt;0, $F$9, IF(COUNTIF(Budgets!$T$22:$T$46, $D303)&gt;0, $E$9, "")))</f>
        <v/>
      </c>
      <c r="P303" s="12" t="str">
        <f t="shared" si="22"/>
        <v/>
      </c>
      <c r="R303" s="12" t="str">
        <f t="shared" si="23"/>
        <v/>
      </c>
      <c r="T303" s="12" t="str">
        <f ca="1">IFERROR(INDEX(Report!$BE$6:$BE$17, MATCH($P303, Report!$AZ$6:$AZ$17, 0)), "")</f>
        <v/>
      </c>
      <c r="V303" s="12" t="str">
        <f t="shared" ca="1" si="24"/>
        <v/>
      </c>
      <c r="X303" s="12" t="str">
        <f>IF($B303="", "", IF(OR(ISNUMBER($B303)=FALSE, $B303&lt;Report!$AX$6, $B303&gt;Report!$AY$17), "Red", ""))</f>
        <v/>
      </c>
    </row>
    <row r="304" spans="1:24" x14ac:dyDescent="0.25">
      <c r="A304" s="2"/>
      <c r="B304" s="86"/>
      <c r="C304" s="87"/>
      <c r="D304" s="88"/>
      <c r="E304" s="89"/>
      <c r="F304" s="90"/>
      <c r="G304" s="2"/>
      <c r="H304" s="38" t="str">
        <f t="shared" si="20"/>
        <v/>
      </c>
      <c r="I304" s="2"/>
      <c r="M304" s="6" t="str">
        <f t="shared" si="21"/>
        <v/>
      </c>
      <c r="N304" s="7" t="str">
        <f>IF($D304="", "", IF(COUNTIF(Budgets!$T$11:$T$20, $D304)&gt;0, $F$9, IF(COUNTIF(Budgets!$T$22:$T$46, $D304)&gt;0, $E$9, "")))</f>
        <v/>
      </c>
      <c r="P304" s="12" t="str">
        <f t="shared" si="22"/>
        <v/>
      </c>
      <c r="R304" s="12" t="str">
        <f t="shared" si="23"/>
        <v/>
      </c>
      <c r="T304" s="12" t="str">
        <f ca="1">IFERROR(INDEX(Report!$BE$6:$BE$17, MATCH($P304, Report!$AZ$6:$AZ$17, 0)), "")</f>
        <v/>
      </c>
      <c r="V304" s="12" t="str">
        <f t="shared" ca="1" si="24"/>
        <v/>
      </c>
      <c r="X304" s="12" t="str">
        <f>IF($B304="", "", IF(OR(ISNUMBER($B304)=FALSE, $B304&lt;Report!$AX$6, $B304&gt;Report!$AY$17), "Red", ""))</f>
        <v/>
      </c>
    </row>
    <row r="305" spans="1:24" x14ac:dyDescent="0.25">
      <c r="A305" s="2"/>
      <c r="B305" s="86"/>
      <c r="C305" s="87"/>
      <c r="D305" s="88"/>
      <c r="E305" s="89"/>
      <c r="F305" s="90"/>
      <c r="G305" s="2"/>
      <c r="H305" s="38" t="str">
        <f t="shared" si="20"/>
        <v/>
      </c>
      <c r="I305" s="2"/>
      <c r="M305" s="6" t="str">
        <f t="shared" si="21"/>
        <v/>
      </c>
      <c r="N305" s="7" t="str">
        <f>IF($D305="", "", IF(COUNTIF(Budgets!$T$11:$T$20, $D305)&gt;0, $F$9, IF(COUNTIF(Budgets!$T$22:$T$46, $D305)&gt;0, $E$9, "")))</f>
        <v/>
      </c>
      <c r="P305" s="12" t="str">
        <f t="shared" si="22"/>
        <v/>
      </c>
      <c r="R305" s="12" t="str">
        <f t="shared" si="23"/>
        <v/>
      </c>
      <c r="T305" s="12" t="str">
        <f ca="1">IFERROR(INDEX(Report!$BE$6:$BE$17, MATCH($P305, Report!$AZ$6:$AZ$17, 0)), "")</f>
        <v/>
      </c>
      <c r="V305" s="12" t="str">
        <f t="shared" ca="1" si="24"/>
        <v/>
      </c>
      <c r="X305" s="12" t="str">
        <f>IF($B305="", "", IF(OR(ISNUMBER($B305)=FALSE, $B305&lt;Report!$AX$6, $B305&gt;Report!$AY$17), "Red", ""))</f>
        <v/>
      </c>
    </row>
    <row r="306" spans="1:24" x14ac:dyDescent="0.25">
      <c r="A306" s="2"/>
      <c r="B306" s="86"/>
      <c r="C306" s="87"/>
      <c r="D306" s="88"/>
      <c r="E306" s="89"/>
      <c r="F306" s="90"/>
      <c r="G306" s="2"/>
      <c r="H306" s="38" t="str">
        <f t="shared" si="20"/>
        <v/>
      </c>
      <c r="I306" s="2"/>
      <c r="M306" s="6" t="str">
        <f t="shared" si="21"/>
        <v/>
      </c>
      <c r="N306" s="7" t="str">
        <f>IF($D306="", "", IF(COUNTIF(Budgets!$T$11:$T$20, $D306)&gt;0, $F$9, IF(COUNTIF(Budgets!$T$22:$T$46, $D306)&gt;0, $E$9, "")))</f>
        <v/>
      </c>
      <c r="P306" s="12" t="str">
        <f t="shared" si="22"/>
        <v/>
      </c>
      <c r="R306" s="12" t="str">
        <f t="shared" si="23"/>
        <v/>
      </c>
      <c r="T306" s="12" t="str">
        <f ca="1">IFERROR(INDEX(Report!$BE$6:$BE$17, MATCH($P306, Report!$AZ$6:$AZ$17, 0)), "")</f>
        <v/>
      </c>
      <c r="V306" s="12" t="str">
        <f t="shared" ca="1" si="24"/>
        <v/>
      </c>
      <c r="X306" s="12" t="str">
        <f>IF($B306="", "", IF(OR(ISNUMBER($B306)=FALSE, $B306&lt;Report!$AX$6, $B306&gt;Report!$AY$17), "Red", ""))</f>
        <v/>
      </c>
    </row>
    <row r="307" spans="1:24" x14ac:dyDescent="0.25">
      <c r="A307" s="2"/>
      <c r="B307" s="86"/>
      <c r="C307" s="87"/>
      <c r="D307" s="88"/>
      <c r="E307" s="89"/>
      <c r="F307" s="90"/>
      <c r="G307" s="2"/>
      <c r="H307" s="38" t="str">
        <f t="shared" si="20"/>
        <v/>
      </c>
      <c r="I307" s="2"/>
      <c r="M307" s="6" t="str">
        <f t="shared" si="21"/>
        <v/>
      </c>
      <c r="N307" s="7" t="str">
        <f>IF($D307="", "", IF(COUNTIF(Budgets!$T$11:$T$20, $D307)&gt;0, $F$9, IF(COUNTIF(Budgets!$T$22:$T$46, $D307)&gt;0, $E$9, "")))</f>
        <v/>
      </c>
      <c r="P307" s="12" t="str">
        <f t="shared" si="22"/>
        <v/>
      </c>
      <c r="R307" s="12" t="str">
        <f t="shared" si="23"/>
        <v/>
      </c>
      <c r="T307" s="12" t="str">
        <f ca="1">IFERROR(INDEX(Report!$BE$6:$BE$17, MATCH($P307, Report!$AZ$6:$AZ$17, 0)), "")</f>
        <v/>
      </c>
      <c r="V307" s="12" t="str">
        <f t="shared" ca="1" si="24"/>
        <v/>
      </c>
      <c r="X307" s="12" t="str">
        <f>IF($B307="", "", IF(OR(ISNUMBER($B307)=FALSE, $B307&lt;Report!$AX$6, $B307&gt;Report!$AY$17), "Red", ""))</f>
        <v/>
      </c>
    </row>
    <row r="308" spans="1:24" x14ac:dyDescent="0.25">
      <c r="A308" s="2"/>
      <c r="B308" s="86"/>
      <c r="C308" s="87"/>
      <c r="D308" s="88"/>
      <c r="E308" s="89"/>
      <c r="F308" s="90"/>
      <c r="G308" s="2"/>
      <c r="H308" s="38" t="str">
        <f t="shared" si="20"/>
        <v/>
      </c>
      <c r="I308" s="2"/>
      <c r="M308" s="6" t="str">
        <f t="shared" si="21"/>
        <v/>
      </c>
      <c r="N308" s="7" t="str">
        <f>IF($D308="", "", IF(COUNTIF(Budgets!$T$11:$T$20, $D308)&gt;0, $F$9, IF(COUNTIF(Budgets!$T$22:$T$46, $D308)&gt;0, $E$9, "")))</f>
        <v/>
      </c>
      <c r="P308" s="12" t="str">
        <f t="shared" si="22"/>
        <v/>
      </c>
      <c r="R308" s="12" t="str">
        <f t="shared" si="23"/>
        <v/>
      </c>
      <c r="T308" s="12" t="str">
        <f ca="1">IFERROR(INDEX(Report!$BE$6:$BE$17, MATCH($P308, Report!$AZ$6:$AZ$17, 0)), "")</f>
        <v/>
      </c>
      <c r="V308" s="12" t="str">
        <f t="shared" ca="1" si="24"/>
        <v/>
      </c>
      <c r="X308" s="12" t="str">
        <f>IF($B308="", "", IF(OR(ISNUMBER($B308)=FALSE, $B308&lt;Report!$AX$6, $B308&gt;Report!$AY$17), "Red", ""))</f>
        <v/>
      </c>
    </row>
    <row r="309" spans="1:24" x14ac:dyDescent="0.25">
      <c r="A309" s="2"/>
      <c r="B309" s="86"/>
      <c r="C309" s="87"/>
      <c r="D309" s="88"/>
      <c r="E309" s="89"/>
      <c r="F309" s="90"/>
      <c r="G309" s="2"/>
      <c r="H309" s="38" t="str">
        <f t="shared" si="20"/>
        <v/>
      </c>
      <c r="I309" s="2"/>
      <c r="M309" s="6" t="str">
        <f t="shared" si="21"/>
        <v/>
      </c>
      <c r="N309" s="7" t="str">
        <f>IF($D309="", "", IF(COUNTIF(Budgets!$T$11:$T$20, $D309)&gt;0, $F$9, IF(COUNTIF(Budgets!$T$22:$T$46, $D309)&gt;0, $E$9, "")))</f>
        <v/>
      </c>
      <c r="P309" s="12" t="str">
        <f t="shared" si="22"/>
        <v/>
      </c>
      <c r="R309" s="12" t="str">
        <f t="shared" si="23"/>
        <v/>
      </c>
      <c r="T309" s="12" t="str">
        <f ca="1">IFERROR(INDEX(Report!$BE$6:$BE$17, MATCH($P309, Report!$AZ$6:$AZ$17, 0)), "")</f>
        <v/>
      </c>
      <c r="V309" s="12" t="str">
        <f t="shared" ca="1" si="24"/>
        <v/>
      </c>
      <c r="X309" s="12" t="str">
        <f>IF($B309="", "", IF(OR(ISNUMBER($B309)=FALSE, $B309&lt;Report!$AX$6, $B309&gt;Report!$AY$17), "Red", ""))</f>
        <v/>
      </c>
    </row>
    <row r="310" spans="1:24" x14ac:dyDescent="0.25">
      <c r="A310" s="2"/>
      <c r="B310" s="86"/>
      <c r="C310" s="87"/>
      <c r="D310" s="88"/>
      <c r="E310" s="89"/>
      <c r="F310" s="90"/>
      <c r="G310" s="2"/>
      <c r="H310" s="38" t="str">
        <f t="shared" si="20"/>
        <v/>
      </c>
      <c r="I310" s="2"/>
      <c r="M310" s="6" t="str">
        <f t="shared" si="21"/>
        <v/>
      </c>
      <c r="N310" s="7" t="str">
        <f>IF($D310="", "", IF(COUNTIF(Budgets!$T$11:$T$20, $D310)&gt;0, $F$9, IF(COUNTIF(Budgets!$T$22:$T$46, $D310)&gt;0, $E$9, "")))</f>
        <v/>
      </c>
      <c r="P310" s="12" t="str">
        <f t="shared" si="22"/>
        <v/>
      </c>
      <c r="R310" s="12" t="str">
        <f t="shared" si="23"/>
        <v/>
      </c>
      <c r="T310" s="12" t="str">
        <f ca="1">IFERROR(INDEX(Report!$BE$6:$BE$17, MATCH($P310, Report!$AZ$6:$AZ$17, 0)), "")</f>
        <v/>
      </c>
      <c r="V310" s="12" t="str">
        <f t="shared" ca="1" si="24"/>
        <v/>
      </c>
      <c r="X310" s="12" t="str">
        <f>IF($B310="", "", IF(OR(ISNUMBER($B310)=FALSE, $B310&lt;Report!$AX$6, $B310&gt;Report!$AY$17), "Red", ""))</f>
        <v/>
      </c>
    </row>
    <row r="311" spans="1:24" x14ac:dyDescent="0.25">
      <c r="A311" s="2"/>
      <c r="B311" s="86"/>
      <c r="C311" s="87"/>
      <c r="D311" s="88"/>
      <c r="E311" s="89"/>
      <c r="F311" s="90"/>
      <c r="G311" s="2"/>
      <c r="H311" s="38" t="str">
        <f t="shared" si="20"/>
        <v/>
      </c>
      <c r="I311" s="2"/>
      <c r="M311" s="6" t="str">
        <f t="shared" si="21"/>
        <v/>
      </c>
      <c r="N311" s="7" t="str">
        <f>IF($D311="", "", IF(COUNTIF(Budgets!$T$11:$T$20, $D311)&gt;0, $F$9, IF(COUNTIF(Budgets!$T$22:$T$46, $D311)&gt;0, $E$9, "")))</f>
        <v/>
      </c>
      <c r="P311" s="12" t="str">
        <f t="shared" si="22"/>
        <v/>
      </c>
      <c r="R311" s="12" t="str">
        <f t="shared" si="23"/>
        <v/>
      </c>
      <c r="T311" s="12" t="str">
        <f ca="1">IFERROR(INDEX(Report!$BE$6:$BE$17, MATCH($P311, Report!$AZ$6:$AZ$17, 0)), "")</f>
        <v/>
      </c>
      <c r="V311" s="12" t="str">
        <f t="shared" ca="1" si="24"/>
        <v/>
      </c>
      <c r="X311" s="12" t="str">
        <f>IF($B311="", "", IF(OR(ISNUMBER($B311)=FALSE, $B311&lt;Report!$AX$6, $B311&gt;Report!$AY$17), "Red", ""))</f>
        <v/>
      </c>
    </row>
    <row r="312" spans="1:24" x14ac:dyDescent="0.25">
      <c r="A312" s="2"/>
      <c r="B312" s="86"/>
      <c r="C312" s="87"/>
      <c r="D312" s="88"/>
      <c r="E312" s="89"/>
      <c r="F312" s="90"/>
      <c r="G312" s="2"/>
      <c r="H312" s="38" t="str">
        <f t="shared" si="20"/>
        <v/>
      </c>
      <c r="I312" s="2"/>
      <c r="M312" s="6" t="str">
        <f t="shared" si="21"/>
        <v/>
      </c>
      <c r="N312" s="7" t="str">
        <f>IF($D312="", "", IF(COUNTIF(Budgets!$T$11:$T$20, $D312)&gt;0, $F$9, IF(COUNTIF(Budgets!$T$22:$T$46, $D312)&gt;0, $E$9, "")))</f>
        <v/>
      </c>
      <c r="P312" s="12" t="str">
        <f t="shared" si="22"/>
        <v/>
      </c>
      <c r="R312" s="12" t="str">
        <f t="shared" si="23"/>
        <v/>
      </c>
      <c r="T312" s="12" t="str">
        <f ca="1">IFERROR(INDEX(Report!$BE$6:$BE$17, MATCH($P312, Report!$AZ$6:$AZ$17, 0)), "")</f>
        <v/>
      </c>
      <c r="V312" s="12" t="str">
        <f t="shared" ca="1" si="24"/>
        <v/>
      </c>
      <c r="X312" s="12" t="str">
        <f>IF($B312="", "", IF(OR(ISNUMBER($B312)=FALSE, $B312&lt;Report!$AX$6, $B312&gt;Report!$AY$17), "Red", ""))</f>
        <v/>
      </c>
    </row>
    <row r="313" spans="1:24" x14ac:dyDescent="0.25">
      <c r="A313" s="2"/>
      <c r="B313" s="86"/>
      <c r="C313" s="87"/>
      <c r="D313" s="88"/>
      <c r="E313" s="89"/>
      <c r="F313" s="90"/>
      <c r="G313" s="2"/>
      <c r="H313" s="38" t="str">
        <f t="shared" si="20"/>
        <v/>
      </c>
      <c r="I313" s="2"/>
      <c r="M313" s="6" t="str">
        <f t="shared" si="21"/>
        <v/>
      </c>
      <c r="N313" s="7" t="str">
        <f>IF($D313="", "", IF(COUNTIF(Budgets!$T$11:$T$20, $D313)&gt;0, $F$9, IF(COUNTIF(Budgets!$T$22:$T$46, $D313)&gt;0, $E$9, "")))</f>
        <v/>
      </c>
      <c r="P313" s="12" t="str">
        <f t="shared" si="22"/>
        <v/>
      </c>
      <c r="R313" s="12" t="str">
        <f t="shared" si="23"/>
        <v/>
      </c>
      <c r="T313" s="12" t="str">
        <f ca="1">IFERROR(INDEX(Report!$BE$6:$BE$17, MATCH($P313, Report!$AZ$6:$AZ$17, 0)), "")</f>
        <v/>
      </c>
      <c r="V313" s="12" t="str">
        <f t="shared" ca="1" si="24"/>
        <v/>
      </c>
      <c r="X313" s="12" t="str">
        <f>IF($B313="", "", IF(OR(ISNUMBER($B313)=FALSE, $B313&lt;Report!$AX$6, $B313&gt;Report!$AY$17), "Red", ""))</f>
        <v/>
      </c>
    </row>
    <row r="314" spans="1:24" x14ac:dyDescent="0.25">
      <c r="A314" s="2"/>
      <c r="B314" s="86"/>
      <c r="C314" s="87"/>
      <c r="D314" s="88"/>
      <c r="E314" s="89"/>
      <c r="F314" s="90"/>
      <c r="G314" s="2"/>
      <c r="H314" s="38" t="str">
        <f t="shared" si="20"/>
        <v/>
      </c>
      <c r="I314" s="2"/>
      <c r="M314" s="6" t="str">
        <f t="shared" si="21"/>
        <v/>
      </c>
      <c r="N314" s="7" t="str">
        <f>IF($D314="", "", IF(COUNTIF(Budgets!$T$11:$T$20, $D314)&gt;0, $F$9, IF(COUNTIF(Budgets!$T$22:$T$46, $D314)&gt;0, $E$9, "")))</f>
        <v/>
      </c>
      <c r="P314" s="12" t="str">
        <f t="shared" si="22"/>
        <v/>
      </c>
      <c r="R314" s="12" t="str">
        <f t="shared" si="23"/>
        <v/>
      </c>
      <c r="T314" s="12" t="str">
        <f ca="1">IFERROR(INDEX(Report!$BE$6:$BE$17, MATCH($P314, Report!$AZ$6:$AZ$17, 0)), "")</f>
        <v/>
      </c>
      <c r="V314" s="12" t="str">
        <f t="shared" ca="1" si="24"/>
        <v/>
      </c>
      <c r="X314" s="12" t="str">
        <f>IF($B314="", "", IF(OR(ISNUMBER($B314)=FALSE, $B314&lt;Report!$AX$6, $B314&gt;Report!$AY$17), "Red", ""))</f>
        <v/>
      </c>
    </row>
    <row r="315" spans="1:24" x14ac:dyDescent="0.25">
      <c r="A315" s="2"/>
      <c r="B315" s="86"/>
      <c r="C315" s="87"/>
      <c r="D315" s="88"/>
      <c r="E315" s="89"/>
      <c r="F315" s="90"/>
      <c r="G315" s="2"/>
      <c r="H315" s="38" t="str">
        <f t="shared" si="20"/>
        <v/>
      </c>
      <c r="I315" s="2"/>
      <c r="M315" s="6" t="str">
        <f t="shared" si="21"/>
        <v/>
      </c>
      <c r="N315" s="7" t="str">
        <f>IF($D315="", "", IF(COUNTIF(Budgets!$T$11:$T$20, $D315)&gt;0, $F$9, IF(COUNTIF(Budgets!$T$22:$T$46, $D315)&gt;0, $E$9, "")))</f>
        <v/>
      </c>
      <c r="P315" s="12" t="str">
        <f t="shared" si="22"/>
        <v/>
      </c>
      <c r="R315" s="12" t="str">
        <f t="shared" si="23"/>
        <v/>
      </c>
      <c r="T315" s="12" t="str">
        <f ca="1">IFERROR(INDEX(Report!$BE$6:$BE$17, MATCH($P315, Report!$AZ$6:$AZ$17, 0)), "")</f>
        <v/>
      </c>
      <c r="V315" s="12" t="str">
        <f t="shared" ca="1" si="24"/>
        <v/>
      </c>
      <c r="X315" s="12" t="str">
        <f>IF($B315="", "", IF(OR(ISNUMBER($B315)=FALSE, $B315&lt;Report!$AX$6, $B315&gt;Report!$AY$17), "Red", ""))</f>
        <v/>
      </c>
    </row>
    <row r="316" spans="1:24" x14ac:dyDescent="0.25">
      <c r="A316" s="2"/>
      <c r="B316" s="86"/>
      <c r="C316" s="87"/>
      <c r="D316" s="88"/>
      <c r="E316" s="89"/>
      <c r="F316" s="90"/>
      <c r="G316" s="2"/>
      <c r="H316" s="38" t="str">
        <f t="shared" si="20"/>
        <v/>
      </c>
      <c r="I316" s="2"/>
      <c r="M316" s="6" t="str">
        <f t="shared" si="21"/>
        <v/>
      </c>
      <c r="N316" s="7" t="str">
        <f>IF($D316="", "", IF(COUNTIF(Budgets!$T$11:$T$20, $D316)&gt;0, $F$9, IF(COUNTIF(Budgets!$T$22:$T$46, $D316)&gt;0, $E$9, "")))</f>
        <v/>
      </c>
      <c r="P316" s="12" t="str">
        <f t="shared" si="22"/>
        <v/>
      </c>
      <c r="R316" s="12" t="str">
        <f t="shared" si="23"/>
        <v/>
      </c>
      <c r="T316" s="12" t="str">
        <f ca="1">IFERROR(INDEX(Report!$BE$6:$BE$17, MATCH($P316, Report!$AZ$6:$AZ$17, 0)), "")</f>
        <v/>
      </c>
      <c r="V316" s="12" t="str">
        <f t="shared" ca="1" si="24"/>
        <v/>
      </c>
      <c r="X316" s="12" t="str">
        <f>IF($B316="", "", IF(OR(ISNUMBER($B316)=FALSE, $B316&lt;Report!$AX$6, $B316&gt;Report!$AY$17), "Red", ""))</f>
        <v/>
      </c>
    </row>
    <row r="317" spans="1:24" x14ac:dyDescent="0.25">
      <c r="A317" s="2"/>
      <c r="B317" s="86"/>
      <c r="C317" s="87"/>
      <c r="D317" s="88"/>
      <c r="E317" s="89"/>
      <c r="F317" s="90"/>
      <c r="G317" s="2"/>
      <c r="H317" s="38" t="str">
        <f t="shared" si="20"/>
        <v/>
      </c>
      <c r="I317" s="2"/>
      <c r="M317" s="6" t="str">
        <f t="shared" si="21"/>
        <v/>
      </c>
      <c r="N317" s="7" t="str">
        <f>IF($D317="", "", IF(COUNTIF(Budgets!$T$11:$T$20, $D317)&gt;0, $F$9, IF(COUNTIF(Budgets!$T$22:$T$46, $D317)&gt;0, $E$9, "")))</f>
        <v/>
      </c>
      <c r="P317" s="12" t="str">
        <f t="shared" si="22"/>
        <v/>
      </c>
      <c r="R317" s="12" t="str">
        <f t="shared" si="23"/>
        <v/>
      </c>
      <c r="T317" s="12" t="str">
        <f ca="1">IFERROR(INDEX(Report!$BE$6:$BE$17, MATCH($P317, Report!$AZ$6:$AZ$17, 0)), "")</f>
        <v/>
      </c>
      <c r="V317" s="12" t="str">
        <f t="shared" ca="1" si="24"/>
        <v/>
      </c>
      <c r="X317" s="12" t="str">
        <f>IF($B317="", "", IF(OR(ISNUMBER($B317)=FALSE, $B317&lt;Report!$AX$6, $B317&gt;Report!$AY$17), "Red", ""))</f>
        <v/>
      </c>
    </row>
    <row r="318" spans="1:24" x14ac:dyDescent="0.25">
      <c r="A318" s="2"/>
      <c r="B318" s="86"/>
      <c r="C318" s="87"/>
      <c r="D318" s="88"/>
      <c r="E318" s="89"/>
      <c r="F318" s="90"/>
      <c r="G318" s="2"/>
      <c r="H318" s="38" t="str">
        <f t="shared" si="20"/>
        <v/>
      </c>
      <c r="I318" s="2"/>
      <c r="M318" s="6" t="str">
        <f t="shared" si="21"/>
        <v/>
      </c>
      <c r="N318" s="7" t="str">
        <f>IF($D318="", "", IF(COUNTIF(Budgets!$T$11:$T$20, $D318)&gt;0, $F$9, IF(COUNTIF(Budgets!$T$22:$T$46, $D318)&gt;0, $E$9, "")))</f>
        <v/>
      </c>
      <c r="P318" s="12" t="str">
        <f t="shared" si="22"/>
        <v/>
      </c>
      <c r="R318" s="12" t="str">
        <f t="shared" si="23"/>
        <v/>
      </c>
      <c r="T318" s="12" t="str">
        <f ca="1">IFERROR(INDEX(Report!$BE$6:$BE$17, MATCH($P318, Report!$AZ$6:$AZ$17, 0)), "")</f>
        <v/>
      </c>
      <c r="V318" s="12" t="str">
        <f t="shared" ca="1" si="24"/>
        <v/>
      </c>
      <c r="X318" s="12" t="str">
        <f>IF($B318="", "", IF(OR(ISNUMBER($B318)=FALSE, $B318&lt;Report!$AX$6, $B318&gt;Report!$AY$17), "Red", ""))</f>
        <v/>
      </c>
    </row>
    <row r="319" spans="1:24" x14ac:dyDescent="0.25">
      <c r="A319" s="2"/>
      <c r="B319" s="86"/>
      <c r="C319" s="87"/>
      <c r="D319" s="88"/>
      <c r="E319" s="89"/>
      <c r="F319" s="90"/>
      <c r="G319" s="2"/>
      <c r="H319" s="38" t="str">
        <f t="shared" si="20"/>
        <v/>
      </c>
      <c r="I319" s="2"/>
      <c r="M319" s="6" t="str">
        <f t="shared" si="21"/>
        <v/>
      </c>
      <c r="N319" s="7" t="str">
        <f>IF($D319="", "", IF(COUNTIF(Budgets!$T$11:$T$20, $D319)&gt;0, $F$9, IF(COUNTIF(Budgets!$T$22:$T$46, $D319)&gt;0, $E$9, "")))</f>
        <v/>
      </c>
      <c r="P319" s="12" t="str">
        <f t="shared" si="22"/>
        <v/>
      </c>
      <c r="R319" s="12" t="str">
        <f t="shared" si="23"/>
        <v/>
      </c>
      <c r="T319" s="12" t="str">
        <f ca="1">IFERROR(INDEX(Report!$BE$6:$BE$17, MATCH($P319, Report!$AZ$6:$AZ$17, 0)), "")</f>
        <v/>
      </c>
      <c r="V319" s="12" t="str">
        <f t="shared" ca="1" si="24"/>
        <v/>
      </c>
      <c r="X319" s="12" t="str">
        <f>IF($B319="", "", IF(OR(ISNUMBER($B319)=FALSE, $B319&lt;Report!$AX$6, $B319&gt;Report!$AY$17), "Red", ""))</f>
        <v/>
      </c>
    </row>
    <row r="320" spans="1:24" x14ac:dyDescent="0.25">
      <c r="A320" s="2"/>
      <c r="B320" s="86"/>
      <c r="C320" s="87"/>
      <c r="D320" s="88"/>
      <c r="E320" s="89"/>
      <c r="F320" s="90"/>
      <c r="G320" s="2"/>
      <c r="H320" s="38" t="str">
        <f t="shared" si="20"/>
        <v/>
      </c>
      <c r="I320" s="2"/>
      <c r="M320" s="6" t="str">
        <f t="shared" si="21"/>
        <v/>
      </c>
      <c r="N320" s="7" t="str">
        <f>IF($D320="", "", IF(COUNTIF(Budgets!$T$11:$T$20, $D320)&gt;0, $F$9, IF(COUNTIF(Budgets!$T$22:$T$46, $D320)&gt;0, $E$9, "")))</f>
        <v/>
      </c>
      <c r="P320" s="12" t="str">
        <f t="shared" si="22"/>
        <v/>
      </c>
      <c r="R320" s="12" t="str">
        <f t="shared" si="23"/>
        <v/>
      </c>
      <c r="T320" s="12" t="str">
        <f ca="1">IFERROR(INDEX(Report!$BE$6:$BE$17, MATCH($P320, Report!$AZ$6:$AZ$17, 0)), "")</f>
        <v/>
      </c>
      <c r="V320" s="12" t="str">
        <f t="shared" ca="1" si="24"/>
        <v/>
      </c>
      <c r="X320" s="12" t="str">
        <f>IF($B320="", "", IF(OR(ISNUMBER($B320)=FALSE, $B320&lt;Report!$AX$6, $B320&gt;Report!$AY$17), "Red", ""))</f>
        <v/>
      </c>
    </row>
    <row r="321" spans="1:24" x14ac:dyDescent="0.25">
      <c r="A321" s="2"/>
      <c r="B321" s="86"/>
      <c r="C321" s="87"/>
      <c r="D321" s="88"/>
      <c r="E321" s="89"/>
      <c r="F321" s="90"/>
      <c r="G321" s="2"/>
      <c r="H321" s="38" t="str">
        <f t="shared" si="20"/>
        <v/>
      </c>
      <c r="I321" s="2"/>
      <c r="M321" s="6" t="str">
        <f t="shared" si="21"/>
        <v/>
      </c>
      <c r="N321" s="7" t="str">
        <f>IF($D321="", "", IF(COUNTIF(Budgets!$T$11:$T$20, $D321)&gt;0, $F$9, IF(COUNTIF(Budgets!$T$22:$T$46, $D321)&gt;0, $E$9, "")))</f>
        <v/>
      </c>
      <c r="P321" s="12" t="str">
        <f t="shared" si="22"/>
        <v/>
      </c>
      <c r="R321" s="12" t="str">
        <f t="shared" si="23"/>
        <v/>
      </c>
      <c r="T321" s="12" t="str">
        <f ca="1">IFERROR(INDEX(Report!$BE$6:$BE$17, MATCH($P321, Report!$AZ$6:$AZ$17, 0)), "")</f>
        <v/>
      </c>
      <c r="V321" s="12" t="str">
        <f t="shared" ca="1" si="24"/>
        <v/>
      </c>
      <c r="X321" s="12" t="str">
        <f>IF($B321="", "", IF(OR(ISNUMBER($B321)=FALSE, $B321&lt;Report!$AX$6, $B321&gt;Report!$AY$17), "Red", ""))</f>
        <v/>
      </c>
    </row>
    <row r="322" spans="1:24" x14ac:dyDescent="0.25">
      <c r="A322" s="2"/>
      <c r="B322" s="86"/>
      <c r="C322" s="87"/>
      <c r="D322" s="88"/>
      <c r="E322" s="89"/>
      <c r="F322" s="90"/>
      <c r="G322" s="2"/>
      <c r="H322" s="38" t="str">
        <f t="shared" si="20"/>
        <v/>
      </c>
      <c r="I322" s="2"/>
      <c r="M322" s="6" t="str">
        <f t="shared" si="21"/>
        <v/>
      </c>
      <c r="N322" s="7" t="str">
        <f>IF($D322="", "", IF(COUNTIF(Budgets!$T$11:$T$20, $D322)&gt;0, $F$9, IF(COUNTIF(Budgets!$T$22:$T$46, $D322)&gt;0, $E$9, "")))</f>
        <v/>
      </c>
      <c r="P322" s="12" t="str">
        <f t="shared" si="22"/>
        <v/>
      </c>
      <c r="R322" s="12" t="str">
        <f t="shared" si="23"/>
        <v/>
      </c>
      <c r="T322" s="12" t="str">
        <f ca="1">IFERROR(INDEX(Report!$BE$6:$BE$17, MATCH($P322, Report!$AZ$6:$AZ$17, 0)), "")</f>
        <v/>
      </c>
      <c r="V322" s="12" t="str">
        <f t="shared" ca="1" si="24"/>
        <v/>
      </c>
      <c r="X322" s="12" t="str">
        <f>IF($B322="", "", IF(OR(ISNUMBER($B322)=FALSE, $B322&lt;Report!$AX$6, $B322&gt;Report!$AY$17), "Red", ""))</f>
        <v/>
      </c>
    </row>
    <row r="323" spans="1:24" x14ac:dyDescent="0.25">
      <c r="A323" s="2"/>
      <c r="B323" s="86"/>
      <c r="C323" s="87"/>
      <c r="D323" s="88"/>
      <c r="E323" s="89"/>
      <c r="F323" s="90"/>
      <c r="G323" s="2"/>
      <c r="H323" s="38" t="str">
        <f t="shared" si="20"/>
        <v/>
      </c>
      <c r="I323" s="2"/>
      <c r="M323" s="6" t="str">
        <f t="shared" si="21"/>
        <v/>
      </c>
      <c r="N323" s="7" t="str">
        <f>IF($D323="", "", IF(COUNTIF(Budgets!$T$11:$T$20, $D323)&gt;0, $F$9, IF(COUNTIF(Budgets!$T$22:$T$46, $D323)&gt;0, $E$9, "")))</f>
        <v/>
      </c>
      <c r="P323" s="12" t="str">
        <f t="shared" si="22"/>
        <v/>
      </c>
      <c r="R323" s="12" t="str">
        <f t="shared" si="23"/>
        <v/>
      </c>
      <c r="T323" s="12" t="str">
        <f ca="1">IFERROR(INDEX(Report!$BE$6:$BE$17, MATCH($P323, Report!$AZ$6:$AZ$17, 0)), "")</f>
        <v/>
      </c>
      <c r="V323" s="12" t="str">
        <f t="shared" ca="1" si="24"/>
        <v/>
      </c>
      <c r="X323" s="12" t="str">
        <f>IF($B323="", "", IF(OR(ISNUMBER($B323)=FALSE, $B323&lt;Report!$AX$6, $B323&gt;Report!$AY$17), "Red", ""))</f>
        <v/>
      </c>
    </row>
    <row r="324" spans="1:24" x14ac:dyDescent="0.25">
      <c r="A324" s="2"/>
      <c r="B324" s="86"/>
      <c r="C324" s="87"/>
      <c r="D324" s="88"/>
      <c r="E324" s="89"/>
      <c r="F324" s="90"/>
      <c r="G324" s="2"/>
      <c r="H324" s="38" t="str">
        <f t="shared" si="20"/>
        <v/>
      </c>
      <c r="I324" s="2"/>
      <c r="M324" s="6" t="str">
        <f t="shared" si="21"/>
        <v/>
      </c>
      <c r="N324" s="7" t="str">
        <f>IF($D324="", "", IF(COUNTIF(Budgets!$T$11:$T$20, $D324)&gt;0, $F$9, IF(COUNTIF(Budgets!$T$22:$T$46, $D324)&gt;0, $E$9, "")))</f>
        <v/>
      </c>
      <c r="P324" s="12" t="str">
        <f t="shared" si="22"/>
        <v/>
      </c>
      <c r="R324" s="12" t="str">
        <f t="shared" si="23"/>
        <v/>
      </c>
      <c r="T324" s="12" t="str">
        <f ca="1">IFERROR(INDEX(Report!$BE$6:$BE$17, MATCH($P324, Report!$AZ$6:$AZ$17, 0)), "")</f>
        <v/>
      </c>
      <c r="V324" s="12" t="str">
        <f t="shared" ca="1" si="24"/>
        <v/>
      </c>
      <c r="X324" s="12" t="str">
        <f>IF($B324="", "", IF(OR(ISNUMBER($B324)=FALSE, $B324&lt;Report!$AX$6, $B324&gt;Report!$AY$17), "Red", ""))</f>
        <v/>
      </c>
    </row>
    <row r="325" spans="1:24" x14ac:dyDescent="0.25">
      <c r="A325" s="2"/>
      <c r="B325" s="86"/>
      <c r="C325" s="87"/>
      <c r="D325" s="88"/>
      <c r="E325" s="89"/>
      <c r="F325" s="90"/>
      <c r="G325" s="2"/>
      <c r="H325" s="38" t="str">
        <f t="shared" si="20"/>
        <v/>
      </c>
      <c r="I325" s="2"/>
      <c r="M325" s="6" t="str">
        <f t="shared" si="21"/>
        <v/>
      </c>
      <c r="N325" s="7" t="str">
        <f>IF($D325="", "", IF(COUNTIF(Budgets!$T$11:$T$20, $D325)&gt;0, $F$9, IF(COUNTIF(Budgets!$T$22:$T$46, $D325)&gt;0, $E$9, "")))</f>
        <v/>
      </c>
      <c r="P325" s="12" t="str">
        <f t="shared" si="22"/>
        <v/>
      </c>
      <c r="R325" s="12" t="str">
        <f t="shared" si="23"/>
        <v/>
      </c>
      <c r="T325" s="12" t="str">
        <f ca="1">IFERROR(INDEX(Report!$BE$6:$BE$17, MATCH($P325, Report!$AZ$6:$AZ$17, 0)), "")</f>
        <v/>
      </c>
      <c r="V325" s="12" t="str">
        <f t="shared" ca="1" si="24"/>
        <v/>
      </c>
      <c r="X325" s="12" t="str">
        <f>IF($B325="", "", IF(OR(ISNUMBER($B325)=FALSE, $B325&lt;Report!$AX$6, $B325&gt;Report!$AY$17), "Red", ""))</f>
        <v/>
      </c>
    </row>
    <row r="326" spans="1:24" x14ac:dyDescent="0.25">
      <c r="A326" s="2"/>
      <c r="B326" s="86"/>
      <c r="C326" s="87"/>
      <c r="D326" s="88"/>
      <c r="E326" s="89"/>
      <c r="F326" s="90"/>
      <c r="G326" s="2"/>
      <c r="H326" s="38" t="str">
        <f t="shared" si="20"/>
        <v/>
      </c>
      <c r="I326" s="2"/>
      <c r="M326" s="6" t="str">
        <f t="shared" si="21"/>
        <v/>
      </c>
      <c r="N326" s="7" t="str">
        <f>IF($D326="", "", IF(COUNTIF(Budgets!$T$11:$T$20, $D326)&gt;0, $F$9, IF(COUNTIF(Budgets!$T$22:$T$46, $D326)&gt;0, $E$9, "")))</f>
        <v/>
      </c>
      <c r="P326" s="12" t="str">
        <f t="shared" si="22"/>
        <v/>
      </c>
      <c r="R326" s="12" t="str">
        <f t="shared" si="23"/>
        <v/>
      </c>
      <c r="T326" s="12" t="str">
        <f ca="1">IFERROR(INDEX(Report!$BE$6:$BE$17, MATCH($P326, Report!$AZ$6:$AZ$17, 0)), "")</f>
        <v/>
      </c>
      <c r="V326" s="12" t="str">
        <f t="shared" ca="1" si="24"/>
        <v/>
      </c>
      <c r="X326" s="12" t="str">
        <f>IF($B326="", "", IF(OR(ISNUMBER($B326)=FALSE, $B326&lt;Report!$AX$6, $B326&gt;Report!$AY$17), "Red", ""))</f>
        <v/>
      </c>
    </row>
    <row r="327" spans="1:24" x14ac:dyDescent="0.25">
      <c r="A327" s="2"/>
      <c r="B327" s="86"/>
      <c r="C327" s="87"/>
      <c r="D327" s="88"/>
      <c r="E327" s="89"/>
      <c r="F327" s="90"/>
      <c r="G327" s="2"/>
      <c r="H327" s="38" t="str">
        <f t="shared" si="20"/>
        <v/>
      </c>
      <c r="I327" s="2"/>
      <c r="M327" s="6" t="str">
        <f t="shared" si="21"/>
        <v/>
      </c>
      <c r="N327" s="7" t="str">
        <f>IF($D327="", "", IF(COUNTIF(Budgets!$T$11:$T$20, $D327)&gt;0, $F$9, IF(COUNTIF(Budgets!$T$22:$T$46, $D327)&gt;0, $E$9, "")))</f>
        <v/>
      </c>
      <c r="P327" s="12" t="str">
        <f t="shared" si="22"/>
        <v/>
      </c>
      <c r="R327" s="12" t="str">
        <f t="shared" si="23"/>
        <v/>
      </c>
      <c r="T327" s="12" t="str">
        <f ca="1">IFERROR(INDEX(Report!$BE$6:$BE$17, MATCH($P327, Report!$AZ$6:$AZ$17, 0)), "")</f>
        <v/>
      </c>
      <c r="V327" s="12" t="str">
        <f t="shared" ca="1" si="24"/>
        <v/>
      </c>
      <c r="X327" s="12" t="str">
        <f>IF($B327="", "", IF(OR(ISNUMBER($B327)=FALSE, $B327&lt;Report!$AX$6, $B327&gt;Report!$AY$17), "Red", ""))</f>
        <v/>
      </c>
    </row>
    <row r="328" spans="1:24" x14ac:dyDescent="0.25">
      <c r="A328" s="2"/>
      <c r="B328" s="86"/>
      <c r="C328" s="87"/>
      <c r="D328" s="88"/>
      <c r="E328" s="89"/>
      <c r="F328" s="90"/>
      <c r="G328" s="2"/>
      <c r="H328" s="38" t="str">
        <f t="shared" si="20"/>
        <v/>
      </c>
      <c r="I328" s="2"/>
      <c r="M328" s="6" t="str">
        <f t="shared" si="21"/>
        <v/>
      </c>
      <c r="N328" s="7" t="str">
        <f>IF($D328="", "", IF(COUNTIF(Budgets!$T$11:$T$20, $D328)&gt;0, $F$9, IF(COUNTIF(Budgets!$T$22:$T$46, $D328)&gt;0, $E$9, "")))</f>
        <v/>
      </c>
      <c r="P328" s="12" t="str">
        <f t="shared" si="22"/>
        <v/>
      </c>
      <c r="R328" s="12" t="str">
        <f t="shared" si="23"/>
        <v/>
      </c>
      <c r="T328" s="12" t="str">
        <f ca="1">IFERROR(INDEX(Report!$BE$6:$BE$17, MATCH($P328, Report!$AZ$6:$AZ$17, 0)), "")</f>
        <v/>
      </c>
      <c r="V328" s="12" t="str">
        <f t="shared" ca="1" si="24"/>
        <v/>
      </c>
      <c r="X328" s="12" t="str">
        <f>IF($B328="", "", IF(OR(ISNUMBER($B328)=FALSE, $B328&lt;Report!$AX$6, $B328&gt;Report!$AY$17), "Red", ""))</f>
        <v/>
      </c>
    </row>
    <row r="329" spans="1:24" x14ac:dyDescent="0.25">
      <c r="A329" s="2"/>
      <c r="B329" s="86"/>
      <c r="C329" s="87"/>
      <c r="D329" s="88"/>
      <c r="E329" s="89"/>
      <c r="F329" s="90"/>
      <c r="G329" s="2"/>
      <c r="H329" s="38" t="str">
        <f t="shared" si="20"/>
        <v/>
      </c>
      <c r="I329" s="2"/>
      <c r="M329" s="6" t="str">
        <f t="shared" si="21"/>
        <v/>
      </c>
      <c r="N329" s="7" t="str">
        <f>IF($D329="", "", IF(COUNTIF(Budgets!$T$11:$T$20, $D329)&gt;0, $F$9, IF(COUNTIF(Budgets!$T$22:$T$46, $D329)&gt;0, $E$9, "")))</f>
        <v/>
      </c>
      <c r="P329" s="12" t="str">
        <f t="shared" si="22"/>
        <v/>
      </c>
      <c r="R329" s="12" t="str">
        <f t="shared" si="23"/>
        <v/>
      </c>
      <c r="T329" s="12" t="str">
        <f ca="1">IFERROR(INDEX(Report!$BE$6:$BE$17, MATCH($P329, Report!$AZ$6:$AZ$17, 0)), "")</f>
        <v/>
      </c>
      <c r="V329" s="12" t="str">
        <f t="shared" ca="1" si="24"/>
        <v/>
      </c>
      <c r="X329" s="12" t="str">
        <f>IF($B329="", "", IF(OR(ISNUMBER($B329)=FALSE, $B329&lt;Report!$AX$6, $B329&gt;Report!$AY$17), "Red", ""))</f>
        <v/>
      </c>
    </row>
    <row r="330" spans="1:24" x14ac:dyDescent="0.25">
      <c r="A330" s="2"/>
      <c r="B330" s="86"/>
      <c r="C330" s="87"/>
      <c r="D330" s="88"/>
      <c r="E330" s="89"/>
      <c r="F330" s="90"/>
      <c r="G330" s="2"/>
      <c r="H330" s="38" t="str">
        <f t="shared" si="20"/>
        <v/>
      </c>
      <c r="I330" s="2"/>
      <c r="M330" s="6" t="str">
        <f t="shared" si="21"/>
        <v/>
      </c>
      <c r="N330" s="7" t="str">
        <f>IF($D330="", "", IF(COUNTIF(Budgets!$T$11:$T$20, $D330)&gt;0, $F$9, IF(COUNTIF(Budgets!$T$22:$T$46, $D330)&gt;0, $E$9, "")))</f>
        <v/>
      </c>
      <c r="P330" s="12" t="str">
        <f t="shared" si="22"/>
        <v/>
      </c>
      <c r="R330" s="12" t="str">
        <f t="shared" si="23"/>
        <v/>
      </c>
      <c r="T330" s="12" t="str">
        <f ca="1">IFERROR(INDEX(Report!$BE$6:$BE$17, MATCH($P330, Report!$AZ$6:$AZ$17, 0)), "")</f>
        <v/>
      </c>
      <c r="V330" s="12" t="str">
        <f t="shared" ca="1" si="24"/>
        <v/>
      </c>
      <c r="X330" s="12" t="str">
        <f>IF($B330="", "", IF(OR(ISNUMBER($B330)=FALSE, $B330&lt;Report!$AX$6, $B330&gt;Report!$AY$17), "Red", ""))</f>
        <v/>
      </c>
    </row>
    <row r="331" spans="1:24" x14ac:dyDescent="0.25">
      <c r="A331" s="2"/>
      <c r="B331" s="86"/>
      <c r="C331" s="87"/>
      <c r="D331" s="88"/>
      <c r="E331" s="89"/>
      <c r="F331" s="90"/>
      <c r="G331" s="2"/>
      <c r="H331" s="38" t="str">
        <f t="shared" si="20"/>
        <v/>
      </c>
      <c r="I331" s="2"/>
      <c r="M331" s="6" t="str">
        <f t="shared" si="21"/>
        <v/>
      </c>
      <c r="N331" s="7" t="str">
        <f>IF($D331="", "", IF(COUNTIF(Budgets!$T$11:$T$20, $D331)&gt;0, $F$9, IF(COUNTIF(Budgets!$T$22:$T$46, $D331)&gt;0, $E$9, "")))</f>
        <v/>
      </c>
      <c r="P331" s="12" t="str">
        <f t="shared" si="22"/>
        <v/>
      </c>
      <c r="R331" s="12" t="str">
        <f t="shared" si="23"/>
        <v/>
      </c>
      <c r="T331" s="12" t="str">
        <f ca="1">IFERROR(INDEX(Report!$BE$6:$BE$17, MATCH($P331, Report!$AZ$6:$AZ$17, 0)), "")</f>
        <v/>
      </c>
      <c r="V331" s="12" t="str">
        <f t="shared" ca="1" si="24"/>
        <v/>
      </c>
      <c r="X331" s="12" t="str">
        <f>IF($B331="", "", IF(OR(ISNUMBER($B331)=FALSE, $B331&lt;Report!$AX$6, $B331&gt;Report!$AY$17), "Red", ""))</f>
        <v/>
      </c>
    </row>
    <row r="332" spans="1:24" x14ac:dyDescent="0.25">
      <c r="A332" s="2"/>
      <c r="B332" s="86"/>
      <c r="C332" s="87"/>
      <c r="D332" s="88"/>
      <c r="E332" s="89"/>
      <c r="F332" s="90"/>
      <c r="G332" s="2"/>
      <c r="H332" s="38" t="str">
        <f t="shared" ref="H332:H395" si="25">IF(OR($M332="", $N332=""), "", IF($M332=$N332, "", $H$9))</f>
        <v/>
      </c>
      <c r="I332" s="2"/>
      <c r="M332" s="6" t="str">
        <f t="shared" ref="M332:M395" si="26">IF(AND($E332="", $F332=""), "", IF(AND(NOT($E332=""), NOT($F332="")), "", IF($E332="", $F$9, IF($F332="", $E$9, ""))))</f>
        <v/>
      </c>
      <c r="N332" s="7" t="str">
        <f>IF($D332="", "", IF(COUNTIF(Budgets!$T$11:$T$20, $D332)&gt;0, $F$9, IF(COUNTIF(Budgets!$T$22:$T$46, $D332)&gt;0, $E$9, "")))</f>
        <v/>
      </c>
      <c r="P332" s="12" t="str">
        <f t="shared" ref="P332:P395" si="27">IF($B332="", "", IFERROR(TEXT($B332, "mmm yyyy"), ""))</f>
        <v/>
      </c>
      <c r="R332" s="12" t="str">
        <f t="shared" ref="R332:R395" si="28">IF(OR($P332="", $D332=""), "", CONCATENATE($D332, " - ", $P332))</f>
        <v/>
      </c>
      <c r="T332" s="12" t="str">
        <f ca="1">IFERROR(INDEX(Report!$BE$6:$BE$17, MATCH($P332, Report!$AZ$6:$AZ$17, 0)), "")</f>
        <v/>
      </c>
      <c r="V332" s="12" t="str">
        <f t="shared" ref="V332:V395" ca="1" si="29">IF($T332="X", IF($D332="", "", $D332), "")</f>
        <v/>
      </c>
      <c r="X332" s="12" t="str">
        <f>IF($B332="", "", IF(OR(ISNUMBER($B332)=FALSE, $B332&lt;Report!$AX$6, $B332&gt;Report!$AY$17), "Red", ""))</f>
        <v/>
      </c>
    </row>
    <row r="333" spans="1:24" x14ac:dyDescent="0.25">
      <c r="A333" s="2"/>
      <c r="B333" s="86"/>
      <c r="C333" s="87"/>
      <c r="D333" s="88"/>
      <c r="E333" s="89"/>
      <c r="F333" s="90"/>
      <c r="G333" s="2"/>
      <c r="H333" s="38" t="str">
        <f t="shared" si="25"/>
        <v/>
      </c>
      <c r="I333" s="2"/>
      <c r="M333" s="6" t="str">
        <f t="shared" si="26"/>
        <v/>
      </c>
      <c r="N333" s="7" t="str">
        <f>IF($D333="", "", IF(COUNTIF(Budgets!$T$11:$T$20, $D333)&gt;0, $F$9, IF(COUNTIF(Budgets!$T$22:$T$46, $D333)&gt;0, $E$9, "")))</f>
        <v/>
      </c>
      <c r="P333" s="12" t="str">
        <f t="shared" si="27"/>
        <v/>
      </c>
      <c r="R333" s="12" t="str">
        <f t="shared" si="28"/>
        <v/>
      </c>
      <c r="T333" s="12" t="str">
        <f ca="1">IFERROR(INDEX(Report!$BE$6:$BE$17, MATCH($P333, Report!$AZ$6:$AZ$17, 0)), "")</f>
        <v/>
      </c>
      <c r="V333" s="12" t="str">
        <f t="shared" ca="1" si="29"/>
        <v/>
      </c>
      <c r="X333" s="12" t="str">
        <f>IF($B333="", "", IF(OR(ISNUMBER($B333)=FALSE, $B333&lt;Report!$AX$6, $B333&gt;Report!$AY$17), "Red", ""))</f>
        <v/>
      </c>
    </row>
    <row r="334" spans="1:24" x14ac:dyDescent="0.25">
      <c r="A334" s="2"/>
      <c r="B334" s="86"/>
      <c r="C334" s="87"/>
      <c r="D334" s="88"/>
      <c r="E334" s="89"/>
      <c r="F334" s="90"/>
      <c r="G334" s="2"/>
      <c r="H334" s="38" t="str">
        <f t="shared" si="25"/>
        <v/>
      </c>
      <c r="I334" s="2"/>
      <c r="M334" s="6" t="str">
        <f t="shared" si="26"/>
        <v/>
      </c>
      <c r="N334" s="7" t="str">
        <f>IF($D334="", "", IF(COUNTIF(Budgets!$T$11:$T$20, $D334)&gt;0, $F$9, IF(COUNTIF(Budgets!$T$22:$T$46, $D334)&gt;0, $E$9, "")))</f>
        <v/>
      </c>
      <c r="P334" s="12" t="str">
        <f t="shared" si="27"/>
        <v/>
      </c>
      <c r="R334" s="12" t="str">
        <f t="shared" si="28"/>
        <v/>
      </c>
      <c r="T334" s="12" t="str">
        <f ca="1">IFERROR(INDEX(Report!$BE$6:$BE$17, MATCH($P334, Report!$AZ$6:$AZ$17, 0)), "")</f>
        <v/>
      </c>
      <c r="V334" s="12" t="str">
        <f t="shared" ca="1" si="29"/>
        <v/>
      </c>
      <c r="X334" s="12" t="str">
        <f>IF($B334="", "", IF(OR(ISNUMBER($B334)=FALSE, $B334&lt;Report!$AX$6, $B334&gt;Report!$AY$17), "Red", ""))</f>
        <v/>
      </c>
    </row>
    <row r="335" spans="1:24" x14ac:dyDescent="0.25">
      <c r="A335" s="2"/>
      <c r="B335" s="86"/>
      <c r="C335" s="87"/>
      <c r="D335" s="88"/>
      <c r="E335" s="89"/>
      <c r="F335" s="90"/>
      <c r="G335" s="2"/>
      <c r="H335" s="38" t="str">
        <f t="shared" si="25"/>
        <v/>
      </c>
      <c r="I335" s="2"/>
      <c r="M335" s="6" t="str">
        <f t="shared" si="26"/>
        <v/>
      </c>
      <c r="N335" s="7" t="str">
        <f>IF($D335="", "", IF(COUNTIF(Budgets!$T$11:$T$20, $D335)&gt;0, $F$9, IF(COUNTIF(Budgets!$T$22:$T$46, $D335)&gt;0, $E$9, "")))</f>
        <v/>
      </c>
      <c r="P335" s="12" t="str">
        <f t="shared" si="27"/>
        <v/>
      </c>
      <c r="R335" s="12" t="str">
        <f t="shared" si="28"/>
        <v/>
      </c>
      <c r="T335" s="12" t="str">
        <f ca="1">IFERROR(INDEX(Report!$BE$6:$BE$17, MATCH($P335, Report!$AZ$6:$AZ$17, 0)), "")</f>
        <v/>
      </c>
      <c r="V335" s="12" t="str">
        <f t="shared" ca="1" si="29"/>
        <v/>
      </c>
      <c r="X335" s="12" t="str">
        <f>IF($B335="", "", IF(OR(ISNUMBER($B335)=FALSE, $B335&lt;Report!$AX$6, $B335&gt;Report!$AY$17), "Red", ""))</f>
        <v/>
      </c>
    </row>
    <row r="336" spans="1:24" x14ac:dyDescent="0.25">
      <c r="A336" s="2"/>
      <c r="B336" s="86"/>
      <c r="C336" s="87"/>
      <c r="D336" s="88"/>
      <c r="E336" s="89"/>
      <c r="F336" s="90"/>
      <c r="G336" s="2"/>
      <c r="H336" s="38" t="str">
        <f t="shared" si="25"/>
        <v/>
      </c>
      <c r="I336" s="2"/>
      <c r="M336" s="6" t="str">
        <f t="shared" si="26"/>
        <v/>
      </c>
      <c r="N336" s="7" t="str">
        <f>IF($D336="", "", IF(COUNTIF(Budgets!$T$11:$T$20, $D336)&gt;0, $F$9, IF(COUNTIF(Budgets!$T$22:$T$46, $D336)&gt;0, $E$9, "")))</f>
        <v/>
      </c>
      <c r="P336" s="12" t="str">
        <f t="shared" si="27"/>
        <v/>
      </c>
      <c r="R336" s="12" t="str">
        <f t="shared" si="28"/>
        <v/>
      </c>
      <c r="T336" s="12" t="str">
        <f ca="1">IFERROR(INDEX(Report!$BE$6:$BE$17, MATCH($P336, Report!$AZ$6:$AZ$17, 0)), "")</f>
        <v/>
      </c>
      <c r="V336" s="12" t="str">
        <f t="shared" ca="1" si="29"/>
        <v/>
      </c>
      <c r="X336" s="12" t="str">
        <f>IF($B336="", "", IF(OR(ISNUMBER($B336)=FALSE, $B336&lt;Report!$AX$6, $B336&gt;Report!$AY$17), "Red", ""))</f>
        <v/>
      </c>
    </row>
    <row r="337" spans="1:24" x14ac:dyDescent="0.25">
      <c r="A337" s="2"/>
      <c r="B337" s="86"/>
      <c r="C337" s="87"/>
      <c r="D337" s="88"/>
      <c r="E337" s="89"/>
      <c r="F337" s="90"/>
      <c r="G337" s="2"/>
      <c r="H337" s="38" t="str">
        <f t="shared" si="25"/>
        <v/>
      </c>
      <c r="I337" s="2"/>
      <c r="M337" s="6" t="str">
        <f t="shared" si="26"/>
        <v/>
      </c>
      <c r="N337" s="7" t="str">
        <f>IF($D337="", "", IF(COUNTIF(Budgets!$T$11:$T$20, $D337)&gt;0, $F$9, IF(COUNTIF(Budgets!$T$22:$T$46, $D337)&gt;0, $E$9, "")))</f>
        <v/>
      </c>
      <c r="P337" s="12" t="str">
        <f t="shared" si="27"/>
        <v/>
      </c>
      <c r="R337" s="12" t="str">
        <f t="shared" si="28"/>
        <v/>
      </c>
      <c r="T337" s="12" t="str">
        <f ca="1">IFERROR(INDEX(Report!$BE$6:$BE$17, MATCH($P337, Report!$AZ$6:$AZ$17, 0)), "")</f>
        <v/>
      </c>
      <c r="V337" s="12" t="str">
        <f t="shared" ca="1" si="29"/>
        <v/>
      </c>
      <c r="X337" s="12" t="str">
        <f>IF($B337="", "", IF(OR(ISNUMBER($B337)=FALSE, $B337&lt;Report!$AX$6, $B337&gt;Report!$AY$17), "Red", ""))</f>
        <v/>
      </c>
    </row>
    <row r="338" spans="1:24" x14ac:dyDescent="0.25">
      <c r="A338" s="2"/>
      <c r="B338" s="86"/>
      <c r="C338" s="87"/>
      <c r="D338" s="88"/>
      <c r="E338" s="89"/>
      <c r="F338" s="90"/>
      <c r="G338" s="2"/>
      <c r="H338" s="38" t="str">
        <f t="shared" si="25"/>
        <v/>
      </c>
      <c r="I338" s="2"/>
      <c r="M338" s="6" t="str">
        <f t="shared" si="26"/>
        <v/>
      </c>
      <c r="N338" s="7" t="str">
        <f>IF($D338="", "", IF(COUNTIF(Budgets!$T$11:$T$20, $D338)&gt;0, $F$9, IF(COUNTIF(Budgets!$T$22:$T$46, $D338)&gt;0, $E$9, "")))</f>
        <v/>
      </c>
      <c r="P338" s="12" t="str">
        <f t="shared" si="27"/>
        <v/>
      </c>
      <c r="R338" s="12" t="str">
        <f t="shared" si="28"/>
        <v/>
      </c>
      <c r="T338" s="12" t="str">
        <f ca="1">IFERROR(INDEX(Report!$BE$6:$BE$17, MATCH($P338, Report!$AZ$6:$AZ$17, 0)), "")</f>
        <v/>
      </c>
      <c r="V338" s="12" t="str">
        <f t="shared" ca="1" si="29"/>
        <v/>
      </c>
      <c r="X338" s="12" t="str">
        <f>IF($B338="", "", IF(OR(ISNUMBER($B338)=FALSE, $B338&lt;Report!$AX$6, $B338&gt;Report!$AY$17), "Red", ""))</f>
        <v/>
      </c>
    </row>
    <row r="339" spans="1:24" x14ac:dyDescent="0.25">
      <c r="A339" s="2"/>
      <c r="B339" s="86"/>
      <c r="C339" s="87"/>
      <c r="D339" s="88"/>
      <c r="E339" s="89"/>
      <c r="F339" s="90"/>
      <c r="G339" s="2"/>
      <c r="H339" s="38" t="str">
        <f t="shared" si="25"/>
        <v/>
      </c>
      <c r="I339" s="2"/>
      <c r="M339" s="6" t="str">
        <f t="shared" si="26"/>
        <v/>
      </c>
      <c r="N339" s="7" t="str">
        <f>IF($D339="", "", IF(COUNTIF(Budgets!$T$11:$T$20, $D339)&gt;0, $F$9, IF(COUNTIF(Budgets!$T$22:$T$46, $D339)&gt;0, $E$9, "")))</f>
        <v/>
      </c>
      <c r="P339" s="12" t="str">
        <f t="shared" si="27"/>
        <v/>
      </c>
      <c r="R339" s="12" t="str">
        <f t="shared" si="28"/>
        <v/>
      </c>
      <c r="T339" s="12" t="str">
        <f ca="1">IFERROR(INDEX(Report!$BE$6:$BE$17, MATCH($P339, Report!$AZ$6:$AZ$17, 0)), "")</f>
        <v/>
      </c>
      <c r="V339" s="12" t="str">
        <f t="shared" ca="1" si="29"/>
        <v/>
      </c>
      <c r="X339" s="12" t="str">
        <f>IF($B339="", "", IF(OR(ISNUMBER($B339)=FALSE, $B339&lt;Report!$AX$6, $B339&gt;Report!$AY$17), "Red", ""))</f>
        <v/>
      </c>
    </row>
    <row r="340" spans="1:24" x14ac:dyDescent="0.25">
      <c r="A340" s="2"/>
      <c r="B340" s="86"/>
      <c r="C340" s="87"/>
      <c r="D340" s="88"/>
      <c r="E340" s="89"/>
      <c r="F340" s="90"/>
      <c r="G340" s="2"/>
      <c r="H340" s="38" t="str">
        <f t="shared" si="25"/>
        <v/>
      </c>
      <c r="I340" s="2"/>
      <c r="M340" s="6" t="str">
        <f t="shared" si="26"/>
        <v/>
      </c>
      <c r="N340" s="7" t="str">
        <f>IF($D340="", "", IF(COUNTIF(Budgets!$T$11:$T$20, $D340)&gt;0, $F$9, IF(COUNTIF(Budgets!$T$22:$T$46, $D340)&gt;0, $E$9, "")))</f>
        <v/>
      </c>
      <c r="P340" s="12" t="str">
        <f t="shared" si="27"/>
        <v/>
      </c>
      <c r="R340" s="12" t="str">
        <f t="shared" si="28"/>
        <v/>
      </c>
      <c r="T340" s="12" t="str">
        <f ca="1">IFERROR(INDEX(Report!$BE$6:$BE$17, MATCH($P340, Report!$AZ$6:$AZ$17, 0)), "")</f>
        <v/>
      </c>
      <c r="V340" s="12" t="str">
        <f t="shared" ca="1" si="29"/>
        <v/>
      </c>
      <c r="X340" s="12" t="str">
        <f>IF($B340="", "", IF(OR(ISNUMBER($B340)=FALSE, $B340&lt;Report!$AX$6, $B340&gt;Report!$AY$17), "Red", ""))</f>
        <v/>
      </c>
    </row>
    <row r="341" spans="1:24" x14ac:dyDescent="0.25">
      <c r="A341" s="2"/>
      <c r="B341" s="86"/>
      <c r="C341" s="87"/>
      <c r="D341" s="88"/>
      <c r="E341" s="89"/>
      <c r="F341" s="90"/>
      <c r="G341" s="2"/>
      <c r="H341" s="38" t="str">
        <f t="shared" si="25"/>
        <v/>
      </c>
      <c r="I341" s="2"/>
      <c r="M341" s="6" t="str">
        <f t="shared" si="26"/>
        <v/>
      </c>
      <c r="N341" s="7" t="str">
        <f>IF($D341="", "", IF(COUNTIF(Budgets!$T$11:$T$20, $D341)&gt;0, $F$9, IF(COUNTIF(Budgets!$T$22:$T$46, $D341)&gt;0, $E$9, "")))</f>
        <v/>
      </c>
      <c r="P341" s="12" t="str">
        <f t="shared" si="27"/>
        <v/>
      </c>
      <c r="R341" s="12" t="str">
        <f t="shared" si="28"/>
        <v/>
      </c>
      <c r="T341" s="12" t="str">
        <f ca="1">IFERROR(INDEX(Report!$BE$6:$BE$17, MATCH($P341, Report!$AZ$6:$AZ$17, 0)), "")</f>
        <v/>
      </c>
      <c r="V341" s="12" t="str">
        <f t="shared" ca="1" si="29"/>
        <v/>
      </c>
      <c r="X341" s="12" t="str">
        <f>IF($B341="", "", IF(OR(ISNUMBER($B341)=FALSE, $B341&lt;Report!$AX$6, $B341&gt;Report!$AY$17), "Red", ""))</f>
        <v/>
      </c>
    </row>
    <row r="342" spans="1:24" x14ac:dyDescent="0.25">
      <c r="A342" s="2"/>
      <c r="B342" s="86"/>
      <c r="C342" s="87"/>
      <c r="D342" s="88"/>
      <c r="E342" s="89"/>
      <c r="F342" s="90"/>
      <c r="G342" s="2"/>
      <c r="H342" s="38" t="str">
        <f t="shared" si="25"/>
        <v/>
      </c>
      <c r="I342" s="2"/>
      <c r="M342" s="6" t="str">
        <f t="shared" si="26"/>
        <v/>
      </c>
      <c r="N342" s="7" t="str">
        <f>IF($D342="", "", IF(COUNTIF(Budgets!$T$11:$T$20, $D342)&gt;0, $F$9, IF(COUNTIF(Budgets!$T$22:$T$46, $D342)&gt;0, $E$9, "")))</f>
        <v/>
      </c>
      <c r="P342" s="12" t="str">
        <f t="shared" si="27"/>
        <v/>
      </c>
      <c r="R342" s="12" t="str">
        <f t="shared" si="28"/>
        <v/>
      </c>
      <c r="T342" s="12" t="str">
        <f ca="1">IFERROR(INDEX(Report!$BE$6:$BE$17, MATCH($P342, Report!$AZ$6:$AZ$17, 0)), "")</f>
        <v/>
      </c>
      <c r="V342" s="12" t="str">
        <f t="shared" ca="1" si="29"/>
        <v/>
      </c>
      <c r="X342" s="12" t="str">
        <f>IF($B342="", "", IF(OR(ISNUMBER($B342)=FALSE, $B342&lt;Report!$AX$6, $B342&gt;Report!$AY$17), "Red", ""))</f>
        <v/>
      </c>
    </row>
    <row r="343" spans="1:24" x14ac:dyDescent="0.25">
      <c r="A343" s="2"/>
      <c r="B343" s="86"/>
      <c r="C343" s="87"/>
      <c r="D343" s="88"/>
      <c r="E343" s="89"/>
      <c r="F343" s="90"/>
      <c r="G343" s="2"/>
      <c r="H343" s="38" t="str">
        <f t="shared" si="25"/>
        <v/>
      </c>
      <c r="I343" s="2"/>
      <c r="M343" s="6" t="str">
        <f t="shared" si="26"/>
        <v/>
      </c>
      <c r="N343" s="7" t="str">
        <f>IF($D343="", "", IF(COUNTIF(Budgets!$T$11:$T$20, $D343)&gt;0, $F$9, IF(COUNTIF(Budgets!$T$22:$T$46, $D343)&gt;0, $E$9, "")))</f>
        <v/>
      </c>
      <c r="P343" s="12" t="str">
        <f t="shared" si="27"/>
        <v/>
      </c>
      <c r="R343" s="12" t="str">
        <f t="shared" si="28"/>
        <v/>
      </c>
      <c r="T343" s="12" t="str">
        <f ca="1">IFERROR(INDEX(Report!$BE$6:$BE$17, MATCH($P343, Report!$AZ$6:$AZ$17, 0)), "")</f>
        <v/>
      </c>
      <c r="V343" s="12" t="str">
        <f t="shared" ca="1" si="29"/>
        <v/>
      </c>
      <c r="X343" s="12" t="str">
        <f>IF($B343="", "", IF(OR(ISNUMBER($B343)=FALSE, $B343&lt;Report!$AX$6, $B343&gt;Report!$AY$17), "Red", ""))</f>
        <v/>
      </c>
    </row>
    <row r="344" spans="1:24" x14ac:dyDescent="0.25">
      <c r="A344" s="2"/>
      <c r="B344" s="86"/>
      <c r="C344" s="87"/>
      <c r="D344" s="88"/>
      <c r="E344" s="89"/>
      <c r="F344" s="90"/>
      <c r="G344" s="2"/>
      <c r="H344" s="38" t="str">
        <f t="shared" si="25"/>
        <v/>
      </c>
      <c r="I344" s="2"/>
      <c r="M344" s="6" t="str">
        <f t="shared" si="26"/>
        <v/>
      </c>
      <c r="N344" s="7" t="str">
        <f>IF($D344="", "", IF(COUNTIF(Budgets!$T$11:$T$20, $D344)&gt;0, $F$9, IF(COUNTIF(Budgets!$T$22:$T$46, $D344)&gt;0, $E$9, "")))</f>
        <v/>
      </c>
      <c r="P344" s="12" t="str">
        <f t="shared" si="27"/>
        <v/>
      </c>
      <c r="R344" s="12" t="str">
        <f t="shared" si="28"/>
        <v/>
      </c>
      <c r="T344" s="12" t="str">
        <f ca="1">IFERROR(INDEX(Report!$BE$6:$BE$17, MATCH($P344, Report!$AZ$6:$AZ$17, 0)), "")</f>
        <v/>
      </c>
      <c r="V344" s="12" t="str">
        <f t="shared" ca="1" si="29"/>
        <v/>
      </c>
      <c r="X344" s="12" t="str">
        <f>IF($B344="", "", IF(OR(ISNUMBER($B344)=FALSE, $B344&lt;Report!$AX$6, $B344&gt;Report!$AY$17), "Red", ""))</f>
        <v/>
      </c>
    </row>
    <row r="345" spans="1:24" x14ac:dyDescent="0.25">
      <c r="A345" s="2"/>
      <c r="B345" s="86"/>
      <c r="C345" s="87"/>
      <c r="D345" s="88"/>
      <c r="E345" s="89"/>
      <c r="F345" s="90"/>
      <c r="G345" s="2"/>
      <c r="H345" s="38" t="str">
        <f t="shared" si="25"/>
        <v/>
      </c>
      <c r="I345" s="2"/>
      <c r="M345" s="6" t="str">
        <f t="shared" si="26"/>
        <v/>
      </c>
      <c r="N345" s="7" t="str">
        <f>IF($D345="", "", IF(COUNTIF(Budgets!$T$11:$T$20, $D345)&gt;0, $F$9, IF(COUNTIF(Budgets!$T$22:$T$46, $D345)&gt;0, $E$9, "")))</f>
        <v/>
      </c>
      <c r="P345" s="12" t="str">
        <f t="shared" si="27"/>
        <v/>
      </c>
      <c r="R345" s="12" t="str">
        <f t="shared" si="28"/>
        <v/>
      </c>
      <c r="T345" s="12" t="str">
        <f ca="1">IFERROR(INDEX(Report!$BE$6:$BE$17, MATCH($P345, Report!$AZ$6:$AZ$17, 0)), "")</f>
        <v/>
      </c>
      <c r="V345" s="12" t="str">
        <f t="shared" ca="1" si="29"/>
        <v/>
      </c>
      <c r="X345" s="12" t="str">
        <f>IF($B345="", "", IF(OR(ISNUMBER($B345)=FALSE, $B345&lt;Report!$AX$6, $B345&gt;Report!$AY$17), "Red", ""))</f>
        <v/>
      </c>
    </row>
    <row r="346" spans="1:24" x14ac:dyDescent="0.25">
      <c r="A346" s="2"/>
      <c r="B346" s="86"/>
      <c r="C346" s="87"/>
      <c r="D346" s="88"/>
      <c r="E346" s="89"/>
      <c r="F346" s="90"/>
      <c r="G346" s="2"/>
      <c r="H346" s="38" t="str">
        <f t="shared" si="25"/>
        <v/>
      </c>
      <c r="I346" s="2"/>
      <c r="M346" s="6" t="str">
        <f t="shared" si="26"/>
        <v/>
      </c>
      <c r="N346" s="7" t="str">
        <f>IF($D346="", "", IF(COUNTIF(Budgets!$T$11:$T$20, $D346)&gt;0, $F$9, IF(COUNTIF(Budgets!$T$22:$T$46, $D346)&gt;0, $E$9, "")))</f>
        <v/>
      </c>
      <c r="P346" s="12" t="str">
        <f t="shared" si="27"/>
        <v/>
      </c>
      <c r="R346" s="12" t="str">
        <f t="shared" si="28"/>
        <v/>
      </c>
      <c r="T346" s="12" t="str">
        <f ca="1">IFERROR(INDEX(Report!$BE$6:$BE$17, MATCH($P346, Report!$AZ$6:$AZ$17, 0)), "")</f>
        <v/>
      </c>
      <c r="V346" s="12" t="str">
        <f t="shared" ca="1" si="29"/>
        <v/>
      </c>
      <c r="X346" s="12" t="str">
        <f>IF($B346="", "", IF(OR(ISNUMBER($B346)=FALSE, $B346&lt;Report!$AX$6, $B346&gt;Report!$AY$17), "Red", ""))</f>
        <v/>
      </c>
    </row>
    <row r="347" spans="1:24" x14ac:dyDescent="0.25">
      <c r="A347" s="2"/>
      <c r="B347" s="86"/>
      <c r="C347" s="87"/>
      <c r="D347" s="88"/>
      <c r="E347" s="89"/>
      <c r="F347" s="90"/>
      <c r="G347" s="2"/>
      <c r="H347" s="38" t="str">
        <f t="shared" si="25"/>
        <v/>
      </c>
      <c r="I347" s="2"/>
      <c r="M347" s="6" t="str">
        <f t="shared" si="26"/>
        <v/>
      </c>
      <c r="N347" s="7" t="str">
        <f>IF($D347="", "", IF(COUNTIF(Budgets!$T$11:$T$20, $D347)&gt;0, $F$9, IF(COUNTIF(Budgets!$T$22:$T$46, $D347)&gt;0, $E$9, "")))</f>
        <v/>
      </c>
      <c r="P347" s="12" t="str">
        <f t="shared" si="27"/>
        <v/>
      </c>
      <c r="R347" s="12" t="str">
        <f t="shared" si="28"/>
        <v/>
      </c>
      <c r="T347" s="12" t="str">
        <f ca="1">IFERROR(INDEX(Report!$BE$6:$BE$17, MATCH($P347, Report!$AZ$6:$AZ$17, 0)), "")</f>
        <v/>
      </c>
      <c r="V347" s="12" t="str">
        <f t="shared" ca="1" si="29"/>
        <v/>
      </c>
      <c r="X347" s="12" t="str">
        <f>IF($B347="", "", IF(OR(ISNUMBER($B347)=FALSE, $B347&lt;Report!$AX$6, $B347&gt;Report!$AY$17), "Red", ""))</f>
        <v/>
      </c>
    </row>
    <row r="348" spans="1:24" x14ac:dyDescent="0.25">
      <c r="A348" s="2"/>
      <c r="B348" s="86"/>
      <c r="C348" s="87"/>
      <c r="D348" s="88"/>
      <c r="E348" s="89"/>
      <c r="F348" s="90"/>
      <c r="G348" s="2"/>
      <c r="H348" s="38" t="str">
        <f t="shared" si="25"/>
        <v/>
      </c>
      <c r="I348" s="2"/>
      <c r="M348" s="6" t="str">
        <f t="shared" si="26"/>
        <v/>
      </c>
      <c r="N348" s="7" t="str">
        <f>IF($D348="", "", IF(COUNTIF(Budgets!$T$11:$T$20, $D348)&gt;0, $F$9, IF(COUNTIF(Budgets!$T$22:$T$46, $D348)&gt;0, $E$9, "")))</f>
        <v/>
      </c>
      <c r="P348" s="12" t="str">
        <f t="shared" si="27"/>
        <v/>
      </c>
      <c r="R348" s="12" t="str">
        <f t="shared" si="28"/>
        <v/>
      </c>
      <c r="T348" s="12" t="str">
        <f ca="1">IFERROR(INDEX(Report!$BE$6:$BE$17, MATCH($P348, Report!$AZ$6:$AZ$17, 0)), "")</f>
        <v/>
      </c>
      <c r="V348" s="12" t="str">
        <f t="shared" ca="1" si="29"/>
        <v/>
      </c>
      <c r="X348" s="12" t="str">
        <f>IF($B348="", "", IF(OR(ISNUMBER($B348)=FALSE, $B348&lt;Report!$AX$6, $B348&gt;Report!$AY$17), "Red", ""))</f>
        <v/>
      </c>
    </row>
    <row r="349" spans="1:24" x14ac:dyDescent="0.25">
      <c r="A349" s="2"/>
      <c r="B349" s="86"/>
      <c r="C349" s="87"/>
      <c r="D349" s="88"/>
      <c r="E349" s="89"/>
      <c r="F349" s="90"/>
      <c r="G349" s="2"/>
      <c r="H349" s="38" t="str">
        <f t="shared" si="25"/>
        <v/>
      </c>
      <c r="I349" s="2"/>
      <c r="M349" s="6" t="str">
        <f t="shared" si="26"/>
        <v/>
      </c>
      <c r="N349" s="7" t="str">
        <f>IF($D349="", "", IF(COUNTIF(Budgets!$T$11:$T$20, $D349)&gt;0, $F$9, IF(COUNTIF(Budgets!$T$22:$T$46, $D349)&gt;0, $E$9, "")))</f>
        <v/>
      </c>
      <c r="P349" s="12" t="str">
        <f t="shared" si="27"/>
        <v/>
      </c>
      <c r="R349" s="12" t="str">
        <f t="shared" si="28"/>
        <v/>
      </c>
      <c r="T349" s="12" t="str">
        <f ca="1">IFERROR(INDEX(Report!$BE$6:$BE$17, MATCH($P349, Report!$AZ$6:$AZ$17, 0)), "")</f>
        <v/>
      </c>
      <c r="V349" s="12" t="str">
        <f t="shared" ca="1" si="29"/>
        <v/>
      </c>
      <c r="X349" s="12" t="str">
        <f>IF($B349="", "", IF(OR(ISNUMBER($B349)=FALSE, $B349&lt;Report!$AX$6, $B349&gt;Report!$AY$17), "Red", ""))</f>
        <v/>
      </c>
    </row>
    <row r="350" spans="1:24" x14ac:dyDescent="0.25">
      <c r="A350" s="2"/>
      <c r="B350" s="86"/>
      <c r="C350" s="87"/>
      <c r="D350" s="88"/>
      <c r="E350" s="89"/>
      <c r="F350" s="90"/>
      <c r="G350" s="2"/>
      <c r="H350" s="38" t="str">
        <f t="shared" si="25"/>
        <v/>
      </c>
      <c r="I350" s="2"/>
      <c r="M350" s="6" t="str">
        <f t="shared" si="26"/>
        <v/>
      </c>
      <c r="N350" s="7" t="str">
        <f>IF($D350="", "", IF(COUNTIF(Budgets!$T$11:$T$20, $D350)&gt;0, $F$9, IF(COUNTIF(Budgets!$T$22:$T$46, $D350)&gt;0, $E$9, "")))</f>
        <v/>
      </c>
      <c r="P350" s="12" t="str">
        <f t="shared" si="27"/>
        <v/>
      </c>
      <c r="R350" s="12" t="str">
        <f t="shared" si="28"/>
        <v/>
      </c>
      <c r="T350" s="12" t="str">
        <f ca="1">IFERROR(INDEX(Report!$BE$6:$BE$17, MATCH($P350, Report!$AZ$6:$AZ$17, 0)), "")</f>
        <v/>
      </c>
      <c r="V350" s="12" t="str">
        <f t="shared" ca="1" si="29"/>
        <v/>
      </c>
      <c r="X350" s="12" t="str">
        <f>IF($B350="", "", IF(OR(ISNUMBER($B350)=FALSE, $B350&lt;Report!$AX$6, $B350&gt;Report!$AY$17), "Red", ""))</f>
        <v/>
      </c>
    </row>
    <row r="351" spans="1:24" x14ac:dyDescent="0.25">
      <c r="A351" s="2"/>
      <c r="B351" s="86"/>
      <c r="C351" s="87"/>
      <c r="D351" s="88"/>
      <c r="E351" s="89"/>
      <c r="F351" s="90"/>
      <c r="G351" s="2"/>
      <c r="H351" s="38" t="str">
        <f t="shared" si="25"/>
        <v/>
      </c>
      <c r="I351" s="2"/>
      <c r="M351" s="6" t="str">
        <f t="shared" si="26"/>
        <v/>
      </c>
      <c r="N351" s="7" t="str">
        <f>IF($D351="", "", IF(COUNTIF(Budgets!$T$11:$T$20, $D351)&gt;0, $F$9, IF(COUNTIF(Budgets!$T$22:$T$46, $D351)&gt;0, $E$9, "")))</f>
        <v/>
      </c>
      <c r="P351" s="12" t="str">
        <f t="shared" si="27"/>
        <v/>
      </c>
      <c r="R351" s="12" t="str">
        <f t="shared" si="28"/>
        <v/>
      </c>
      <c r="T351" s="12" t="str">
        <f ca="1">IFERROR(INDEX(Report!$BE$6:$BE$17, MATCH($P351, Report!$AZ$6:$AZ$17, 0)), "")</f>
        <v/>
      </c>
      <c r="V351" s="12" t="str">
        <f t="shared" ca="1" si="29"/>
        <v/>
      </c>
      <c r="X351" s="12" t="str">
        <f>IF($B351="", "", IF(OR(ISNUMBER($B351)=FALSE, $B351&lt;Report!$AX$6, $B351&gt;Report!$AY$17), "Red", ""))</f>
        <v/>
      </c>
    </row>
    <row r="352" spans="1:24" x14ac:dyDescent="0.25">
      <c r="A352" s="2"/>
      <c r="B352" s="86"/>
      <c r="C352" s="87"/>
      <c r="D352" s="88"/>
      <c r="E352" s="89"/>
      <c r="F352" s="90"/>
      <c r="G352" s="2"/>
      <c r="H352" s="38" t="str">
        <f t="shared" si="25"/>
        <v/>
      </c>
      <c r="I352" s="2"/>
      <c r="M352" s="6" t="str">
        <f t="shared" si="26"/>
        <v/>
      </c>
      <c r="N352" s="7" t="str">
        <f>IF($D352="", "", IF(COUNTIF(Budgets!$T$11:$T$20, $D352)&gt;0, $F$9, IF(COUNTIF(Budgets!$T$22:$T$46, $D352)&gt;0, $E$9, "")))</f>
        <v/>
      </c>
      <c r="P352" s="12" t="str">
        <f t="shared" si="27"/>
        <v/>
      </c>
      <c r="R352" s="12" t="str">
        <f t="shared" si="28"/>
        <v/>
      </c>
      <c r="T352" s="12" t="str">
        <f ca="1">IFERROR(INDEX(Report!$BE$6:$BE$17, MATCH($P352, Report!$AZ$6:$AZ$17, 0)), "")</f>
        <v/>
      </c>
      <c r="V352" s="12" t="str">
        <f t="shared" ca="1" si="29"/>
        <v/>
      </c>
      <c r="X352" s="12" t="str">
        <f>IF($B352="", "", IF(OR(ISNUMBER($B352)=FALSE, $B352&lt;Report!$AX$6, $B352&gt;Report!$AY$17), "Red", ""))</f>
        <v/>
      </c>
    </row>
    <row r="353" spans="1:24" x14ac:dyDescent="0.25">
      <c r="A353" s="2"/>
      <c r="B353" s="86"/>
      <c r="C353" s="87"/>
      <c r="D353" s="88"/>
      <c r="E353" s="89"/>
      <c r="F353" s="90"/>
      <c r="G353" s="2"/>
      <c r="H353" s="38" t="str">
        <f t="shared" si="25"/>
        <v/>
      </c>
      <c r="I353" s="2"/>
      <c r="M353" s="6" t="str">
        <f t="shared" si="26"/>
        <v/>
      </c>
      <c r="N353" s="7" t="str">
        <f>IF($D353="", "", IF(COUNTIF(Budgets!$T$11:$T$20, $D353)&gt;0, $F$9, IF(COUNTIF(Budgets!$T$22:$T$46, $D353)&gt;0, $E$9, "")))</f>
        <v/>
      </c>
      <c r="P353" s="12" t="str">
        <f t="shared" si="27"/>
        <v/>
      </c>
      <c r="R353" s="12" t="str">
        <f t="shared" si="28"/>
        <v/>
      </c>
      <c r="T353" s="12" t="str">
        <f ca="1">IFERROR(INDEX(Report!$BE$6:$BE$17, MATCH($P353, Report!$AZ$6:$AZ$17, 0)), "")</f>
        <v/>
      </c>
      <c r="V353" s="12" t="str">
        <f t="shared" ca="1" si="29"/>
        <v/>
      </c>
      <c r="X353" s="12" t="str">
        <f>IF($B353="", "", IF(OR(ISNUMBER($B353)=FALSE, $B353&lt;Report!$AX$6, $B353&gt;Report!$AY$17), "Red", ""))</f>
        <v/>
      </c>
    </row>
    <row r="354" spans="1:24" x14ac:dyDescent="0.25">
      <c r="A354" s="2"/>
      <c r="B354" s="86"/>
      <c r="C354" s="87"/>
      <c r="D354" s="88"/>
      <c r="E354" s="89"/>
      <c r="F354" s="90"/>
      <c r="G354" s="2"/>
      <c r="H354" s="38" t="str">
        <f t="shared" si="25"/>
        <v/>
      </c>
      <c r="I354" s="2"/>
      <c r="M354" s="6" t="str">
        <f t="shared" si="26"/>
        <v/>
      </c>
      <c r="N354" s="7" t="str">
        <f>IF($D354="", "", IF(COUNTIF(Budgets!$T$11:$T$20, $D354)&gt;0, $F$9, IF(COUNTIF(Budgets!$T$22:$T$46, $D354)&gt;0, $E$9, "")))</f>
        <v/>
      </c>
      <c r="P354" s="12" t="str">
        <f t="shared" si="27"/>
        <v/>
      </c>
      <c r="R354" s="12" t="str">
        <f t="shared" si="28"/>
        <v/>
      </c>
      <c r="T354" s="12" t="str">
        <f ca="1">IFERROR(INDEX(Report!$BE$6:$BE$17, MATCH($P354, Report!$AZ$6:$AZ$17, 0)), "")</f>
        <v/>
      </c>
      <c r="V354" s="12" t="str">
        <f t="shared" ca="1" si="29"/>
        <v/>
      </c>
      <c r="X354" s="12" t="str">
        <f>IF($B354="", "", IF(OR(ISNUMBER($B354)=FALSE, $B354&lt;Report!$AX$6, $B354&gt;Report!$AY$17), "Red", ""))</f>
        <v/>
      </c>
    </row>
    <row r="355" spans="1:24" x14ac:dyDescent="0.25">
      <c r="A355" s="2"/>
      <c r="B355" s="86"/>
      <c r="C355" s="87"/>
      <c r="D355" s="88"/>
      <c r="E355" s="89"/>
      <c r="F355" s="90"/>
      <c r="G355" s="2"/>
      <c r="H355" s="38" t="str">
        <f t="shared" si="25"/>
        <v/>
      </c>
      <c r="I355" s="2"/>
      <c r="M355" s="6" t="str">
        <f t="shared" si="26"/>
        <v/>
      </c>
      <c r="N355" s="7" t="str">
        <f>IF($D355="", "", IF(COUNTIF(Budgets!$T$11:$T$20, $D355)&gt;0, $F$9, IF(COUNTIF(Budgets!$T$22:$T$46, $D355)&gt;0, $E$9, "")))</f>
        <v/>
      </c>
      <c r="P355" s="12" t="str">
        <f t="shared" si="27"/>
        <v/>
      </c>
      <c r="R355" s="12" t="str">
        <f t="shared" si="28"/>
        <v/>
      </c>
      <c r="T355" s="12" t="str">
        <f ca="1">IFERROR(INDEX(Report!$BE$6:$BE$17, MATCH($P355, Report!$AZ$6:$AZ$17, 0)), "")</f>
        <v/>
      </c>
      <c r="V355" s="12" t="str">
        <f t="shared" ca="1" si="29"/>
        <v/>
      </c>
      <c r="X355" s="12" t="str">
        <f>IF($B355="", "", IF(OR(ISNUMBER($B355)=FALSE, $B355&lt;Report!$AX$6, $B355&gt;Report!$AY$17), "Red", ""))</f>
        <v/>
      </c>
    </row>
    <row r="356" spans="1:24" x14ac:dyDescent="0.25">
      <c r="A356" s="2"/>
      <c r="B356" s="86"/>
      <c r="C356" s="87"/>
      <c r="D356" s="88"/>
      <c r="E356" s="89"/>
      <c r="F356" s="90"/>
      <c r="G356" s="2"/>
      <c r="H356" s="38" t="str">
        <f t="shared" si="25"/>
        <v/>
      </c>
      <c r="I356" s="2"/>
      <c r="M356" s="6" t="str">
        <f t="shared" si="26"/>
        <v/>
      </c>
      <c r="N356" s="7" t="str">
        <f>IF($D356="", "", IF(COUNTIF(Budgets!$T$11:$T$20, $D356)&gt;0, $F$9, IF(COUNTIF(Budgets!$T$22:$T$46, $D356)&gt;0, $E$9, "")))</f>
        <v/>
      </c>
      <c r="P356" s="12" t="str">
        <f t="shared" si="27"/>
        <v/>
      </c>
      <c r="R356" s="12" t="str">
        <f t="shared" si="28"/>
        <v/>
      </c>
      <c r="T356" s="12" t="str">
        <f ca="1">IFERROR(INDEX(Report!$BE$6:$BE$17, MATCH($P356, Report!$AZ$6:$AZ$17, 0)), "")</f>
        <v/>
      </c>
      <c r="V356" s="12" t="str">
        <f t="shared" ca="1" si="29"/>
        <v/>
      </c>
      <c r="X356" s="12" t="str">
        <f>IF($B356="", "", IF(OR(ISNUMBER($B356)=FALSE, $B356&lt;Report!$AX$6, $B356&gt;Report!$AY$17), "Red", ""))</f>
        <v/>
      </c>
    </row>
    <row r="357" spans="1:24" x14ac:dyDescent="0.25">
      <c r="A357" s="2"/>
      <c r="B357" s="86"/>
      <c r="C357" s="87"/>
      <c r="D357" s="88"/>
      <c r="E357" s="89"/>
      <c r="F357" s="90"/>
      <c r="G357" s="2"/>
      <c r="H357" s="38" t="str">
        <f t="shared" si="25"/>
        <v/>
      </c>
      <c r="I357" s="2"/>
      <c r="M357" s="6" t="str">
        <f t="shared" si="26"/>
        <v/>
      </c>
      <c r="N357" s="7" t="str">
        <f>IF($D357="", "", IF(COUNTIF(Budgets!$T$11:$T$20, $D357)&gt;0, $F$9, IF(COUNTIF(Budgets!$T$22:$T$46, $D357)&gt;0, $E$9, "")))</f>
        <v/>
      </c>
      <c r="P357" s="12" t="str">
        <f t="shared" si="27"/>
        <v/>
      </c>
      <c r="R357" s="12" t="str">
        <f t="shared" si="28"/>
        <v/>
      </c>
      <c r="T357" s="12" t="str">
        <f ca="1">IFERROR(INDEX(Report!$BE$6:$BE$17, MATCH($P357, Report!$AZ$6:$AZ$17, 0)), "")</f>
        <v/>
      </c>
      <c r="V357" s="12" t="str">
        <f t="shared" ca="1" si="29"/>
        <v/>
      </c>
      <c r="X357" s="12" t="str">
        <f>IF($B357="", "", IF(OR(ISNUMBER($B357)=FALSE, $B357&lt;Report!$AX$6, $B357&gt;Report!$AY$17), "Red", ""))</f>
        <v/>
      </c>
    </row>
    <row r="358" spans="1:24" x14ac:dyDescent="0.25">
      <c r="A358" s="2"/>
      <c r="B358" s="86"/>
      <c r="C358" s="87"/>
      <c r="D358" s="88"/>
      <c r="E358" s="89"/>
      <c r="F358" s="90"/>
      <c r="G358" s="2"/>
      <c r="H358" s="38" t="str">
        <f t="shared" si="25"/>
        <v/>
      </c>
      <c r="I358" s="2"/>
      <c r="M358" s="6" t="str">
        <f t="shared" si="26"/>
        <v/>
      </c>
      <c r="N358" s="7" t="str">
        <f>IF($D358="", "", IF(COUNTIF(Budgets!$T$11:$T$20, $D358)&gt;0, $F$9, IF(COUNTIF(Budgets!$T$22:$T$46, $D358)&gt;0, $E$9, "")))</f>
        <v/>
      </c>
      <c r="P358" s="12" t="str">
        <f t="shared" si="27"/>
        <v/>
      </c>
      <c r="R358" s="12" t="str">
        <f t="shared" si="28"/>
        <v/>
      </c>
      <c r="T358" s="12" t="str">
        <f ca="1">IFERROR(INDEX(Report!$BE$6:$BE$17, MATCH($P358, Report!$AZ$6:$AZ$17, 0)), "")</f>
        <v/>
      </c>
      <c r="V358" s="12" t="str">
        <f t="shared" ca="1" si="29"/>
        <v/>
      </c>
      <c r="X358" s="12" t="str">
        <f>IF($B358="", "", IF(OR(ISNUMBER($B358)=FALSE, $B358&lt;Report!$AX$6, $B358&gt;Report!$AY$17), "Red", ""))</f>
        <v/>
      </c>
    </row>
    <row r="359" spans="1:24" x14ac:dyDescent="0.25">
      <c r="A359" s="2"/>
      <c r="B359" s="86"/>
      <c r="C359" s="87"/>
      <c r="D359" s="88"/>
      <c r="E359" s="89"/>
      <c r="F359" s="90"/>
      <c r="G359" s="2"/>
      <c r="H359" s="38" t="str">
        <f t="shared" si="25"/>
        <v/>
      </c>
      <c r="I359" s="2"/>
      <c r="M359" s="6" t="str">
        <f t="shared" si="26"/>
        <v/>
      </c>
      <c r="N359" s="7" t="str">
        <f>IF($D359="", "", IF(COUNTIF(Budgets!$T$11:$T$20, $D359)&gt;0, $F$9, IF(COUNTIF(Budgets!$T$22:$T$46, $D359)&gt;0, $E$9, "")))</f>
        <v/>
      </c>
      <c r="P359" s="12" t="str">
        <f t="shared" si="27"/>
        <v/>
      </c>
      <c r="R359" s="12" t="str">
        <f t="shared" si="28"/>
        <v/>
      </c>
      <c r="T359" s="12" t="str">
        <f ca="1">IFERROR(INDEX(Report!$BE$6:$BE$17, MATCH($P359, Report!$AZ$6:$AZ$17, 0)), "")</f>
        <v/>
      </c>
      <c r="V359" s="12" t="str">
        <f t="shared" ca="1" si="29"/>
        <v/>
      </c>
      <c r="X359" s="12" t="str">
        <f>IF($B359="", "", IF(OR(ISNUMBER($B359)=FALSE, $B359&lt;Report!$AX$6, $B359&gt;Report!$AY$17), "Red", ""))</f>
        <v/>
      </c>
    </row>
    <row r="360" spans="1:24" x14ac:dyDescent="0.25">
      <c r="A360" s="2"/>
      <c r="B360" s="86"/>
      <c r="C360" s="87"/>
      <c r="D360" s="88"/>
      <c r="E360" s="89"/>
      <c r="F360" s="90"/>
      <c r="G360" s="2"/>
      <c r="H360" s="38" t="str">
        <f t="shared" si="25"/>
        <v/>
      </c>
      <c r="I360" s="2"/>
      <c r="M360" s="6" t="str">
        <f t="shared" si="26"/>
        <v/>
      </c>
      <c r="N360" s="7" t="str">
        <f>IF($D360="", "", IF(COUNTIF(Budgets!$T$11:$T$20, $D360)&gt;0, $F$9, IF(COUNTIF(Budgets!$T$22:$T$46, $D360)&gt;0, $E$9, "")))</f>
        <v/>
      </c>
      <c r="P360" s="12" t="str">
        <f t="shared" si="27"/>
        <v/>
      </c>
      <c r="R360" s="12" t="str">
        <f t="shared" si="28"/>
        <v/>
      </c>
      <c r="T360" s="12" t="str">
        <f ca="1">IFERROR(INDEX(Report!$BE$6:$BE$17, MATCH($P360, Report!$AZ$6:$AZ$17, 0)), "")</f>
        <v/>
      </c>
      <c r="V360" s="12" t="str">
        <f t="shared" ca="1" si="29"/>
        <v/>
      </c>
      <c r="X360" s="12" t="str">
        <f>IF($B360="", "", IF(OR(ISNUMBER($B360)=FALSE, $B360&lt;Report!$AX$6, $B360&gt;Report!$AY$17), "Red", ""))</f>
        <v/>
      </c>
    </row>
    <row r="361" spans="1:24" x14ac:dyDescent="0.25">
      <c r="A361" s="2"/>
      <c r="B361" s="86"/>
      <c r="C361" s="87"/>
      <c r="D361" s="88"/>
      <c r="E361" s="89"/>
      <c r="F361" s="90"/>
      <c r="G361" s="2"/>
      <c r="H361" s="38" t="str">
        <f t="shared" si="25"/>
        <v/>
      </c>
      <c r="I361" s="2"/>
      <c r="M361" s="6" t="str">
        <f t="shared" si="26"/>
        <v/>
      </c>
      <c r="N361" s="7" t="str">
        <f>IF($D361="", "", IF(COUNTIF(Budgets!$T$11:$T$20, $D361)&gt;0, $F$9, IF(COUNTIF(Budgets!$T$22:$T$46, $D361)&gt;0, $E$9, "")))</f>
        <v/>
      </c>
      <c r="P361" s="12" t="str">
        <f t="shared" si="27"/>
        <v/>
      </c>
      <c r="R361" s="12" t="str">
        <f t="shared" si="28"/>
        <v/>
      </c>
      <c r="T361" s="12" t="str">
        <f ca="1">IFERROR(INDEX(Report!$BE$6:$BE$17, MATCH($P361, Report!$AZ$6:$AZ$17, 0)), "")</f>
        <v/>
      </c>
      <c r="V361" s="12" t="str">
        <f t="shared" ca="1" si="29"/>
        <v/>
      </c>
      <c r="X361" s="12" t="str">
        <f>IF($B361="", "", IF(OR(ISNUMBER($B361)=FALSE, $B361&lt;Report!$AX$6, $B361&gt;Report!$AY$17), "Red", ""))</f>
        <v/>
      </c>
    </row>
    <row r="362" spans="1:24" x14ac:dyDescent="0.25">
      <c r="A362" s="2"/>
      <c r="B362" s="86"/>
      <c r="C362" s="87"/>
      <c r="D362" s="88"/>
      <c r="E362" s="89"/>
      <c r="F362" s="90"/>
      <c r="G362" s="2"/>
      <c r="H362" s="38" t="str">
        <f t="shared" si="25"/>
        <v/>
      </c>
      <c r="I362" s="2"/>
      <c r="M362" s="6" t="str">
        <f t="shared" si="26"/>
        <v/>
      </c>
      <c r="N362" s="7" t="str">
        <f>IF($D362="", "", IF(COUNTIF(Budgets!$T$11:$T$20, $D362)&gt;0, $F$9, IF(COUNTIF(Budgets!$T$22:$T$46, $D362)&gt;0, $E$9, "")))</f>
        <v/>
      </c>
      <c r="P362" s="12" t="str">
        <f t="shared" si="27"/>
        <v/>
      </c>
      <c r="R362" s="12" t="str">
        <f t="shared" si="28"/>
        <v/>
      </c>
      <c r="T362" s="12" t="str">
        <f ca="1">IFERROR(INDEX(Report!$BE$6:$BE$17, MATCH($P362, Report!$AZ$6:$AZ$17, 0)), "")</f>
        <v/>
      </c>
      <c r="V362" s="12" t="str">
        <f t="shared" ca="1" si="29"/>
        <v/>
      </c>
      <c r="X362" s="12" t="str">
        <f>IF($B362="", "", IF(OR(ISNUMBER($B362)=FALSE, $B362&lt;Report!$AX$6, $B362&gt;Report!$AY$17), "Red", ""))</f>
        <v/>
      </c>
    </row>
    <row r="363" spans="1:24" x14ac:dyDescent="0.25">
      <c r="A363" s="2"/>
      <c r="B363" s="86"/>
      <c r="C363" s="87"/>
      <c r="D363" s="88"/>
      <c r="E363" s="89"/>
      <c r="F363" s="90"/>
      <c r="G363" s="2"/>
      <c r="H363" s="38" t="str">
        <f t="shared" si="25"/>
        <v/>
      </c>
      <c r="I363" s="2"/>
      <c r="M363" s="6" t="str">
        <f t="shared" si="26"/>
        <v/>
      </c>
      <c r="N363" s="7" t="str">
        <f>IF($D363="", "", IF(COUNTIF(Budgets!$T$11:$T$20, $D363)&gt;0, $F$9, IF(COUNTIF(Budgets!$T$22:$T$46, $D363)&gt;0, $E$9, "")))</f>
        <v/>
      </c>
      <c r="P363" s="12" t="str">
        <f t="shared" si="27"/>
        <v/>
      </c>
      <c r="R363" s="12" t="str">
        <f t="shared" si="28"/>
        <v/>
      </c>
      <c r="T363" s="12" t="str">
        <f ca="1">IFERROR(INDEX(Report!$BE$6:$BE$17, MATCH($P363, Report!$AZ$6:$AZ$17, 0)), "")</f>
        <v/>
      </c>
      <c r="V363" s="12" t="str">
        <f t="shared" ca="1" si="29"/>
        <v/>
      </c>
      <c r="X363" s="12" t="str">
        <f>IF($B363="", "", IF(OR(ISNUMBER($B363)=FALSE, $B363&lt;Report!$AX$6, $B363&gt;Report!$AY$17), "Red", ""))</f>
        <v/>
      </c>
    </row>
    <row r="364" spans="1:24" x14ac:dyDescent="0.25">
      <c r="A364" s="2"/>
      <c r="B364" s="86"/>
      <c r="C364" s="87"/>
      <c r="D364" s="88"/>
      <c r="E364" s="89"/>
      <c r="F364" s="90"/>
      <c r="G364" s="2"/>
      <c r="H364" s="38" t="str">
        <f t="shared" si="25"/>
        <v/>
      </c>
      <c r="I364" s="2"/>
      <c r="M364" s="6" t="str">
        <f t="shared" si="26"/>
        <v/>
      </c>
      <c r="N364" s="7" t="str">
        <f>IF($D364="", "", IF(COUNTIF(Budgets!$T$11:$T$20, $D364)&gt;0, $F$9, IF(COUNTIF(Budgets!$T$22:$T$46, $D364)&gt;0, $E$9, "")))</f>
        <v/>
      </c>
      <c r="P364" s="12" t="str">
        <f t="shared" si="27"/>
        <v/>
      </c>
      <c r="R364" s="12" t="str">
        <f t="shared" si="28"/>
        <v/>
      </c>
      <c r="T364" s="12" t="str">
        <f ca="1">IFERROR(INDEX(Report!$BE$6:$BE$17, MATCH($P364, Report!$AZ$6:$AZ$17, 0)), "")</f>
        <v/>
      </c>
      <c r="V364" s="12" t="str">
        <f t="shared" ca="1" si="29"/>
        <v/>
      </c>
      <c r="X364" s="12" t="str">
        <f>IF($B364="", "", IF(OR(ISNUMBER($B364)=FALSE, $B364&lt;Report!$AX$6, $B364&gt;Report!$AY$17), "Red", ""))</f>
        <v/>
      </c>
    </row>
    <row r="365" spans="1:24" x14ac:dyDescent="0.25">
      <c r="A365" s="2"/>
      <c r="B365" s="86"/>
      <c r="C365" s="87"/>
      <c r="D365" s="88"/>
      <c r="E365" s="89"/>
      <c r="F365" s="90"/>
      <c r="G365" s="2"/>
      <c r="H365" s="38" t="str">
        <f t="shared" si="25"/>
        <v/>
      </c>
      <c r="I365" s="2"/>
      <c r="M365" s="6" t="str">
        <f t="shared" si="26"/>
        <v/>
      </c>
      <c r="N365" s="7" t="str">
        <f>IF($D365="", "", IF(COUNTIF(Budgets!$T$11:$T$20, $D365)&gt;0, $F$9, IF(COUNTIF(Budgets!$T$22:$T$46, $D365)&gt;0, $E$9, "")))</f>
        <v/>
      </c>
      <c r="P365" s="12" t="str">
        <f t="shared" si="27"/>
        <v/>
      </c>
      <c r="R365" s="12" t="str">
        <f t="shared" si="28"/>
        <v/>
      </c>
      <c r="T365" s="12" t="str">
        <f ca="1">IFERROR(INDEX(Report!$BE$6:$BE$17, MATCH($P365, Report!$AZ$6:$AZ$17, 0)), "")</f>
        <v/>
      </c>
      <c r="V365" s="12" t="str">
        <f t="shared" ca="1" si="29"/>
        <v/>
      </c>
      <c r="X365" s="12" t="str">
        <f>IF($B365="", "", IF(OR(ISNUMBER($B365)=FALSE, $B365&lt;Report!$AX$6, $B365&gt;Report!$AY$17), "Red", ""))</f>
        <v/>
      </c>
    </row>
    <row r="366" spans="1:24" x14ac:dyDescent="0.25">
      <c r="A366" s="2"/>
      <c r="B366" s="86"/>
      <c r="C366" s="87"/>
      <c r="D366" s="88"/>
      <c r="E366" s="89"/>
      <c r="F366" s="90"/>
      <c r="G366" s="2"/>
      <c r="H366" s="38" t="str">
        <f t="shared" si="25"/>
        <v/>
      </c>
      <c r="I366" s="2"/>
      <c r="M366" s="6" t="str">
        <f t="shared" si="26"/>
        <v/>
      </c>
      <c r="N366" s="7" t="str">
        <f>IF($D366="", "", IF(COUNTIF(Budgets!$T$11:$T$20, $D366)&gt;0, $F$9, IF(COUNTIF(Budgets!$T$22:$T$46, $D366)&gt;0, $E$9, "")))</f>
        <v/>
      </c>
      <c r="P366" s="12" t="str">
        <f t="shared" si="27"/>
        <v/>
      </c>
      <c r="R366" s="12" t="str">
        <f t="shared" si="28"/>
        <v/>
      </c>
      <c r="T366" s="12" t="str">
        <f ca="1">IFERROR(INDEX(Report!$BE$6:$BE$17, MATCH($P366, Report!$AZ$6:$AZ$17, 0)), "")</f>
        <v/>
      </c>
      <c r="V366" s="12" t="str">
        <f t="shared" ca="1" si="29"/>
        <v/>
      </c>
      <c r="X366" s="12" t="str">
        <f>IF($B366="", "", IF(OR(ISNUMBER($B366)=FALSE, $B366&lt;Report!$AX$6, $B366&gt;Report!$AY$17), "Red", ""))</f>
        <v/>
      </c>
    </row>
    <row r="367" spans="1:24" x14ac:dyDescent="0.25">
      <c r="A367" s="2"/>
      <c r="B367" s="86"/>
      <c r="C367" s="87"/>
      <c r="D367" s="88"/>
      <c r="E367" s="89"/>
      <c r="F367" s="90"/>
      <c r="G367" s="2"/>
      <c r="H367" s="38" t="str">
        <f t="shared" si="25"/>
        <v/>
      </c>
      <c r="I367" s="2"/>
      <c r="M367" s="6" t="str">
        <f t="shared" si="26"/>
        <v/>
      </c>
      <c r="N367" s="7" t="str">
        <f>IF($D367="", "", IF(COUNTIF(Budgets!$T$11:$T$20, $D367)&gt;0, $F$9, IF(COUNTIF(Budgets!$T$22:$T$46, $D367)&gt;0, $E$9, "")))</f>
        <v/>
      </c>
      <c r="P367" s="12" t="str">
        <f t="shared" si="27"/>
        <v/>
      </c>
      <c r="R367" s="12" t="str">
        <f t="shared" si="28"/>
        <v/>
      </c>
      <c r="T367" s="12" t="str">
        <f ca="1">IFERROR(INDEX(Report!$BE$6:$BE$17, MATCH($P367, Report!$AZ$6:$AZ$17, 0)), "")</f>
        <v/>
      </c>
      <c r="V367" s="12" t="str">
        <f t="shared" ca="1" si="29"/>
        <v/>
      </c>
      <c r="X367" s="12" t="str">
        <f>IF($B367="", "", IF(OR(ISNUMBER($B367)=FALSE, $B367&lt;Report!$AX$6, $B367&gt;Report!$AY$17), "Red", ""))</f>
        <v/>
      </c>
    </row>
    <row r="368" spans="1:24" x14ac:dyDescent="0.25">
      <c r="A368" s="2"/>
      <c r="B368" s="86"/>
      <c r="C368" s="87"/>
      <c r="D368" s="88"/>
      <c r="E368" s="89"/>
      <c r="F368" s="90"/>
      <c r="G368" s="2"/>
      <c r="H368" s="38" t="str">
        <f t="shared" si="25"/>
        <v/>
      </c>
      <c r="I368" s="2"/>
      <c r="M368" s="6" t="str">
        <f t="shared" si="26"/>
        <v/>
      </c>
      <c r="N368" s="7" t="str">
        <f>IF($D368="", "", IF(COUNTIF(Budgets!$T$11:$T$20, $D368)&gt;0, $F$9, IF(COUNTIF(Budgets!$T$22:$T$46, $D368)&gt;0, $E$9, "")))</f>
        <v/>
      </c>
      <c r="P368" s="12" t="str">
        <f t="shared" si="27"/>
        <v/>
      </c>
      <c r="R368" s="12" t="str">
        <f t="shared" si="28"/>
        <v/>
      </c>
      <c r="T368" s="12" t="str">
        <f ca="1">IFERROR(INDEX(Report!$BE$6:$BE$17, MATCH($P368, Report!$AZ$6:$AZ$17, 0)), "")</f>
        <v/>
      </c>
      <c r="V368" s="12" t="str">
        <f t="shared" ca="1" si="29"/>
        <v/>
      </c>
      <c r="X368" s="12" t="str">
        <f>IF($B368="", "", IF(OR(ISNUMBER($B368)=FALSE, $B368&lt;Report!$AX$6, $B368&gt;Report!$AY$17), "Red", ""))</f>
        <v/>
      </c>
    </row>
    <row r="369" spans="1:24" x14ac:dyDescent="0.25">
      <c r="A369" s="2"/>
      <c r="B369" s="86"/>
      <c r="C369" s="87"/>
      <c r="D369" s="88"/>
      <c r="E369" s="89"/>
      <c r="F369" s="90"/>
      <c r="G369" s="2"/>
      <c r="H369" s="38" t="str">
        <f t="shared" si="25"/>
        <v/>
      </c>
      <c r="I369" s="2"/>
      <c r="M369" s="6" t="str">
        <f t="shared" si="26"/>
        <v/>
      </c>
      <c r="N369" s="7" t="str">
        <f>IF($D369="", "", IF(COUNTIF(Budgets!$T$11:$T$20, $D369)&gt;0, $F$9, IF(COUNTIF(Budgets!$T$22:$T$46, $D369)&gt;0, $E$9, "")))</f>
        <v/>
      </c>
      <c r="P369" s="12" t="str">
        <f t="shared" si="27"/>
        <v/>
      </c>
      <c r="R369" s="12" t="str">
        <f t="shared" si="28"/>
        <v/>
      </c>
      <c r="T369" s="12" t="str">
        <f ca="1">IFERROR(INDEX(Report!$BE$6:$BE$17, MATCH($P369, Report!$AZ$6:$AZ$17, 0)), "")</f>
        <v/>
      </c>
      <c r="V369" s="12" t="str">
        <f t="shared" ca="1" si="29"/>
        <v/>
      </c>
      <c r="X369" s="12" t="str">
        <f>IF($B369="", "", IF(OR(ISNUMBER($B369)=FALSE, $B369&lt;Report!$AX$6, $B369&gt;Report!$AY$17), "Red", ""))</f>
        <v/>
      </c>
    </row>
    <row r="370" spans="1:24" x14ac:dyDescent="0.25">
      <c r="A370" s="2"/>
      <c r="B370" s="86"/>
      <c r="C370" s="87"/>
      <c r="D370" s="88"/>
      <c r="E370" s="89"/>
      <c r="F370" s="90"/>
      <c r="G370" s="2"/>
      <c r="H370" s="38" t="str">
        <f t="shared" si="25"/>
        <v/>
      </c>
      <c r="I370" s="2"/>
      <c r="M370" s="6" t="str">
        <f t="shared" si="26"/>
        <v/>
      </c>
      <c r="N370" s="7" t="str">
        <f>IF($D370="", "", IF(COUNTIF(Budgets!$T$11:$T$20, $D370)&gt;0, $F$9, IF(COUNTIF(Budgets!$T$22:$T$46, $D370)&gt;0, $E$9, "")))</f>
        <v/>
      </c>
      <c r="P370" s="12" t="str">
        <f t="shared" si="27"/>
        <v/>
      </c>
      <c r="R370" s="12" t="str">
        <f t="shared" si="28"/>
        <v/>
      </c>
      <c r="T370" s="12" t="str">
        <f ca="1">IFERROR(INDEX(Report!$BE$6:$BE$17, MATCH($P370, Report!$AZ$6:$AZ$17, 0)), "")</f>
        <v/>
      </c>
      <c r="V370" s="12" t="str">
        <f t="shared" ca="1" si="29"/>
        <v/>
      </c>
      <c r="X370" s="12" t="str">
        <f>IF($B370="", "", IF(OR(ISNUMBER($B370)=FALSE, $B370&lt;Report!$AX$6, $B370&gt;Report!$AY$17), "Red", ""))</f>
        <v/>
      </c>
    </row>
    <row r="371" spans="1:24" x14ac:dyDescent="0.25">
      <c r="A371" s="2"/>
      <c r="B371" s="86"/>
      <c r="C371" s="87"/>
      <c r="D371" s="88"/>
      <c r="E371" s="89"/>
      <c r="F371" s="90"/>
      <c r="G371" s="2"/>
      <c r="H371" s="38" t="str">
        <f t="shared" si="25"/>
        <v/>
      </c>
      <c r="I371" s="2"/>
      <c r="M371" s="6" t="str">
        <f t="shared" si="26"/>
        <v/>
      </c>
      <c r="N371" s="7" t="str">
        <f>IF($D371="", "", IF(COUNTIF(Budgets!$T$11:$T$20, $D371)&gt;0, $F$9, IF(COUNTIF(Budgets!$T$22:$T$46, $D371)&gt;0, $E$9, "")))</f>
        <v/>
      </c>
      <c r="P371" s="12" t="str">
        <f t="shared" si="27"/>
        <v/>
      </c>
      <c r="R371" s="12" t="str">
        <f t="shared" si="28"/>
        <v/>
      </c>
      <c r="T371" s="12" t="str">
        <f ca="1">IFERROR(INDEX(Report!$BE$6:$BE$17, MATCH($P371, Report!$AZ$6:$AZ$17, 0)), "")</f>
        <v/>
      </c>
      <c r="V371" s="12" t="str">
        <f t="shared" ca="1" si="29"/>
        <v/>
      </c>
      <c r="X371" s="12" t="str">
        <f>IF($B371="", "", IF(OR(ISNUMBER($B371)=FALSE, $B371&lt;Report!$AX$6, $B371&gt;Report!$AY$17), "Red", ""))</f>
        <v/>
      </c>
    </row>
    <row r="372" spans="1:24" x14ac:dyDescent="0.25">
      <c r="A372" s="2"/>
      <c r="B372" s="86"/>
      <c r="C372" s="87"/>
      <c r="D372" s="88"/>
      <c r="E372" s="89"/>
      <c r="F372" s="90"/>
      <c r="G372" s="2"/>
      <c r="H372" s="38" t="str">
        <f t="shared" si="25"/>
        <v/>
      </c>
      <c r="I372" s="2"/>
      <c r="M372" s="6" t="str">
        <f t="shared" si="26"/>
        <v/>
      </c>
      <c r="N372" s="7" t="str">
        <f>IF($D372="", "", IF(COUNTIF(Budgets!$T$11:$T$20, $D372)&gt;0, $F$9, IF(COUNTIF(Budgets!$T$22:$T$46, $D372)&gt;0, $E$9, "")))</f>
        <v/>
      </c>
      <c r="P372" s="12" t="str">
        <f t="shared" si="27"/>
        <v/>
      </c>
      <c r="R372" s="12" t="str">
        <f t="shared" si="28"/>
        <v/>
      </c>
      <c r="T372" s="12" t="str">
        <f ca="1">IFERROR(INDEX(Report!$BE$6:$BE$17, MATCH($P372, Report!$AZ$6:$AZ$17, 0)), "")</f>
        <v/>
      </c>
      <c r="V372" s="12" t="str">
        <f t="shared" ca="1" si="29"/>
        <v/>
      </c>
      <c r="X372" s="12" t="str">
        <f>IF($B372="", "", IF(OR(ISNUMBER($B372)=FALSE, $B372&lt;Report!$AX$6, $B372&gt;Report!$AY$17), "Red", ""))</f>
        <v/>
      </c>
    </row>
    <row r="373" spans="1:24" x14ac:dyDescent="0.25">
      <c r="A373" s="2"/>
      <c r="B373" s="86"/>
      <c r="C373" s="87"/>
      <c r="D373" s="88"/>
      <c r="E373" s="89"/>
      <c r="F373" s="90"/>
      <c r="G373" s="2"/>
      <c r="H373" s="38" t="str">
        <f t="shared" si="25"/>
        <v/>
      </c>
      <c r="I373" s="2"/>
      <c r="M373" s="6" t="str">
        <f t="shared" si="26"/>
        <v/>
      </c>
      <c r="N373" s="7" t="str">
        <f>IF($D373="", "", IF(COUNTIF(Budgets!$T$11:$T$20, $D373)&gt;0, $F$9, IF(COUNTIF(Budgets!$T$22:$T$46, $D373)&gt;0, $E$9, "")))</f>
        <v/>
      </c>
      <c r="P373" s="12" t="str">
        <f t="shared" si="27"/>
        <v/>
      </c>
      <c r="R373" s="12" t="str">
        <f t="shared" si="28"/>
        <v/>
      </c>
      <c r="T373" s="12" t="str">
        <f ca="1">IFERROR(INDEX(Report!$BE$6:$BE$17, MATCH($P373, Report!$AZ$6:$AZ$17, 0)), "")</f>
        <v/>
      </c>
      <c r="V373" s="12" t="str">
        <f t="shared" ca="1" si="29"/>
        <v/>
      </c>
      <c r="X373" s="12" t="str">
        <f>IF($B373="", "", IF(OR(ISNUMBER($B373)=FALSE, $B373&lt;Report!$AX$6, $B373&gt;Report!$AY$17), "Red", ""))</f>
        <v/>
      </c>
    </row>
    <row r="374" spans="1:24" x14ac:dyDescent="0.25">
      <c r="A374" s="2"/>
      <c r="B374" s="86"/>
      <c r="C374" s="87"/>
      <c r="D374" s="88"/>
      <c r="E374" s="89"/>
      <c r="F374" s="90"/>
      <c r="G374" s="2"/>
      <c r="H374" s="38" t="str">
        <f t="shared" si="25"/>
        <v/>
      </c>
      <c r="I374" s="2"/>
      <c r="M374" s="6" t="str">
        <f t="shared" si="26"/>
        <v/>
      </c>
      <c r="N374" s="7" t="str">
        <f>IF($D374="", "", IF(COUNTIF(Budgets!$T$11:$T$20, $D374)&gt;0, $F$9, IF(COUNTIF(Budgets!$T$22:$T$46, $D374)&gt;0, $E$9, "")))</f>
        <v/>
      </c>
      <c r="P374" s="12" t="str">
        <f t="shared" si="27"/>
        <v/>
      </c>
      <c r="R374" s="12" t="str">
        <f t="shared" si="28"/>
        <v/>
      </c>
      <c r="T374" s="12" t="str">
        <f ca="1">IFERROR(INDEX(Report!$BE$6:$BE$17, MATCH($P374, Report!$AZ$6:$AZ$17, 0)), "")</f>
        <v/>
      </c>
      <c r="V374" s="12" t="str">
        <f t="shared" ca="1" si="29"/>
        <v/>
      </c>
      <c r="X374" s="12" t="str">
        <f>IF($B374="", "", IF(OR(ISNUMBER($B374)=FALSE, $B374&lt;Report!$AX$6, $B374&gt;Report!$AY$17), "Red", ""))</f>
        <v/>
      </c>
    </row>
    <row r="375" spans="1:24" x14ac:dyDescent="0.25">
      <c r="A375" s="2"/>
      <c r="B375" s="86"/>
      <c r="C375" s="87"/>
      <c r="D375" s="88"/>
      <c r="E375" s="89"/>
      <c r="F375" s="90"/>
      <c r="G375" s="2"/>
      <c r="H375" s="38" t="str">
        <f t="shared" si="25"/>
        <v/>
      </c>
      <c r="I375" s="2"/>
      <c r="M375" s="6" t="str">
        <f t="shared" si="26"/>
        <v/>
      </c>
      <c r="N375" s="7" t="str">
        <f>IF($D375="", "", IF(COUNTIF(Budgets!$T$11:$T$20, $D375)&gt;0, $F$9, IF(COUNTIF(Budgets!$T$22:$T$46, $D375)&gt;0, $E$9, "")))</f>
        <v/>
      </c>
      <c r="P375" s="12" t="str">
        <f t="shared" si="27"/>
        <v/>
      </c>
      <c r="R375" s="12" t="str">
        <f t="shared" si="28"/>
        <v/>
      </c>
      <c r="T375" s="12" t="str">
        <f ca="1">IFERROR(INDEX(Report!$BE$6:$BE$17, MATCH($P375, Report!$AZ$6:$AZ$17, 0)), "")</f>
        <v/>
      </c>
      <c r="V375" s="12" t="str">
        <f t="shared" ca="1" si="29"/>
        <v/>
      </c>
      <c r="X375" s="12" t="str">
        <f>IF($B375="", "", IF(OR(ISNUMBER($B375)=FALSE, $B375&lt;Report!$AX$6, $B375&gt;Report!$AY$17), "Red", ""))</f>
        <v/>
      </c>
    </row>
    <row r="376" spans="1:24" x14ac:dyDescent="0.25">
      <c r="A376" s="2"/>
      <c r="B376" s="86"/>
      <c r="C376" s="87"/>
      <c r="D376" s="88"/>
      <c r="E376" s="89"/>
      <c r="F376" s="90"/>
      <c r="G376" s="2"/>
      <c r="H376" s="38" t="str">
        <f t="shared" si="25"/>
        <v/>
      </c>
      <c r="I376" s="2"/>
      <c r="M376" s="6" t="str">
        <f t="shared" si="26"/>
        <v/>
      </c>
      <c r="N376" s="7" t="str">
        <f>IF($D376="", "", IF(COUNTIF(Budgets!$T$11:$T$20, $D376)&gt;0, $F$9, IF(COUNTIF(Budgets!$T$22:$T$46, $D376)&gt;0, $E$9, "")))</f>
        <v/>
      </c>
      <c r="P376" s="12" t="str">
        <f t="shared" si="27"/>
        <v/>
      </c>
      <c r="R376" s="12" t="str">
        <f t="shared" si="28"/>
        <v/>
      </c>
      <c r="T376" s="12" t="str">
        <f ca="1">IFERROR(INDEX(Report!$BE$6:$BE$17, MATCH($P376, Report!$AZ$6:$AZ$17, 0)), "")</f>
        <v/>
      </c>
      <c r="V376" s="12" t="str">
        <f t="shared" ca="1" si="29"/>
        <v/>
      </c>
      <c r="X376" s="12" t="str">
        <f>IF($B376="", "", IF(OR(ISNUMBER($B376)=FALSE, $B376&lt;Report!$AX$6, $B376&gt;Report!$AY$17), "Red", ""))</f>
        <v/>
      </c>
    </row>
    <row r="377" spans="1:24" x14ac:dyDescent="0.25">
      <c r="A377" s="2"/>
      <c r="B377" s="86"/>
      <c r="C377" s="87"/>
      <c r="D377" s="88"/>
      <c r="E377" s="89"/>
      <c r="F377" s="90"/>
      <c r="G377" s="2"/>
      <c r="H377" s="38" t="str">
        <f t="shared" si="25"/>
        <v/>
      </c>
      <c r="I377" s="2"/>
      <c r="M377" s="6" t="str">
        <f t="shared" si="26"/>
        <v/>
      </c>
      <c r="N377" s="7" t="str">
        <f>IF($D377="", "", IF(COUNTIF(Budgets!$T$11:$T$20, $D377)&gt;0, $F$9, IF(COUNTIF(Budgets!$T$22:$T$46, $D377)&gt;0, $E$9, "")))</f>
        <v/>
      </c>
      <c r="P377" s="12" t="str">
        <f t="shared" si="27"/>
        <v/>
      </c>
      <c r="R377" s="12" t="str">
        <f t="shared" si="28"/>
        <v/>
      </c>
      <c r="T377" s="12" t="str">
        <f ca="1">IFERROR(INDEX(Report!$BE$6:$BE$17, MATCH($P377, Report!$AZ$6:$AZ$17, 0)), "")</f>
        <v/>
      </c>
      <c r="V377" s="12" t="str">
        <f t="shared" ca="1" si="29"/>
        <v/>
      </c>
      <c r="X377" s="12" t="str">
        <f>IF($B377="", "", IF(OR(ISNUMBER($B377)=FALSE, $B377&lt;Report!$AX$6, $B377&gt;Report!$AY$17), "Red", ""))</f>
        <v/>
      </c>
    </row>
    <row r="378" spans="1:24" x14ac:dyDescent="0.25">
      <c r="A378" s="2"/>
      <c r="B378" s="86"/>
      <c r="C378" s="87"/>
      <c r="D378" s="88"/>
      <c r="E378" s="89"/>
      <c r="F378" s="90"/>
      <c r="G378" s="2"/>
      <c r="H378" s="38" t="str">
        <f t="shared" si="25"/>
        <v/>
      </c>
      <c r="I378" s="2"/>
      <c r="M378" s="6" t="str">
        <f t="shared" si="26"/>
        <v/>
      </c>
      <c r="N378" s="7" t="str">
        <f>IF($D378="", "", IF(COUNTIF(Budgets!$T$11:$T$20, $D378)&gt;0, $F$9, IF(COUNTIF(Budgets!$T$22:$T$46, $D378)&gt;0, $E$9, "")))</f>
        <v/>
      </c>
      <c r="P378" s="12" t="str">
        <f t="shared" si="27"/>
        <v/>
      </c>
      <c r="R378" s="12" t="str">
        <f t="shared" si="28"/>
        <v/>
      </c>
      <c r="T378" s="12" t="str">
        <f ca="1">IFERROR(INDEX(Report!$BE$6:$BE$17, MATCH($P378, Report!$AZ$6:$AZ$17, 0)), "")</f>
        <v/>
      </c>
      <c r="V378" s="12" t="str">
        <f t="shared" ca="1" si="29"/>
        <v/>
      </c>
      <c r="X378" s="12" t="str">
        <f>IF($B378="", "", IF(OR(ISNUMBER($B378)=FALSE, $B378&lt;Report!$AX$6, $B378&gt;Report!$AY$17), "Red", ""))</f>
        <v/>
      </c>
    </row>
    <row r="379" spans="1:24" x14ac:dyDescent="0.25">
      <c r="A379" s="2"/>
      <c r="B379" s="86"/>
      <c r="C379" s="87"/>
      <c r="D379" s="88"/>
      <c r="E379" s="89"/>
      <c r="F379" s="90"/>
      <c r="G379" s="2"/>
      <c r="H379" s="38" t="str">
        <f t="shared" si="25"/>
        <v/>
      </c>
      <c r="I379" s="2"/>
      <c r="M379" s="6" t="str">
        <f t="shared" si="26"/>
        <v/>
      </c>
      <c r="N379" s="7" t="str">
        <f>IF($D379="", "", IF(COUNTIF(Budgets!$T$11:$T$20, $D379)&gt;0, $F$9, IF(COUNTIF(Budgets!$T$22:$T$46, $D379)&gt;0, $E$9, "")))</f>
        <v/>
      </c>
      <c r="P379" s="12" t="str">
        <f t="shared" si="27"/>
        <v/>
      </c>
      <c r="R379" s="12" t="str">
        <f t="shared" si="28"/>
        <v/>
      </c>
      <c r="T379" s="12" t="str">
        <f ca="1">IFERROR(INDEX(Report!$BE$6:$BE$17, MATCH($P379, Report!$AZ$6:$AZ$17, 0)), "")</f>
        <v/>
      </c>
      <c r="V379" s="12" t="str">
        <f t="shared" ca="1" si="29"/>
        <v/>
      </c>
      <c r="X379" s="12" t="str">
        <f>IF($B379="", "", IF(OR(ISNUMBER($B379)=FALSE, $B379&lt;Report!$AX$6, $B379&gt;Report!$AY$17), "Red", ""))</f>
        <v/>
      </c>
    </row>
    <row r="380" spans="1:24" x14ac:dyDescent="0.25">
      <c r="A380" s="2"/>
      <c r="B380" s="86"/>
      <c r="C380" s="87"/>
      <c r="D380" s="88"/>
      <c r="E380" s="89"/>
      <c r="F380" s="90"/>
      <c r="G380" s="2"/>
      <c r="H380" s="38" t="str">
        <f t="shared" si="25"/>
        <v/>
      </c>
      <c r="I380" s="2"/>
      <c r="M380" s="6" t="str">
        <f t="shared" si="26"/>
        <v/>
      </c>
      <c r="N380" s="7" t="str">
        <f>IF($D380="", "", IF(COUNTIF(Budgets!$T$11:$T$20, $D380)&gt;0, $F$9, IF(COUNTIF(Budgets!$T$22:$T$46, $D380)&gt;0, $E$9, "")))</f>
        <v/>
      </c>
      <c r="P380" s="12" t="str">
        <f t="shared" si="27"/>
        <v/>
      </c>
      <c r="R380" s="12" t="str">
        <f t="shared" si="28"/>
        <v/>
      </c>
      <c r="T380" s="12" t="str">
        <f ca="1">IFERROR(INDEX(Report!$BE$6:$BE$17, MATCH($P380, Report!$AZ$6:$AZ$17, 0)), "")</f>
        <v/>
      </c>
      <c r="V380" s="12" t="str">
        <f t="shared" ca="1" si="29"/>
        <v/>
      </c>
      <c r="X380" s="12" t="str">
        <f>IF($B380="", "", IF(OR(ISNUMBER($B380)=FALSE, $B380&lt;Report!$AX$6, $B380&gt;Report!$AY$17), "Red", ""))</f>
        <v/>
      </c>
    </row>
    <row r="381" spans="1:24" x14ac:dyDescent="0.25">
      <c r="A381" s="2"/>
      <c r="B381" s="86"/>
      <c r="C381" s="87"/>
      <c r="D381" s="88"/>
      <c r="E381" s="89"/>
      <c r="F381" s="90"/>
      <c r="G381" s="2"/>
      <c r="H381" s="38" t="str">
        <f t="shared" si="25"/>
        <v/>
      </c>
      <c r="I381" s="2"/>
      <c r="M381" s="6" t="str">
        <f t="shared" si="26"/>
        <v/>
      </c>
      <c r="N381" s="7" t="str">
        <f>IF($D381="", "", IF(COUNTIF(Budgets!$T$11:$T$20, $D381)&gt;0, $F$9, IF(COUNTIF(Budgets!$T$22:$T$46, $D381)&gt;0, $E$9, "")))</f>
        <v/>
      </c>
      <c r="P381" s="12" t="str">
        <f t="shared" si="27"/>
        <v/>
      </c>
      <c r="R381" s="12" t="str">
        <f t="shared" si="28"/>
        <v/>
      </c>
      <c r="T381" s="12" t="str">
        <f ca="1">IFERROR(INDEX(Report!$BE$6:$BE$17, MATCH($P381, Report!$AZ$6:$AZ$17, 0)), "")</f>
        <v/>
      </c>
      <c r="V381" s="12" t="str">
        <f t="shared" ca="1" si="29"/>
        <v/>
      </c>
      <c r="X381" s="12" t="str">
        <f>IF($B381="", "", IF(OR(ISNUMBER($B381)=FALSE, $B381&lt;Report!$AX$6, $B381&gt;Report!$AY$17), "Red", ""))</f>
        <v/>
      </c>
    </row>
    <row r="382" spans="1:24" x14ac:dyDescent="0.25">
      <c r="A382" s="2"/>
      <c r="B382" s="86"/>
      <c r="C382" s="87"/>
      <c r="D382" s="88"/>
      <c r="E382" s="89"/>
      <c r="F382" s="90"/>
      <c r="G382" s="2"/>
      <c r="H382" s="38" t="str">
        <f t="shared" si="25"/>
        <v/>
      </c>
      <c r="I382" s="2"/>
      <c r="M382" s="6" t="str">
        <f t="shared" si="26"/>
        <v/>
      </c>
      <c r="N382" s="7" t="str">
        <f>IF($D382="", "", IF(COUNTIF(Budgets!$T$11:$T$20, $D382)&gt;0, $F$9, IF(COUNTIF(Budgets!$T$22:$T$46, $D382)&gt;0, $E$9, "")))</f>
        <v/>
      </c>
      <c r="P382" s="12" t="str">
        <f t="shared" si="27"/>
        <v/>
      </c>
      <c r="R382" s="12" t="str">
        <f t="shared" si="28"/>
        <v/>
      </c>
      <c r="T382" s="12" t="str">
        <f ca="1">IFERROR(INDEX(Report!$BE$6:$BE$17, MATCH($P382, Report!$AZ$6:$AZ$17, 0)), "")</f>
        <v/>
      </c>
      <c r="V382" s="12" t="str">
        <f t="shared" ca="1" si="29"/>
        <v/>
      </c>
      <c r="X382" s="12" t="str">
        <f>IF($B382="", "", IF(OR(ISNUMBER($B382)=FALSE, $B382&lt;Report!$AX$6, $B382&gt;Report!$AY$17), "Red", ""))</f>
        <v/>
      </c>
    </row>
    <row r="383" spans="1:24" x14ac:dyDescent="0.25">
      <c r="A383" s="2"/>
      <c r="B383" s="86"/>
      <c r="C383" s="87"/>
      <c r="D383" s="88"/>
      <c r="E383" s="89"/>
      <c r="F383" s="90"/>
      <c r="G383" s="2"/>
      <c r="H383" s="38" t="str">
        <f t="shared" si="25"/>
        <v/>
      </c>
      <c r="I383" s="2"/>
      <c r="M383" s="6" t="str">
        <f t="shared" si="26"/>
        <v/>
      </c>
      <c r="N383" s="7" t="str">
        <f>IF($D383="", "", IF(COUNTIF(Budgets!$T$11:$T$20, $D383)&gt;0, $F$9, IF(COUNTIF(Budgets!$T$22:$T$46, $D383)&gt;0, $E$9, "")))</f>
        <v/>
      </c>
      <c r="P383" s="12" t="str">
        <f t="shared" si="27"/>
        <v/>
      </c>
      <c r="R383" s="12" t="str">
        <f t="shared" si="28"/>
        <v/>
      </c>
      <c r="T383" s="12" t="str">
        <f ca="1">IFERROR(INDEX(Report!$BE$6:$BE$17, MATCH($P383, Report!$AZ$6:$AZ$17, 0)), "")</f>
        <v/>
      </c>
      <c r="V383" s="12" t="str">
        <f t="shared" ca="1" si="29"/>
        <v/>
      </c>
      <c r="X383" s="12" t="str">
        <f>IF($B383="", "", IF(OR(ISNUMBER($B383)=FALSE, $B383&lt;Report!$AX$6, $B383&gt;Report!$AY$17), "Red", ""))</f>
        <v/>
      </c>
    </row>
    <row r="384" spans="1:24" x14ac:dyDescent="0.25">
      <c r="A384" s="2"/>
      <c r="B384" s="86"/>
      <c r="C384" s="87"/>
      <c r="D384" s="88"/>
      <c r="E384" s="89"/>
      <c r="F384" s="90"/>
      <c r="G384" s="2"/>
      <c r="H384" s="38" t="str">
        <f t="shared" si="25"/>
        <v/>
      </c>
      <c r="I384" s="2"/>
      <c r="M384" s="6" t="str">
        <f t="shared" si="26"/>
        <v/>
      </c>
      <c r="N384" s="7" t="str">
        <f>IF($D384="", "", IF(COUNTIF(Budgets!$T$11:$T$20, $D384)&gt;0, $F$9, IF(COUNTIF(Budgets!$T$22:$T$46, $D384)&gt;0, $E$9, "")))</f>
        <v/>
      </c>
      <c r="P384" s="12" t="str">
        <f t="shared" si="27"/>
        <v/>
      </c>
      <c r="R384" s="12" t="str">
        <f t="shared" si="28"/>
        <v/>
      </c>
      <c r="T384" s="12" t="str">
        <f ca="1">IFERROR(INDEX(Report!$BE$6:$BE$17, MATCH($P384, Report!$AZ$6:$AZ$17, 0)), "")</f>
        <v/>
      </c>
      <c r="V384" s="12" t="str">
        <f t="shared" ca="1" si="29"/>
        <v/>
      </c>
      <c r="X384" s="12" t="str">
        <f>IF($B384="", "", IF(OR(ISNUMBER($B384)=FALSE, $B384&lt;Report!$AX$6, $B384&gt;Report!$AY$17), "Red", ""))</f>
        <v/>
      </c>
    </row>
    <row r="385" spans="1:24" x14ac:dyDescent="0.25">
      <c r="A385" s="2"/>
      <c r="B385" s="86"/>
      <c r="C385" s="87"/>
      <c r="D385" s="88"/>
      <c r="E385" s="89"/>
      <c r="F385" s="90"/>
      <c r="G385" s="2"/>
      <c r="H385" s="38" t="str">
        <f t="shared" si="25"/>
        <v/>
      </c>
      <c r="I385" s="2"/>
      <c r="M385" s="6" t="str">
        <f t="shared" si="26"/>
        <v/>
      </c>
      <c r="N385" s="7" t="str">
        <f>IF($D385="", "", IF(COUNTIF(Budgets!$T$11:$T$20, $D385)&gt;0, $F$9, IF(COUNTIF(Budgets!$T$22:$T$46, $D385)&gt;0, $E$9, "")))</f>
        <v/>
      </c>
      <c r="P385" s="12" t="str">
        <f t="shared" si="27"/>
        <v/>
      </c>
      <c r="R385" s="12" t="str">
        <f t="shared" si="28"/>
        <v/>
      </c>
      <c r="T385" s="12" t="str">
        <f ca="1">IFERROR(INDEX(Report!$BE$6:$BE$17, MATCH($P385, Report!$AZ$6:$AZ$17, 0)), "")</f>
        <v/>
      </c>
      <c r="V385" s="12" t="str">
        <f t="shared" ca="1" si="29"/>
        <v/>
      </c>
      <c r="X385" s="12" t="str">
        <f>IF($B385="", "", IF(OR(ISNUMBER($B385)=FALSE, $B385&lt;Report!$AX$6, $B385&gt;Report!$AY$17), "Red", ""))</f>
        <v/>
      </c>
    </row>
    <row r="386" spans="1:24" x14ac:dyDescent="0.25">
      <c r="A386" s="2"/>
      <c r="B386" s="86"/>
      <c r="C386" s="87"/>
      <c r="D386" s="88"/>
      <c r="E386" s="89"/>
      <c r="F386" s="90"/>
      <c r="G386" s="2"/>
      <c r="H386" s="38" t="str">
        <f t="shared" si="25"/>
        <v/>
      </c>
      <c r="I386" s="2"/>
      <c r="M386" s="6" t="str">
        <f t="shared" si="26"/>
        <v/>
      </c>
      <c r="N386" s="7" t="str">
        <f>IF($D386="", "", IF(COUNTIF(Budgets!$T$11:$T$20, $D386)&gt;0, $F$9, IF(COUNTIF(Budgets!$T$22:$T$46, $D386)&gt;0, $E$9, "")))</f>
        <v/>
      </c>
      <c r="P386" s="12" t="str">
        <f t="shared" si="27"/>
        <v/>
      </c>
      <c r="R386" s="12" t="str">
        <f t="shared" si="28"/>
        <v/>
      </c>
      <c r="T386" s="12" t="str">
        <f ca="1">IFERROR(INDEX(Report!$BE$6:$BE$17, MATCH($P386, Report!$AZ$6:$AZ$17, 0)), "")</f>
        <v/>
      </c>
      <c r="V386" s="12" t="str">
        <f t="shared" ca="1" si="29"/>
        <v/>
      </c>
      <c r="X386" s="12" t="str">
        <f>IF($B386="", "", IF(OR(ISNUMBER($B386)=FALSE, $B386&lt;Report!$AX$6, $B386&gt;Report!$AY$17), "Red", ""))</f>
        <v/>
      </c>
    </row>
    <row r="387" spans="1:24" x14ac:dyDescent="0.25">
      <c r="A387" s="2"/>
      <c r="B387" s="86"/>
      <c r="C387" s="87"/>
      <c r="D387" s="88"/>
      <c r="E387" s="89"/>
      <c r="F387" s="90"/>
      <c r="G387" s="2"/>
      <c r="H387" s="38" t="str">
        <f t="shared" si="25"/>
        <v/>
      </c>
      <c r="I387" s="2"/>
      <c r="M387" s="6" t="str">
        <f t="shared" si="26"/>
        <v/>
      </c>
      <c r="N387" s="7" t="str">
        <f>IF($D387="", "", IF(COUNTIF(Budgets!$T$11:$T$20, $D387)&gt;0, $F$9, IF(COUNTIF(Budgets!$T$22:$T$46, $D387)&gt;0, $E$9, "")))</f>
        <v/>
      </c>
      <c r="P387" s="12" t="str">
        <f t="shared" si="27"/>
        <v/>
      </c>
      <c r="R387" s="12" t="str">
        <f t="shared" si="28"/>
        <v/>
      </c>
      <c r="T387" s="12" t="str">
        <f ca="1">IFERROR(INDEX(Report!$BE$6:$BE$17, MATCH($P387, Report!$AZ$6:$AZ$17, 0)), "")</f>
        <v/>
      </c>
      <c r="V387" s="12" t="str">
        <f t="shared" ca="1" si="29"/>
        <v/>
      </c>
      <c r="X387" s="12" t="str">
        <f>IF($B387="", "", IF(OR(ISNUMBER($B387)=FALSE, $B387&lt;Report!$AX$6, $B387&gt;Report!$AY$17), "Red", ""))</f>
        <v/>
      </c>
    </row>
    <row r="388" spans="1:24" x14ac:dyDescent="0.25">
      <c r="A388" s="2"/>
      <c r="B388" s="86"/>
      <c r="C388" s="87"/>
      <c r="D388" s="88"/>
      <c r="E388" s="89"/>
      <c r="F388" s="90"/>
      <c r="G388" s="2"/>
      <c r="H388" s="38" t="str">
        <f t="shared" si="25"/>
        <v/>
      </c>
      <c r="I388" s="2"/>
      <c r="M388" s="6" t="str">
        <f t="shared" si="26"/>
        <v/>
      </c>
      <c r="N388" s="7" t="str">
        <f>IF($D388="", "", IF(COUNTIF(Budgets!$T$11:$T$20, $D388)&gt;0, $F$9, IF(COUNTIF(Budgets!$T$22:$T$46, $D388)&gt;0, $E$9, "")))</f>
        <v/>
      </c>
      <c r="P388" s="12" t="str">
        <f t="shared" si="27"/>
        <v/>
      </c>
      <c r="R388" s="12" t="str">
        <f t="shared" si="28"/>
        <v/>
      </c>
      <c r="T388" s="12" t="str">
        <f ca="1">IFERROR(INDEX(Report!$BE$6:$BE$17, MATCH($P388, Report!$AZ$6:$AZ$17, 0)), "")</f>
        <v/>
      </c>
      <c r="V388" s="12" t="str">
        <f t="shared" ca="1" si="29"/>
        <v/>
      </c>
      <c r="X388" s="12" t="str">
        <f>IF($B388="", "", IF(OR(ISNUMBER($B388)=FALSE, $B388&lt;Report!$AX$6, $B388&gt;Report!$AY$17), "Red", ""))</f>
        <v/>
      </c>
    </row>
    <row r="389" spans="1:24" x14ac:dyDescent="0.25">
      <c r="A389" s="2"/>
      <c r="B389" s="86"/>
      <c r="C389" s="87"/>
      <c r="D389" s="88"/>
      <c r="E389" s="89"/>
      <c r="F389" s="90"/>
      <c r="G389" s="2"/>
      <c r="H389" s="38" t="str">
        <f t="shared" si="25"/>
        <v/>
      </c>
      <c r="I389" s="2"/>
      <c r="M389" s="6" t="str">
        <f t="shared" si="26"/>
        <v/>
      </c>
      <c r="N389" s="7" t="str">
        <f>IF($D389="", "", IF(COUNTIF(Budgets!$T$11:$T$20, $D389)&gt;0, $F$9, IF(COUNTIF(Budgets!$T$22:$T$46, $D389)&gt;0, $E$9, "")))</f>
        <v/>
      </c>
      <c r="P389" s="12" t="str">
        <f t="shared" si="27"/>
        <v/>
      </c>
      <c r="R389" s="12" t="str">
        <f t="shared" si="28"/>
        <v/>
      </c>
      <c r="T389" s="12" t="str">
        <f ca="1">IFERROR(INDEX(Report!$BE$6:$BE$17, MATCH($P389, Report!$AZ$6:$AZ$17, 0)), "")</f>
        <v/>
      </c>
      <c r="V389" s="12" t="str">
        <f t="shared" ca="1" si="29"/>
        <v/>
      </c>
      <c r="X389" s="12" t="str">
        <f>IF($B389="", "", IF(OR(ISNUMBER($B389)=FALSE, $B389&lt;Report!$AX$6, $B389&gt;Report!$AY$17), "Red", ""))</f>
        <v/>
      </c>
    </row>
    <row r="390" spans="1:24" x14ac:dyDescent="0.25">
      <c r="A390" s="2"/>
      <c r="B390" s="86"/>
      <c r="C390" s="87"/>
      <c r="D390" s="88"/>
      <c r="E390" s="89"/>
      <c r="F390" s="90"/>
      <c r="G390" s="2"/>
      <c r="H390" s="38" t="str">
        <f t="shared" si="25"/>
        <v/>
      </c>
      <c r="I390" s="2"/>
      <c r="M390" s="6" t="str">
        <f t="shared" si="26"/>
        <v/>
      </c>
      <c r="N390" s="7" t="str">
        <f>IF($D390="", "", IF(COUNTIF(Budgets!$T$11:$T$20, $D390)&gt;0, $F$9, IF(COUNTIF(Budgets!$T$22:$T$46, $D390)&gt;0, $E$9, "")))</f>
        <v/>
      </c>
      <c r="P390" s="12" t="str">
        <f t="shared" si="27"/>
        <v/>
      </c>
      <c r="R390" s="12" t="str">
        <f t="shared" si="28"/>
        <v/>
      </c>
      <c r="T390" s="12" t="str">
        <f ca="1">IFERROR(INDEX(Report!$BE$6:$BE$17, MATCH($P390, Report!$AZ$6:$AZ$17, 0)), "")</f>
        <v/>
      </c>
      <c r="V390" s="12" t="str">
        <f t="shared" ca="1" si="29"/>
        <v/>
      </c>
      <c r="X390" s="12" t="str">
        <f>IF($B390="", "", IF(OR(ISNUMBER($B390)=FALSE, $B390&lt;Report!$AX$6, $B390&gt;Report!$AY$17), "Red", ""))</f>
        <v/>
      </c>
    </row>
    <row r="391" spans="1:24" x14ac:dyDescent="0.25">
      <c r="A391" s="2"/>
      <c r="B391" s="86"/>
      <c r="C391" s="87"/>
      <c r="D391" s="88"/>
      <c r="E391" s="89"/>
      <c r="F391" s="90"/>
      <c r="G391" s="2"/>
      <c r="H391" s="38" t="str">
        <f t="shared" si="25"/>
        <v/>
      </c>
      <c r="I391" s="2"/>
      <c r="M391" s="6" t="str">
        <f t="shared" si="26"/>
        <v/>
      </c>
      <c r="N391" s="7" t="str">
        <f>IF($D391="", "", IF(COUNTIF(Budgets!$T$11:$T$20, $D391)&gt;0, $F$9, IF(COUNTIF(Budgets!$T$22:$T$46, $D391)&gt;0, $E$9, "")))</f>
        <v/>
      </c>
      <c r="P391" s="12" t="str">
        <f t="shared" si="27"/>
        <v/>
      </c>
      <c r="R391" s="12" t="str">
        <f t="shared" si="28"/>
        <v/>
      </c>
      <c r="T391" s="12" t="str">
        <f ca="1">IFERROR(INDEX(Report!$BE$6:$BE$17, MATCH($P391, Report!$AZ$6:$AZ$17, 0)), "")</f>
        <v/>
      </c>
      <c r="V391" s="12" t="str">
        <f t="shared" ca="1" si="29"/>
        <v/>
      </c>
      <c r="X391" s="12" t="str">
        <f>IF($B391="", "", IF(OR(ISNUMBER($B391)=FALSE, $B391&lt;Report!$AX$6, $B391&gt;Report!$AY$17), "Red", ""))</f>
        <v/>
      </c>
    </row>
    <row r="392" spans="1:24" x14ac:dyDescent="0.25">
      <c r="A392" s="2"/>
      <c r="B392" s="86"/>
      <c r="C392" s="87"/>
      <c r="D392" s="88"/>
      <c r="E392" s="89"/>
      <c r="F392" s="90"/>
      <c r="G392" s="2"/>
      <c r="H392" s="38" t="str">
        <f t="shared" si="25"/>
        <v/>
      </c>
      <c r="I392" s="2"/>
      <c r="M392" s="6" t="str">
        <f t="shared" si="26"/>
        <v/>
      </c>
      <c r="N392" s="7" t="str">
        <f>IF($D392="", "", IF(COUNTIF(Budgets!$T$11:$T$20, $D392)&gt;0, $F$9, IF(COUNTIF(Budgets!$T$22:$T$46, $D392)&gt;0, $E$9, "")))</f>
        <v/>
      </c>
      <c r="P392" s="12" t="str">
        <f t="shared" si="27"/>
        <v/>
      </c>
      <c r="R392" s="12" t="str">
        <f t="shared" si="28"/>
        <v/>
      </c>
      <c r="T392" s="12" t="str">
        <f ca="1">IFERROR(INDEX(Report!$BE$6:$BE$17, MATCH($P392, Report!$AZ$6:$AZ$17, 0)), "")</f>
        <v/>
      </c>
      <c r="V392" s="12" t="str">
        <f t="shared" ca="1" si="29"/>
        <v/>
      </c>
      <c r="X392" s="12" t="str">
        <f>IF($B392="", "", IF(OR(ISNUMBER($B392)=FALSE, $B392&lt;Report!$AX$6, $B392&gt;Report!$AY$17), "Red", ""))</f>
        <v/>
      </c>
    </row>
    <row r="393" spans="1:24" x14ac:dyDescent="0.25">
      <c r="A393" s="2"/>
      <c r="B393" s="86"/>
      <c r="C393" s="87"/>
      <c r="D393" s="88"/>
      <c r="E393" s="89"/>
      <c r="F393" s="90"/>
      <c r="G393" s="2"/>
      <c r="H393" s="38" t="str">
        <f t="shared" si="25"/>
        <v/>
      </c>
      <c r="I393" s="2"/>
      <c r="M393" s="6" t="str">
        <f t="shared" si="26"/>
        <v/>
      </c>
      <c r="N393" s="7" t="str">
        <f>IF($D393="", "", IF(COUNTIF(Budgets!$T$11:$T$20, $D393)&gt;0, $F$9, IF(COUNTIF(Budgets!$T$22:$T$46, $D393)&gt;0, $E$9, "")))</f>
        <v/>
      </c>
      <c r="P393" s="12" t="str">
        <f t="shared" si="27"/>
        <v/>
      </c>
      <c r="R393" s="12" t="str">
        <f t="shared" si="28"/>
        <v/>
      </c>
      <c r="T393" s="12" t="str">
        <f ca="1">IFERROR(INDEX(Report!$BE$6:$BE$17, MATCH($P393, Report!$AZ$6:$AZ$17, 0)), "")</f>
        <v/>
      </c>
      <c r="V393" s="12" t="str">
        <f t="shared" ca="1" si="29"/>
        <v/>
      </c>
      <c r="X393" s="12" t="str">
        <f>IF($B393="", "", IF(OR(ISNUMBER($B393)=FALSE, $B393&lt;Report!$AX$6, $B393&gt;Report!$AY$17), "Red", ""))</f>
        <v/>
      </c>
    </row>
    <row r="394" spans="1:24" x14ac:dyDescent="0.25">
      <c r="A394" s="2"/>
      <c r="B394" s="86"/>
      <c r="C394" s="87"/>
      <c r="D394" s="88"/>
      <c r="E394" s="89"/>
      <c r="F394" s="90"/>
      <c r="G394" s="2"/>
      <c r="H394" s="38" t="str">
        <f t="shared" si="25"/>
        <v/>
      </c>
      <c r="I394" s="2"/>
      <c r="M394" s="6" t="str">
        <f t="shared" si="26"/>
        <v/>
      </c>
      <c r="N394" s="7" t="str">
        <f>IF($D394="", "", IF(COUNTIF(Budgets!$T$11:$T$20, $D394)&gt;0, $F$9, IF(COUNTIF(Budgets!$T$22:$T$46, $D394)&gt;0, $E$9, "")))</f>
        <v/>
      </c>
      <c r="P394" s="12" t="str">
        <f t="shared" si="27"/>
        <v/>
      </c>
      <c r="R394" s="12" t="str">
        <f t="shared" si="28"/>
        <v/>
      </c>
      <c r="T394" s="12" t="str">
        <f ca="1">IFERROR(INDEX(Report!$BE$6:$BE$17, MATCH($P394, Report!$AZ$6:$AZ$17, 0)), "")</f>
        <v/>
      </c>
      <c r="V394" s="12" t="str">
        <f t="shared" ca="1" si="29"/>
        <v/>
      </c>
      <c r="X394" s="12" t="str">
        <f>IF($B394="", "", IF(OR(ISNUMBER($B394)=FALSE, $B394&lt;Report!$AX$6, $B394&gt;Report!$AY$17), "Red", ""))</f>
        <v/>
      </c>
    </row>
    <row r="395" spans="1:24" x14ac:dyDescent="0.25">
      <c r="A395" s="2"/>
      <c r="B395" s="86"/>
      <c r="C395" s="87"/>
      <c r="D395" s="88"/>
      <c r="E395" s="89"/>
      <c r="F395" s="90"/>
      <c r="G395" s="2"/>
      <c r="H395" s="38" t="str">
        <f t="shared" si="25"/>
        <v/>
      </c>
      <c r="I395" s="2"/>
      <c r="M395" s="6" t="str">
        <f t="shared" si="26"/>
        <v/>
      </c>
      <c r="N395" s="7" t="str">
        <f>IF($D395="", "", IF(COUNTIF(Budgets!$T$11:$T$20, $D395)&gt;0, $F$9, IF(COUNTIF(Budgets!$T$22:$T$46, $D395)&gt;0, $E$9, "")))</f>
        <v/>
      </c>
      <c r="P395" s="12" t="str">
        <f t="shared" si="27"/>
        <v/>
      </c>
      <c r="R395" s="12" t="str">
        <f t="shared" si="28"/>
        <v/>
      </c>
      <c r="T395" s="12" t="str">
        <f ca="1">IFERROR(INDEX(Report!$BE$6:$BE$17, MATCH($P395, Report!$AZ$6:$AZ$17, 0)), "")</f>
        <v/>
      </c>
      <c r="V395" s="12" t="str">
        <f t="shared" ca="1" si="29"/>
        <v/>
      </c>
      <c r="X395" s="12" t="str">
        <f>IF($B395="", "", IF(OR(ISNUMBER($B395)=FALSE, $B395&lt;Report!$AX$6, $B395&gt;Report!$AY$17), "Red", ""))</f>
        <v/>
      </c>
    </row>
    <row r="396" spans="1:24" x14ac:dyDescent="0.25">
      <c r="A396" s="2"/>
      <c r="B396" s="86"/>
      <c r="C396" s="87"/>
      <c r="D396" s="88"/>
      <c r="E396" s="89"/>
      <c r="F396" s="90"/>
      <c r="G396" s="2"/>
      <c r="H396" s="38" t="str">
        <f t="shared" ref="H396:H459" si="30">IF(OR($M396="", $N396=""), "", IF($M396=$N396, "", $H$9))</f>
        <v/>
      </c>
      <c r="I396" s="2"/>
      <c r="M396" s="6" t="str">
        <f t="shared" ref="M396:M459" si="31">IF(AND($E396="", $F396=""), "", IF(AND(NOT($E396=""), NOT($F396="")), "", IF($E396="", $F$9, IF($F396="", $E$9, ""))))</f>
        <v/>
      </c>
      <c r="N396" s="7" t="str">
        <f>IF($D396="", "", IF(COUNTIF(Budgets!$T$11:$T$20, $D396)&gt;0, $F$9, IF(COUNTIF(Budgets!$T$22:$T$46, $D396)&gt;0, $E$9, "")))</f>
        <v/>
      </c>
      <c r="P396" s="12" t="str">
        <f t="shared" ref="P396:P459" si="32">IF($B396="", "", IFERROR(TEXT($B396, "mmm yyyy"), ""))</f>
        <v/>
      </c>
      <c r="R396" s="12" t="str">
        <f t="shared" ref="R396:R459" si="33">IF(OR($P396="", $D396=""), "", CONCATENATE($D396, " - ", $P396))</f>
        <v/>
      </c>
      <c r="T396" s="12" t="str">
        <f ca="1">IFERROR(INDEX(Report!$BE$6:$BE$17, MATCH($P396, Report!$AZ$6:$AZ$17, 0)), "")</f>
        <v/>
      </c>
      <c r="V396" s="12" t="str">
        <f t="shared" ref="V396:V459" ca="1" si="34">IF($T396="X", IF($D396="", "", $D396), "")</f>
        <v/>
      </c>
      <c r="X396" s="12" t="str">
        <f>IF($B396="", "", IF(OR(ISNUMBER($B396)=FALSE, $B396&lt;Report!$AX$6, $B396&gt;Report!$AY$17), "Red", ""))</f>
        <v/>
      </c>
    </row>
    <row r="397" spans="1:24" x14ac:dyDescent="0.25">
      <c r="A397" s="2"/>
      <c r="B397" s="86"/>
      <c r="C397" s="87"/>
      <c r="D397" s="88"/>
      <c r="E397" s="89"/>
      <c r="F397" s="90"/>
      <c r="G397" s="2"/>
      <c r="H397" s="38" t="str">
        <f t="shared" si="30"/>
        <v/>
      </c>
      <c r="I397" s="2"/>
      <c r="M397" s="6" t="str">
        <f t="shared" si="31"/>
        <v/>
      </c>
      <c r="N397" s="7" t="str">
        <f>IF($D397="", "", IF(COUNTIF(Budgets!$T$11:$T$20, $D397)&gt;0, $F$9, IF(COUNTIF(Budgets!$T$22:$T$46, $D397)&gt;0, $E$9, "")))</f>
        <v/>
      </c>
      <c r="P397" s="12" t="str">
        <f t="shared" si="32"/>
        <v/>
      </c>
      <c r="R397" s="12" t="str">
        <f t="shared" si="33"/>
        <v/>
      </c>
      <c r="T397" s="12" t="str">
        <f ca="1">IFERROR(INDEX(Report!$BE$6:$BE$17, MATCH($P397, Report!$AZ$6:$AZ$17, 0)), "")</f>
        <v/>
      </c>
      <c r="V397" s="12" t="str">
        <f t="shared" ca="1" si="34"/>
        <v/>
      </c>
      <c r="X397" s="12" t="str">
        <f>IF($B397="", "", IF(OR(ISNUMBER($B397)=FALSE, $B397&lt;Report!$AX$6, $B397&gt;Report!$AY$17), "Red", ""))</f>
        <v/>
      </c>
    </row>
    <row r="398" spans="1:24" x14ac:dyDescent="0.25">
      <c r="A398" s="2"/>
      <c r="B398" s="86"/>
      <c r="C398" s="87"/>
      <c r="D398" s="88"/>
      <c r="E398" s="89"/>
      <c r="F398" s="90"/>
      <c r="G398" s="2"/>
      <c r="H398" s="38" t="str">
        <f t="shared" si="30"/>
        <v/>
      </c>
      <c r="I398" s="2"/>
      <c r="M398" s="6" t="str">
        <f t="shared" si="31"/>
        <v/>
      </c>
      <c r="N398" s="7" t="str">
        <f>IF($D398="", "", IF(COUNTIF(Budgets!$T$11:$T$20, $D398)&gt;0, $F$9, IF(COUNTIF(Budgets!$T$22:$T$46, $D398)&gt;0, $E$9, "")))</f>
        <v/>
      </c>
      <c r="P398" s="12" t="str">
        <f t="shared" si="32"/>
        <v/>
      </c>
      <c r="R398" s="12" t="str">
        <f t="shared" si="33"/>
        <v/>
      </c>
      <c r="T398" s="12" t="str">
        <f ca="1">IFERROR(INDEX(Report!$BE$6:$BE$17, MATCH($P398, Report!$AZ$6:$AZ$17, 0)), "")</f>
        <v/>
      </c>
      <c r="V398" s="12" t="str">
        <f t="shared" ca="1" si="34"/>
        <v/>
      </c>
      <c r="X398" s="12" t="str">
        <f>IF($B398="", "", IF(OR(ISNUMBER($B398)=FALSE, $B398&lt;Report!$AX$6, $B398&gt;Report!$AY$17), "Red", ""))</f>
        <v/>
      </c>
    </row>
    <row r="399" spans="1:24" x14ac:dyDescent="0.25">
      <c r="A399" s="2"/>
      <c r="B399" s="86"/>
      <c r="C399" s="87"/>
      <c r="D399" s="88"/>
      <c r="E399" s="89"/>
      <c r="F399" s="90"/>
      <c r="G399" s="2"/>
      <c r="H399" s="38" t="str">
        <f t="shared" si="30"/>
        <v/>
      </c>
      <c r="I399" s="2"/>
      <c r="M399" s="6" t="str">
        <f t="shared" si="31"/>
        <v/>
      </c>
      <c r="N399" s="7" t="str">
        <f>IF($D399="", "", IF(COUNTIF(Budgets!$T$11:$T$20, $D399)&gt;0, $F$9, IF(COUNTIF(Budgets!$T$22:$T$46, $D399)&gt;0, $E$9, "")))</f>
        <v/>
      </c>
      <c r="P399" s="12" t="str">
        <f t="shared" si="32"/>
        <v/>
      </c>
      <c r="R399" s="12" t="str">
        <f t="shared" si="33"/>
        <v/>
      </c>
      <c r="T399" s="12" t="str">
        <f ca="1">IFERROR(INDEX(Report!$BE$6:$BE$17, MATCH($P399, Report!$AZ$6:$AZ$17, 0)), "")</f>
        <v/>
      </c>
      <c r="V399" s="12" t="str">
        <f t="shared" ca="1" si="34"/>
        <v/>
      </c>
      <c r="X399" s="12" t="str">
        <f>IF($B399="", "", IF(OR(ISNUMBER($B399)=FALSE, $B399&lt;Report!$AX$6, $B399&gt;Report!$AY$17), "Red", ""))</f>
        <v/>
      </c>
    </row>
    <row r="400" spans="1:24" x14ac:dyDescent="0.25">
      <c r="A400" s="2"/>
      <c r="B400" s="86"/>
      <c r="C400" s="87"/>
      <c r="D400" s="88"/>
      <c r="E400" s="89"/>
      <c r="F400" s="90"/>
      <c r="G400" s="2"/>
      <c r="H400" s="38" t="str">
        <f t="shared" si="30"/>
        <v/>
      </c>
      <c r="I400" s="2"/>
      <c r="M400" s="6" t="str">
        <f t="shared" si="31"/>
        <v/>
      </c>
      <c r="N400" s="7" t="str">
        <f>IF($D400="", "", IF(COUNTIF(Budgets!$T$11:$T$20, $D400)&gt;0, $F$9, IF(COUNTIF(Budgets!$T$22:$T$46, $D400)&gt;0, $E$9, "")))</f>
        <v/>
      </c>
      <c r="P400" s="12" t="str">
        <f t="shared" si="32"/>
        <v/>
      </c>
      <c r="R400" s="12" t="str">
        <f t="shared" si="33"/>
        <v/>
      </c>
      <c r="T400" s="12" t="str">
        <f ca="1">IFERROR(INDEX(Report!$BE$6:$BE$17, MATCH($P400, Report!$AZ$6:$AZ$17, 0)), "")</f>
        <v/>
      </c>
      <c r="V400" s="12" t="str">
        <f t="shared" ca="1" si="34"/>
        <v/>
      </c>
      <c r="X400" s="12" t="str">
        <f>IF($B400="", "", IF(OR(ISNUMBER($B400)=FALSE, $B400&lt;Report!$AX$6, $B400&gt;Report!$AY$17), "Red", ""))</f>
        <v/>
      </c>
    </row>
    <row r="401" spans="1:24" x14ac:dyDescent="0.25">
      <c r="A401" s="2"/>
      <c r="B401" s="86"/>
      <c r="C401" s="87"/>
      <c r="D401" s="88"/>
      <c r="E401" s="89"/>
      <c r="F401" s="90"/>
      <c r="G401" s="2"/>
      <c r="H401" s="38" t="str">
        <f t="shared" si="30"/>
        <v/>
      </c>
      <c r="I401" s="2"/>
      <c r="M401" s="6" t="str">
        <f t="shared" si="31"/>
        <v/>
      </c>
      <c r="N401" s="7" t="str">
        <f>IF($D401="", "", IF(COUNTIF(Budgets!$T$11:$T$20, $D401)&gt;0, $F$9, IF(COUNTIF(Budgets!$T$22:$T$46, $D401)&gt;0, $E$9, "")))</f>
        <v/>
      </c>
      <c r="P401" s="12" t="str">
        <f t="shared" si="32"/>
        <v/>
      </c>
      <c r="R401" s="12" t="str">
        <f t="shared" si="33"/>
        <v/>
      </c>
      <c r="T401" s="12" t="str">
        <f ca="1">IFERROR(INDEX(Report!$BE$6:$BE$17, MATCH($P401, Report!$AZ$6:$AZ$17, 0)), "")</f>
        <v/>
      </c>
      <c r="V401" s="12" t="str">
        <f t="shared" ca="1" si="34"/>
        <v/>
      </c>
      <c r="X401" s="12" t="str">
        <f>IF($B401="", "", IF(OR(ISNUMBER($B401)=FALSE, $B401&lt;Report!$AX$6, $B401&gt;Report!$AY$17), "Red", ""))</f>
        <v/>
      </c>
    </row>
    <row r="402" spans="1:24" x14ac:dyDescent="0.25">
      <c r="A402" s="2"/>
      <c r="B402" s="86"/>
      <c r="C402" s="87"/>
      <c r="D402" s="88"/>
      <c r="E402" s="89"/>
      <c r="F402" s="90"/>
      <c r="G402" s="2"/>
      <c r="H402" s="38" t="str">
        <f t="shared" si="30"/>
        <v/>
      </c>
      <c r="I402" s="2"/>
      <c r="M402" s="6" t="str">
        <f t="shared" si="31"/>
        <v/>
      </c>
      <c r="N402" s="7" t="str">
        <f>IF($D402="", "", IF(COUNTIF(Budgets!$T$11:$T$20, $D402)&gt;0, $F$9, IF(COUNTIF(Budgets!$T$22:$T$46, $D402)&gt;0, $E$9, "")))</f>
        <v/>
      </c>
      <c r="P402" s="12" t="str">
        <f t="shared" si="32"/>
        <v/>
      </c>
      <c r="R402" s="12" t="str">
        <f t="shared" si="33"/>
        <v/>
      </c>
      <c r="T402" s="12" t="str">
        <f ca="1">IFERROR(INDEX(Report!$BE$6:$BE$17, MATCH($P402, Report!$AZ$6:$AZ$17, 0)), "")</f>
        <v/>
      </c>
      <c r="V402" s="12" t="str">
        <f t="shared" ca="1" si="34"/>
        <v/>
      </c>
      <c r="X402" s="12" t="str">
        <f>IF($B402="", "", IF(OR(ISNUMBER($B402)=FALSE, $B402&lt;Report!$AX$6, $B402&gt;Report!$AY$17), "Red", ""))</f>
        <v/>
      </c>
    </row>
    <row r="403" spans="1:24" x14ac:dyDescent="0.25">
      <c r="A403" s="2"/>
      <c r="B403" s="86"/>
      <c r="C403" s="87"/>
      <c r="D403" s="88"/>
      <c r="E403" s="89"/>
      <c r="F403" s="90"/>
      <c r="G403" s="2"/>
      <c r="H403" s="38" t="str">
        <f t="shared" si="30"/>
        <v/>
      </c>
      <c r="I403" s="2"/>
      <c r="M403" s="6" t="str">
        <f t="shared" si="31"/>
        <v/>
      </c>
      <c r="N403" s="7" t="str">
        <f>IF($D403="", "", IF(COUNTIF(Budgets!$T$11:$T$20, $D403)&gt;0, $F$9, IF(COUNTIF(Budgets!$T$22:$T$46, $D403)&gt;0, $E$9, "")))</f>
        <v/>
      </c>
      <c r="P403" s="12" t="str">
        <f t="shared" si="32"/>
        <v/>
      </c>
      <c r="R403" s="12" t="str">
        <f t="shared" si="33"/>
        <v/>
      </c>
      <c r="T403" s="12" t="str">
        <f ca="1">IFERROR(INDEX(Report!$BE$6:$BE$17, MATCH($P403, Report!$AZ$6:$AZ$17, 0)), "")</f>
        <v/>
      </c>
      <c r="V403" s="12" t="str">
        <f t="shared" ca="1" si="34"/>
        <v/>
      </c>
      <c r="X403" s="12" t="str">
        <f>IF($B403="", "", IF(OR(ISNUMBER($B403)=FALSE, $B403&lt;Report!$AX$6, $B403&gt;Report!$AY$17), "Red", ""))</f>
        <v/>
      </c>
    </row>
    <row r="404" spans="1:24" x14ac:dyDescent="0.25">
      <c r="A404" s="2"/>
      <c r="B404" s="86"/>
      <c r="C404" s="87"/>
      <c r="D404" s="88"/>
      <c r="E404" s="89"/>
      <c r="F404" s="90"/>
      <c r="G404" s="2"/>
      <c r="H404" s="38" t="str">
        <f t="shared" si="30"/>
        <v/>
      </c>
      <c r="I404" s="2"/>
      <c r="M404" s="6" t="str">
        <f t="shared" si="31"/>
        <v/>
      </c>
      <c r="N404" s="7" t="str">
        <f>IF($D404="", "", IF(COUNTIF(Budgets!$T$11:$T$20, $D404)&gt;0, $F$9, IF(COUNTIF(Budgets!$T$22:$T$46, $D404)&gt;0, $E$9, "")))</f>
        <v/>
      </c>
      <c r="P404" s="12" t="str">
        <f t="shared" si="32"/>
        <v/>
      </c>
      <c r="R404" s="12" t="str">
        <f t="shared" si="33"/>
        <v/>
      </c>
      <c r="T404" s="12" t="str">
        <f ca="1">IFERROR(INDEX(Report!$BE$6:$BE$17, MATCH($P404, Report!$AZ$6:$AZ$17, 0)), "")</f>
        <v/>
      </c>
      <c r="V404" s="12" t="str">
        <f t="shared" ca="1" si="34"/>
        <v/>
      </c>
      <c r="X404" s="12" t="str">
        <f>IF($B404="", "", IF(OR(ISNUMBER($B404)=FALSE, $B404&lt;Report!$AX$6, $B404&gt;Report!$AY$17), "Red", ""))</f>
        <v/>
      </c>
    </row>
    <row r="405" spans="1:24" x14ac:dyDescent="0.25">
      <c r="A405" s="2"/>
      <c r="B405" s="86"/>
      <c r="C405" s="87"/>
      <c r="D405" s="88"/>
      <c r="E405" s="89"/>
      <c r="F405" s="90"/>
      <c r="G405" s="2"/>
      <c r="H405" s="38" t="str">
        <f t="shared" si="30"/>
        <v/>
      </c>
      <c r="I405" s="2"/>
      <c r="M405" s="6" t="str">
        <f t="shared" si="31"/>
        <v/>
      </c>
      <c r="N405" s="7" t="str">
        <f>IF($D405="", "", IF(COUNTIF(Budgets!$T$11:$T$20, $D405)&gt;0, $F$9, IF(COUNTIF(Budgets!$T$22:$T$46, $D405)&gt;0, $E$9, "")))</f>
        <v/>
      </c>
      <c r="P405" s="12" t="str">
        <f t="shared" si="32"/>
        <v/>
      </c>
      <c r="R405" s="12" t="str">
        <f t="shared" si="33"/>
        <v/>
      </c>
      <c r="T405" s="12" t="str">
        <f ca="1">IFERROR(INDEX(Report!$BE$6:$BE$17, MATCH($P405, Report!$AZ$6:$AZ$17, 0)), "")</f>
        <v/>
      </c>
      <c r="V405" s="12" t="str">
        <f t="shared" ca="1" si="34"/>
        <v/>
      </c>
      <c r="X405" s="12" t="str">
        <f>IF($B405="", "", IF(OR(ISNUMBER($B405)=FALSE, $B405&lt;Report!$AX$6, $B405&gt;Report!$AY$17), "Red", ""))</f>
        <v/>
      </c>
    </row>
    <row r="406" spans="1:24" x14ac:dyDescent="0.25">
      <c r="A406" s="2"/>
      <c r="B406" s="86"/>
      <c r="C406" s="87"/>
      <c r="D406" s="88"/>
      <c r="E406" s="89"/>
      <c r="F406" s="90"/>
      <c r="G406" s="2"/>
      <c r="H406" s="38" t="str">
        <f t="shared" si="30"/>
        <v/>
      </c>
      <c r="I406" s="2"/>
      <c r="M406" s="6" t="str">
        <f t="shared" si="31"/>
        <v/>
      </c>
      <c r="N406" s="7" t="str">
        <f>IF($D406="", "", IF(COUNTIF(Budgets!$T$11:$T$20, $D406)&gt;0, $F$9, IF(COUNTIF(Budgets!$T$22:$T$46, $D406)&gt;0, $E$9, "")))</f>
        <v/>
      </c>
      <c r="P406" s="12" t="str">
        <f t="shared" si="32"/>
        <v/>
      </c>
      <c r="R406" s="12" t="str">
        <f t="shared" si="33"/>
        <v/>
      </c>
      <c r="T406" s="12" t="str">
        <f ca="1">IFERROR(INDEX(Report!$BE$6:$BE$17, MATCH($P406, Report!$AZ$6:$AZ$17, 0)), "")</f>
        <v/>
      </c>
      <c r="V406" s="12" t="str">
        <f t="shared" ca="1" si="34"/>
        <v/>
      </c>
      <c r="X406" s="12" t="str">
        <f>IF($B406="", "", IF(OR(ISNUMBER($B406)=FALSE, $B406&lt;Report!$AX$6, $B406&gt;Report!$AY$17), "Red", ""))</f>
        <v/>
      </c>
    </row>
    <row r="407" spans="1:24" x14ac:dyDescent="0.25">
      <c r="A407" s="2"/>
      <c r="B407" s="86"/>
      <c r="C407" s="87"/>
      <c r="D407" s="88"/>
      <c r="E407" s="89"/>
      <c r="F407" s="90"/>
      <c r="G407" s="2"/>
      <c r="H407" s="38" t="str">
        <f t="shared" si="30"/>
        <v/>
      </c>
      <c r="I407" s="2"/>
      <c r="M407" s="6" t="str">
        <f t="shared" si="31"/>
        <v/>
      </c>
      <c r="N407" s="7" t="str">
        <f>IF($D407="", "", IF(COUNTIF(Budgets!$T$11:$T$20, $D407)&gt;0, $F$9, IF(COUNTIF(Budgets!$T$22:$T$46, $D407)&gt;0, $E$9, "")))</f>
        <v/>
      </c>
      <c r="P407" s="12" t="str">
        <f t="shared" si="32"/>
        <v/>
      </c>
      <c r="R407" s="12" t="str">
        <f t="shared" si="33"/>
        <v/>
      </c>
      <c r="T407" s="12" t="str">
        <f ca="1">IFERROR(INDEX(Report!$BE$6:$BE$17, MATCH($P407, Report!$AZ$6:$AZ$17, 0)), "")</f>
        <v/>
      </c>
      <c r="V407" s="12" t="str">
        <f t="shared" ca="1" si="34"/>
        <v/>
      </c>
      <c r="X407" s="12" t="str">
        <f>IF($B407="", "", IF(OR(ISNUMBER($B407)=FALSE, $B407&lt;Report!$AX$6, $B407&gt;Report!$AY$17), "Red", ""))</f>
        <v/>
      </c>
    </row>
    <row r="408" spans="1:24" x14ac:dyDescent="0.25">
      <c r="A408" s="2"/>
      <c r="B408" s="86"/>
      <c r="C408" s="87"/>
      <c r="D408" s="88"/>
      <c r="E408" s="89"/>
      <c r="F408" s="90"/>
      <c r="G408" s="2"/>
      <c r="H408" s="38" t="str">
        <f t="shared" si="30"/>
        <v/>
      </c>
      <c r="I408" s="2"/>
      <c r="M408" s="6" t="str">
        <f t="shared" si="31"/>
        <v/>
      </c>
      <c r="N408" s="7" t="str">
        <f>IF($D408="", "", IF(COUNTIF(Budgets!$T$11:$T$20, $D408)&gt;0, $F$9, IF(COUNTIF(Budgets!$T$22:$T$46, $D408)&gt;0, $E$9, "")))</f>
        <v/>
      </c>
      <c r="P408" s="12" t="str">
        <f t="shared" si="32"/>
        <v/>
      </c>
      <c r="R408" s="12" t="str">
        <f t="shared" si="33"/>
        <v/>
      </c>
      <c r="T408" s="12" t="str">
        <f ca="1">IFERROR(INDEX(Report!$BE$6:$BE$17, MATCH($P408, Report!$AZ$6:$AZ$17, 0)), "")</f>
        <v/>
      </c>
      <c r="V408" s="12" t="str">
        <f t="shared" ca="1" si="34"/>
        <v/>
      </c>
      <c r="X408" s="12" t="str">
        <f>IF($B408="", "", IF(OR(ISNUMBER($B408)=FALSE, $B408&lt;Report!$AX$6, $B408&gt;Report!$AY$17), "Red", ""))</f>
        <v/>
      </c>
    </row>
    <row r="409" spans="1:24" x14ac:dyDescent="0.25">
      <c r="A409" s="2"/>
      <c r="B409" s="86"/>
      <c r="C409" s="87"/>
      <c r="D409" s="88"/>
      <c r="E409" s="89"/>
      <c r="F409" s="90"/>
      <c r="G409" s="2"/>
      <c r="H409" s="38" t="str">
        <f t="shared" si="30"/>
        <v/>
      </c>
      <c r="I409" s="2"/>
      <c r="M409" s="6" t="str">
        <f t="shared" si="31"/>
        <v/>
      </c>
      <c r="N409" s="7" t="str">
        <f>IF($D409="", "", IF(COUNTIF(Budgets!$T$11:$T$20, $D409)&gt;0, $F$9, IF(COUNTIF(Budgets!$T$22:$T$46, $D409)&gt;0, $E$9, "")))</f>
        <v/>
      </c>
      <c r="P409" s="12" t="str">
        <f t="shared" si="32"/>
        <v/>
      </c>
      <c r="R409" s="12" t="str">
        <f t="shared" si="33"/>
        <v/>
      </c>
      <c r="T409" s="12" t="str">
        <f ca="1">IFERROR(INDEX(Report!$BE$6:$BE$17, MATCH($P409, Report!$AZ$6:$AZ$17, 0)), "")</f>
        <v/>
      </c>
      <c r="V409" s="12" t="str">
        <f t="shared" ca="1" si="34"/>
        <v/>
      </c>
      <c r="X409" s="12" t="str">
        <f>IF($B409="", "", IF(OR(ISNUMBER($B409)=FALSE, $B409&lt;Report!$AX$6, $B409&gt;Report!$AY$17), "Red", ""))</f>
        <v/>
      </c>
    </row>
    <row r="410" spans="1:24" x14ac:dyDescent="0.25">
      <c r="A410" s="2"/>
      <c r="B410" s="86"/>
      <c r="C410" s="87"/>
      <c r="D410" s="88"/>
      <c r="E410" s="89"/>
      <c r="F410" s="90"/>
      <c r="G410" s="2"/>
      <c r="H410" s="38" t="str">
        <f t="shared" si="30"/>
        <v/>
      </c>
      <c r="I410" s="2"/>
      <c r="M410" s="6" t="str">
        <f t="shared" si="31"/>
        <v/>
      </c>
      <c r="N410" s="7" t="str">
        <f>IF($D410="", "", IF(COUNTIF(Budgets!$T$11:$T$20, $D410)&gt;0, $F$9, IF(COUNTIF(Budgets!$T$22:$T$46, $D410)&gt;0, $E$9, "")))</f>
        <v/>
      </c>
      <c r="P410" s="12" t="str">
        <f t="shared" si="32"/>
        <v/>
      </c>
      <c r="R410" s="12" t="str">
        <f t="shared" si="33"/>
        <v/>
      </c>
      <c r="T410" s="12" t="str">
        <f ca="1">IFERROR(INDEX(Report!$BE$6:$BE$17, MATCH($P410, Report!$AZ$6:$AZ$17, 0)), "")</f>
        <v/>
      </c>
      <c r="V410" s="12" t="str">
        <f t="shared" ca="1" si="34"/>
        <v/>
      </c>
      <c r="X410" s="12" t="str">
        <f>IF($B410="", "", IF(OR(ISNUMBER($B410)=FALSE, $B410&lt;Report!$AX$6, $B410&gt;Report!$AY$17), "Red", ""))</f>
        <v/>
      </c>
    </row>
    <row r="411" spans="1:24" x14ac:dyDescent="0.25">
      <c r="A411" s="2"/>
      <c r="B411" s="86"/>
      <c r="C411" s="87"/>
      <c r="D411" s="88"/>
      <c r="E411" s="89"/>
      <c r="F411" s="90"/>
      <c r="G411" s="2"/>
      <c r="H411" s="38" t="str">
        <f t="shared" si="30"/>
        <v/>
      </c>
      <c r="I411" s="2"/>
      <c r="M411" s="6" t="str">
        <f t="shared" si="31"/>
        <v/>
      </c>
      <c r="N411" s="7" t="str">
        <f>IF($D411="", "", IF(COUNTIF(Budgets!$T$11:$T$20, $D411)&gt;0, $F$9, IF(COUNTIF(Budgets!$T$22:$T$46, $D411)&gt;0, $E$9, "")))</f>
        <v/>
      </c>
      <c r="P411" s="12" t="str">
        <f t="shared" si="32"/>
        <v/>
      </c>
      <c r="R411" s="12" t="str">
        <f t="shared" si="33"/>
        <v/>
      </c>
      <c r="T411" s="12" t="str">
        <f ca="1">IFERROR(INDEX(Report!$BE$6:$BE$17, MATCH($P411, Report!$AZ$6:$AZ$17, 0)), "")</f>
        <v/>
      </c>
      <c r="V411" s="12" t="str">
        <f t="shared" ca="1" si="34"/>
        <v/>
      </c>
      <c r="X411" s="12" t="str">
        <f>IF($B411="", "", IF(OR(ISNUMBER($B411)=FALSE, $B411&lt;Report!$AX$6, $B411&gt;Report!$AY$17), "Red", ""))</f>
        <v/>
      </c>
    </row>
    <row r="412" spans="1:24" x14ac:dyDescent="0.25">
      <c r="A412" s="2"/>
      <c r="B412" s="86"/>
      <c r="C412" s="87"/>
      <c r="D412" s="88"/>
      <c r="E412" s="89"/>
      <c r="F412" s="90"/>
      <c r="G412" s="2"/>
      <c r="H412" s="38" t="str">
        <f t="shared" si="30"/>
        <v/>
      </c>
      <c r="I412" s="2"/>
      <c r="M412" s="6" t="str">
        <f t="shared" si="31"/>
        <v/>
      </c>
      <c r="N412" s="7" t="str">
        <f>IF($D412="", "", IF(COUNTIF(Budgets!$T$11:$T$20, $D412)&gt;0, $F$9, IF(COUNTIF(Budgets!$T$22:$T$46, $D412)&gt;0, $E$9, "")))</f>
        <v/>
      </c>
      <c r="P412" s="12" t="str">
        <f t="shared" si="32"/>
        <v/>
      </c>
      <c r="R412" s="12" t="str">
        <f t="shared" si="33"/>
        <v/>
      </c>
      <c r="T412" s="12" t="str">
        <f ca="1">IFERROR(INDEX(Report!$BE$6:$BE$17, MATCH($P412, Report!$AZ$6:$AZ$17, 0)), "")</f>
        <v/>
      </c>
      <c r="V412" s="12" t="str">
        <f t="shared" ca="1" si="34"/>
        <v/>
      </c>
      <c r="X412" s="12" t="str">
        <f>IF($B412="", "", IF(OR(ISNUMBER($B412)=FALSE, $B412&lt;Report!$AX$6, $B412&gt;Report!$AY$17), "Red", ""))</f>
        <v/>
      </c>
    </row>
    <row r="413" spans="1:24" x14ac:dyDescent="0.25">
      <c r="A413" s="2"/>
      <c r="B413" s="86"/>
      <c r="C413" s="87"/>
      <c r="D413" s="88"/>
      <c r="E413" s="89"/>
      <c r="F413" s="90"/>
      <c r="G413" s="2"/>
      <c r="H413" s="38" t="str">
        <f t="shared" si="30"/>
        <v/>
      </c>
      <c r="I413" s="2"/>
      <c r="M413" s="6" t="str">
        <f t="shared" si="31"/>
        <v/>
      </c>
      <c r="N413" s="7" t="str">
        <f>IF($D413="", "", IF(COUNTIF(Budgets!$T$11:$T$20, $D413)&gt;0, $F$9, IF(COUNTIF(Budgets!$T$22:$T$46, $D413)&gt;0, $E$9, "")))</f>
        <v/>
      </c>
      <c r="P413" s="12" t="str">
        <f t="shared" si="32"/>
        <v/>
      </c>
      <c r="R413" s="12" t="str">
        <f t="shared" si="33"/>
        <v/>
      </c>
      <c r="T413" s="12" t="str">
        <f ca="1">IFERROR(INDEX(Report!$BE$6:$BE$17, MATCH($P413, Report!$AZ$6:$AZ$17, 0)), "")</f>
        <v/>
      </c>
      <c r="V413" s="12" t="str">
        <f t="shared" ca="1" si="34"/>
        <v/>
      </c>
      <c r="X413" s="12" t="str">
        <f>IF($B413="", "", IF(OR(ISNUMBER($B413)=FALSE, $B413&lt;Report!$AX$6, $B413&gt;Report!$AY$17), "Red", ""))</f>
        <v/>
      </c>
    </row>
    <row r="414" spans="1:24" x14ac:dyDescent="0.25">
      <c r="A414" s="2"/>
      <c r="B414" s="86"/>
      <c r="C414" s="87"/>
      <c r="D414" s="88"/>
      <c r="E414" s="89"/>
      <c r="F414" s="90"/>
      <c r="G414" s="2"/>
      <c r="H414" s="38" t="str">
        <f t="shared" si="30"/>
        <v/>
      </c>
      <c r="I414" s="2"/>
      <c r="M414" s="6" t="str">
        <f t="shared" si="31"/>
        <v/>
      </c>
      <c r="N414" s="7" t="str">
        <f>IF($D414="", "", IF(COUNTIF(Budgets!$T$11:$T$20, $D414)&gt;0, $F$9, IF(COUNTIF(Budgets!$T$22:$T$46, $D414)&gt;0, $E$9, "")))</f>
        <v/>
      </c>
      <c r="P414" s="12" t="str">
        <f t="shared" si="32"/>
        <v/>
      </c>
      <c r="R414" s="12" t="str">
        <f t="shared" si="33"/>
        <v/>
      </c>
      <c r="T414" s="12" t="str">
        <f ca="1">IFERROR(INDEX(Report!$BE$6:$BE$17, MATCH($P414, Report!$AZ$6:$AZ$17, 0)), "")</f>
        <v/>
      </c>
      <c r="V414" s="12" t="str">
        <f t="shared" ca="1" si="34"/>
        <v/>
      </c>
      <c r="X414" s="12" t="str">
        <f>IF($B414="", "", IF(OR(ISNUMBER($B414)=FALSE, $B414&lt;Report!$AX$6, $B414&gt;Report!$AY$17), "Red", ""))</f>
        <v/>
      </c>
    </row>
    <row r="415" spans="1:24" x14ac:dyDescent="0.25">
      <c r="A415" s="2"/>
      <c r="B415" s="86"/>
      <c r="C415" s="87"/>
      <c r="D415" s="88"/>
      <c r="E415" s="89"/>
      <c r="F415" s="90"/>
      <c r="G415" s="2"/>
      <c r="H415" s="38" t="str">
        <f t="shared" si="30"/>
        <v/>
      </c>
      <c r="I415" s="2"/>
      <c r="M415" s="6" t="str">
        <f t="shared" si="31"/>
        <v/>
      </c>
      <c r="N415" s="7" t="str">
        <f>IF($D415="", "", IF(COUNTIF(Budgets!$T$11:$T$20, $D415)&gt;0, $F$9, IF(COUNTIF(Budgets!$T$22:$T$46, $D415)&gt;0, $E$9, "")))</f>
        <v/>
      </c>
      <c r="P415" s="12" t="str">
        <f t="shared" si="32"/>
        <v/>
      </c>
      <c r="R415" s="12" t="str">
        <f t="shared" si="33"/>
        <v/>
      </c>
      <c r="T415" s="12" t="str">
        <f ca="1">IFERROR(INDEX(Report!$BE$6:$BE$17, MATCH($P415, Report!$AZ$6:$AZ$17, 0)), "")</f>
        <v/>
      </c>
      <c r="V415" s="12" t="str">
        <f t="shared" ca="1" si="34"/>
        <v/>
      </c>
      <c r="X415" s="12" t="str">
        <f>IF($B415="", "", IF(OR(ISNUMBER($B415)=FALSE, $B415&lt;Report!$AX$6, $B415&gt;Report!$AY$17), "Red", ""))</f>
        <v/>
      </c>
    </row>
    <row r="416" spans="1:24" x14ac:dyDescent="0.25">
      <c r="A416" s="2"/>
      <c r="B416" s="86"/>
      <c r="C416" s="87"/>
      <c r="D416" s="88"/>
      <c r="E416" s="89"/>
      <c r="F416" s="90"/>
      <c r="G416" s="2"/>
      <c r="H416" s="38" t="str">
        <f t="shared" si="30"/>
        <v/>
      </c>
      <c r="I416" s="2"/>
      <c r="M416" s="6" t="str">
        <f t="shared" si="31"/>
        <v/>
      </c>
      <c r="N416" s="7" t="str">
        <f>IF($D416="", "", IF(COUNTIF(Budgets!$T$11:$T$20, $D416)&gt;0, $F$9, IF(COUNTIF(Budgets!$T$22:$T$46, $D416)&gt;0, $E$9, "")))</f>
        <v/>
      </c>
      <c r="P416" s="12" t="str">
        <f t="shared" si="32"/>
        <v/>
      </c>
      <c r="R416" s="12" t="str">
        <f t="shared" si="33"/>
        <v/>
      </c>
      <c r="T416" s="12" t="str">
        <f ca="1">IFERROR(INDEX(Report!$BE$6:$BE$17, MATCH($P416, Report!$AZ$6:$AZ$17, 0)), "")</f>
        <v/>
      </c>
      <c r="V416" s="12" t="str">
        <f t="shared" ca="1" si="34"/>
        <v/>
      </c>
      <c r="X416" s="12" t="str">
        <f>IF($B416="", "", IF(OR(ISNUMBER($B416)=FALSE, $B416&lt;Report!$AX$6, $B416&gt;Report!$AY$17), "Red", ""))</f>
        <v/>
      </c>
    </row>
    <row r="417" spans="1:24" x14ac:dyDescent="0.25">
      <c r="A417" s="2"/>
      <c r="B417" s="86"/>
      <c r="C417" s="87"/>
      <c r="D417" s="88"/>
      <c r="E417" s="89"/>
      <c r="F417" s="90"/>
      <c r="G417" s="2"/>
      <c r="H417" s="38" t="str">
        <f t="shared" si="30"/>
        <v/>
      </c>
      <c r="I417" s="2"/>
      <c r="M417" s="6" t="str">
        <f t="shared" si="31"/>
        <v/>
      </c>
      <c r="N417" s="7" t="str">
        <f>IF($D417="", "", IF(COUNTIF(Budgets!$T$11:$T$20, $D417)&gt;0, $F$9, IF(COUNTIF(Budgets!$T$22:$T$46, $D417)&gt;0, $E$9, "")))</f>
        <v/>
      </c>
      <c r="P417" s="12" t="str">
        <f t="shared" si="32"/>
        <v/>
      </c>
      <c r="R417" s="12" t="str">
        <f t="shared" si="33"/>
        <v/>
      </c>
      <c r="T417" s="12" t="str">
        <f ca="1">IFERROR(INDEX(Report!$BE$6:$BE$17, MATCH($P417, Report!$AZ$6:$AZ$17, 0)), "")</f>
        <v/>
      </c>
      <c r="V417" s="12" t="str">
        <f t="shared" ca="1" si="34"/>
        <v/>
      </c>
      <c r="X417" s="12" t="str">
        <f>IF($B417="", "", IF(OR(ISNUMBER($B417)=FALSE, $B417&lt;Report!$AX$6, $B417&gt;Report!$AY$17), "Red", ""))</f>
        <v/>
      </c>
    </row>
    <row r="418" spans="1:24" x14ac:dyDescent="0.25">
      <c r="A418" s="2"/>
      <c r="B418" s="86"/>
      <c r="C418" s="87"/>
      <c r="D418" s="88"/>
      <c r="E418" s="89"/>
      <c r="F418" s="90"/>
      <c r="G418" s="2"/>
      <c r="H418" s="38" t="str">
        <f t="shared" si="30"/>
        <v/>
      </c>
      <c r="I418" s="2"/>
      <c r="M418" s="6" t="str">
        <f t="shared" si="31"/>
        <v/>
      </c>
      <c r="N418" s="7" t="str">
        <f>IF($D418="", "", IF(COUNTIF(Budgets!$T$11:$T$20, $D418)&gt;0, $F$9, IF(COUNTIF(Budgets!$T$22:$T$46, $D418)&gt;0, $E$9, "")))</f>
        <v/>
      </c>
      <c r="P418" s="12" t="str">
        <f t="shared" si="32"/>
        <v/>
      </c>
      <c r="R418" s="12" t="str">
        <f t="shared" si="33"/>
        <v/>
      </c>
      <c r="T418" s="12" t="str">
        <f ca="1">IFERROR(INDEX(Report!$BE$6:$BE$17, MATCH($P418, Report!$AZ$6:$AZ$17, 0)), "")</f>
        <v/>
      </c>
      <c r="V418" s="12" t="str">
        <f t="shared" ca="1" si="34"/>
        <v/>
      </c>
      <c r="X418" s="12" t="str">
        <f>IF($B418="", "", IF(OR(ISNUMBER($B418)=FALSE, $B418&lt;Report!$AX$6, $B418&gt;Report!$AY$17), "Red", ""))</f>
        <v/>
      </c>
    </row>
    <row r="419" spans="1:24" x14ac:dyDescent="0.25">
      <c r="A419" s="2"/>
      <c r="B419" s="86"/>
      <c r="C419" s="87"/>
      <c r="D419" s="88"/>
      <c r="E419" s="89"/>
      <c r="F419" s="90"/>
      <c r="G419" s="2"/>
      <c r="H419" s="38" t="str">
        <f t="shared" si="30"/>
        <v/>
      </c>
      <c r="I419" s="2"/>
      <c r="M419" s="6" t="str">
        <f t="shared" si="31"/>
        <v/>
      </c>
      <c r="N419" s="7" t="str">
        <f>IF($D419="", "", IF(COUNTIF(Budgets!$T$11:$T$20, $D419)&gt;0, $F$9, IF(COUNTIF(Budgets!$T$22:$T$46, $D419)&gt;0, $E$9, "")))</f>
        <v/>
      </c>
      <c r="P419" s="12" t="str">
        <f t="shared" si="32"/>
        <v/>
      </c>
      <c r="R419" s="12" t="str">
        <f t="shared" si="33"/>
        <v/>
      </c>
      <c r="T419" s="12" t="str">
        <f ca="1">IFERROR(INDEX(Report!$BE$6:$BE$17, MATCH($P419, Report!$AZ$6:$AZ$17, 0)), "")</f>
        <v/>
      </c>
      <c r="V419" s="12" t="str">
        <f t="shared" ca="1" si="34"/>
        <v/>
      </c>
      <c r="X419" s="12" t="str">
        <f>IF($B419="", "", IF(OR(ISNUMBER($B419)=FALSE, $B419&lt;Report!$AX$6, $B419&gt;Report!$AY$17), "Red", ""))</f>
        <v/>
      </c>
    </row>
    <row r="420" spans="1:24" x14ac:dyDescent="0.25">
      <c r="A420" s="2"/>
      <c r="B420" s="86"/>
      <c r="C420" s="87"/>
      <c r="D420" s="88"/>
      <c r="E420" s="89"/>
      <c r="F420" s="90"/>
      <c r="G420" s="2"/>
      <c r="H420" s="38" t="str">
        <f t="shared" si="30"/>
        <v/>
      </c>
      <c r="I420" s="2"/>
      <c r="M420" s="6" t="str">
        <f t="shared" si="31"/>
        <v/>
      </c>
      <c r="N420" s="7" t="str">
        <f>IF($D420="", "", IF(COUNTIF(Budgets!$T$11:$T$20, $D420)&gt;0, $F$9, IF(COUNTIF(Budgets!$T$22:$T$46, $D420)&gt;0, $E$9, "")))</f>
        <v/>
      </c>
      <c r="P420" s="12" t="str">
        <f t="shared" si="32"/>
        <v/>
      </c>
      <c r="R420" s="12" t="str">
        <f t="shared" si="33"/>
        <v/>
      </c>
      <c r="T420" s="12" t="str">
        <f ca="1">IFERROR(INDEX(Report!$BE$6:$BE$17, MATCH($P420, Report!$AZ$6:$AZ$17, 0)), "")</f>
        <v/>
      </c>
      <c r="V420" s="12" t="str">
        <f t="shared" ca="1" si="34"/>
        <v/>
      </c>
      <c r="X420" s="12" t="str">
        <f>IF($B420="", "", IF(OR(ISNUMBER($B420)=FALSE, $B420&lt;Report!$AX$6, $B420&gt;Report!$AY$17), "Red", ""))</f>
        <v/>
      </c>
    </row>
    <row r="421" spans="1:24" x14ac:dyDescent="0.25">
      <c r="A421" s="2"/>
      <c r="B421" s="86"/>
      <c r="C421" s="87"/>
      <c r="D421" s="88"/>
      <c r="E421" s="89"/>
      <c r="F421" s="90"/>
      <c r="G421" s="2"/>
      <c r="H421" s="38" t="str">
        <f t="shared" si="30"/>
        <v/>
      </c>
      <c r="I421" s="2"/>
      <c r="M421" s="6" t="str">
        <f t="shared" si="31"/>
        <v/>
      </c>
      <c r="N421" s="7" t="str">
        <f>IF($D421="", "", IF(COUNTIF(Budgets!$T$11:$T$20, $D421)&gt;0, $F$9, IF(COUNTIF(Budgets!$T$22:$T$46, $D421)&gt;0, $E$9, "")))</f>
        <v/>
      </c>
      <c r="P421" s="12" t="str">
        <f t="shared" si="32"/>
        <v/>
      </c>
      <c r="R421" s="12" t="str">
        <f t="shared" si="33"/>
        <v/>
      </c>
      <c r="T421" s="12" t="str">
        <f ca="1">IFERROR(INDEX(Report!$BE$6:$BE$17, MATCH($P421, Report!$AZ$6:$AZ$17, 0)), "")</f>
        <v/>
      </c>
      <c r="V421" s="12" t="str">
        <f t="shared" ca="1" si="34"/>
        <v/>
      </c>
      <c r="X421" s="12" t="str">
        <f>IF($B421="", "", IF(OR(ISNUMBER($B421)=FALSE, $B421&lt;Report!$AX$6, $B421&gt;Report!$AY$17), "Red", ""))</f>
        <v/>
      </c>
    </row>
    <row r="422" spans="1:24" x14ac:dyDescent="0.25">
      <c r="A422" s="2"/>
      <c r="B422" s="86"/>
      <c r="C422" s="87"/>
      <c r="D422" s="88"/>
      <c r="E422" s="89"/>
      <c r="F422" s="90"/>
      <c r="G422" s="2"/>
      <c r="H422" s="38" t="str">
        <f t="shared" si="30"/>
        <v/>
      </c>
      <c r="I422" s="2"/>
      <c r="M422" s="6" t="str">
        <f t="shared" si="31"/>
        <v/>
      </c>
      <c r="N422" s="7" t="str">
        <f>IF($D422="", "", IF(COUNTIF(Budgets!$T$11:$T$20, $D422)&gt;0, $F$9, IF(COUNTIF(Budgets!$T$22:$T$46, $D422)&gt;0, $E$9, "")))</f>
        <v/>
      </c>
      <c r="P422" s="12" t="str">
        <f t="shared" si="32"/>
        <v/>
      </c>
      <c r="R422" s="12" t="str">
        <f t="shared" si="33"/>
        <v/>
      </c>
      <c r="T422" s="12" t="str">
        <f ca="1">IFERROR(INDEX(Report!$BE$6:$BE$17, MATCH($P422, Report!$AZ$6:$AZ$17, 0)), "")</f>
        <v/>
      </c>
      <c r="V422" s="12" t="str">
        <f t="shared" ca="1" si="34"/>
        <v/>
      </c>
      <c r="X422" s="12" t="str">
        <f>IF($B422="", "", IF(OR(ISNUMBER($B422)=FALSE, $B422&lt;Report!$AX$6, $B422&gt;Report!$AY$17), "Red", ""))</f>
        <v/>
      </c>
    </row>
    <row r="423" spans="1:24" x14ac:dyDescent="0.25">
      <c r="A423" s="2"/>
      <c r="B423" s="86"/>
      <c r="C423" s="87"/>
      <c r="D423" s="88"/>
      <c r="E423" s="89"/>
      <c r="F423" s="90"/>
      <c r="G423" s="2"/>
      <c r="H423" s="38" t="str">
        <f t="shared" si="30"/>
        <v/>
      </c>
      <c r="I423" s="2"/>
      <c r="M423" s="6" t="str">
        <f t="shared" si="31"/>
        <v/>
      </c>
      <c r="N423" s="7" t="str">
        <f>IF($D423="", "", IF(COUNTIF(Budgets!$T$11:$T$20, $D423)&gt;0, $F$9, IF(COUNTIF(Budgets!$T$22:$T$46, $D423)&gt;0, $E$9, "")))</f>
        <v/>
      </c>
      <c r="P423" s="12" t="str">
        <f t="shared" si="32"/>
        <v/>
      </c>
      <c r="R423" s="12" t="str">
        <f t="shared" si="33"/>
        <v/>
      </c>
      <c r="T423" s="12" t="str">
        <f ca="1">IFERROR(INDEX(Report!$BE$6:$BE$17, MATCH($P423, Report!$AZ$6:$AZ$17, 0)), "")</f>
        <v/>
      </c>
      <c r="V423" s="12" t="str">
        <f t="shared" ca="1" si="34"/>
        <v/>
      </c>
      <c r="X423" s="12" t="str">
        <f>IF($B423="", "", IF(OR(ISNUMBER($B423)=FALSE, $B423&lt;Report!$AX$6, $B423&gt;Report!$AY$17), "Red", ""))</f>
        <v/>
      </c>
    </row>
    <row r="424" spans="1:24" x14ac:dyDescent="0.25">
      <c r="A424" s="2"/>
      <c r="B424" s="86"/>
      <c r="C424" s="87"/>
      <c r="D424" s="88"/>
      <c r="E424" s="89"/>
      <c r="F424" s="90"/>
      <c r="G424" s="2"/>
      <c r="H424" s="38" t="str">
        <f t="shared" si="30"/>
        <v/>
      </c>
      <c r="I424" s="2"/>
      <c r="M424" s="6" t="str">
        <f t="shared" si="31"/>
        <v/>
      </c>
      <c r="N424" s="7" t="str">
        <f>IF($D424="", "", IF(COUNTIF(Budgets!$T$11:$T$20, $D424)&gt;0, $F$9, IF(COUNTIF(Budgets!$T$22:$T$46, $D424)&gt;0, $E$9, "")))</f>
        <v/>
      </c>
      <c r="P424" s="12" t="str">
        <f t="shared" si="32"/>
        <v/>
      </c>
      <c r="R424" s="12" t="str">
        <f t="shared" si="33"/>
        <v/>
      </c>
      <c r="T424" s="12" t="str">
        <f ca="1">IFERROR(INDEX(Report!$BE$6:$BE$17, MATCH($P424, Report!$AZ$6:$AZ$17, 0)), "")</f>
        <v/>
      </c>
      <c r="V424" s="12" t="str">
        <f t="shared" ca="1" si="34"/>
        <v/>
      </c>
      <c r="X424" s="12" t="str">
        <f>IF($B424="", "", IF(OR(ISNUMBER($B424)=FALSE, $B424&lt;Report!$AX$6, $B424&gt;Report!$AY$17), "Red", ""))</f>
        <v/>
      </c>
    </row>
    <row r="425" spans="1:24" x14ac:dyDescent="0.25">
      <c r="A425" s="2"/>
      <c r="B425" s="86"/>
      <c r="C425" s="87"/>
      <c r="D425" s="88"/>
      <c r="E425" s="89"/>
      <c r="F425" s="90"/>
      <c r="G425" s="2"/>
      <c r="H425" s="38" t="str">
        <f t="shared" si="30"/>
        <v/>
      </c>
      <c r="I425" s="2"/>
      <c r="M425" s="6" t="str">
        <f t="shared" si="31"/>
        <v/>
      </c>
      <c r="N425" s="7" t="str">
        <f>IF($D425="", "", IF(COUNTIF(Budgets!$T$11:$T$20, $D425)&gt;0, $F$9, IF(COUNTIF(Budgets!$T$22:$T$46, $D425)&gt;0, $E$9, "")))</f>
        <v/>
      </c>
      <c r="P425" s="12" t="str">
        <f t="shared" si="32"/>
        <v/>
      </c>
      <c r="R425" s="12" t="str">
        <f t="shared" si="33"/>
        <v/>
      </c>
      <c r="T425" s="12" t="str">
        <f ca="1">IFERROR(INDEX(Report!$BE$6:$BE$17, MATCH($P425, Report!$AZ$6:$AZ$17, 0)), "")</f>
        <v/>
      </c>
      <c r="V425" s="12" t="str">
        <f t="shared" ca="1" si="34"/>
        <v/>
      </c>
      <c r="X425" s="12" t="str">
        <f>IF($B425="", "", IF(OR(ISNUMBER($B425)=FALSE, $B425&lt;Report!$AX$6, $B425&gt;Report!$AY$17), "Red", ""))</f>
        <v/>
      </c>
    </row>
    <row r="426" spans="1:24" x14ac:dyDescent="0.25">
      <c r="A426" s="2"/>
      <c r="B426" s="86"/>
      <c r="C426" s="87"/>
      <c r="D426" s="88"/>
      <c r="E426" s="89"/>
      <c r="F426" s="90"/>
      <c r="G426" s="2"/>
      <c r="H426" s="38" t="str">
        <f t="shared" si="30"/>
        <v/>
      </c>
      <c r="I426" s="2"/>
      <c r="M426" s="6" t="str">
        <f t="shared" si="31"/>
        <v/>
      </c>
      <c r="N426" s="7" t="str">
        <f>IF($D426="", "", IF(COUNTIF(Budgets!$T$11:$T$20, $D426)&gt;0, $F$9, IF(COUNTIF(Budgets!$T$22:$T$46, $D426)&gt;0, $E$9, "")))</f>
        <v/>
      </c>
      <c r="P426" s="12" t="str">
        <f t="shared" si="32"/>
        <v/>
      </c>
      <c r="R426" s="12" t="str">
        <f t="shared" si="33"/>
        <v/>
      </c>
      <c r="T426" s="12" t="str">
        <f ca="1">IFERROR(INDEX(Report!$BE$6:$BE$17, MATCH($P426, Report!$AZ$6:$AZ$17, 0)), "")</f>
        <v/>
      </c>
      <c r="V426" s="12" t="str">
        <f t="shared" ca="1" si="34"/>
        <v/>
      </c>
      <c r="X426" s="12" t="str">
        <f>IF($B426="", "", IF(OR(ISNUMBER($B426)=FALSE, $B426&lt;Report!$AX$6, $B426&gt;Report!$AY$17), "Red", ""))</f>
        <v/>
      </c>
    </row>
    <row r="427" spans="1:24" x14ac:dyDescent="0.25">
      <c r="A427" s="2"/>
      <c r="B427" s="86"/>
      <c r="C427" s="87"/>
      <c r="D427" s="88"/>
      <c r="E427" s="89"/>
      <c r="F427" s="90"/>
      <c r="G427" s="2"/>
      <c r="H427" s="38" t="str">
        <f t="shared" si="30"/>
        <v/>
      </c>
      <c r="I427" s="2"/>
      <c r="M427" s="6" t="str">
        <f t="shared" si="31"/>
        <v/>
      </c>
      <c r="N427" s="7" t="str">
        <f>IF($D427="", "", IF(COUNTIF(Budgets!$T$11:$T$20, $D427)&gt;0, $F$9, IF(COUNTIF(Budgets!$T$22:$T$46, $D427)&gt;0, $E$9, "")))</f>
        <v/>
      </c>
      <c r="P427" s="12" t="str">
        <f t="shared" si="32"/>
        <v/>
      </c>
      <c r="R427" s="12" t="str">
        <f t="shared" si="33"/>
        <v/>
      </c>
      <c r="T427" s="12" t="str">
        <f ca="1">IFERROR(INDEX(Report!$BE$6:$BE$17, MATCH($P427, Report!$AZ$6:$AZ$17, 0)), "")</f>
        <v/>
      </c>
      <c r="V427" s="12" t="str">
        <f t="shared" ca="1" si="34"/>
        <v/>
      </c>
      <c r="X427" s="12" t="str">
        <f>IF($B427="", "", IF(OR(ISNUMBER($B427)=FALSE, $B427&lt;Report!$AX$6, $B427&gt;Report!$AY$17), "Red", ""))</f>
        <v/>
      </c>
    </row>
    <row r="428" spans="1:24" x14ac:dyDescent="0.25">
      <c r="A428" s="2"/>
      <c r="B428" s="86"/>
      <c r="C428" s="87"/>
      <c r="D428" s="88"/>
      <c r="E428" s="89"/>
      <c r="F428" s="90"/>
      <c r="G428" s="2"/>
      <c r="H428" s="38" t="str">
        <f t="shared" si="30"/>
        <v/>
      </c>
      <c r="I428" s="2"/>
      <c r="M428" s="6" t="str">
        <f t="shared" si="31"/>
        <v/>
      </c>
      <c r="N428" s="7" t="str">
        <f>IF($D428="", "", IF(COUNTIF(Budgets!$T$11:$T$20, $D428)&gt;0, $F$9, IF(COUNTIF(Budgets!$T$22:$T$46, $D428)&gt;0, $E$9, "")))</f>
        <v/>
      </c>
      <c r="P428" s="12" t="str">
        <f t="shared" si="32"/>
        <v/>
      </c>
      <c r="R428" s="12" t="str">
        <f t="shared" si="33"/>
        <v/>
      </c>
      <c r="T428" s="12" t="str">
        <f ca="1">IFERROR(INDEX(Report!$BE$6:$BE$17, MATCH($P428, Report!$AZ$6:$AZ$17, 0)), "")</f>
        <v/>
      </c>
      <c r="V428" s="12" t="str">
        <f t="shared" ca="1" si="34"/>
        <v/>
      </c>
      <c r="X428" s="12" t="str">
        <f>IF($B428="", "", IF(OR(ISNUMBER($B428)=FALSE, $B428&lt;Report!$AX$6, $B428&gt;Report!$AY$17), "Red", ""))</f>
        <v/>
      </c>
    </row>
    <row r="429" spans="1:24" x14ac:dyDescent="0.25">
      <c r="A429" s="2"/>
      <c r="B429" s="86"/>
      <c r="C429" s="87"/>
      <c r="D429" s="88"/>
      <c r="E429" s="89"/>
      <c r="F429" s="90"/>
      <c r="G429" s="2"/>
      <c r="H429" s="38" t="str">
        <f t="shared" si="30"/>
        <v/>
      </c>
      <c r="I429" s="2"/>
      <c r="M429" s="6" t="str">
        <f t="shared" si="31"/>
        <v/>
      </c>
      <c r="N429" s="7" t="str">
        <f>IF($D429="", "", IF(COUNTIF(Budgets!$T$11:$T$20, $D429)&gt;0, $F$9, IF(COUNTIF(Budgets!$T$22:$T$46, $D429)&gt;0, $E$9, "")))</f>
        <v/>
      </c>
      <c r="P429" s="12" t="str">
        <f t="shared" si="32"/>
        <v/>
      </c>
      <c r="R429" s="12" t="str">
        <f t="shared" si="33"/>
        <v/>
      </c>
      <c r="T429" s="12" t="str">
        <f ca="1">IFERROR(INDEX(Report!$BE$6:$BE$17, MATCH($P429, Report!$AZ$6:$AZ$17, 0)), "")</f>
        <v/>
      </c>
      <c r="V429" s="12" t="str">
        <f t="shared" ca="1" si="34"/>
        <v/>
      </c>
      <c r="X429" s="12" t="str">
        <f>IF($B429="", "", IF(OR(ISNUMBER($B429)=FALSE, $B429&lt;Report!$AX$6, $B429&gt;Report!$AY$17), "Red", ""))</f>
        <v/>
      </c>
    </row>
    <row r="430" spans="1:24" x14ac:dyDescent="0.25">
      <c r="A430" s="2"/>
      <c r="B430" s="86"/>
      <c r="C430" s="87"/>
      <c r="D430" s="88"/>
      <c r="E430" s="89"/>
      <c r="F430" s="90"/>
      <c r="G430" s="2"/>
      <c r="H430" s="38" t="str">
        <f t="shared" si="30"/>
        <v/>
      </c>
      <c r="I430" s="2"/>
      <c r="M430" s="6" t="str">
        <f t="shared" si="31"/>
        <v/>
      </c>
      <c r="N430" s="7" t="str">
        <f>IF($D430="", "", IF(COUNTIF(Budgets!$T$11:$T$20, $D430)&gt;0, $F$9, IF(COUNTIF(Budgets!$T$22:$T$46, $D430)&gt;0, $E$9, "")))</f>
        <v/>
      </c>
      <c r="P430" s="12" t="str">
        <f t="shared" si="32"/>
        <v/>
      </c>
      <c r="R430" s="12" t="str">
        <f t="shared" si="33"/>
        <v/>
      </c>
      <c r="T430" s="12" t="str">
        <f ca="1">IFERROR(INDEX(Report!$BE$6:$BE$17, MATCH($P430, Report!$AZ$6:$AZ$17, 0)), "")</f>
        <v/>
      </c>
      <c r="V430" s="12" t="str">
        <f t="shared" ca="1" si="34"/>
        <v/>
      </c>
      <c r="X430" s="12" t="str">
        <f>IF($B430="", "", IF(OR(ISNUMBER($B430)=FALSE, $B430&lt;Report!$AX$6, $B430&gt;Report!$AY$17), "Red", ""))</f>
        <v/>
      </c>
    </row>
    <row r="431" spans="1:24" x14ac:dyDescent="0.25">
      <c r="A431" s="2"/>
      <c r="B431" s="86"/>
      <c r="C431" s="87"/>
      <c r="D431" s="88"/>
      <c r="E431" s="89"/>
      <c r="F431" s="90"/>
      <c r="G431" s="2"/>
      <c r="H431" s="38" t="str">
        <f t="shared" si="30"/>
        <v/>
      </c>
      <c r="I431" s="2"/>
      <c r="M431" s="6" t="str">
        <f t="shared" si="31"/>
        <v/>
      </c>
      <c r="N431" s="7" t="str">
        <f>IF($D431="", "", IF(COUNTIF(Budgets!$T$11:$T$20, $D431)&gt;0, $F$9, IF(COUNTIF(Budgets!$T$22:$T$46, $D431)&gt;0, $E$9, "")))</f>
        <v/>
      </c>
      <c r="P431" s="12" t="str">
        <f t="shared" si="32"/>
        <v/>
      </c>
      <c r="R431" s="12" t="str">
        <f t="shared" si="33"/>
        <v/>
      </c>
      <c r="T431" s="12" t="str">
        <f ca="1">IFERROR(INDEX(Report!$BE$6:$BE$17, MATCH($P431, Report!$AZ$6:$AZ$17, 0)), "")</f>
        <v/>
      </c>
      <c r="V431" s="12" t="str">
        <f t="shared" ca="1" si="34"/>
        <v/>
      </c>
      <c r="X431" s="12" t="str">
        <f>IF($B431="", "", IF(OR(ISNUMBER($B431)=FALSE, $B431&lt;Report!$AX$6, $B431&gt;Report!$AY$17), "Red", ""))</f>
        <v/>
      </c>
    </row>
    <row r="432" spans="1:24" x14ac:dyDescent="0.25">
      <c r="A432" s="2"/>
      <c r="B432" s="86"/>
      <c r="C432" s="87"/>
      <c r="D432" s="88"/>
      <c r="E432" s="89"/>
      <c r="F432" s="90"/>
      <c r="G432" s="2"/>
      <c r="H432" s="38" t="str">
        <f t="shared" si="30"/>
        <v/>
      </c>
      <c r="I432" s="2"/>
      <c r="M432" s="6" t="str">
        <f t="shared" si="31"/>
        <v/>
      </c>
      <c r="N432" s="7" t="str">
        <f>IF($D432="", "", IF(COUNTIF(Budgets!$T$11:$T$20, $D432)&gt;0, $F$9, IF(COUNTIF(Budgets!$T$22:$T$46, $D432)&gt;0, $E$9, "")))</f>
        <v/>
      </c>
      <c r="P432" s="12" t="str">
        <f t="shared" si="32"/>
        <v/>
      </c>
      <c r="R432" s="12" t="str">
        <f t="shared" si="33"/>
        <v/>
      </c>
      <c r="T432" s="12" t="str">
        <f ca="1">IFERROR(INDEX(Report!$BE$6:$BE$17, MATCH($P432, Report!$AZ$6:$AZ$17, 0)), "")</f>
        <v/>
      </c>
      <c r="V432" s="12" t="str">
        <f t="shared" ca="1" si="34"/>
        <v/>
      </c>
      <c r="X432" s="12" t="str">
        <f>IF($B432="", "", IF(OR(ISNUMBER($B432)=FALSE, $B432&lt;Report!$AX$6, $B432&gt;Report!$AY$17), "Red", ""))</f>
        <v/>
      </c>
    </row>
    <row r="433" spans="1:24" x14ac:dyDescent="0.25">
      <c r="A433" s="2"/>
      <c r="B433" s="86"/>
      <c r="C433" s="87"/>
      <c r="D433" s="88"/>
      <c r="E433" s="89"/>
      <c r="F433" s="90"/>
      <c r="G433" s="2"/>
      <c r="H433" s="38" t="str">
        <f t="shared" si="30"/>
        <v/>
      </c>
      <c r="I433" s="2"/>
      <c r="M433" s="6" t="str">
        <f t="shared" si="31"/>
        <v/>
      </c>
      <c r="N433" s="7" t="str">
        <f>IF($D433="", "", IF(COUNTIF(Budgets!$T$11:$T$20, $D433)&gt;0, $F$9, IF(COUNTIF(Budgets!$T$22:$T$46, $D433)&gt;0, $E$9, "")))</f>
        <v/>
      </c>
      <c r="P433" s="12" t="str">
        <f t="shared" si="32"/>
        <v/>
      </c>
      <c r="R433" s="12" t="str">
        <f t="shared" si="33"/>
        <v/>
      </c>
      <c r="T433" s="12" t="str">
        <f ca="1">IFERROR(INDEX(Report!$BE$6:$BE$17, MATCH($P433, Report!$AZ$6:$AZ$17, 0)), "")</f>
        <v/>
      </c>
      <c r="V433" s="12" t="str">
        <f t="shared" ca="1" si="34"/>
        <v/>
      </c>
      <c r="X433" s="12" t="str">
        <f>IF($B433="", "", IF(OR(ISNUMBER($B433)=FALSE, $B433&lt;Report!$AX$6, $B433&gt;Report!$AY$17), "Red", ""))</f>
        <v/>
      </c>
    </row>
    <row r="434" spans="1:24" x14ac:dyDescent="0.25">
      <c r="A434" s="2"/>
      <c r="B434" s="86"/>
      <c r="C434" s="87"/>
      <c r="D434" s="88"/>
      <c r="E434" s="89"/>
      <c r="F434" s="90"/>
      <c r="G434" s="2"/>
      <c r="H434" s="38" t="str">
        <f t="shared" si="30"/>
        <v/>
      </c>
      <c r="I434" s="2"/>
      <c r="M434" s="6" t="str">
        <f t="shared" si="31"/>
        <v/>
      </c>
      <c r="N434" s="7" t="str">
        <f>IF($D434="", "", IF(COUNTIF(Budgets!$T$11:$T$20, $D434)&gt;0, $F$9, IF(COUNTIF(Budgets!$T$22:$T$46, $D434)&gt;0, $E$9, "")))</f>
        <v/>
      </c>
      <c r="P434" s="12" t="str">
        <f t="shared" si="32"/>
        <v/>
      </c>
      <c r="R434" s="12" t="str">
        <f t="shared" si="33"/>
        <v/>
      </c>
      <c r="T434" s="12" t="str">
        <f ca="1">IFERROR(INDEX(Report!$BE$6:$BE$17, MATCH($P434, Report!$AZ$6:$AZ$17, 0)), "")</f>
        <v/>
      </c>
      <c r="V434" s="12" t="str">
        <f t="shared" ca="1" si="34"/>
        <v/>
      </c>
      <c r="X434" s="12" t="str">
        <f>IF($B434="", "", IF(OR(ISNUMBER($B434)=FALSE, $B434&lt;Report!$AX$6, $B434&gt;Report!$AY$17), "Red", ""))</f>
        <v/>
      </c>
    </row>
    <row r="435" spans="1:24" x14ac:dyDescent="0.25">
      <c r="A435" s="2"/>
      <c r="B435" s="86"/>
      <c r="C435" s="87"/>
      <c r="D435" s="88"/>
      <c r="E435" s="89"/>
      <c r="F435" s="90"/>
      <c r="G435" s="2"/>
      <c r="H435" s="38" t="str">
        <f t="shared" si="30"/>
        <v/>
      </c>
      <c r="I435" s="2"/>
      <c r="M435" s="6" t="str">
        <f t="shared" si="31"/>
        <v/>
      </c>
      <c r="N435" s="7" t="str">
        <f>IF($D435="", "", IF(COUNTIF(Budgets!$T$11:$T$20, $D435)&gt;0, $F$9, IF(COUNTIF(Budgets!$T$22:$T$46, $D435)&gt;0, $E$9, "")))</f>
        <v/>
      </c>
      <c r="P435" s="12" t="str">
        <f t="shared" si="32"/>
        <v/>
      </c>
      <c r="R435" s="12" t="str">
        <f t="shared" si="33"/>
        <v/>
      </c>
      <c r="T435" s="12" t="str">
        <f ca="1">IFERROR(INDEX(Report!$BE$6:$BE$17, MATCH($P435, Report!$AZ$6:$AZ$17, 0)), "")</f>
        <v/>
      </c>
      <c r="V435" s="12" t="str">
        <f t="shared" ca="1" si="34"/>
        <v/>
      </c>
      <c r="X435" s="12" t="str">
        <f>IF($B435="", "", IF(OR(ISNUMBER($B435)=FALSE, $B435&lt;Report!$AX$6, $B435&gt;Report!$AY$17), "Red", ""))</f>
        <v/>
      </c>
    </row>
    <row r="436" spans="1:24" x14ac:dyDescent="0.25">
      <c r="A436" s="2"/>
      <c r="B436" s="86"/>
      <c r="C436" s="87"/>
      <c r="D436" s="88"/>
      <c r="E436" s="89"/>
      <c r="F436" s="90"/>
      <c r="G436" s="2"/>
      <c r="H436" s="38" t="str">
        <f t="shared" si="30"/>
        <v/>
      </c>
      <c r="I436" s="2"/>
      <c r="M436" s="6" t="str">
        <f t="shared" si="31"/>
        <v/>
      </c>
      <c r="N436" s="7" t="str">
        <f>IF($D436="", "", IF(COUNTIF(Budgets!$T$11:$T$20, $D436)&gt;0, $F$9, IF(COUNTIF(Budgets!$T$22:$T$46, $D436)&gt;0, $E$9, "")))</f>
        <v/>
      </c>
      <c r="P436" s="12" t="str">
        <f t="shared" si="32"/>
        <v/>
      </c>
      <c r="R436" s="12" t="str">
        <f t="shared" si="33"/>
        <v/>
      </c>
      <c r="T436" s="12" t="str">
        <f ca="1">IFERROR(INDEX(Report!$BE$6:$BE$17, MATCH($P436, Report!$AZ$6:$AZ$17, 0)), "")</f>
        <v/>
      </c>
      <c r="V436" s="12" t="str">
        <f t="shared" ca="1" si="34"/>
        <v/>
      </c>
      <c r="X436" s="12" t="str">
        <f>IF($B436="", "", IF(OR(ISNUMBER($B436)=FALSE, $B436&lt;Report!$AX$6, $B436&gt;Report!$AY$17), "Red", ""))</f>
        <v/>
      </c>
    </row>
    <row r="437" spans="1:24" x14ac:dyDescent="0.25">
      <c r="A437" s="2"/>
      <c r="B437" s="86"/>
      <c r="C437" s="87"/>
      <c r="D437" s="88"/>
      <c r="E437" s="89"/>
      <c r="F437" s="90"/>
      <c r="G437" s="2"/>
      <c r="H437" s="38" t="str">
        <f t="shared" si="30"/>
        <v/>
      </c>
      <c r="I437" s="2"/>
      <c r="M437" s="6" t="str">
        <f t="shared" si="31"/>
        <v/>
      </c>
      <c r="N437" s="7" t="str">
        <f>IF($D437="", "", IF(COUNTIF(Budgets!$T$11:$T$20, $D437)&gt;0, $F$9, IF(COUNTIF(Budgets!$T$22:$T$46, $D437)&gt;0, $E$9, "")))</f>
        <v/>
      </c>
      <c r="P437" s="12" t="str">
        <f t="shared" si="32"/>
        <v/>
      </c>
      <c r="R437" s="12" t="str">
        <f t="shared" si="33"/>
        <v/>
      </c>
      <c r="T437" s="12" t="str">
        <f ca="1">IFERROR(INDEX(Report!$BE$6:$BE$17, MATCH($P437, Report!$AZ$6:$AZ$17, 0)), "")</f>
        <v/>
      </c>
      <c r="V437" s="12" t="str">
        <f t="shared" ca="1" si="34"/>
        <v/>
      </c>
      <c r="X437" s="12" t="str">
        <f>IF($B437="", "", IF(OR(ISNUMBER($B437)=FALSE, $B437&lt;Report!$AX$6, $B437&gt;Report!$AY$17), "Red", ""))</f>
        <v/>
      </c>
    </row>
    <row r="438" spans="1:24" x14ac:dyDescent="0.25">
      <c r="A438" s="2"/>
      <c r="B438" s="86"/>
      <c r="C438" s="87"/>
      <c r="D438" s="88"/>
      <c r="E438" s="89"/>
      <c r="F438" s="90"/>
      <c r="G438" s="2"/>
      <c r="H438" s="38" t="str">
        <f t="shared" si="30"/>
        <v/>
      </c>
      <c r="I438" s="2"/>
      <c r="M438" s="6" t="str">
        <f t="shared" si="31"/>
        <v/>
      </c>
      <c r="N438" s="7" t="str">
        <f>IF($D438="", "", IF(COUNTIF(Budgets!$T$11:$T$20, $D438)&gt;0, $F$9, IF(COUNTIF(Budgets!$T$22:$T$46, $D438)&gt;0, $E$9, "")))</f>
        <v/>
      </c>
      <c r="P438" s="12" t="str">
        <f t="shared" si="32"/>
        <v/>
      </c>
      <c r="R438" s="12" t="str">
        <f t="shared" si="33"/>
        <v/>
      </c>
      <c r="T438" s="12" t="str">
        <f ca="1">IFERROR(INDEX(Report!$BE$6:$BE$17, MATCH($P438, Report!$AZ$6:$AZ$17, 0)), "")</f>
        <v/>
      </c>
      <c r="V438" s="12" t="str">
        <f t="shared" ca="1" si="34"/>
        <v/>
      </c>
      <c r="X438" s="12" t="str">
        <f>IF($B438="", "", IF(OR(ISNUMBER($B438)=FALSE, $B438&lt;Report!$AX$6, $B438&gt;Report!$AY$17), "Red", ""))</f>
        <v/>
      </c>
    </row>
    <row r="439" spans="1:24" x14ac:dyDescent="0.25">
      <c r="A439" s="2"/>
      <c r="B439" s="86"/>
      <c r="C439" s="87"/>
      <c r="D439" s="88"/>
      <c r="E439" s="89"/>
      <c r="F439" s="90"/>
      <c r="G439" s="2"/>
      <c r="H439" s="38" t="str">
        <f t="shared" si="30"/>
        <v/>
      </c>
      <c r="I439" s="2"/>
      <c r="M439" s="6" t="str">
        <f t="shared" si="31"/>
        <v/>
      </c>
      <c r="N439" s="7" t="str">
        <f>IF($D439="", "", IF(COUNTIF(Budgets!$T$11:$T$20, $D439)&gt;0, $F$9, IF(COUNTIF(Budgets!$T$22:$T$46, $D439)&gt;0, $E$9, "")))</f>
        <v/>
      </c>
      <c r="P439" s="12" t="str">
        <f t="shared" si="32"/>
        <v/>
      </c>
      <c r="R439" s="12" t="str">
        <f t="shared" si="33"/>
        <v/>
      </c>
      <c r="T439" s="12" t="str">
        <f ca="1">IFERROR(INDEX(Report!$BE$6:$BE$17, MATCH($P439, Report!$AZ$6:$AZ$17, 0)), "")</f>
        <v/>
      </c>
      <c r="V439" s="12" t="str">
        <f t="shared" ca="1" si="34"/>
        <v/>
      </c>
      <c r="X439" s="12" t="str">
        <f>IF($B439="", "", IF(OR(ISNUMBER($B439)=FALSE, $B439&lt;Report!$AX$6, $B439&gt;Report!$AY$17), "Red", ""))</f>
        <v/>
      </c>
    </row>
    <row r="440" spans="1:24" x14ac:dyDescent="0.25">
      <c r="A440" s="2"/>
      <c r="B440" s="86"/>
      <c r="C440" s="87"/>
      <c r="D440" s="88"/>
      <c r="E440" s="89"/>
      <c r="F440" s="90"/>
      <c r="G440" s="2"/>
      <c r="H440" s="38" t="str">
        <f t="shared" si="30"/>
        <v/>
      </c>
      <c r="I440" s="2"/>
      <c r="M440" s="6" t="str">
        <f t="shared" si="31"/>
        <v/>
      </c>
      <c r="N440" s="7" t="str">
        <f>IF($D440="", "", IF(COUNTIF(Budgets!$T$11:$T$20, $D440)&gt;0, $F$9, IF(COUNTIF(Budgets!$T$22:$T$46, $D440)&gt;0, $E$9, "")))</f>
        <v/>
      </c>
      <c r="P440" s="12" t="str">
        <f t="shared" si="32"/>
        <v/>
      </c>
      <c r="R440" s="12" t="str">
        <f t="shared" si="33"/>
        <v/>
      </c>
      <c r="T440" s="12" t="str">
        <f ca="1">IFERROR(INDEX(Report!$BE$6:$BE$17, MATCH($P440, Report!$AZ$6:$AZ$17, 0)), "")</f>
        <v/>
      </c>
      <c r="V440" s="12" t="str">
        <f t="shared" ca="1" si="34"/>
        <v/>
      </c>
      <c r="X440" s="12" t="str">
        <f>IF($B440="", "", IF(OR(ISNUMBER($B440)=FALSE, $B440&lt;Report!$AX$6, $B440&gt;Report!$AY$17), "Red", ""))</f>
        <v/>
      </c>
    </row>
    <row r="441" spans="1:24" x14ac:dyDescent="0.25">
      <c r="A441" s="2"/>
      <c r="B441" s="86"/>
      <c r="C441" s="87"/>
      <c r="D441" s="88"/>
      <c r="E441" s="89"/>
      <c r="F441" s="90"/>
      <c r="G441" s="2"/>
      <c r="H441" s="38" t="str">
        <f t="shared" si="30"/>
        <v/>
      </c>
      <c r="I441" s="2"/>
      <c r="M441" s="6" t="str">
        <f t="shared" si="31"/>
        <v/>
      </c>
      <c r="N441" s="7" t="str">
        <f>IF($D441="", "", IF(COUNTIF(Budgets!$T$11:$T$20, $D441)&gt;0, $F$9, IF(COUNTIF(Budgets!$T$22:$T$46, $D441)&gt;0, $E$9, "")))</f>
        <v/>
      </c>
      <c r="P441" s="12" t="str">
        <f t="shared" si="32"/>
        <v/>
      </c>
      <c r="R441" s="12" t="str">
        <f t="shared" si="33"/>
        <v/>
      </c>
      <c r="T441" s="12" t="str">
        <f ca="1">IFERROR(INDEX(Report!$BE$6:$BE$17, MATCH($P441, Report!$AZ$6:$AZ$17, 0)), "")</f>
        <v/>
      </c>
      <c r="V441" s="12" t="str">
        <f t="shared" ca="1" si="34"/>
        <v/>
      </c>
      <c r="X441" s="12" t="str">
        <f>IF($B441="", "", IF(OR(ISNUMBER($B441)=FALSE, $B441&lt;Report!$AX$6, $B441&gt;Report!$AY$17), "Red", ""))</f>
        <v/>
      </c>
    </row>
    <row r="442" spans="1:24" x14ac:dyDescent="0.25">
      <c r="A442" s="2"/>
      <c r="B442" s="86"/>
      <c r="C442" s="87"/>
      <c r="D442" s="88"/>
      <c r="E442" s="89"/>
      <c r="F442" s="90"/>
      <c r="G442" s="2"/>
      <c r="H442" s="38" t="str">
        <f t="shared" si="30"/>
        <v/>
      </c>
      <c r="I442" s="2"/>
      <c r="M442" s="6" t="str">
        <f t="shared" si="31"/>
        <v/>
      </c>
      <c r="N442" s="7" t="str">
        <f>IF($D442="", "", IF(COUNTIF(Budgets!$T$11:$T$20, $D442)&gt;0, $F$9, IF(COUNTIF(Budgets!$T$22:$T$46, $D442)&gt;0, $E$9, "")))</f>
        <v/>
      </c>
      <c r="P442" s="12" t="str">
        <f t="shared" si="32"/>
        <v/>
      </c>
      <c r="R442" s="12" t="str">
        <f t="shared" si="33"/>
        <v/>
      </c>
      <c r="T442" s="12" t="str">
        <f ca="1">IFERROR(INDEX(Report!$BE$6:$BE$17, MATCH($P442, Report!$AZ$6:$AZ$17, 0)), "")</f>
        <v/>
      </c>
      <c r="V442" s="12" t="str">
        <f t="shared" ca="1" si="34"/>
        <v/>
      </c>
      <c r="X442" s="12" t="str">
        <f>IF($B442="", "", IF(OR(ISNUMBER($B442)=FALSE, $B442&lt;Report!$AX$6, $B442&gt;Report!$AY$17), "Red", ""))</f>
        <v/>
      </c>
    </row>
    <row r="443" spans="1:24" x14ac:dyDescent="0.25">
      <c r="A443" s="2"/>
      <c r="B443" s="86"/>
      <c r="C443" s="87"/>
      <c r="D443" s="88"/>
      <c r="E443" s="89"/>
      <c r="F443" s="90"/>
      <c r="G443" s="2"/>
      <c r="H443" s="38" t="str">
        <f t="shared" si="30"/>
        <v/>
      </c>
      <c r="I443" s="2"/>
      <c r="M443" s="6" t="str">
        <f t="shared" si="31"/>
        <v/>
      </c>
      <c r="N443" s="7" t="str">
        <f>IF($D443="", "", IF(COUNTIF(Budgets!$T$11:$T$20, $D443)&gt;0, $F$9, IF(COUNTIF(Budgets!$T$22:$T$46, $D443)&gt;0, $E$9, "")))</f>
        <v/>
      </c>
      <c r="P443" s="12" t="str">
        <f t="shared" si="32"/>
        <v/>
      </c>
      <c r="R443" s="12" t="str">
        <f t="shared" si="33"/>
        <v/>
      </c>
      <c r="T443" s="12" t="str">
        <f ca="1">IFERROR(INDEX(Report!$BE$6:$BE$17, MATCH($P443, Report!$AZ$6:$AZ$17, 0)), "")</f>
        <v/>
      </c>
      <c r="V443" s="12" t="str">
        <f t="shared" ca="1" si="34"/>
        <v/>
      </c>
      <c r="X443" s="12" t="str">
        <f>IF($B443="", "", IF(OR(ISNUMBER($B443)=FALSE, $B443&lt;Report!$AX$6, $B443&gt;Report!$AY$17), "Red", ""))</f>
        <v/>
      </c>
    </row>
    <row r="444" spans="1:24" x14ac:dyDescent="0.25">
      <c r="A444" s="2"/>
      <c r="B444" s="86"/>
      <c r="C444" s="87"/>
      <c r="D444" s="88"/>
      <c r="E444" s="89"/>
      <c r="F444" s="90"/>
      <c r="G444" s="2"/>
      <c r="H444" s="38" t="str">
        <f t="shared" si="30"/>
        <v/>
      </c>
      <c r="I444" s="2"/>
      <c r="M444" s="6" t="str">
        <f t="shared" si="31"/>
        <v/>
      </c>
      <c r="N444" s="7" t="str">
        <f>IF($D444="", "", IF(COUNTIF(Budgets!$T$11:$T$20, $D444)&gt;0, $F$9, IF(COUNTIF(Budgets!$T$22:$T$46, $D444)&gt;0, $E$9, "")))</f>
        <v/>
      </c>
      <c r="P444" s="12" t="str">
        <f t="shared" si="32"/>
        <v/>
      </c>
      <c r="R444" s="12" t="str">
        <f t="shared" si="33"/>
        <v/>
      </c>
      <c r="T444" s="12" t="str">
        <f ca="1">IFERROR(INDEX(Report!$BE$6:$BE$17, MATCH($P444, Report!$AZ$6:$AZ$17, 0)), "")</f>
        <v/>
      </c>
      <c r="V444" s="12" t="str">
        <f t="shared" ca="1" si="34"/>
        <v/>
      </c>
      <c r="X444" s="12" t="str">
        <f>IF($B444="", "", IF(OR(ISNUMBER($B444)=FALSE, $B444&lt;Report!$AX$6, $B444&gt;Report!$AY$17), "Red", ""))</f>
        <v/>
      </c>
    </row>
    <row r="445" spans="1:24" x14ac:dyDescent="0.25">
      <c r="A445" s="2"/>
      <c r="B445" s="86"/>
      <c r="C445" s="87"/>
      <c r="D445" s="88"/>
      <c r="E445" s="89"/>
      <c r="F445" s="90"/>
      <c r="G445" s="2"/>
      <c r="H445" s="38" t="str">
        <f t="shared" si="30"/>
        <v/>
      </c>
      <c r="I445" s="2"/>
      <c r="M445" s="6" t="str">
        <f t="shared" si="31"/>
        <v/>
      </c>
      <c r="N445" s="7" t="str">
        <f>IF($D445="", "", IF(COUNTIF(Budgets!$T$11:$T$20, $D445)&gt;0, $F$9, IF(COUNTIF(Budgets!$T$22:$T$46, $D445)&gt;0, $E$9, "")))</f>
        <v/>
      </c>
      <c r="P445" s="12" t="str">
        <f t="shared" si="32"/>
        <v/>
      </c>
      <c r="R445" s="12" t="str">
        <f t="shared" si="33"/>
        <v/>
      </c>
      <c r="T445" s="12" t="str">
        <f ca="1">IFERROR(INDEX(Report!$BE$6:$BE$17, MATCH($P445, Report!$AZ$6:$AZ$17, 0)), "")</f>
        <v/>
      </c>
      <c r="V445" s="12" t="str">
        <f t="shared" ca="1" si="34"/>
        <v/>
      </c>
      <c r="X445" s="12" t="str">
        <f>IF($B445="", "", IF(OR(ISNUMBER($B445)=FALSE, $B445&lt;Report!$AX$6, $B445&gt;Report!$AY$17), "Red", ""))</f>
        <v/>
      </c>
    </row>
    <row r="446" spans="1:24" x14ac:dyDescent="0.25">
      <c r="A446" s="2"/>
      <c r="B446" s="86"/>
      <c r="C446" s="87"/>
      <c r="D446" s="88"/>
      <c r="E446" s="89"/>
      <c r="F446" s="90"/>
      <c r="G446" s="2"/>
      <c r="H446" s="38" t="str">
        <f t="shared" si="30"/>
        <v/>
      </c>
      <c r="I446" s="2"/>
      <c r="M446" s="6" t="str">
        <f t="shared" si="31"/>
        <v/>
      </c>
      <c r="N446" s="7" t="str">
        <f>IF($D446="", "", IF(COUNTIF(Budgets!$T$11:$T$20, $D446)&gt;0, $F$9, IF(COUNTIF(Budgets!$T$22:$T$46, $D446)&gt;0, $E$9, "")))</f>
        <v/>
      </c>
      <c r="P446" s="12" t="str">
        <f t="shared" si="32"/>
        <v/>
      </c>
      <c r="R446" s="12" t="str">
        <f t="shared" si="33"/>
        <v/>
      </c>
      <c r="T446" s="12" t="str">
        <f ca="1">IFERROR(INDEX(Report!$BE$6:$BE$17, MATCH($P446, Report!$AZ$6:$AZ$17, 0)), "")</f>
        <v/>
      </c>
      <c r="V446" s="12" t="str">
        <f t="shared" ca="1" si="34"/>
        <v/>
      </c>
      <c r="X446" s="12" t="str">
        <f>IF($B446="", "", IF(OR(ISNUMBER($B446)=FALSE, $B446&lt;Report!$AX$6, $B446&gt;Report!$AY$17), "Red", ""))</f>
        <v/>
      </c>
    </row>
    <row r="447" spans="1:24" x14ac:dyDescent="0.25">
      <c r="A447" s="2"/>
      <c r="B447" s="86"/>
      <c r="C447" s="87"/>
      <c r="D447" s="88"/>
      <c r="E447" s="89"/>
      <c r="F447" s="90"/>
      <c r="G447" s="2"/>
      <c r="H447" s="38" t="str">
        <f t="shared" si="30"/>
        <v/>
      </c>
      <c r="I447" s="2"/>
      <c r="M447" s="6" t="str">
        <f t="shared" si="31"/>
        <v/>
      </c>
      <c r="N447" s="7" t="str">
        <f>IF($D447="", "", IF(COUNTIF(Budgets!$T$11:$T$20, $D447)&gt;0, $F$9, IF(COUNTIF(Budgets!$T$22:$T$46, $D447)&gt;0, $E$9, "")))</f>
        <v/>
      </c>
      <c r="P447" s="12" t="str">
        <f t="shared" si="32"/>
        <v/>
      </c>
      <c r="R447" s="12" t="str">
        <f t="shared" si="33"/>
        <v/>
      </c>
      <c r="T447" s="12" t="str">
        <f ca="1">IFERROR(INDEX(Report!$BE$6:$BE$17, MATCH($P447, Report!$AZ$6:$AZ$17, 0)), "")</f>
        <v/>
      </c>
      <c r="V447" s="12" t="str">
        <f t="shared" ca="1" si="34"/>
        <v/>
      </c>
      <c r="X447" s="12" t="str">
        <f>IF($B447="", "", IF(OR(ISNUMBER($B447)=FALSE, $B447&lt;Report!$AX$6, $B447&gt;Report!$AY$17), "Red", ""))</f>
        <v/>
      </c>
    </row>
    <row r="448" spans="1:24" x14ac:dyDescent="0.25">
      <c r="A448" s="2"/>
      <c r="B448" s="86"/>
      <c r="C448" s="87"/>
      <c r="D448" s="88"/>
      <c r="E448" s="89"/>
      <c r="F448" s="90"/>
      <c r="G448" s="2"/>
      <c r="H448" s="38" t="str">
        <f t="shared" si="30"/>
        <v/>
      </c>
      <c r="I448" s="2"/>
      <c r="M448" s="6" t="str">
        <f t="shared" si="31"/>
        <v/>
      </c>
      <c r="N448" s="7" t="str">
        <f>IF($D448="", "", IF(COUNTIF(Budgets!$T$11:$T$20, $D448)&gt;0, $F$9, IF(COUNTIF(Budgets!$T$22:$T$46, $D448)&gt;0, $E$9, "")))</f>
        <v/>
      </c>
      <c r="P448" s="12" t="str">
        <f t="shared" si="32"/>
        <v/>
      </c>
      <c r="R448" s="12" t="str">
        <f t="shared" si="33"/>
        <v/>
      </c>
      <c r="T448" s="12" t="str">
        <f ca="1">IFERROR(INDEX(Report!$BE$6:$BE$17, MATCH($P448, Report!$AZ$6:$AZ$17, 0)), "")</f>
        <v/>
      </c>
      <c r="V448" s="12" t="str">
        <f t="shared" ca="1" si="34"/>
        <v/>
      </c>
      <c r="X448" s="12" t="str">
        <f>IF($B448="", "", IF(OR(ISNUMBER($B448)=FALSE, $B448&lt;Report!$AX$6, $B448&gt;Report!$AY$17), "Red", ""))</f>
        <v/>
      </c>
    </row>
    <row r="449" spans="1:24" x14ac:dyDescent="0.25">
      <c r="A449" s="2"/>
      <c r="B449" s="86"/>
      <c r="C449" s="87"/>
      <c r="D449" s="88"/>
      <c r="E449" s="89"/>
      <c r="F449" s="90"/>
      <c r="G449" s="2"/>
      <c r="H449" s="38" t="str">
        <f t="shared" si="30"/>
        <v/>
      </c>
      <c r="I449" s="2"/>
      <c r="M449" s="6" t="str">
        <f t="shared" si="31"/>
        <v/>
      </c>
      <c r="N449" s="7" t="str">
        <f>IF($D449="", "", IF(COUNTIF(Budgets!$T$11:$T$20, $D449)&gt;0, $F$9, IF(COUNTIF(Budgets!$T$22:$T$46, $D449)&gt;0, $E$9, "")))</f>
        <v/>
      </c>
      <c r="P449" s="12" t="str">
        <f t="shared" si="32"/>
        <v/>
      </c>
      <c r="R449" s="12" t="str">
        <f t="shared" si="33"/>
        <v/>
      </c>
      <c r="T449" s="12" t="str">
        <f ca="1">IFERROR(INDEX(Report!$BE$6:$BE$17, MATCH($P449, Report!$AZ$6:$AZ$17, 0)), "")</f>
        <v/>
      </c>
      <c r="V449" s="12" t="str">
        <f t="shared" ca="1" si="34"/>
        <v/>
      </c>
      <c r="X449" s="12" t="str">
        <f>IF($B449="", "", IF(OR(ISNUMBER($B449)=FALSE, $B449&lt;Report!$AX$6, $B449&gt;Report!$AY$17), "Red", ""))</f>
        <v/>
      </c>
    </row>
    <row r="450" spans="1:24" x14ac:dyDescent="0.25">
      <c r="A450" s="2"/>
      <c r="B450" s="86"/>
      <c r="C450" s="87"/>
      <c r="D450" s="88"/>
      <c r="E450" s="89"/>
      <c r="F450" s="90"/>
      <c r="G450" s="2"/>
      <c r="H450" s="38" t="str">
        <f t="shared" si="30"/>
        <v/>
      </c>
      <c r="I450" s="2"/>
      <c r="M450" s="6" t="str">
        <f t="shared" si="31"/>
        <v/>
      </c>
      <c r="N450" s="7" t="str">
        <f>IF($D450="", "", IF(COUNTIF(Budgets!$T$11:$T$20, $D450)&gt;0, $F$9, IF(COUNTIF(Budgets!$T$22:$T$46, $D450)&gt;0, $E$9, "")))</f>
        <v/>
      </c>
      <c r="P450" s="12" t="str">
        <f t="shared" si="32"/>
        <v/>
      </c>
      <c r="R450" s="12" t="str">
        <f t="shared" si="33"/>
        <v/>
      </c>
      <c r="T450" s="12" t="str">
        <f ca="1">IFERROR(INDEX(Report!$BE$6:$BE$17, MATCH($P450, Report!$AZ$6:$AZ$17, 0)), "")</f>
        <v/>
      </c>
      <c r="V450" s="12" t="str">
        <f t="shared" ca="1" si="34"/>
        <v/>
      </c>
      <c r="X450" s="12" t="str">
        <f>IF($B450="", "", IF(OR(ISNUMBER($B450)=FALSE, $B450&lt;Report!$AX$6, $B450&gt;Report!$AY$17), "Red", ""))</f>
        <v/>
      </c>
    </row>
    <row r="451" spans="1:24" x14ac:dyDescent="0.25">
      <c r="A451" s="2"/>
      <c r="B451" s="86"/>
      <c r="C451" s="87"/>
      <c r="D451" s="88"/>
      <c r="E451" s="89"/>
      <c r="F451" s="90"/>
      <c r="G451" s="2"/>
      <c r="H451" s="38" t="str">
        <f t="shared" si="30"/>
        <v/>
      </c>
      <c r="I451" s="2"/>
      <c r="M451" s="6" t="str">
        <f t="shared" si="31"/>
        <v/>
      </c>
      <c r="N451" s="7" t="str">
        <f>IF($D451="", "", IF(COUNTIF(Budgets!$T$11:$T$20, $D451)&gt;0, $F$9, IF(COUNTIF(Budgets!$T$22:$T$46, $D451)&gt;0, $E$9, "")))</f>
        <v/>
      </c>
      <c r="P451" s="12" t="str">
        <f t="shared" si="32"/>
        <v/>
      </c>
      <c r="R451" s="12" t="str">
        <f t="shared" si="33"/>
        <v/>
      </c>
      <c r="T451" s="12" t="str">
        <f ca="1">IFERROR(INDEX(Report!$BE$6:$BE$17, MATCH($P451, Report!$AZ$6:$AZ$17, 0)), "")</f>
        <v/>
      </c>
      <c r="V451" s="12" t="str">
        <f t="shared" ca="1" si="34"/>
        <v/>
      </c>
      <c r="X451" s="12" t="str">
        <f>IF($B451="", "", IF(OR(ISNUMBER($B451)=FALSE, $B451&lt;Report!$AX$6, $B451&gt;Report!$AY$17), "Red", ""))</f>
        <v/>
      </c>
    </row>
    <row r="452" spans="1:24" x14ac:dyDescent="0.25">
      <c r="A452" s="2"/>
      <c r="B452" s="86"/>
      <c r="C452" s="87"/>
      <c r="D452" s="88"/>
      <c r="E452" s="89"/>
      <c r="F452" s="90"/>
      <c r="G452" s="2"/>
      <c r="H452" s="38" t="str">
        <f t="shared" si="30"/>
        <v/>
      </c>
      <c r="I452" s="2"/>
      <c r="M452" s="6" t="str">
        <f t="shared" si="31"/>
        <v/>
      </c>
      <c r="N452" s="7" t="str">
        <f>IF($D452="", "", IF(COUNTIF(Budgets!$T$11:$T$20, $D452)&gt;0, $F$9, IF(COUNTIF(Budgets!$T$22:$T$46, $D452)&gt;0, $E$9, "")))</f>
        <v/>
      </c>
      <c r="P452" s="12" t="str">
        <f t="shared" si="32"/>
        <v/>
      </c>
      <c r="R452" s="12" t="str">
        <f t="shared" si="33"/>
        <v/>
      </c>
      <c r="T452" s="12" t="str">
        <f ca="1">IFERROR(INDEX(Report!$BE$6:$BE$17, MATCH($P452, Report!$AZ$6:$AZ$17, 0)), "")</f>
        <v/>
      </c>
      <c r="V452" s="12" t="str">
        <f t="shared" ca="1" si="34"/>
        <v/>
      </c>
      <c r="X452" s="12" t="str">
        <f>IF($B452="", "", IF(OR(ISNUMBER($B452)=FALSE, $B452&lt;Report!$AX$6, $B452&gt;Report!$AY$17), "Red", ""))</f>
        <v/>
      </c>
    </row>
    <row r="453" spans="1:24" x14ac:dyDescent="0.25">
      <c r="A453" s="2"/>
      <c r="B453" s="86"/>
      <c r="C453" s="87"/>
      <c r="D453" s="88"/>
      <c r="E453" s="89"/>
      <c r="F453" s="90"/>
      <c r="G453" s="2"/>
      <c r="H453" s="38" t="str">
        <f t="shared" si="30"/>
        <v/>
      </c>
      <c r="I453" s="2"/>
      <c r="M453" s="6" t="str">
        <f t="shared" si="31"/>
        <v/>
      </c>
      <c r="N453" s="7" t="str">
        <f>IF($D453="", "", IF(COUNTIF(Budgets!$T$11:$T$20, $D453)&gt;0, $F$9, IF(COUNTIF(Budgets!$T$22:$T$46, $D453)&gt;0, $E$9, "")))</f>
        <v/>
      </c>
      <c r="P453" s="12" t="str">
        <f t="shared" si="32"/>
        <v/>
      </c>
      <c r="R453" s="12" t="str">
        <f t="shared" si="33"/>
        <v/>
      </c>
      <c r="T453" s="12" t="str">
        <f ca="1">IFERROR(INDEX(Report!$BE$6:$BE$17, MATCH($P453, Report!$AZ$6:$AZ$17, 0)), "")</f>
        <v/>
      </c>
      <c r="V453" s="12" t="str">
        <f t="shared" ca="1" si="34"/>
        <v/>
      </c>
      <c r="X453" s="12" t="str">
        <f>IF($B453="", "", IF(OR(ISNUMBER($B453)=FALSE, $B453&lt;Report!$AX$6, $B453&gt;Report!$AY$17), "Red", ""))</f>
        <v/>
      </c>
    </row>
    <row r="454" spans="1:24" x14ac:dyDescent="0.25">
      <c r="A454" s="2"/>
      <c r="B454" s="86"/>
      <c r="C454" s="87"/>
      <c r="D454" s="88"/>
      <c r="E454" s="89"/>
      <c r="F454" s="90"/>
      <c r="G454" s="2"/>
      <c r="H454" s="38" t="str">
        <f t="shared" si="30"/>
        <v/>
      </c>
      <c r="I454" s="2"/>
      <c r="M454" s="6" t="str">
        <f t="shared" si="31"/>
        <v/>
      </c>
      <c r="N454" s="7" t="str">
        <f>IF($D454="", "", IF(COUNTIF(Budgets!$T$11:$T$20, $D454)&gt;0, $F$9, IF(COUNTIF(Budgets!$T$22:$T$46, $D454)&gt;0, $E$9, "")))</f>
        <v/>
      </c>
      <c r="P454" s="12" t="str">
        <f t="shared" si="32"/>
        <v/>
      </c>
      <c r="R454" s="12" t="str">
        <f t="shared" si="33"/>
        <v/>
      </c>
      <c r="T454" s="12" t="str">
        <f ca="1">IFERROR(INDEX(Report!$BE$6:$BE$17, MATCH($P454, Report!$AZ$6:$AZ$17, 0)), "")</f>
        <v/>
      </c>
      <c r="V454" s="12" t="str">
        <f t="shared" ca="1" si="34"/>
        <v/>
      </c>
      <c r="X454" s="12" t="str">
        <f>IF($B454="", "", IF(OR(ISNUMBER($B454)=FALSE, $B454&lt;Report!$AX$6, $B454&gt;Report!$AY$17), "Red", ""))</f>
        <v/>
      </c>
    </row>
    <row r="455" spans="1:24" x14ac:dyDescent="0.25">
      <c r="A455" s="2"/>
      <c r="B455" s="86"/>
      <c r="C455" s="87"/>
      <c r="D455" s="88"/>
      <c r="E455" s="89"/>
      <c r="F455" s="90"/>
      <c r="G455" s="2"/>
      <c r="H455" s="38" t="str">
        <f t="shared" si="30"/>
        <v/>
      </c>
      <c r="I455" s="2"/>
      <c r="M455" s="6" t="str">
        <f t="shared" si="31"/>
        <v/>
      </c>
      <c r="N455" s="7" t="str">
        <f>IF($D455="", "", IF(COUNTIF(Budgets!$T$11:$T$20, $D455)&gt;0, $F$9, IF(COUNTIF(Budgets!$T$22:$T$46, $D455)&gt;0, $E$9, "")))</f>
        <v/>
      </c>
      <c r="P455" s="12" t="str">
        <f t="shared" si="32"/>
        <v/>
      </c>
      <c r="R455" s="12" t="str">
        <f t="shared" si="33"/>
        <v/>
      </c>
      <c r="T455" s="12" t="str">
        <f ca="1">IFERROR(INDEX(Report!$BE$6:$BE$17, MATCH($P455, Report!$AZ$6:$AZ$17, 0)), "")</f>
        <v/>
      </c>
      <c r="V455" s="12" t="str">
        <f t="shared" ca="1" si="34"/>
        <v/>
      </c>
      <c r="X455" s="12" t="str">
        <f>IF($B455="", "", IF(OR(ISNUMBER($B455)=FALSE, $B455&lt;Report!$AX$6, $B455&gt;Report!$AY$17), "Red", ""))</f>
        <v/>
      </c>
    </row>
    <row r="456" spans="1:24" x14ac:dyDescent="0.25">
      <c r="A456" s="2"/>
      <c r="B456" s="86"/>
      <c r="C456" s="87"/>
      <c r="D456" s="88"/>
      <c r="E456" s="89"/>
      <c r="F456" s="90"/>
      <c r="G456" s="2"/>
      <c r="H456" s="38" t="str">
        <f t="shared" si="30"/>
        <v/>
      </c>
      <c r="I456" s="2"/>
      <c r="M456" s="6" t="str">
        <f t="shared" si="31"/>
        <v/>
      </c>
      <c r="N456" s="7" t="str">
        <f>IF($D456="", "", IF(COUNTIF(Budgets!$T$11:$T$20, $D456)&gt;0, $F$9, IF(COUNTIF(Budgets!$T$22:$T$46, $D456)&gt;0, $E$9, "")))</f>
        <v/>
      </c>
      <c r="P456" s="12" t="str">
        <f t="shared" si="32"/>
        <v/>
      </c>
      <c r="R456" s="12" t="str">
        <f t="shared" si="33"/>
        <v/>
      </c>
      <c r="T456" s="12" t="str">
        <f ca="1">IFERROR(INDEX(Report!$BE$6:$BE$17, MATCH($P456, Report!$AZ$6:$AZ$17, 0)), "")</f>
        <v/>
      </c>
      <c r="V456" s="12" t="str">
        <f t="shared" ca="1" si="34"/>
        <v/>
      </c>
      <c r="X456" s="12" t="str">
        <f>IF($B456="", "", IF(OR(ISNUMBER($B456)=FALSE, $B456&lt;Report!$AX$6, $B456&gt;Report!$AY$17), "Red", ""))</f>
        <v/>
      </c>
    </row>
    <row r="457" spans="1:24" x14ac:dyDescent="0.25">
      <c r="A457" s="2"/>
      <c r="B457" s="86"/>
      <c r="C457" s="87"/>
      <c r="D457" s="88"/>
      <c r="E457" s="89"/>
      <c r="F457" s="90"/>
      <c r="G457" s="2"/>
      <c r="H457" s="38" t="str">
        <f t="shared" si="30"/>
        <v/>
      </c>
      <c r="I457" s="2"/>
      <c r="M457" s="6" t="str">
        <f t="shared" si="31"/>
        <v/>
      </c>
      <c r="N457" s="7" t="str">
        <f>IF($D457="", "", IF(COUNTIF(Budgets!$T$11:$T$20, $D457)&gt;0, $F$9, IF(COUNTIF(Budgets!$T$22:$T$46, $D457)&gt;0, $E$9, "")))</f>
        <v/>
      </c>
      <c r="P457" s="12" t="str">
        <f t="shared" si="32"/>
        <v/>
      </c>
      <c r="R457" s="12" t="str">
        <f t="shared" si="33"/>
        <v/>
      </c>
      <c r="T457" s="12" t="str">
        <f ca="1">IFERROR(INDEX(Report!$BE$6:$BE$17, MATCH($P457, Report!$AZ$6:$AZ$17, 0)), "")</f>
        <v/>
      </c>
      <c r="V457" s="12" t="str">
        <f t="shared" ca="1" si="34"/>
        <v/>
      </c>
      <c r="X457" s="12" t="str">
        <f>IF($B457="", "", IF(OR(ISNUMBER($B457)=FALSE, $B457&lt;Report!$AX$6, $B457&gt;Report!$AY$17), "Red", ""))</f>
        <v/>
      </c>
    </row>
    <row r="458" spans="1:24" x14ac:dyDescent="0.25">
      <c r="A458" s="2"/>
      <c r="B458" s="86"/>
      <c r="C458" s="87"/>
      <c r="D458" s="88"/>
      <c r="E458" s="89"/>
      <c r="F458" s="90"/>
      <c r="G458" s="2"/>
      <c r="H458" s="38" t="str">
        <f t="shared" si="30"/>
        <v/>
      </c>
      <c r="I458" s="2"/>
      <c r="M458" s="6" t="str">
        <f t="shared" si="31"/>
        <v/>
      </c>
      <c r="N458" s="7" t="str">
        <f>IF($D458="", "", IF(COUNTIF(Budgets!$T$11:$T$20, $D458)&gt;0, $F$9, IF(COUNTIF(Budgets!$T$22:$T$46, $D458)&gt;0, $E$9, "")))</f>
        <v/>
      </c>
      <c r="P458" s="12" t="str">
        <f t="shared" si="32"/>
        <v/>
      </c>
      <c r="R458" s="12" t="str">
        <f t="shared" si="33"/>
        <v/>
      </c>
      <c r="T458" s="12" t="str">
        <f ca="1">IFERROR(INDEX(Report!$BE$6:$BE$17, MATCH($P458, Report!$AZ$6:$AZ$17, 0)), "")</f>
        <v/>
      </c>
      <c r="V458" s="12" t="str">
        <f t="shared" ca="1" si="34"/>
        <v/>
      </c>
      <c r="X458" s="12" t="str">
        <f>IF($B458="", "", IF(OR(ISNUMBER($B458)=FALSE, $B458&lt;Report!$AX$6, $B458&gt;Report!$AY$17), "Red", ""))</f>
        <v/>
      </c>
    </row>
    <row r="459" spans="1:24" x14ac:dyDescent="0.25">
      <c r="A459" s="2"/>
      <c r="B459" s="86"/>
      <c r="C459" s="87"/>
      <c r="D459" s="88"/>
      <c r="E459" s="89"/>
      <c r="F459" s="90"/>
      <c r="G459" s="2"/>
      <c r="H459" s="38" t="str">
        <f t="shared" si="30"/>
        <v/>
      </c>
      <c r="I459" s="2"/>
      <c r="M459" s="6" t="str">
        <f t="shared" si="31"/>
        <v/>
      </c>
      <c r="N459" s="7" t="str">
        <f>IF($D459="", "", IF(COUNTIF(Budgets!$T$11:$T$20, $D459)&gt;0, $F$9, IF(COUNTIF(Budgets!$T$22:$T$46, $D459)&gt;0, $E$9, "")))</f>
        <v/>
      </c>
      <c r="P459" s="12" t="str">
        <f t="shared" si="32"/>
        <v/>
      </c>
      <c r="R459" s="12" t="str">
        <f t="shared" si="33"/>
        <v/>
      </c>
      <c r="T459" s="12" t="str">
        <f ca="1">IFERROR(INDEX(Report!$BE$6:$BE$17, MATCH($P459, Report!$AZ$6:$AZ$17, 0)), "")</f>
        <v/>
      </c>
      <c r="V459" s="12" t="str">
        <f t="shared" ca="1" si="34"/>
        <v/>
      </c>
      <c r="X459" s="12" t="str">
        <f>IF($B459="", "", IF(OR(ISNUMBER($B459)=FALSE, $B459&lt;Report!$AX$6, $B459&gt;Report!$AY$17), "Red", ""))</f>
        <v/>
      </c>
    </row>
    <row r="460" spans="1:24" x14ac:dyDescent="0.25">
      <c r="A460" s="2"/>
      <c r="B460" s="86"/>
      <c r="C460" s="87"/>
      <c r="D460" s="88"/>
      <c r="E460" s="89"/>
      <c r="F460" s="90"/>
      <c r="G460" s="2"/>
      <c r="H460" s="38" t="str">
        <f t="shared" ref="H460:H523" si="35">IF(OR($M460="", $N460=""), "", IF($M460=$N460, "", $H$9))</f>
        <v/>
      </c>
      <c r="I460" s="2"/>
      <c r="M460" s="6" t="str">
        <f t="shared" ref="M460:M523" si="36">IF(AND($E460="", $F460=""), "", IF(AND(NOT($E460=""), NOT($F460="")), "", IF($E460="", $F$9, IF($F460="", $E$9, ""))))</f>
        <v/>
      </c>
      <c r="N460" s="7" t="str">
        <f>IF($D460="", "", IF(COUNTIF(Budgets!$T$11:$T$20, $D460)&gt;0, $F$9, IF(COUNTIF(Budgets!$T$22:$T$46, $D460)&gt;0, $E$9, "")))</f>
        <v/>
      </c>
      <c r="P460" s="12" t="str">
        <f t="shared" ref="P460:P523" si="37">IF($B460="", "", IFERROR(TEXT($B460, "mmm yyyy"), ""))</f>
        <v/>
      </c>
      <c r="R460" s="12" t="str">
        <f t="shared" ref="R460:R523" si="38">IF(OR($P460="", $D460=""), "", CONCATENATE($D460, " - ", $P460))</f>
        <v/>
      </c>
      <c r="T460" s="12" t="str">
        <f ca="1">IFERROR(INDEX(Report!$BE$6:$BE$17, MATCH($P460, Report!$AZ$6:$AZ$17, 0)), "")</f>
        <v/>
      </c>
      <c r="V460" s="12" t="str">
        <f t="shared" ref="V460:V523" ca="1" si="39">IF($T460="X", IF($D460="", "", $D460), "")</f>
        <v/>
      </c>
      <c r="X460" s="12" t="str">
        <f>IF($B460="", "", IF(OR(ISNUMBER($B460)=FALSE, $B460&lt;Report!$AX$6, $B460&gt;Report!$AY$17), "Red", ""))</f>
        <v/>
      </c>
    </row>
    <row r="461" spans="1:24" x14ac:dyDescent="0.25">
      <c r="A461" s="2"/>
      <c r="B461" s="86"/>
      <c r="C461" s="87"/>
      <c r="D461" s="88"/>
      <c r="E461" s="89"/>
      <c r="F461" s="90"/>
      <c r="G461" s="2"/>
      <c r="H461" s="38" t="str">
        <f t="shared" si="35"/>
        <v/>
      </c>
      <c r="I461" s="2"/>
      <c r="M461" s="6" t="str">
        <f t="shared" si="36"/>
        <v/>
      </c>
      <c r="N461" s="7" t="str">
        <f>IF($D461="", "", IF(COUNTIF(Budgets!$T$11:$T$20, $D461)&gt;0, $F$9, IF(COUNTIF(Budgets!$T$22:$T$46, $D461)&gt;0, $E$9, "")))</f>
        <v/>
      </c>
      <c r="P461" s="12" t="str">
        <f t="shared" si="37"/>
        <v/>
      </c>
      <c r="R461" s="12" t="str">
        <f t="shared" si="38"/>
        <v/>
      </c>
      <c r="T461" s="12" t="str">
        <f ca="1">IFERROR(INDEX(Report!$BE$6:$BE$17, MATCH($P461, Report!$AZ$6:$AZ$17, 0)), "")</f>
        <v/>
      </c>
      <c r="V461" s="12" t="str">
        <f t="shared" ca="1" si="39"/>
        <v/>
      </c>
      <c r="X461" s="12" t="str">
        <f>IF($B461="", "", IF(OR(ISNUMBER($B461)=FALSE, $B461&lt;Report!$AX$6, $B461&gt;Report!$AY$17), "Red", ""))</f>
        <v/>
      </c>
    </row>
    <row r="462" spans="1:24" x14ac:dyDescent="0.25">
      <c r="A462" s="2"/>
      <c r="B462" s="86"/>
      <c r="C462" s="87"/>
      <c r="D462" s="88"/>
      <c r="E462" s="89"/>
      <c r="F462" s="90"/>
      <c r="G462" s="2"/>
      <c r="H462" s="38" t="str">
        <f t="shared" si="35"/>
        <v/>
      </c>
      <c r="I462" s="2"/>
      <c r="M462" s="6" t="str">
        <f t="shared" si="36"/>
        <v/>
      </c>
      <c r="N462" s="7" t="str">
        <f>IF($D462="", "", IF(COUNTIF(Budgets!$T$11:$T$20, $D462)&gt;0, $F$9, IF(COUNTIF(Budgets!$T$22:$T$46, $D462)&gt;0, $E$9, "")))</f>
        <v/>
      </c>
      <c r="P462" s="12" t="str">
        <f t="shared" si="37"/>
        <v/>
      </c>
      <c r="R462" s="12" t="str">
        <f t="shared" si="38"/>
        <v/>
      </c>
      <c r="T462" s="12" t="str">
        <f ca="1">IFERROR(INDEX(Report!$BE$6:$BE$17, MATCH($P462, Report!$AZ$6:$AZ$17, 0)), "")</f>
        <v/>
      </c>
      <c r="V462" s="12" t="str">
        <f t="shared" ca="1" si="39"/>
        <v/>
      </c>
      <c r="X462" s="12" t="str">
        <f>IF($B462="", "", IF(OR(ISNUMBER($B462)=FALSE, $B462&lt;Report!$AX$6, $B462&gt;Report!$AY$17), "Red", ""))</f>
        <v/>
      </c>
    </row>
    <row r="463" spans="1:24" x14ac:dyDescent="0.25">
      <c r="A463" s="2"/>
      <c r="B463" s="86"/>
      <c r="C463" s="87"/>
      <c r="D463" s="88"/>
      <c r="E463" s="89"/>
      <c r="F463" s="90"/>
      <c r="G463" s="2"/>
      <c r="H463" s="38" t="str">
        <f t="shared" si="35"/>
        <v/>
      </c>
      <c r="I463" s="2"/>
      <c r="M463" s="6" t="str">
        <f t="shared" si="36"/>
        <v/>
      </c>
      <c r="N463" s="7" t="str">
        <f>IF($D463="", "", IF(COUNTIF(Budgets!$T$11:$T$20, $D463)&gt;0, $F$9, IF(COUNTIF(Budgets!$T$22:$T$46, $D463)&gt;0, $E$9, "")))</f>
        <v/>
      </c>
      <c r="P463" s="12" t="str">
        <f t="shared" si="37"/>
        <v/>
      </c>
      <c r="R463" s="12" t="str">
        <f t="shared" si="38"/>
        <v/>
      </c>
      <c r="T463" s="12" t="str">
        <f ca="1">IFERROR(INDEX(Report!$BE$6:$BE$17, MATCH($P463, Report!$AZ$6:$AZ$17, 0)), "")</f>
        <v/>
      </c>
      <c r="V463" s="12" t="str">
        <f t="shared" ca="1" si="39"/>
        <v/>
      </c>
      <c r="X463" s="12" t="str">
        <f>IF($B463="", "", IF(OR(ISNUMBER($B463)=FALSE, $B463&lt;Report!$AX$6, $B463&gt;Report!$AY$17), "Red", ""))</f>
        <v/>
      </c>
    </row>
    <row r="464" spans="1:24" x14ac:dyDescent="0.25">
      <c r="A464" s="2"/>
      <c r="B464" s="86"/>
      <c r="C464" s="87"/>
      <c r="D464" s="88"/>
      <c r="E464" s="89"/>
      <c r="F464" s="90"/>
      <c r="G464" s="2"/>
      <c r="H464" s="38" t="str">
        <f t="shared" si="35"/>
        <v/>
      </c>
      <c r="I464" s="2"/>
      <c r="M464" s="6" t="str">
        <f t="shared" si="36"/>
        <v/>
      </c>
      <c r="N464" s="7" t="str">
        <f>IF($D464="", "", IF(COUNTIF(Budgets!$T$11:$T$20, $D464)&gt;0, $F$9, IF(COUNTIF(Budgets!$T$22:$T$46, $D464)&gt;0, $E$9, "")))</f>
        <v/>
      </c>
      <c r="P464" s="12" t="str">
        <f t="shared" si="37"/>
        <v/>
      </c>
      <c r="R464" s="12" t="str">
        <f t="shared" si="38"/>
        <v/>
      </c>
      <c r="T464" s="12" t="str">
        <f ca="1">IFERROR(INDEX(Report!$BE$6:$BE$17, MATCH($P464, Report!$AZ$6:$AZ$17, 0)), "")</f>
        <v/>
      </c>
      <c r="V464" s="12" t="str">
        <f t="shared" ca="1" si="39"/>
        <v/>
      </c>
      <c r="X464" s="12" t="str">
        <f>IF($B464="", "", IF(OR(ISNUMBER($B464)=FALSE, $B464&lt;Report!$AX$6, $B464&gt;Report!$AY$17), "Red", ""))</f>
        <v/>
      </c>
    </row>
    <row r="465" spans="1:24" x14ac:dyDescent="0.25">
      <c r="A465" s="2"/>
      <c r="B465" s="86"/>
      <c r="C465" s="87"/>
      <c r="D465" s="88"/>
      <c r="E465" s="89"/>
      <c r="F465" s="90"/>
      <c r="G465" s="2"/>
      <c r="H465" s="38" t="str">
        <f t="shared" si="35"/>
        <v/>
      </c>
      <c r="I465" s="2"/>
      <c r="M465" s="6" t="str">
        <f t="shared" si="36"/>
        <v/>
      </c>
      <c r="N465" s="7" t="str">
        <f>IF($D465="", "", IF(COUNTIF(Budgets!$T$11:$T$20, $D465)&gt;0, $F$9, IF(COUNTIF(Budgets!$T$22:$T$46, $D465)&gt;0, $E$9, "")))</f>
        <v/>
      </c>
      <c r="P465" s="12" t="str">
        <f t="shared" si="37"/>
        <v/>
      </c>
      <c r="R465" s="12" t="str">
        <f t="shared" si="38"/>
        <v/>
      </c>
      <c r="T465" s="12" t="str">
        <f ca="1">IFERROR(INDEX(Report!$BE$6:$BE$17, MATCH($P465, Report!$AZ$6:$AZ$17, 0)), "")</f>
        <v/>
      </c>
      <c r="V465" s="12" t="str">
        <f t="shared" ca="1" si="39"/>
        <v/>
      </c>
      <c r="X465" s="12" t="str">
        <f>IF($B465="", "", IF(OR(ISNUMBER($B465)=FALSE, $B465&lt;Report!$AX$6, $B465&gt;Report!$AY$17), "Red", ""))</f>
        <v/>
      </c>
    </row>
    <row r="466" spans="1:24" x14ac:dyDescent="0.25">
      <c r="A466" s="2"/>
      <c r="B466" s="86"/>
      <c r="C466" s="87"/>
      <c r="D466" s="88"/>
      <c r="E466" s="89"/>
      <c r="F466" s="90"/>
      <c r="G466" s="2"/>
      <c r="H466" s="38" t="str">
        <f t="shared" si="35"/>
        <v/>
      </c>
      <c r="I466" s="2"/>
      <c r="M466" s="6" t="str">
        <f t="shared" si="36"/>
        <v/>
      </c>
      <c r="N466" s="7" t="str">
        <f>IF($D466="", "", IF(COUNTIF(Budgets!$T$11:$T$20, $D466)&gt;0, $F$9, IF(COUNTIF(Budgets!$T$22:$T$46, $D466)&gt;0, $E$9, "")))</f>
        <v/>
      </c>
      <c r="P466" s="12" t="str">
        <f t="shared" si="37"/>
        <v/>
      </c>
      <c r="R466" s="12" t="str">
        <f t="shared" si="38"/>
        <v/>
      </c>
      <c r="T466" s="12" t="str">
        <f ca="1">IFERROR(INDEX(Report!$BE$6:$BE$17, MATCH($P466, Report!$AZ$6:$AZ$17, 0)), "")</f>
        <v/>
      </c>
      <c r="V466" s="12" t="str">
        <f t="shared" ca="1" si="39"/>
        <v/>
      </c>
      <c r="X466" s="12" t="str">
        <f>IF($B466="", "", IF(OR(ISNUMBER($B466)=FALSE, $B466&lt;Report!$AX$6, $B466&gt;Report!$AY$17), "Red", ""))</f>
        <v/>
      </c>
    </row>
    <row r="467" spans="1:24" x14ac:dyDescent="0.25">
      <c r="A467" s="2"/>
      <c r="B467" s="86"/>
      <c r="C467" s="87"/>
      <c r="D467" s="88"/>
      <c r="E467" s="89"/>
      <c r="F467" s="90"/>
      <c r="G467" s="2"/>
      <c r="H467" s="38" t="str">
        <f t="shared" si="35"/>
        <v/>
      </c>
      <c r="I467" s="2"/>
      <c r="M467" s="6" t="str">
        <f t="shared" si="36"/>
        <v/>
      </c>
      <c r="N467" s="7" t="str">
        <f>IF($D467="", "", IF(COUNTIF(Budgets!$T$11:$T$20, $D467)&gt;0, $F$9, IF(COUNTIF(Budgets!$T$22:$T$46, $D467)&gt;0, $E$9, "")))</f>
        <v/>
      </c>
      <c r="P467" s="12" t="str">
        <f t="shared" si="37"/>
        <v/>
      </c>
      <c r="R467" s="12" t="str">
        <f t="shared" si="38"/>
        <v/>
      </c>
      <c r="T467" s="12" t="str">
        <f ca="1">IFERROR(INDEX(Report!$BE$6:$BE$17, MATCH($P467, Report!$AZ$6:$AZ$17, 0)), "")</f>
        <v/>
      </c>
      <c r="V467" s="12" t="str">
        <f t="shared" ca="1" si="39"/>
        <v/>
      </c>
      <c r="X467" s="12" t="str">
        <f>IF($B467="", "", IF(OR(ISNUMBER($B467)=FALSE, $B467&lt;Report!$AX$6, $B467&gt;Report!$AY$17), "Red", ""))</f>
        <v/>
      </c>
    </row>
    <row r="468" spans="1:24" x14ac:dyDescent="0.25">
      <c r="A468" s="2"/>
      <c r="B468" s="86"/>
      <c r="C468" s="87"/>
      <c r="D468" s="88"/>
      <c r="E468" s="89"/>
      <c r="F468" s="90"/>
      <c r="G468" s="2"/>
      <c r="H468" s="38" t="str">
        <f t="shared" si="35"/>
        <v/>
      </c>
      <c r="I468" s="2"/>
      <c r="M468" s="6" t="str">
        <f t="shared" si="36"/>
        <v/>
      </c>
      <c r="N468" s="7" t="str">
        <f>IF($D468="", "", IF(COUNTIF(Budgets!$T$11:$T$20, $D468)&gt;0, $F$9, IF(COUNTIF(Budgets!$T$22:$T$46, $D468)&gt;0, $E$9, "")))</f>
        <v/>
      </c>
      <c r="P468" s="12" t="str">
        <f t="shared" si="37"/>
        <v/>
      </c>
      <c r="R468" s="12" t="str">
        <f t="shared" si="38"/>
        <v/>
      </c>
      <c r="T468" s="12" t="str">
        <f ca="1">IFERROR(INDEX(Report!$BE$6:$BE$17, MATCH($P468, Report!$AZ$6:$AZ$17, 0)), "")</f>
        <v/>
      </c>
      <c r="V468" s="12" t="str">
        <f t="shared" ca="1" si="39"/>
        <v/>
      </c>
      <c r="X468" s="12" t="str">
        <f>IF($B468="", "", IF(OR(ISNUMBER($B468)=FALSE, $B468&lt;Report!$AX$6, $B468&gt;Report!$AY$17), "Red", ""))</f>
        <v/>
      </c>
    </row>
    <row r="469" spans="1:24" x14ac:dyDescent="0.25">
      <c r="A469" s="2"/>
      <c r="B469" s="86"/>
      <c r="C469" s="87"/>
      <c r="D469" s="88"/>
      <c r="E469" s="89"/>
      <c r="F469" s="90"/>
      <c r="G469" s="2"/>
      <c r="H469" s="38" t="str">
        <f t="shared" si="35"/>
        <v/>
      </c>
      <c r="I469" s="2"/>
      <c r="M469" s="6" t="str">
        <f t="shared" si="36"/>
        <v/>
      </c>
      <c r="N469" s="7" t="str">
        <f>IF($D469="", "", IF(COUNTIF(Budgets!$T$11:$T$20, $D469)&gt;0, $F$9, IF(COUNTIF(Budgets!$T$22:$T$46, $D469)&gt;0, $E$9, "")))</f>
        <v/>
      </c>
      <c r="P469" s="12" t="str">
        <f t="shared" si="37"/>
        <v/>
      </c>
      <c r="R469" s="12" t="str">
        <f t="shared" si="38"/>
        <v/>
      </c>
      <c r="T469" s="12" t="str">
        <f ca="1">IFERROR(INDEX(Report!$BE$6:$BE$17, MATCH($P469, Report!$AZ$6:$AZ$17, 0)), "")</f>
        <v/>
      </c>
      <c r="V469" s="12" t="str">
        <f t="shared" ca="1" si="39"/>
        <v/>
      </c>
      <c r="X469" s="12" t="str">
        <f>IF($B469="", "", IF(OR(ISNUMBER($B469)=FALSE, $B469&lt;Report!$AX$6, $B469&gt;Report!$AY$17), "Red", ""))</f>
        <v/>
      </c>
    </row>
    <row r="470" spans="1:24" x14ac:dyDescent="0.25">
      <c r="A470" s="2"/>
      <c r="B470" s="86"/>
      <c r="C470" s="87"/>
      <c r="D470" s="88"/>
      <c r="E470" s="89"/>
      <c r="F470" s="90"/>
      <c r="G470" s="2"/>
      <c r="H470" s="38" t="str">
        <f t="shared" si="35"/>
        <v/>
      </c>
      <c r="I470" s="2"/>
      <c r="M470" s="6" t="str">
        <f t="shared" si="36"/>
        <v/>
      </c>
      <c r="N470" s="7" t="str">
        <f>IF($D470="", "", IF(COUNTIF(Budgets!$T$11:$T$20, $D470)&gt;0, $F$9, IF(COUNTIF(Budgets!$T$22:$T$46, $D470)&gt;0, $E$9, "")))</f>
        <v/>
      </c>
      <c r="P470" s="12" t="str">
        <f t="shared" si="37"/>
        <v/>
      </c>
      <c r="R470" s="12" t="str">
        <f t="shared" si="38"/>
        <v/>
      </c>
      <c r="T470" s="12" t="str">
        <f ca="1">IFERROR(INDEX(Report!$BE$6:$BE$17, MATCH($P470, Report!$AZ$6:$AZ$17, 0)), "")</f>
        <v/>
      </c>
      <c r="V470" s="12" t="str">
        <f t="shared" ca="1" si="39"/>
        <v/>
      </c>
      <c r="X470" s="12" t="str">
        <f>IF($B470="", "", IF(OR(ISNUMBER($B470)=FALSE, $B470&lt;Report!$AX$6, $B470&gt;Report!$AY$17), "Red", ""))</f>
        <v/>
      </c>
    </row>
    <row r="471" spans="1:24" x14ac:dyDescent="0.25">
      <c r="A471" s="2"/>
      <c r="B471" s="86"/>
      <c r="C471" s="87"/>
      <c r="D471" s="88"/>
      <c r="E471" s="89"/>
      <c r="F471" s="90"/>
      <c r="G471" s="2"/>
      <c r="H471" s="38" t="str">
        <f t="shared" si="35"/>
        <v/>
      </c>
      <c r="I471" s="2"/>
      <c r="M471" s="6" t="str">
        <f t="shared" si="36"/>
        <v/>
      </c>
      <c r="N471" s="7" t="str">
        <f>IF($D471="", "", IF(COUNTIF(Budgets!$T$11:$T$20, $D471)&gt;0, $F$9, IF(COUNTIF(Budgets!$T$22:$T$46, $D471)&gt;0, $E$9, "")))</f>
        <v/>
      </c>
      <c r="P471" s="12" t="str">
        <f t="shared" si="37"/>
        <v/>
      </c>
      <c r="R471" s="12" t="str">
        <f t="shared" si="38"/>
        <v/>
      </c>
      <c r="T471" s="12" t="str">
        <f ca="1">IFERROR(INDEX(Report!$BE$6:$BE$17, MATCH($P471, Report!$AZ$6:$AZ$17, 0)), "")</f>
        <v/>
      </c>
      <c r="V471" s="12" t="str">
        <f t="shared" ca="1" si="39"/>
        <v/>
      </c>
      <c r="X471" s="12" t="str">
        <f>IF($B471="", "", IF(OR(ISNUMBER($B471)=FALSE, $B471&lt;Report!$AX$6, $B471&gt;Report!$AY$17), "Red", ""))</f>
        <v/>
      </c>
    </row>
    <row r="472" spans="1:24" x14ac:dyDescent="0.25">
      <c r="A472" s="2"/>
      <c r="B472" s="86"/>
      <c r="C472" s="87"/>
      <c r="D472" s="88"/>
      <c r="E472" s="89"/>
      <c r="F472" s="90"/>
      <c r="G472" s="2"/>
      <c r="H472" s="38" t="str">
        <f t="shared" si="35"/>
        <v/>
      </c>
      <c r="I472" s="2"/>
      <c r="M472" s="6" t="str">
        <f t="shared" si="36"/>
        <v/>
      </c>
      <c r="N472" s="7" t="str">
        <f>IF($D472="", "", IF(COUNTIF(Budgets!$T$11:$T$20, $D472)&gt;0, $F$9, IF(COUNTIF(Budgets!$T$22:$T$46, $D472)&gt;0, $E$9, "")))</f>
        <v/>
      </c>
      <c r="P472" s="12" t="str">
        <f t="shared" si="37"/>
        <v/>
      </c>
      <c r="R472" s="12" t="str">
        <f t="shared" si="38"/>
        <v/>
      </c>
      <c r="T472" s="12" t="str">
        <f ca="1">IFERROR(INDEX(Report!$BE$6:$BE$17, MATCH($P472, Report!$AZ$6:$AZ$17, 0)), "")</f>
        <v/>
      </c>
      <c r="V472" s="12" t="str">
        <f t="shared" ca="1" si="39"/>
        <v/>
      </c>
      <c r="X472" s="12" t="str">
        <f>IF($B472="", "", IF(OR(ISNUMBER($B472)=FALSE, $B472&lt;Report!$AX$6, $B472&gt;Report!$AY$17), "Red", ""))</f>
        <v/>
      </c>
    </row>
    <row r="473" spans="1:24" x14ac:dyDescent="0.25">
      <c r="A473" s="2"/>
      <c r="B473" s="86"/>
      <c r="C473" s="87"/>
      <c r="D473" s="88"/>
      <c r="E473" s="89"/>
      <c r="F473" s="90"/>
      <c r="G473" s="2"/>
      <c r="H473" s="38" t="str">
        <f t="shared" si="35"/>
        <v/>
      </c>
      <c r="I473" s="2"/>
      <c r="M473" s="6" t="str">
        <f t="shared" si="36"/>
        <v/>
      </c>
      <c r="N473" s="7" t="str">
        <f>IF($D473="", "", IF(COUNTIF(Budgets!$T$11:$T$20, $D473)&gt;0, $F$9, IF(COUNTIF(Budgets!$T$22:$T$46, $D473)&gt;0, $E$9, "")))</f>
        <v/>
      </c>
      <c r="P473" s="12" t="str">
        <f t="shared" si="37"/>
        <v/>
      </c>
      <c r="R473" s="12" t="str">
        <f t="shared" si="38"/>
        <v/>
      </c>
      <c r="T473" s="12" t="str">
        <f ca="1">IFERROR(INDEX(Report!$BE$6:$BE$17, MATCH($P473, Report!$AZ$6:$AZ$17, 0)), "")</f>
        <v/>
      </c>
      <c r="V473" s="12" t="str">
        <f t="shared" ca="1" si="39"/>
        <v/>
      </c>
      <c r="X473" s="12" t="str">
        <f>IF($B473="", "", IF(OR(ISNUMBER($B473)=FALSE, $B473&lt;Report!$AX$6, $B473&gt;Report!$AY$17), "Red", ""))</f>
        <v/>
      </c>
    </row>
    <row r="474" spans="1:24" x14ac:dyDescent="0.25">
      <c r="A474" s="2"/>
      <c r="B474" s="86"/>
      <c r="C474" s="87"/>
      <c r="D474" s="88"/>
      <c r="E474" s="89"/>
      <c r="F474" s="90"/>
      <c r="G474" s="2"/>
      <c r="H474" s="38" t="str">
        <f t="shared" si="35"/>
        <v/>
      </c>
      <c r="I474" s="2"/>
      <c r="M474" s="6" t="str">
        <f t="shared" si="36"/>
        <v/>
      </c>
      <c r="N474" s="7" t="str">
        <f>IF($D474="", "", IF(COUNTIF(Budgets!$T$11:$T$20, $D474)&gt;0, $F$9, IF(COUNTIF(Budgets!$T$22:$T$46, $D474)&gt;0, $E$9, "")))</f>
        <v/>
      </c>
      <c r="P474" s="12" t="str">
        <f t="shared" si="37"/>
        <v/>
      </c>
      <c r="R474" s="12" t="str">
        <f t="shared" si="38"/>
        <v/>
      </c>
      <c r="T474" s="12" t="str">
        <f ca="1">IFERROR(INDEX(Report!$BE$6:$BE$17, MATCH($P474, Report!$AZ$6:$AZ$17, 0)), "")</f>
        <v/>
      </c>
      <c r="V474" s="12" t="str">
        <f t="shared" ca="1" si="39"/>
        <v/>
      </c>
      <c r="X474" s="12" t="str">
        <f>IF($B474="", "", IF(OR(ISNUMBER($B474)=FALSE, $B474&lt;Report!$AX$6, $B474&gt;Report!$AY$17), "Red", ""))</f>
        <v/>
      </c>
    </row>
    <row r="475" spans="1:24" x14ac:dyDescent="0.25">
      <c r="A475" s="2"/>
      <c r="B475" s="86"/>
      <c r="C475" s="87"/>
      <c r="D475" s="88"/>
      <c r="E475" s="89"/>
      <c r="F475" s="90"/>
      <c r="G475" s="2"/>
      <c r="H475" s="38" t="str">
        <f t="shared" si="35"/>
        <v/>
      </c>
      <c r="I475" s="2"/>
      <c r="M475" s="6" t="str">
        <f t="shared" si="36"/>
        <v/>
      </c>
      <c r="N475" s="7" t="str">
        <f>IF($D475="", "", IF(COUNTIF(Budgets!$T$11:$T$20, $D475)&gt;0, $F$9, IF(COUNTIF(Budgets!$T$22:$T$46, $D475)&gt;0, $E$9, "")))</f>
        <v/>
      </c>
      <c r="P475" s="12" t="str">
        <f t="shared" si="37"/>
        <v/>
      </c>
      <c r="R475" s="12" t="str">
        <f t="shared" si="38"/>
        <v/>
      </c>
      <c r="T475" s="12" t="str">
        <f ca="1">IFERROR(INDEX(Report!$BE$6:$BE$17, MATCH($P475, Report!$AZ$6:$AZ$17, 0)), "")</f>
        <v/>
      </c>
      <c r="V475" s="12" t="str">
        <f t="shared" ca="1" si="39"/>
        <v/>
      </c>
      <c r="X475" s="12" t="str">
        <f>IF($B475="", "", IF(OR(ISNUMBER($B475)=FALSE, $B475&lt;Report!$AX$6, $B475&gt;Report!$AY$17), "Red", ""))</f>
        <v/>
      </c>
    </row>
    <row r="476" spans="1:24" x14ac:dyDescent="0.25">
      <c r="A476" s="2"/>
      <c r="B476" s="86"/>
      <c r="C476" s="87"/>
      <c r="D476" s="88"/>
      <c r="E476" s="89"/>
      <c r="F476" s="90"/>
      <c r="G476" s="2"/>
      <c r="H476" s="38" t="str">
        <f t="shared" si="35"/>
        <v/>
      </c>
      <c r="I476" s="2"/>
      <c r="M476" s="6" t="str">
        <f t="shared" si="36"/>
        <v/>
      </c>
      <c r="N476" s="7" t="str">
        <f>IF($D476="", "", IF(COUNTIF(Budgets!$T$11:$T$20, $D476)&gt;0, $F$9, IF(COUNTIF(Budgets!$T$22:$T$46, $D476)&gt;0, $E$9, "")))</f>
        <v/>
      </c>
      <c r="P476" s="12" t="str">
        <f t="shared" si="37"/>
        <v/>
      </c>
      <c r="R476" s="12" t="str">
        <f t="shared" si="38"/>
        <v/>
      </c>
      <c r="T476" s="12" t="str">
        <f ca="1">IFERROR(INDEX(Report!$BE$6:$BE$17, MATCH($P476, Report!$AZ$6:$AZ$17, 0)), "")</f>
        <v/>
      </c>
      <c r="V476" s="12" t="str">
        <f t="shared" ca="1" si="39"/>
        <v/>
      </c>
      <c r="X476" s="12" t="str">
        <f>IF($B476="", "", IF(OR(ISNUMBER($B476)=FALSE, $B476&lt;Report!$AX$6, $B476&gt;Report!$AY$17), "Red", ""))</f>
        <v/>
      </c>
    </row>
    <row r="477" spans="1:24" x14ac:dyDescent="0.25">
      <c r="A477" s="2"/>
      <c r="B477" s="86"/>
      <c r="C477" s="87"/>
      <c r="D477" s="88"/>
      <c r="E477" s="89"/>
      <c r="F477" s="90"/>
      <c r="G477" s="2"/>
      <c r="H477" s="38" t="str">
        <f t="shared" si="35"/>
        <v/>
      </c>
      <c r="I477" s="2"/>
      <c r="M477" s="6" t="str">
        <f t="shared" si="36"/>
        <v/>
      </c>
      <c r="N477" s="7" t="str">
        <f>IF($D477="", "", IF(COUNTIF(Budgets!$T$11:$T$20, $D477)&gt;0, $F$9, IF(COUNTIF(Budgets!$T$22:$T$46, $D477)&gt;0, $E$9, "")))</f>
        <v/>
      </c>
      <c r="P477" s="12" t="str">
        <f t="shared" si="37"/>
        <v/>
      </c>
      <c r="R477" s="12" t="str">
        <f t="shared" si="38"/>
        <v/>
      </c>
      <c r="T477" s="12" t="str">
        <f ca="1">IFERROR(INDEX(Report!$BE$6:$BE$17, MATCH($P477, Report!$AZ$6:$AZ$17, 0)), "")</f>
        <v/>
      </c>
      <c r="V477" s="12" t="str">
        <f t="shared" ca="1" si="39"/>
        <v/>
      </c>
      <c r="X477" s="12" t="str">
        <f>IF($B477="", "", IF(OR(ISNUMBER($B477)=FALSE, $B477&lt;Report!$AX$6, $B477&gt;Report!$AY$17), "Red", ""))</f>
        <v/>
      </c>
    </row>
    <row r="478" spans="1:24" x14ac:dyDescent="0.25">
      <c r="A478" s="2"/>
      <c r="B478" s="86"/>
      <c r="C478" s="87"/>
      <c r="D478" s="88"/>
      <c r="E478" s="89"/>
      <c r="F478" s="90"/>
      <c r="G478" s="2"/>
      <c r="H478" s="38" t="str">
        <f t="shared" si="35"/>
        <v/>
      </c>
      <c r="I478" s="2"/>
      <c r="M478" s="6" t="str">
        <f t="shared" si="36"/>
        <v/>
      </c>
      <c r="N478" s="7" t="str">
        <f>IF($D478="", "", IF(COUNTIF(Budgets!$T$11:$T$20, $D478)&gt;0, $F$9, IF(COUNTIF(Budgets!$T$22:$T$46, $D478)&gt;0, $E$9, "")))</f>
        <v/>
      </c>
      <c r="P478" s="12" t="str">
        <f t="shared" si="37"/>
        <v/>
      </c>
      <c r="R478" s="12" t="str">
        <f t="shared" si="38"/>
        <v/>
      </c>
      <c r="T478" s="12" t="str">
        <f ca="1">IFERROR(INDEX(Report!$BE$6:$BE$17, MATCH($P478, Report!$AZ$6:$AZ$17, 0)), "")</f>
        <v/>
      </c>
      <c r="V478" s="12" t="str">
        <f t="shared" ca="1" si="39"/>
        <v/>
      </c>
      <c r="X478" s="12" t="str">
        <f>IF($B478="", "", IF(OR(ISNUMBER($B478)=FALSE, $B478&lt;Report!$AX$6, $B478&gt;Report!$AY$17), "Red", ""))</f>
        <v/>
      </c>
    </row>
    <row r="479" spans="1:24" x14ac:dyDescent="0.25">
      <c r="A479" s="2"/>
      <c r="B479" s="86"/>
      <c r="C479" s="87"/>
      <c r="D479" s="88"/>
      <c r="E479" s="89"/>
      <c r="F479" s="90"/>
      <c r="G479" s="2"/>
      <c r="H479" s="38" t="str">
        <f t="shared" si="35"/>
        <v/>
      </c>
      <c r="I479" s="2"/>
      <c r="M479" s="6" t="str">
        <f t="shared" si="36"/>
        <v/>
      </c>
      <c r="N479" s="7" t="str">
        <f>IF($D479="", "", IF(COUNTIF(Budgets!$T$11:$T$20, $D479)&gt;0, $F$9, IF(COUNTIF(Budgets!$T$22:$T$46, $D479)&gt;0, $E$9, "")))</f>
        <v/>
      </c>
      <c r="P479" s="12" t="str">
        <f t="shared" si="37"/>
        <v/>
      </c>
      <c r="R479" s="12" t="str">
        <f t="shared" si="38"/>
        <v/>
      </c>
      <c r="T479" s="12" t="str">
        <f ca="1">IFERROR(INDEX(Report!$BE$6:$BE$17, MATCH($P479, Report!$AZ$6:$AZ$17, 0)), "")</f>
        <v/>
      </c>
      <c r="V479" s="12" t="str">
        <f t="shared" ca="1" si="39"/>
        <v/>
      </c>
      <c r="X479" s="12" t="str">
        <f>IF($B479="", "", IF(OR(ISNUMBER($B479)=FALSE, $B479&lt;Report!$AX$6, $B479&gt;Report!$AY$17), "Red", ""))</f>
        <v/>
      </c>
    </row>
    <row r="480" spans="1:24" x14ac:dyDescent="0.25">
      <c r="A480" s="2"/>
      <c r="B480" s="86"/>
      <c r="C480" s="87"/>
      <c r="D480" s="88"/>
      <c r="E480" s="89"/>
      <c r="F480" s="90"/>
      <c r="G480" s="2"/>
      <c r="H480" s="38" t="str">
        <f t="shared" si="35"/>
        <v/>
      </c>
      <c r="I480" s="2"/>
      <c r="M480" s="6" t="str">
        <f t="shared" si="36"/>
        <v/>
      </c>
      <c r="N480" s="7" t="str">
        <f>IF($D480="", "", IF(COUNTIF(Budgets!$T$11:$T$20, $D480)&gt;0, $F$9, IF(COUNTIF(Budgets!$T$22:$T$46, $D480)&gt;0, $E$9, "")))</f>
        <v/>
      </c>
      <c r="P480" s="12" t="str">
        <f t="shared" si="37"/>
        <v/>
      </c>
      <c r="R480" s="12" t="str">
        <f t="shared" si="38"/>
        <v/>
      </c>
      <c r="T480" s="12" t="str">
        <f ca="1">IFERROR(INDEX(Report!$BE$6:$BE$17, MATCH($P480, Report!$AZ$6:$AZ$17, 0)), "")</f>
        <v/>
      </c>
      <c r="V480" s="12" t="str">
        <f t="shared" ca="1" si="39"/>
        <v/>
      </c>
      <c r="X480" s="12" t="str">
        <f>IF($B480="", "", IF(OR(ISNUMBER($B480)=FALSE, $B480&lt;Report!$AX$6, $B480&gt;Report!$AY$17), "Red", ""))</f>
        <v/>
      </c>
    </row>
    <row r="481" spans="1:24" x14ac:dyDescent="0.25">
      <c r="A481" s="2"/>
      <c r="B481" s="86"/>
      <c r="C481" s="87"/>
      <c r="D481" s="88"/>
      <c r="E481" s="89"/>
      <c r="F481" s="90"/>
      <c r="G481" s="2"/>
      <c r="H481" s="38" t="str">
        <f t="shared" si="35"/>
        <v/>
      </c>
      <c r="I481" s="2"/>
      <c r="M481" s="6" t="str">
        <f t="shared" si="36"/>
        <v/>
      </c>
      <c r="N481" s="7" t="str">
        <f>IF($D481="", "", IF(COUNTIF(Budgets!$T$11:$T$20, $D481)&gt;0, $F$9, IF(COUNTIF(Budgets!$T$22:$T$46, $D481)&gt;0, $E$9, "")))</f>
        <v/>
      </c>
      <c r="P481" s="12" t="str">
        <f t="shared" si="37"/>
        <v/>
      </c>
      <c r="R481" s="12" t="str">
        <f t="shared" si="38"/>
        <v/>
      </c>
      <c r="T481" s="12" t="str">
        <f ca="1">IFERROR(INDEX(Report!$BE$6:$BE$17, MATCH($P481, Report!$AZ$6:$AZ$17, 0)), "")</f>
        <v/>
      </c>
      <c r="V481" s="12" t="str">
        <f t="shared" ca="1" si="39"/>
        <v/>
      </c>
      <c r="X481" s="12" t="str">
        <f>IF($B481="", "", IF(OR(ISNUMBER($B481)=FALSE, $B481&lt;Report!$AX$6, $B481&gt;Report!$AY$17), "Red", ""))</f>
        <v/>
      </c>
    </row>
    <row r="482" spans="1:24" x14ac:dyDescent="0.25">
      <c r="A482" s="2"/>
      <c r="B482" s="86"/>
      <c r="C482" s="87"/>
      <c r="D482" s="88"/>
      <c r="E482" s="89"/>
      <c r="F482" s="90"/>
      <c r="G482" s="2"/>
      <c r="H482" s="38" t="str">
        <f t="shared" si="35"/>
        <v/>
      </c>
      <c r="I482" s="2"/>
      <c r="M482" s="6" t="str">
        <f t="shared" si="36"/>
        <v/>
      </c>
      <c r="N482" s="7" t="str">
        <f>IF($D482="", "", IF(COUNTIF(Budgets!$T$11:$T$20, $D482)&gt;0, $F$9, IF(COUNTIF(Budgets!$T$22:$T$46, $D482)&gt;0, $E$9, "")))</f>
        <v/>
      </c>
      <c r="P482" s="12" t="str">
        <f t="shared" si="37"/>
        <v/>
      </c>
      <c r="R482" s="12" t="str">
        <f t="shared" si="38"/>
        <v/>
      </c>
      <c r="T482" s="12" t="str">
        <f ca="1">IFERROR(INDEX(Report!$BE$6:$BE$17, MATCH($P482, Report!$AZ$6:$AZ$17, 0)), "")</f>
        <v/>
      </c>
      <c r="V482" s="12" t="str">
        <f t="shared" ca="1" si="39"/>
        <v/>
      </c>
      <c r="X482" s="12" t="str">
        <f>IF($B482="", "", IF(OR(ISNUMBER($B482)=FALSE, $B482&lt;Report!$AX$6, $B482&gt;Report!$AY$17), "Red", ""))</f>
        <v/>
      </c>
    </row>
    <row r="483" spans="1:24" x14ac:dyDescent="0.25">
      <c r="A483" s="2"/>
      <c r="B483" s="86"/>
      <c r="C483" s="87"/>
      <c r="D483" s="88"/>
      <c r="E483" s="89"/>
      <c r="F483" s="90"/>
      <c r="G483" s="2"/>
      <c r="H483" s="38" t="str">
        <f t="shared" si="35"/>
        <v/>
      </c>
      <c r="I483" s="2"/>
      <c r="M483" s="6" t="str">
        <f t="shared" si="36"/>
        <v/>
      </c>
      <c r="N483" s="7" t="str">
        <f>IF($D483="", "", IF(COUNTIF(Budgets!$T$11:$T$20, $D483)&gt;0, $F$9, IF(COUNTIF(Budgets!$T$22:$T$46, $D483)&gt;0, $E$9, "")))</f>
        <v/>
      </c>
      <c r="P483" s="12" t="str">
        <f t="shared" si="37"/>
        <v/>
      </c>
      <c r="R483" s="12" t="str">
        <f t="shared" si="38"/>
        <v/>
      </c>
      <c r="T483" s="12" t="str">
        <f ca="1">IFERROR(INDEX(Report!$BE$6:$BE$17, MATCH($P483, Report!$AZ$6:$AZ$17, 0)), "")</f>
        <v/>
      </c>
      <c r="V483" s="12" t="str">
        <f t="shared" ca="1" si="39"/>
        <v/>
      </c>
      <c r="X483" s="12" t="str">
        <f>IF($B483="", "", IF(OR(ISNUMBER($B483)=FALSE, $B483&lt;Report!$AX$6, $B483&gt;Report!$AY$17), "Red", ""))</f>
        <v/>
      </c>
    </row>
    <row r="484" spans="1:24" x14ac:dyDescent="0.25">
      <c r="A484" s="2"/>
      <c r="B484" s="86"/>
      <c r="C484" s="87"/>
      <c r="D484" s="88"/>
      <c r="E484" s="89"/>
      <c r="F484" s="90"/>
      <c r="G484" s="2"/>
      <c r="H484" s="38" t="str">
        <f t="shared" si="35"/>
        <v/>
      </c>
      <c r="I484" s="2"/>
      <c r="M484" s="6" t="str">
        <f t="shared" si="36"/>
        <v/>
      </c>
      <c r="N484" s="7" t="str">
        <f>IF($D484="", "", IF(COUNTIF(Budgets!$T$11:$T$20, $D484)&gt;0, $F$9, IF(COUNTIF(Budgets!$T$22:$T$46, $D484)&gt;0, $E$9, "")))</f>
        <v/>
      </c>
      <c r="P484" s="12" t="str">
        <f t="shared" si="37"/>
        <v/>
      </c>
      <c r="R484" s="12" t="str">
        <f t="shared" si="38"/>
        <v/>
      </c>
      <c r="T484" s="12" t="str">
        <f ca="1">IFERROR(INDEX(Report!$BE$6:$BE$17, MATCH($P484, Report!$AZ$6:$AZ$17, 0)), "")</f>
        <v/>
      </c>
      <c r="V484" s="12" t="str">
        <f t="shared" ca="1" si="39"/>
        <v/>
      </c>
      <c r="X484" s="12" t="str">
        <f>IF($B484="", "", IF(OR(ISNUMBER($B484)=FALSE, $B484&lt;Report!$AX$6, $B484&gt;Report!$AY$17), "Red", ""))</f>
        <v/>
      </c>
    </row>
    <row r="485" spans="1:24" x14ac:dyDescent="0.25">
      <c r="A485" s="2"/>
      <c r="B485" s="86"/>
      <c r="C485" s="87"/>
      <c r="D485" s="88"/>
      <c r="E485" s="89"/>
      <c r="F485" s="90"/>
      <c r="G485" s="2"/>
      <c r="H485" s="38" t="str">
        <f t="shared" si="35"/>
        <v/>
      </c>
      <c r="I485" s="2"/>
      <c r="M485" s="6" t="str">
        <f t="shared" si="36"/>
        <v/>
      </c>
      <c r="N485" s="7" t="str">
        <f>IF($D485="", "", IF(COUNTIF(Budgets!$T$11:$T$20, $D485)&gt;0, $F$9, IF(COUNTIF(Budgets!$T$22:$T$46, $D485)&gt;0, $E$9, "")))</f>
        <v/>
      </c>
      <c r="P485" s="12" t="str">
        <f t="shared" si="37"/>
        <v/>
      </c>
      <c r="R485" s="12" t="str">
        <f t="shared" si="38"/>
        <v/>
      </c>
      <c r="T485" s="12" t="str">
        <f ca="1">IFERROR(INDEX(Report!$BE$6:$BE$17, MATCH($P485, Report!$AZ$6:$AZ$17, 0)), "")</f>
        <v/>
      </c>
      <c r="V485" s="12" t="str">
        <f t="shared" ca="1" si="39"/>
        <v/>
      </c>
      <c r="X485" s="12" t="str">
        <f>IF($B485="", "", IF(OR(ISNUMBER($B485)=FALSE, $B485&lt;Report!$AX$6, $B485&gt;Report!$AY$17), "Red", ""))</f>
        <v/>
      </c>
    </row>
    <row r="486" spans="1:24" x14ac:dyDescent="0.25">
      <c r="A486" s="2"/>
      <c r="B486" s="86"/>
      <c r="C486" s="87"/>
      <c r="D486" s="88"/>
      <c r="E486" s="89"/>
      <c r="F486" s="90"/>
      <c r="G486" s="2"/>
      <c r="H486" s="38" t="str">
        <f t="shared" si="35"/>
        <v/>
      </c>
      <c r="I486" s="2"/>
      <c r="M486" s="6" t="str">
        <f t="shared" si="36"/>
        <v/>
      </c>
      <c r="N486" s="7" t="str">
        <f>IF($D486="", "", IF(COUNTIF(Budgets!$T$11:$T$20, $D486)&gt;0, $F$9, IF(COUNTIF(Budgets!$T$22:$T$46, $D486)&gt;0, $E$9, "")))</f>
        <v/>
      </c>
      <c r="P486" s="12" t="str">
        <f t="shared" si="37"/>
        <v/>
      </c>
      <c r="R486" s="12" t="str">
        <f t="shared" si="38"/>
        <v/>
      </c>
      <c r="T486" s="12" t="str">
        <f ca="1">IFERROR(INDEX(Report!$BE$6:$BE$17, MATCH($P486, Report!$AZ$6:$AZ$17, 0)), "")</f>
        <v/>
      </c>
      <c r="V486" s="12" t="str">
        <f t="shared" ca="1" si="39"/>
        <v/>
      </c>
      <c r="X486" s="12" t="str">
        <f>IF($B486="", "", IF(OR(ISNUMBER($B486)=FALSE, $B486&lt;Report!$AX$6, $B486&gt;Report!$AY$17), "Red", ""))</f>
        <v/>
      </c>
    </row>
    <row r="487" spans="1:24" x14ac:dyDescent="0.25">
      <c r="A487" s="2"/>
      <c r="B487" s="86"/>
      <c r="C487" s="87"/>
      <c r="D487" s="88"/>
      <c r="E487" s="89"/>
      <c r="F487" s="90"/>
      <c r="G487" s="2"/>
      <c r="H487" s="38" t="str">
        <f t="shared" si="35"/>
        <v/>
      </c>
      <c r="I487" s="2"/>
      <c r="M487" s="6" t="str">
        <f t="shared" si="36"/>
        <v/>
      </c>
      <c r="N487" s="7" t="str">
        <f>IF($D487="", "", IF(COUNTIF(Budgets!$T$11:$T$20, $D487)&gt;0, $F$9, IF(COUNTIF(Budgets!$T$22:$T$46, $D487)&gt;0, $E$9, "")))</f>
        <v/>
      </c>
      <c r="P487" s="12" t="str">
        <f t="shared" si="37"/>
        <v/>
      </c>
      <c r="R487" s="12" t="str">
        <f t="shared" si="38"/>
        <v/>
      </c>
      <c r="T487" s="12" t="str">
        <f ca="1">IFERROR(INDEX(Report!$BE$6:$BE$17, MATCH($P487, Report!$AZ$6:$AZ$17, 0)), "")</f>
        <v/>
      </c>
      <c r="V487" s="12" t="str">
        <f t="shared" ca="1" si="39"/>
        <v/>
      </c>
      <c r="X487" s="12" t="str">
        <f>IF($B487="", "", IF(OR(ISNUMBER($B487)=FALSE, $B487&lt;Report!$AX$6, $B487&gt;Report!$AY$17), "Red", ""))</f>
        <v/>
      </c>
    </row>
    <row r="488" spans="1:24" x14ac:dyDescent="0.25">
      <c r="A488" s="2"/>
      <c r="B488" s="86"/>
      <c r="C488" s="87"/>
      <c r="D488" s="88"/>
      <c r="E488" s="89"/>
      <c r="F488" s="90"/>
      <c r="G488" s="2"/>
      <c r="H488" s="38" t="str">
        <f t="shared" si="35"/>
        <v/>
      </c>
      <c r="I488" s="2"/>
      <c r="M488" s="6" t="str">
        <f t="shared" si="36"/>
        <v/>
      </c>
      <c r="N488" s="7" t="str">
        <f>IF($D488="", "", IF(COUNTIF(Budgets!$T$11:$T$20, $D488)&gt;0, $F$9, IF(COUNTIF(Budgets!$T$22:$T$46, $D488)&gt;0, $E$9, "")))</f>
        <v/>
      </c>
      <c r="P488" s="12" t="str">
        <f t="shared" si="37"/>
        <v/>
      </c>
      <c r="R488" s="12" t="str">
        <f t="shared" si="38"/>
        <v/>
      </c>
      <c r="T488" s="12" t="str">
        <f ca="1">IFERROR(INDEX(Report!$BE$6:$BE$17, MATCH($P488, Report!$AZ$6:$AZ$17, 0)), "")</f>
        <v/>
      </c>
      <c r="V488" s="12" t="str">
        <f t="shared" ca="1" si="39"/>
        <v/>
      </c>
      <c r="X488" s="12" t="str">
        <f>IF($B488="", "", IF(OR(ISNUMBER($B488)=FALSE, $B488&lt;Report!$AX$6, $B488&gt;Report!$AY$17), "Red", ""))</f>
        <v/>
      </c>
    </row>
    <row r="489" spans="1:24" x14ac:dyDescent="0.25">
      <c r="A489" s="2"/>
      <c r="B489" s="86"/>
      <c r="C489" s="87"/>
      <c r="D489" s="88"/>
      <c r="E489" s="89"/>
      <c r="F489" s="90"/>
      <c r="G489" s="2"/>
      <c r="H489" s="38" t="str">
        <f t="shared" si="35"/>
        <v/>
      </c>
      <c r="I489" s="2"/>
      <c r="M489" s="6" t="str">
        <f t="shared" si="36"/>
        <v/>
      </c>
      <c r="N489" s="7" t="str">
        <f>IF($D489="", "", IF(COUNTIF(Budgets!$T$11:$T$20, $D489)&gt;0, $F$9, IF(COUNTIF(Budgets!$T$22:$T$46, $D489)&gt;0, $E$9, "")))</f>
        <v/>
      </c>
      <c r="P489" s="12" t="str">
        <f t="shared" si="37"/>
        <v/>
      </c>
      <c r="R489" s="12" t="str">
        <f t="shared" si="38"/>
        <v/>
      </c>
      <c r="T489" s="12" t="str">
        <f ca="1">IFERROR(INDEX(Report!$BE$6:$BE$17, MATCH($P489, Report!$AZ$6:$AZ$17, 0)), "")</f>
        <v/>
      </c>
      <c r="V489" s="12" t="str">
        <f t="shared" ca="1" si="39"/>
        <v/>
      </c>
      <c r="X489" s="12" t="str">
        <f>IF($B489="", "", IF(OR(ISNUMBER($B489)=FALSE, $B489&lt;Report!$AX$6, $B489&gt;Report!$AY$17), "Red", ""))</f>
        <v/>
      </c>
    </row>
    <row r="490" spans="1:24" x14ac:dyDescent="0.25">
      <c r="A490" s="2"/>
      <c r="B490" s="86"/>
      <c r="C490" s="87"/>
      <c r="D490" s="88"/>
      <c r="E490" s="89"/>
      <c r="F490" s="90"/>
      <c r="G490" s="2"/>
      <c r="H490" s="38" t="str">
        <f t="shared" si="35"/>
        <v/>
      </c>
      <c r="I490" s="2"/>
      <c r="M490" s="6" t="str">
        <f t="shared" si="36"/>
        <v/>
      </c>
      <c r="N490" s="7" t="str">
        <f>IF($D490="", "", IF(COUNTIF(Budgets!$T$11:$T$20, $D490)&gt;0, $F$9, IF(COUNTIF(Budgets!$T$22:$T$46, $D490)&gt;0, $E$9, "")))</f>
        <v/>
      </c>
      <c r="P490" s="12" t="str">
        <f t="shared" si="37"/>
        <v/>
      </c>
      <c r="R490" s="12" t="str">
        <f t="shared" si="38"/>
        <v/>
      </c>
      <c r="T490" s="12" t="str">
        <f ca="1">IFERROR(INDEX(Report!$BE$6:$BE$17, MATCH($P490, Report!$AZ$6:$AZ$17, 0)), "")</f>
        <v/>
      </c>
      <c r="V490" s="12" t="str">
        <f t="shared" ca="1" si="39"/>
        <v/>
      </c>
      <c r="X490" s="12" t="str">
        <f>IF($B490="", "", IF(OR(ISNUMBER($B490)=FALSE, $B490&lt;Report!$AX$6, $B490&gt;Report!$AY$17), "Red", ""))</f>
        <v/>
      </c>
    </row>
    <row r="491" spans="1:24" x14ac:dyDescent="0.25">
      <c r="A491" s="2"/>
      <c r="B491" s="86"/>
      <c r="C491" s="87"/>
      <c r="D491" s="88"/>
      <c r="E491" s="89"/>
      <c r="F491" s="90"/>
      <c r="G491" s="2"/>
      <c r="H491" s="38" t="str">
        <f t="shared" si="35"/>
        <v/>
      </c>
      <c r="I491" s="2"/>
      <c r="M491" s="6" t="str">
        <f t="shared" si="36"/>
        <v/>
      </c>
      <c r="N491" s="7" t="str">
        <f>IF($D491="", "", IF(COUNTIF(Budgets!$T$11:$T$20, $D491)&gt;0, $F$9, IF(COUNTIF(Budgets!$T$22:$T$46, $D491)&gt;0, $E$9, "")))</f>
        <v/>
      </c>
      <c r="P491" s="12" t="str">
        <f t="shared" si="37"/>
        <v/>
      </c>
      <c r="R491" s="12" t="str">
        <f t="shared" si="38"/>
        <v/>
      </c>
      <c r="T491" s="12" t="str">
        <f ca="1">IFERROR(INDEX(Report!$BE$6:$BE$17, MATCH($P491, Report!$AZ$6:$AZ$17, 0)), "")</f>
        <v/>
      </c>
      <c r="V491" s="12" t="str">
        <f t="shared" ca="1" si="39"/>
        <v/>
      </c>
      <c r="X491" s="12" t="str">
        <f>IF($B491="", "", IF(OR(ISNUMBER($B491)=FALSE, $B491&lt;Report!$AX$6, $B491&gt;Report!$AY$17), "Red", ""))</f>
        <v/>
      </c>
    </row>
    <row r="492" spans="1:24" x14ac:dyDescent="0.25">
      <c r="A492" s="2"/>
      <c r="B492" s="86"/>
      <c r="C492" s="87"/>
      <c r="D492" s="88"/>
      <c r="E492" s="89"/>
      <c r="F492" s="90"/>
      <c r="G492" s="2"/>
      <c r="H492" s="38" t="str">
        <f t="shared" si="35"/>
        <v/>
      </c>
      <c r="I492" s="2"/>
      <c r="M492" s="6" t="str">
        <f t="shared" si="36"/>
        <v/>
      </c>
      <c r="N492" s="7" t="str">
        <f>IF($D492="", "", IF(COUNTIF(Budgets!$T$11:$T$20, $D492)&gt;0, $F$9, IF(COUNTIF(Budgets!$T$22:$T$46, $D492)&gt;0, $E$9, "")))</f>
        <v/>
      </c>
      <c r="P492" s="12" t="str">
        <f t="shared" si="37"/>
        <v/>
      </c>
      <c r="R492" s="12" t="str">
        <f t="shared" si="38"/>
        <v/>
      </c>
      <c r="T492" s="12" t="str">
        <f ca="1">IFERROR(INDEX(Report!$BE$6:$BE$17, MATCH($P492, Report!$AZ$6:$AZ$17, 0)), "")</f>
        <v/>
      </c>
      <c r="V492" s="12" t="str">
        <f t="shared" ca="1" si="39"/>
        <v/>
      </c>
      <c r="X492" s="12" t="str">
        <f>IF($B492="", "", IF(OR(ISNUMBER($B492)=FALSE, $B492&lt;Report!$AX$6, $B492&gt;Report!$AY$17), "Red", ""))</f>
        <v/>
      </c>
    </row>
    <row r="493" spans="1:24" x14ac:dyDescent="0.25">
      <c r="A493" s="2"/>
      <c r="B493" s="86"/>
      <c r="C493" s="87"/>
      <c r="D493" s="88"/>
      <c r="E493" s="89"/>
      <c r="F493" s="90"/>
      <c r="G493" s="2"/>
      <c r="H493" s="38" t="str">
        <f t="shared" si="35"/>
        <v/>
      </c>
      <c r="I493" s="2"/>
      <c r="M493" s="6" t="str">
        <f t="shared" si="36"/>
        <v/>
      </c>
      <c r="N493" s="7" t="str">
        <f>IF($D493="", "", IF(COUNTIF(Budgets!$T$11:$T$20, $D493)&gt;0, $F$9, IF(COUNTIF(Budgets!$T$22:$T$46, $D493)&gt;0, $E$9, "")))</f>
        <v/>
      </c>
      <c r="P493" s="12" t="str">
        <f t="shared" si="37"/>
        <v/>
      </c>
      <c r="R493" s="12" t="str">
        <f t="shared" si="38"/>
        <v/>
      </c>
      <c r="T493" s="12" t="str">
        <f ca="1">IFERROR(INDEX(Report!$BE$6:$BE$17, MATCH($P493, Report!$AZ$6:$AZ$17, 0)), "")</f>
        <v/>
      </c>
      <c r="V493" s="12" t="str">
        <f t="shared" ca="1" si="39"/>
        <v/>
      </c>
      <c r="X493" s="12" t="str">
        <f>IF($B493="", "", IF(OR(ISNUMBER($B493)=FALSE, $B493&lt;Report!$AX$6, $B493&gt;Report!$AY$17), "Red", ""))</f>
        <v/>
      </c>
    </row>
    <row r="494" spans="1:24" x14ac:dyDescent="0.25">
      <c r="A494" s="2"/>
      <c r="B494" s="86"/>
      <c r="C494" s="87"/>
      <c r="D494" s="88"/>
      <c r="E494" s="89"/>
      <c r="F494" s="90"/>
      <c r="G494" s="2"/>
      <c r="H494" s="38" t="str">
        <f t="shared" si="35"/>
        <v/>
      </c>
      <c r="I494" s="2"/>
      <c r="M494" s="6" t="str">
        <f t="shared" si="36"/>
        <v/>
      </c>
      <c r="N494" s="7" t="str">
        <f>IF($D494="", "", IF(COUNTIF(Budgets!$T$11:$T$20, $D494)&gt;0, $F$9, IF(COUNTIF(Budgets!$T$22:$T$46, $D494)&gt;0, $E$9, "")))</f>
        <v/>
      </c>
      <c r="P494" s="12" t="str">
        <f t="shared" si="37"/>
        <v/>
      </c>
      <c r="R494" s="12" t="str">
        <f t="shared" si="38"/>
        <v/>
      </c>
      <c r="T494" s="12" t="str">
        <f ca="1">IFERROR(INDEX(Report!$BE$6:$BE$17, MATCH($P494, Report!$AZ$6:$AZ$17, 0)), "")</f>
        <v/>
      </c>
      <c r="V494" s="12" t="str">
        <f t="shared" ca="1" si="39"/>
        <v/>
      </c>
      <c r="X494" s="12" t="str">
        <f>IF($B494="", "", IF(OR(ISNUMBER($B494)=FALSE, $B494&lt;Report!$AX$6, $B494&gt;Report!$AY$17), "Red", ""))</f>
        <v/>
      </c>
    </row>
    <row r="495" spans="1:24" x14ac:dyDescent="0.25">
      <c r="A495" s="2"/>
      <c r="B495" s="86"/>
      <c r="C495" s="87"/>
      <c r="D495" s="88"/>
      <c r="E495" s="89"/>
      <c r="F495" s="90"/>
      <c r="G495" s="2"/>
      <c r="H495" s="38" t="str">
        <f t="shared" si="35"/>
        <v/>
      </c>
      <c r="I495" s="2"/>
      <c r="M495" s="6" t="str">
        <f t="shared" si="36"/>
        <v/>
      </c>
      <c r="N495" s="7" t="str">
        <f>IF($D495="", "", IF(COUNTIF(Budgets!$T$11:$T$20, $D495)&gt;0, $F$9, IF(COUNTIF(Budgets!$T$22:$T$46, $D495)&gt;0, $E$9, "")))</f>
        <v/>
      </c>
      <c r="P495" s="12" t="str">
        <f t="shared" si="37"/>
        <v/>
      </c>
      <c r="R495" s="12" t="str">
        <f t="shared" si="38"/>
        <v/>
      </c>
      <c r="T495" s="12" t="str">
        <f ca="1">IFERROR(INDEX(Report!$BE$6:$BE$17, MATCH($P495, Report!$AZ$6:$AZ$17, 0)), "")</f>
        <v/>
      </c>
      <c r="V495" s="12" t="str">
        <f t="shared" ca="1" si="39"/>
        <v/>
      </c>
      <c r="X495" s="12" t="str">
        <f>IF($B495="", "", IF(OR(ISNUMBER($B495)=FALSE, $B495&lt;Report!$AX$6, $B495&gt;Report!$AY$17), "Red", ""))</f>
        <v/>
      </c>
    </row>
    <row r="496" spans="1:24" x14ac:dyDescent="0.25">
      <c r="A496" s="2"/>
      <c r="B496" s="86"/>
      <c r="C496" s="87"/>
      <c r="D496" s="88"/>
      <c r="E496" s="89"/>
      <c r="F496" s="90"/>
      <c r="G496" s="2"/>
      <c r="H496" s="38" t="str">
        <f t="shared" si="35"/>
        <v/>
      </c>
      <c r="I496" s="2"/>
      <c r="M496" s="6" t="str">
        <f t="shared" si="36"/>
        <v/>
      </c>
      <c r="N496" s="7" t="str">
        <f>IF($D496="", "", IF(COUNTIF(Budgets!$T$11:$T$20, $D496)&gt;0, $F$9, IF(COUNTIF(Budgets!$T$22:$T$46, $D496)&gt;0, $E$9, "")))</f>
        <v/>
      </c>
      <c r="P496" s="12" t="str">
        <f t="shared" si="37"/>
        <v/>
      </c>
      <c r="R496" s="12" t="str">
        <f t="shared" si="38"/>
        <v/>
      </c>
      <c r="T496" s="12" t="str">
        <f ca="1">IFERROR(INDEX(Report!$BE$6:$BE$17, MATCH($P496, Report!$AZ$6:$AZ$17, 0)), "")</f>
        <v/>
      </c>
      <c r="V496" s="12" t="str">
        <f t="shared" ca="1" si="39"/>
        <v/>
      </c>
      <c r="X496" s="12" t="str">
        <f>IF($B496="", "", IF(OR(ISNUMBER($B496)=FALSE, $B496&lt;Report!$AX$6, $B496&gt;Report!$AY$17), "Red", ""))</f>
        <v/>
      </c>
    </row>
    <row r="497" spans="1:24" x14ac:dyDescent="0.25">
      <c r="A497" s="2"/>
      <c r="B497" s="86"/>
      <c r="C497" s="87"/>
      <c r="D497" s="88"/>
      <c r="E497" s="89"/>
      <c r="F497" s="90"/>
      <c r="G497" s="2"/>
      <c r="H497" s="38" t="str">
        <f t="shared" si="35"/>
        <v/>
      </c>
      <c r="I497" s="2"/>
      <c r="M497" s="6" t="str">
        <f t="shared" si="36"/>
        <v/>
      </c>
      <c r="N497" s="7" t="str">
        <f>IF($D497="", "", IF(COUNTIF(Budgets!$T$11:$T$20, $D497)&gt;0, $F$9, IF(COUNTIF(Budgets!$T$22:$T$46, $D497)&gt;0, $E$9, "")))</f>
        <v/>
      </c>
      <c r="P497" s="12" t="str">
        <f t="shared" si="37"/>
        <v/>
      </c>
      <c r="R497" s="12" t="str">
        <f t="shared" si="38"/>
        <v/>
      </c>
      <c r="T497" s="12" t="str">
        <f ca="1">IFERROR(INDEX(Report!$BE$6:$BE$17, MATCH($P497, Report!$AZ$6:$AZ$17, 0)), "")</f>
        <v/>
      </c>
      <c r="V497" s="12" t="str">
        <f t="shared" ca="1" si="39"/>
        <v/>
      </c>
      <c r="X497" s="12" t="str">
        <f>IF($B497="", "", IF(OR(ISNUMBER($B497)=FALSE, $B497&lt;Report!$AX$6, $B497&gt;Report!$AY$17), "Red", ""))</f>
        <v/>
      </c>
    </row>
    <row r="498" spans="1:24" x14ac:dyDescent="0.25">
      <c r="A498" s="2"/>
      <c r="B498" s="86"/>
      <c r="C498" s="87"/>
      <c r="D498" s="88"/>
      <c r="E498" s="89"/>
      <c r="F498" s="90"/>
      <c r="G498" s="2"/>
      <c r="H498" s="38" t="str">
        <f t="shared" si="35"/>
        <v/>
      </c>
      <c r="I498" s="2"/>
      <c r="M498" s="6" t="str">
        <f t="shared" si="36"/>
        <v/>
      </c>
      <c r="N498" s="7" t="str">
        <f>IF($D498="", "", IF(COUNTIF(Budgets!$T$11:$T$20, $D498)&gt;0, $F$9, IF(COUNTIF(Budgets!$T$22:$T$46, $D498)&gt;0, $E$9, "")))</f>
        <v/>
      </c>
      <c r="P498" s="12" t="str">
        <f t="shared" si="37"/>
        <v/>
      </c>
      <c r="R498" s="12" t="str">
        <f t="shared" si="38"/>
        <v/>
      </c>
      <c r="T498" s="12" t="str">
        <f ca="1">IFERROR(INDEX(Report!$BE$6:$BE$17, MATCH($P498, Report!$AZ$6:$AZ$17, 0)), "")</f>
        <v/>
      </c>
      <c r="V498" s="12" t="str">
        <f t="shared" ca="1" si="39"/>
        <v/>
      </c>
      <c r="X498" s="12" t="str">
        <f>IF($B498="", "", IF(OR(ISNUMBER($B498)=FALSE, $B498&lt;Report!$AX$6, $B498&gt;Report!$AY$17), "Red", ""))</f>
        <v/>
      </c>
    </row>
    <row r="499" spans="1:24" x14ac:dyDescent="0.25">
      <c r="A499" s="2"/>
      <c r="B499" s="86"/>
      <c r="C499" s="87"/>
      <c r="D499" s="88"/>
      <c r="E499" s="89"/>
      <c r="F499" s="90"/>
      <c r="G499" s="2"/>
      <c r="H499" s="38" t="str">
        <f t="shared" si="35"/>
        <v/>
      </c>
      <c r="I499" s="2"/>
      <c r="M499" s="6" t="str">
        <f t="shared" si="36"/>
        <v/>
      </c>
      <c r="N499" s="7" t="str">
        <f>IF($D499="", "", IF(COUNTIF(Budgets!$T$11:$T$20, $D499)&gt;0, $F$9, IF(COUNTIF(Budgets!$T$22:$T$46, $D499)&gt;0, $E$9, "")))</f>
        <v/>
      </c>
      <c r="P499" s="12" t="str">
        <f t="shared" si="37"/>
        <v/>
      </c>
      <c r="R499" s="12" t="str">
        <f t="shared" si="38"/>
        <v/>
      </c>
      <c r="T499" s="12" t="str">
        <f ca="1">IFERROR(INDEX(Report!$BE$6:$BE$17, MATCH($P499, Report!$AZ$6:$AZ$17, 0)), "")</f>
        <v/>
      </c>
      <c r="V499" s="12" t="str">
        <f t="shared" ca="1" si="39"/>
        <v/>
      </c>
      <c r="X499" s="12" t="str">
        <f>IF($B499="", "", IF(OR(ISNUMBER($B499)=FALSE, $B499&lt;Report!$AX$6, $B499&gt;Report!$AY$17), "Red", ""))</f>
        <v/>
      </c>
    </row>
    <row r="500" spans="1:24" x14ac:dyDescent="0.25">
      <c r="A500" s="2"/>
      <c r="B500" s="86"/>
      <c r="C500" s="87"/>
      <c r="D500" s="88"/>
      <c r="E500" s="89"/>
      <c r="F500" s="90"/>
      <c r="G500" s="2"/>
      <c r="H500" s="38" t="str">
        <f t="shared" si="35"/>
        <v/>
      </c>
      <c r="I500" s="2"/>
      <c r="M500" s="6" t="str">
        <f t="shared" si="36"/>
        <v/>
      </c>
      <c r="N500" s="7" t="str">
        <f>IF($D500="", "", IF(COUNTIF(Budgets!$T$11:$T$20, $D500)&gt;0, $F$9, IF(COUNTIF(Budgets!$T$22:$T$46, $D500)&gt;0, $E$9, "")))</f>
        <v/>
      </c>
      <c r="P500" s="12" t="str">
        <f t="shared" si="37"/>
        <v/>
      </c>
      <c r="R500" s="12" t="str">
        <f t="shared" si="38"/>
        <v/>
      </c>
      <c r="T500" s="12" t="str">
        <f ca="1">IFERROR(INDEX(Report!$BE$6:$BE$17, MATCH($P500, Report!$AZ$6:$AZ$17, 0)), "")</f>
        <v/>
      </c>
      <c r="V500" s="12" t="str">
        <f t="shared" ca="1" si="39"/>
        <v/>
      </c>
      <c r="X500" s="12" t="str">
        <f>IF($B500="", "", IF(OR(ISNUMBER($B500)=FALSE, $B500&lt;Report!$AX$6, $B500&gt;Report!$AY$17), "Red", ""))</f>
        <v/>
      </c>
    </row>
    <row r="501" spans="1:24" x14ac:dyDescent="0.25">
      <c r="A501" s="2"/>
      <c r="B501" s="86"/>
      <c r="C501" s="87"/>
      <c r="D501" s="88"/>
      <c r="E501" s="89"/>
      <c r="F501" s="90"/>
      <c r="G501" s="2"/>
      <c r="H501" s="38" t="str">
        <f t="shared" si="35"/>
        <v/>
      </c>
      <c r="I501" s="2"/>
      <c r="M501" s="6" t="str">
        <f t="shared" si="36"/>
        <v/>
      </c>
      <c r="N501" s="7" t="str">
        <f>IF($D501="", "", IF(COUNTIF(Budgets!$T$11:$T$20, $D501)&gt;0, $F$9, IF(COUNTIF(Budgets!$T$22:$T$46, $D501)&gt;0, $E$9, "")))</f>
        <v/>
      </c>
      <c r="P501" s="12" t="str">
        <f t="shared" si="37"/>
        <v/>
      </c>
      <c r="R501" s="12" t="str">
        <f t="shared" si="38"/>
        <v/>
      </c>
      <c r="T501" s="12" t="str">
        <f ca="1">IFERROR(INDEX(Report!$BE$6:$BE$17, MATCH($P501, Report!$AZ$6:$AZ$17, 0)), "")</f>
        <v/>
      </c>
      <c r="V501" s="12" t="str">
        <f t="shared" ca="1" si="39"/>
        <v/>
      </c>
      <c r="X501" s="12" t="str">
        <f>IF($B501="", "", IF(OR(ISNUMBER($B501)=FALSE, $B501&lt;Report!$AX$6, $B501&gt;Report!$AY$17), "Red", ""))</f>
        <v/>
      </c>
    </row>
    <row r="502" spans="1:24" x14ac:dyDescent="0.25">
      <c r="A502" s="2"/>
      <c r="B502" s="86"/>
      <c r="C502" s="87"/>
      <c r="D502" s="88"/>
      <c r="E502" s="89"/>
      <c r="F502" s="90"/>
      <c r="G502" s="2"/>
      <c r="H502" s="38" t="str">
        <f t="shared" si="35"/>
        <v/>
      </c>
      <c r="I502" s="2"/>
      <c r="M502" s="6" t="str">
        <f t="shared" si="36"/>
        <v/>
      </c>
      <c r="N502" s="7" t="str">
        <f>IF($D502="", "", IF(COUNTIF(Budgets!$T$11:$T$20, $D502)&gt;0, $F$9, IF(COUNTIF(Budgets!$T$22:$T$46, $D502)&gt;0, $E$9, "")))</f>
        <v/>
      </c>
      <c r="P502" s="12" t="str">
        <f t="shared" si="37"/>
        <v/>
      </c>
      <c r="R502" s="12" t="str">
        <f t="shared" si="38"/>
        <v/>
      </c>
      <c r="T502" s="12" t="str">
        <f ca="1">IFERROR(INDEX(Report!$BE$6:$BE$17, MATCH($P502, Report!$AZ$6:$AZ$17, 0)), "")</f>
        <v/>
      </c>
      <c r="V502" s="12" t="str">
        <f t="shared" ca="1" si="39"/>
        <v/>
      </c>
      <c r="X502" s="12" t="str">
        <f>IF($B502="", "", IF(OR(ISNUMBER($B502)=FALSE, $B502&lt;Report!$AX$6, $B502&gt;Report!$AY$17), "Red", ""))</f>
        <v/>
      </c>
    </row>
    <row r="503" spans="1:24" x14ac:dyDescent="0.25">
      <c r="A503" s="2"/>
      <c r="B503" s="86"/>
      <c r="C503" s="87"/>
      <c r="D503" s="88"/>
      <c r="E503" s="89"/>
      <c r="F503" s="90"/>
      <c r="G503" s="2"/>
      <c r="H503" s="38" t="str">
        <f t="shared" si="35"/>
        <v/>
      </c>
      <c r="I503" s="2"/>
      <c r="M503" s="6" t="str">
        <f t="shared" si="36"/>
        <v/>
      </c>
      <c r="N503" s="7" t="str">
        <f>IF($D503="", "", IF(COUNTIF(Budgets!$T$11:$T$20, $D503)&gt;0, $F$9, IF(COUNTIF(Budgets!$T$22:$T$46, $D503)&gt;0, $E$9, "")))</f>
        <v/>
      </c>
      <c r="P503" s="12" t="str">
        <f t="shared" si="37"/>
        <v/>
      </c>
      <c r="R503" s="12" t="str">
        <f t="shared" si="38"/>
        <v/>
      </c>
      <c r="T503" s="12" t="str">
        <f ca="1">IFERROR(INDEX(Report!$BE$6:$BE$17, MATCH($P503, Report!$AZ$6:$AZ$17, 0)), "")</f>
        <v/>
      </c>
      <c r="V503" s="12" t="str">
        <f t="shared" ca="1" si="39"/>
        <v/>
      </c>
      <c r="X503" s="12" t="str">
        <f>IF($B503="", "", IF(OR(ISNUMBER($B503)=FALSE, $B503&lt;Report!$AX$6, $B503&gt;Report!$AY$17), "Red", ""))</f>
        <v/>
      </c>
    </row>
    <row r="504" spans="1:24" x14ac:dyDescent="0.25">
      <c r="A504" s="2"/>
      <c r="B504" s="86"/>
      <c r="C504" s="87"/>
      <c r="D504" s="88"/>
      <c r="E504" s="89"/>
      <c r="F504" s="90"/>
      <c r="G504" s="2"/>
      <c r="H504" s="38" t="str">
        <f t="shared" si="35"/>
        <v/>
      </c>
      <c r="I504" s="2"/>
      <c r="M504" s="6" t="str">
        <f t="shared" si="36"/>
        <v/>
      </c>
      <c r="N504" s="7" t="str">
        <f>IF($D504="", "", IF(COUNTIF(Budgets!$T$11:$T$20, $D504)&gt;0, $F$9, IF(COUNTIF(Budgets!$T$22:$T$46, $D504)&gt;0, $E$9, "")))</f>
        <v/>
      </c>
      <c r="P504" s="12" t="str">
        <f t="shared" si="37"/>
        <v/>
      </c>
      <c r="R504" s="12" t="str">
        <f t="shared" si="38"/>
        <v/>
      </c>
      <c r="T504" s="12" t="str">
        <f ca="1">IFERROR(INDEX(Report!$BE$6:$BE$17, MATCH($P504, Report!$AZ$6:$AZ$17, 0)), "")</f>
        <v/>
      </c>
      <c r="V504" s="12" t="str">
        <f t="shared" ca="1" si="39"/>
        <v/>
      </c>
      <c r="X504" s="12" t="str">
        <f>IF($B504="", "", IF(OR(ISNUMBER($B504)=FALSE, $B504&lt;Report!$AX$6, $B504&gt;Report!$AY$17), "Red", ""))</f>
        <v/>
      </c>
    </row>
    <row r="505" spans="1:24" x14ac:dyDescent="0.25">
      <c r="A505" s="2"/>
      <c r="B505" s="86"/>
      <c r="C505" s="87"/>
      <c r="D505" s="88"/>
      <c r="E505" s="89"/>
      <c r="F505" s="90"/>
      <c r="G505" s="2"/>
      <c r="H505" s="38" t="str">
        <f t="shared" si="35"/>
        <v/>
      </c>
      <c r="I505" s="2"/>
      <c r="M505" s="6" t="str">
        <f t="shared" si="36"/>
        <v/>
      </c>
      <c r="N505" s="7" t="str">
        <f>IF($D505="", "", IF(COUNTIF(Budgets!$T$11:$T$20, $D505)&gt;0, $F$9, IF(COUNTIF(Budgets!$T$22:$T$46, $D505)&gt;0, $E$9, "")))</f>
        <v/>
      </c>
      <c r="P505" s="12" t="str">
        <f t="shared" si="37"/>
        <v/>
      </c>
      <c r="R505" s="12" t="str">
        <f t="shared" si="38"/>
        <v/>
      </c>
      <c r="T505" s="12" t="str">
        <f ca="1">IFERROR(INDEX(Report!$BE$6:$BE$17, MATCH($P505, Report!$AZ$6:$AZ$17, 0)), "")</f>
        <v/>
      </c>
      <c r="V505" s="12" t="str">
        <f t="shared" ca="1" si="39"/>
        <v/>
      </c>
      <c r="X505" s="12" t="str">
        <f>IF($B505="", "", IF(OR(ISNUMBER($B505)=FALSE, $B505&lt;Report!$AX$6, $B505&gt;Report!$AY$17), "Red", ""))</f>
        <v/>
      </c>
    </row>
    <row r="506" spans="1:24" x14ac:dyDescent="0.25">
      <c r="A506" s="2"/>
      <c r="B506" s="86"/>
      <c r="C506" s="87"/>
      <c r="D506" s="88"/>
      <c r="E506" s="89"/>
      <c r="F506" s="90"/>
      <c r="G506" s="2"/>
      <c r="H506" s="38" t="str">
        <f t="shared" si="35"/>
        <v/>
      </c>
      <c r="I506" s="2"/>
      <c r="M506" s="6" t="str">
        <f t="shared" si="36"/>
        <v/>
      </c>
      <c r="N506" s="7" t="str">
        <f>IF($D506="", "", IF(COUNTIF(Budgets!$T$11:$T$20, $D506)&gt;0, $F$9, IF(COUNTIF(Budgets!$T$22:$T$46, $D506)&gt;0, $E$9, "")))</f>
        <v/>
      </c>
      <c r="P506" s="12" t="str">
        <f t="shared" si="37"/>
        <v/>
      </c>
      <c r="R506" s="12" t="str">
        <f t="shared" si="38"/>
        <v/>
      </c>
      <c r="T506" s="12" t="str">
        <f ca="1">IFERROR(INDEX(Report!$BE$6:$BE$17, MATCH($P506, Report!$AZ$6:$AZ$17, 0)), "")</f>
        <v/>
      </c>
      <c r="V506" s="12" t="str">
        <f t="shared" ca="1" si="39"/>
        <v/>
      </c>
      <c r="X506" s="12" t="str">
        <f>IF($B506="", "", IF(OR(ISNUMBER($B506)=FALSE, $B506&lt;Report!$AX$6, $B506&gt;Report!$AY$17), "Red", ""))</f>
        <v/>
      </c>
    </row>
    <row r="507" spans="1:24" x14ac:dyDescent="0.25">
      <c r="A507" s="2"/>
      <c r="B507" s="86"/>
      <c r="C507" s="87"/>
      <c r="D507" s="88"/>
      <c r="E507" s="89"/>
      <c r="F507" s="90"/>
      <c r="G507" s="2"/>
      <c r="H507" s="38" t="str">
        <f t="shared" si="35"/>
        <v/>
      </c>
      <c r="I507" s="2"/>
      <c r="M507" s="6" t="str">
        <f t="shared" si="36"/>
        <v/>
      </c>
      <c r="N507" s="7" t="str">
        <f>IF($D507="", "", IF(COUNTIF(Budgets!$T$11:$T$20, $D507)&gt;0, $F$9, IF(COUNTIF(Budgets!$T$22:$T$46, $D507)&gt;0, $E$9, "")))</f>
        <v/>
      </c>
      <c r="P507" s="12" t="str">
        <f t="shared" si="37"/>
        <v/>
      </c>
      <c r="R507" s="12" t="str">
        <f t="shared" si="38"/>
        <v/>
      </c>
      <c r="T507" s="12" t="str">
        <f ca="1">IFERROR(INDEX(Report!$BE$6:$BE$17, MATCH($P507, Report!$AZ$6:$AZ$17, 0)), "")</f>
        <v/>
      </c>
      <c r="V507" s="12" t="str">
        <f t="shared" ca="1" si="39"/>
        <v/>
      </c>
      <c r="X507" s="12" t="str">
        <f>IF($B507="", "", IF(OR(ISNUMBER($B507)=FALSE, $B507&lt;Report!$AX$6, $B507&gt;Report!$AY$17), "Red", ""))</f>
        <v/>
      </c>
    </row>
    <row r="508" spans="1:24" x14ac:dyDescent="0.25">
      <c r="A508" s="2"/>
      <c r="B508" s="86"/>
      <c r="C508" s="87"/>
      <c r="D508" s="88"/>
      <c r="E508" s="89"/>
      <c r="F508" s="90"/>
      <c r="G508" s="2"/>
      <c r="H508" s="38" t="str">
        <f t="shared" si="35"/>
        <v/>
      </c>
      <c r="I508" s="2"/>
      <c r="M508" s="6" t="str">
        <f t="shared" si="36"/>
        <v/>
      </c>
      <c r="N508" s="7" t="str">
        <f>IF($D508="", "", IF(COUNTIF(Budgets!$T$11:$T$20, $D508)&gt;0, $F$9, IF(COUNTIF(Budgets!$T$22:$T$46, $D508)&gt;0, $E$9, "")))</f>
        <v/>
      </c>
      <c r="P508" s="12" t="str">
        <f t="shared" si="37"/>
        <v/>
      </c>
      <c r="R508" s="12" t="str">
        <f t="shared" si="38"/>
        <v/>
      </c>
      <c r="T508" s="12" t="str">
        <f ca="1">IFERROR(INDEX(Report!$BE$6:$BE$17, MATCH($P508, Report!$AZ$6:$AZ$17, 0)), "")</f>
        <v/>
      </c>
      <c r="V508" s="12" t="str">
        <f t="shared" ca="1" si="39"/>
        <v/>
      </c>
      <c r="X508" s="12" t="str">
        <f>IF($B508="", "", IF(OR(ISNUMBER($B508)=FALSE, $B508&lt;Report!$AX$6, $B508&gt;Report!$AY$17), "Red", ""))</f>
        <v/>
      </c>
    </row>
    <row r="509" spans="1:24" x14ac:dyDescent="0.25">
      <c r="A509" s="2"/>
      <c r="B509" s="86"/>
      <c r="C509" s="87"/>
      <c r="D509" s="88"/>
      <c r="E509" s="89"/>
      <c r="F509" s="90"/>
      <c r="G509" s="2"/>
      <c r="H509" s="38" t="str">
        <f t="shared" si="35"/>
        <v/>
      </c>
      <c r="I509" s="2"/>
      <c r="M509" s="6" t="str">
        <f t="shared" si="36"/>
        <v/>
      </c>
      <c r="N509" s="7" t="str">
        <f>IF($D509="", "", IF(COUNTIF(Budgets!$T$11:$T$20, $D509)&gt;0, $F$9, IF(COUNTIF(Budgets!$T$22:$T$46, $D509)&gt;0, $E$9, "")))</f>
        <v/>
      </c>
      <c r="P509" s="12" t="str">
        <f t="shared" si="37"/>
        <v/>
      </c>
      <c r="R509" s="12" t="str">
        <f t="shared" si="38"/>
        <v/>
      </c>
      <c r="T509" s="12" t="str">
        <f ca="1">IFERROR(INDEX(Report!$BE$6:$BE$17, MATCH($P509, Report!$AZ$6:$AZ$17, 0)), "")</f>
        <v/>
      </c>
      <c r="V509" s="12" t="str">
        <f t="shared" ca="1" si="39"/>
        <v/>
      </c>
      <c r="X509" s="12" t="str">
        <f>IF($B509="", "", IF(OR(ISNUMBER($B509)=FALSE, $B509&lt;Report!$AX$6, $B509&gt;Report!$AY$17), "Red", ""))</f>
        <v/>
      </c>
    </row>
    <row r="510" spans="1:24" x14ac:dyDescent="0.25">
      <c r="A510" s="2"/>
      <c r="B510" s="86"/>
      <c r="C510" s="87"/>
      <c r="D510" s="88"/>
      <c r="E510" s="89"/>
      <c r="F510" s="90"/>
      <c r="G510" s="2"/>
      <c r="H510" s="38" t="str">
        <f t="shared" si="35"/>
        <v/>
      </c>
      <c r="I510" s="2"/>
      <c r="M510" s="6" t="str">
        <f t="shared" si="36"/>
        <v/>
      </c>
      <c r="N510" s="7" t="str">
        <f>IF($D510="", "", IF(COUNTIF(Budgets!$T$11:$T$20, $D510)&gt;0, $F$9, IF(COUNTIF(Budgets!$T$22:$T$46, $D510)&gt;0, $E$9, "")))</f>
        <v/>
      </c>
      <c r="P510" s="12" t="str">
        <f t="shared" si="37"/>
        <v/>
      </c>
      <c r="R510" s="12" t="str">
        <f t="shared" si="38"/>
        <v/>
      </c>
      <c r="T510" s="12" t="str">
        <f ca="1">IFERROR(INDEX(Report!$BE$6:$BE$17, MATCH($P510, Report!$AZ$6:$AZ$17, 0)), "")</f>
        <v/>
      </c>
      <c r="V510" s="12" t="str">
        <f t="shared" ca="1" si="39"/>
        <v/>
      </c>
      <c r="X510" s="12" t="str">
        <f>IF($B510="", "", IF(OR(ISNUMBER($B510)=FALSE, $B510&lt;Report!$AX$6, $B510&gt;Report!$AY$17), "Red", ""))</f>
        <v/>
      </c>
    </row>
    <row r="511" spans="1:24" x14ac:dyDescent="0.25">
      <c r="A511" s="2"/>
      <c r="B511" s="86"/>
      <c r="C511" s="87"/>
      <c r="D511" s="88"/>
      <c r="E511" s="89"/>
      <c r="F511" s="90"/>
      <c r="G511" s="2"/>
      <c r="H511" s="38" t="str">
        <f t="shared" si="35"/>
        <v/>
      </c>
      <c r="I511" s="2"/>
      <c r="M511" s="6" t="str">
        <f t="shared" si="36"/>
        <v/>
      </c>
      <c r="N511" s="7" t="str">
        <f>IF($D511="", "", IF(COUNTIF(Budgets!$T$11:$T$20, $D511)&gt;0, $F$9, IF(COUNTIF(Budgets!$T$22:$T$46, $D511)&gt;0, $E$9, "")))</f>
        <v/>
      </c>
      <c r="P511" s="12" t="str">
        <f t="shared" si="37"/>
        <v/>
      </c>
      <c r="R511" s="12" t="str">
        <f t="shared" si="38"/>
        <v/>
      </c>
      <c r="T511" s="12" t="str">
        <f ca="1">IFERROR(INDEX(Report!$BE$6:$BE$17, MATCH($P511, Report!$AZ$6:$AZ$17, 0)), "")</f>
        <v/>
      </c>
      <c r="V511" s="12" t="str">
        <f t="shared" ca="1" si="39"/>
        <v/>
      </c>
      <c r="X511" s="12" t="str">
        <f>IF($B511="", "", IF(OR(ISNUMBER($B511)=FALSE, $B511&lt;Report!$AX$6, $B511&gt;Report!$AY$17), "Red", ""))</f>
        <v/>
      </c>
    </row>
    <row r="512" spans="1:24" x14ac:dyDescent="0.25">
      <c r="A512" s="2"/>
      <c r="B512" s="86"/>
      <c r="C512" s="87"/>
      <c r="D512" s="88"/>
      <c r="E512" s="89"/>
      <c r="F512" s="90"/>
      <c r="G512" s="2"/>
      <c r="H512" s="38" t="str">
        <f t="shared" si="35"/>
        <v/>
      </c>
      <c r="I512" s="2"/>
      <c r="M512" s="6" t="str">
        <f t="shared" si="36"/>
        <v/>
      </c>
      <c r="N512" s="7" t="str">
        <f>IF($D512="", "", IF(COUNTIF(Budgets!$T$11:$T$20, $D512)&gt;0, $F$9, IF(COUNTIF(Budgets!$T$22:$T$46, $D512)&gt;0, $E$9, "")))</f>
        <v/>
      </c>
      <c r="P512" s="12" t="str">
        <f t="shared" si="37"/>
        <v/>
      </c>
      <c r="R512" s="12" t="str">
        <f t="shared" si="38"/>
        <v/>
      </c>
      <c r="T512" s="12" t="str">
        <f ca="1">IFERROR(INDEX(Report!$BE$6:$BE$17, MATCH($P512, Report!$AZ$6:$AZ$17, 0)), "")</f>
        <v/>
      </c>
      <c r="V512" s="12" t="str">
        <f t="shared" ca="1" si="39"/>
        <v/>
      </c>
      <c r="X512" s="12" t="str">
        <f>IF($B512="", "", IF(OR(ISNUMBER($B512)=FALSE, $B512&lt;Report!$AX$6, $B512&gt;Report!$AY$17), "Red", ""))</f>
        <v/>
      </c>
    </row>
    <row r="513" spans="1:24" x14ac:dyDescent="0.25">
      <c r="A513" s="2"/>
      <c r="B513" s="86"/>
      <c r="C513" s="87"/>
      <c r="D513" s="88"/>
      <c r="E513" s="89"/>
      <c r="F513" s="90"/>
      <c r="G513" s="2"/>
      <c r="H513" s="38" t="str">
        <f t="shared" si="35"/>
        <v/>
      </c>
      <c r="I513" s="2"/>
      <c r="M513" s="6" t="str">
        <f t="shared" si="36"/>
        <v/>
      </c>
      <c r="N513" s="7" t="str">
        <f>IF($D513="", "", IF(COUNTIF(Budgets!$T$11:$T$20, $D513)&gt;0, $F$9, IF(COUNTIF(Budgets!$T$22:$T$46, $D513)&gt;0, $E$9, "")))</f>
        <v/>
      </c>
      <c r="P513" s="12" t="str">
        <f t="shared" si="37"/>
        <v/>
      </c>
      <c r="R513" s="12" t="str">
        <f t="shared" si="38"/>
        <v/>
      </c>
      <c r="T513" s="12" t="str">
        <f ca="1">IFERROR(INDEX(Report!$BE$6:$BE$17, MATCH($P513, Report!$AZ$6:$AZ$17, 0)), "")</f>
        <v/>
      </c>
      <c r="V513" s="12" t="str">
        <f t="shared" ca="1" si="39"/>
        <v/>
      </c>
      <c r="X513" s="12" t="str">
        <f>IF($B513="", "", IF(OR(ISNUMBER($B513)=FALSE, $B513&lt;Report!$AX$6, $B513&gt;Report!$AY$17), "Red", ""))</f>
        <v/>
      </c>
    </row>
    <row r="514" spans="1:24" x14ac:dyDescent="0.25">
      <c r="A514" s="2"/>
      <c r="B514" s="86"/>
      <c r="C514" s="87"/>
      <c r="D514" s="88"/>
      <c r="E514" s="89"/>
      <c r="F514" s="90"/>
      <c r="G514" s="2"/>
      <c r="H514" s="38" t="str">
        <f t="shared" si="35"/>
        <v/>
      </c>
      <c r="I514" s="2"/>
      <c r="M514" s="6" t="str">
        <f t="shared" si="36"/>
        <v/>
      </c>
      <c r="N514" s="7" t="str">
        <f>IF($D514="", "", IF(COUNTIF(Budgets!$T$11:$T$20, $D514)&gt;0, $F$9, IF(COUNTIF(Budgets!$T$22:$T$46, $D514)&gt;0, $E$9, "")))</f>
        <v/>
      </c>
      <c r="P514" s="12" t="str">
        <f t="shared" si="37"/>
        <v/>
      </c>
      <c r="R514" s="12" t="str">
        <f t="shared" si="38"/>
        <v/>
      </c>
      <c r="T514" s="12" t="str">
        <f ca="1">IFERROR(INDEX(Report!$BE$6:$BE$17, MATCH($P514, Report!$AZ$6:$AZ$17, 0)), "")</f>
        <v/>
      </c>
      <c r="V514" s="12" t="str">
        <f t="shared" ca="1" si="39"/>
        <v/>
      </c>
      <c r="X514" s="12" t="str">
        <f>IF($B514="", "", IF(OR(ISNUMBER($B514)=FALSE, $B514&lt;Report!$AX$6, $B514&gt;Report!$AY$17), "Red", ""))</f>
        <v/>
      </c>
    </row>
    <row r="515" spans="1:24" x14ac:dyDescent="0.25">
      <c r="A515" s="2"/>
      <c r="B515" s="86"/>
      <c r="C515" s="87"/>
      <c r="D515" s="88"/>
      <c r="E515" s="89"/>
      <c r="F515" s="90"/>
      <c r="G515" s="2"/>
      <c r="H515" s="38" t="str">
        <f t="shared" si="35"/>
        <v/>
      </c>
      <c r="I515" s="2"/>
      <c r="M515" s="6" t="str">
        <f t="shared" si="36"/>
        <v/>
      </c>
      <c r="N515" s="7" t="str">
        <f>IF($D515="", "", IF(COUNTIF(Budgets!$T$11:$T$20, $D515)&gt;0, $F$9, IF(COUNTIF(Budgets!$T$22:$T$46, $D515)&gt;0, $E$9, "")))</f>
        <v/>
      </c>
      <c r="P515" s="12" t="str">
        <f t="shared" si="37"/>
        <v/>
      </c>
      <c r="R515" s="12" t="str">
        <f t="shared" si="38"/>
        <v/>
      </c>
      <c r="T515" s="12" t="str">
        <f ca="1">IFERROR(INDEX(Report!$BE$6:$BE$17, MATCH($P515, Report!$AZ$6:$AZ$17, 0)), "")</f>
        <v/>
      </c>
      <c r="V515" s="12" t="str">
        <f t="shared" ca="1" si="39"/>
        <v/>
      </c>
      <c r="X515" s="12" t="str">
        <f>IF($B515="", "", IF(OR(ISNUMBER($B515)=FALSE, $B515&lt;Report!$AX$6, $B515&gt;Report!$AY$17), "Red", ""))</f>
        <v/>
      </c>
    </row>
    <row r="516" spans="1:24" x14ac:dyDescent="0.25">
      <c r="A516" s="2"/>
      <c r="B516" s="86"/>
      <c r="C516" s="87"/>
      <c r="D516" s="88"/>
      <c r="E516" s="89"/>
      <c r="F516" s="90"/>
      <c r="G516" s="2"/>
      <c r="H516" s="38" t="str">
        <f t="shared" si="35"/>
        <v/>
      </c>
      <c r="I516" s="2"/>
      <c r="M516" s="6" t="str">
        <f t="shared" si="36"/>
        <v/>
      </c>
      <c r="N516" s="7" t="str">
        <f>IF($D516="", "", IF(COUNTIF(Budgets!$T$11:$T$20, $D516)&gt;0, $F$9, IF(COUNTIF(Budgets!$T$22:$T$46, $D516)&gt;0, $E$9, "")))</f>
        <v/>
      </c>
      <c r="P516" s="12" t="str">
        <f t="shared" si="37"/>
        <v/>
      </c>
      <c r="R516" s="12" t="str">
        <f t="shared" si="38"/>
        <v/>
      </c>
      <c r="T516" s="12" t="str">
        <f ca="1">IFERROR(INDEX(Report!$BE$6:$BE$17, MATCH($P516, Report!$AZ$6:$AZ$17, 0)), "")</f>
        <v/>
      </c>
      <c r="V516" s="12" t="str">
        <f t="shared" ca="1" si="39"/>
        <v/>
      </c>
      <c r="X516" s="12" t="str">
        <f>IF($B516="", "", IF(OR(ISNUMBER($B516)=FALSE, $B516&lt;Report!$AX$6, $B516&gt;Report!$AY$17), "Red", ""))</f>
        <v/>
      </c>
    </row>
    <row r="517" spans="1:24" x14ac:dyDescent="0.25">
      <c r="A517" s="2"/>
      <c r="B517" s="86"/>
      <c r="C517" s="87"/>
      <c r="D517" s="88"/>
      <c r="E517" s="89"/>
      <c r="F517" s="90"/>
      <c r="G517" s="2"/>
      <c r="H517" s="38" t="str">
        <f t="shared" si="35"/>
        <v/>
      </c>
      <c r="I517" s="2"/>
      <c r="M517" s="6" t="str">
        <f t="shared" si="36"/>
        <v/>
      </c>
      <c r="N517" s="7" t="str">
        <f>IF($D517="", "", IF(COUNTIF(Budgets!$T$11:$T$20, $D517)&gt;0, $F$9, IF(COUNTIF(Budgets!$T$22:$T$46, $D517)&gt;0, $E$9, "")))</f>
        <v/>
      </c>
      <c r="P517" s="12" t="str">
        <f t="shared" si="37"/>
        <v/>
      </c>
      <c r="R517" s="12" t="str">
        <f t="shared" si="38"/>
        <v/>
      </c>
      <c r="T517" s="12" t="str">
        <f ca="1">IFERROR(INDEX(Report!$BE$6:$BE$17, MATCH($P517, Report!$AZ$6:$AZ$17, 0)), "")</f>
        <v/>
      </c>
      <c r="V517" s="12" t="str">
        <f t="shared" ca="1" si="39"/>
        <v/>
      </c>
      <c r="X517" s="12" t="str">
        <f>IF($B517="", "", IF(OR(ISNUMBER($B517)=FALSE, $B517&lt;Report!$AX$6, $B517&gt;Report!$AY$17), "Red", ""))</f>
        <v/>
      </c>
    </row>
    <row r="518" spans="1:24" x14ac:dyDescent="0.25">
      <c r="A518" s="2"/>
      <c r="B518" s="86"/>
      <c r="C518" s="87"/>
      <c r="D518" s="88"/>
      <c r="E518" s="89"/>
      <c r="F518" s="90"/>
      <c r="G518" s="2"/>
      <c r="H518" s="38" t="str">
        <f t="shared" si="35"/>
        <v/>
      </c>
      <c r="I518" s="2"/>
      <c r="M518" s="6" t="str">
        <f t="shared" si="36"/>
        <v/>
      </c>
      <c r="N518" s="7" t="str">
        <f>IF($D518="", "", IF(COUNTIF(Budgets!$T$11:$T$20, $D518)&gt;0, $F$9, IF(COUNTIF(Budgets!$T$22:$T$46, $D518)&gt;0, $E$9, "")))</f>
        <v/>
      </c>
      <c r="P518" s="12" t="str">
        <f t="shared" si="37"/>
        <v/>
      </c>
      <c r="R518" s="12" t="str">
        <f t="shared" si="38"/>
        <v/>
      </c>
      <c r="T518" s="12" t="str">
        <f ca="1">IFERROR(INDEX(Report!$BE$6:$BE$17, MATCH($P518, Report!$AZ$6:$AZ$17, 0)), "")</f>
        <v/>
      </c>
      <c r="V518" s="12" t="str">
        <f t="shared" ca="1" si="39"/>
        <v/>
      </c>
      <c r="X518" s="12" t="str">
        <f>IF($B518="", "", IF(OR(ISNUMBER($B518)=FALSE, $B518&lt;Report!$AX$6, $B518&gt;Report!$AY$17), "Red", ""))</f>
        <v/>
      </c>
    </row>
    <row r="519" spans="1:24" x14ac:dyDescent="0.25">
      <c r="A519" s="2"/>
      <c r="B519" s="86"/>
      <c r="C519" s="87"/>
      <c r="D519" s="88"/>
      <c r="E519" s="89"/>
      <c r="F519" s="90"/>
      <c r="G519" s="2"/>
      <c r="H519" s="38" t="str">
        <f t="shared" si="35"/>
        <v/>
      </c>
      <c r="I519" s="2"/>
      <c r="M519" s="6" t="str">
        <f t="shared" si="36"/>
        <v/>
      </c>
      <c r="N519" s="7" t="str">
        <f>IF($D519="", "", IF(COUNTIF(Budgets!$T$11:$T$20, $D519)&gt;0, $F$9, IF(COUNTIF(Budgets!$T$22:$T$46, $D519)&gt;0, $E$9, "")))</f>
        <v/>
      </c>
      <c r="P519" s="12" t="str">
        <f t="shared" si="37"/>
        <v/>
      </c>
      <c r="R519" s="12" t="str">
        <f t="shared" si="38"/>
        <v/>
      </c>
      <c r="T519" s="12" t="str">
        <f ca="1">IFERROR(INDEX(Report!$BE$6:$BE$17, MATCH($P519, Report!$AZ$6:$AZ$17, 0)), "")</f>
        <v/>
      </c>
      <c r="V519" s="12" t="str">
        <f t="shared" ca="1" si="39"/>
        <v/>
      </c>
      <c r="X519" s="12" t="str">
        <f>IF($B519="", "", IF(OR(ISNUMBER($B519)=FALSE, $B519&lt;Report!$AX$6, $B519&gt;Report!$AY$17), "Red", ""))</f>
        <v/>
      </c>
    </row>
    <row r="520" spans="1:24" x14ac:dyDescent="0.25">
      <c r="A520" s="2"/>
      <c r="B520" s="86"/>
      <c r="C520" s="87"/>
      <c r="D520" s="88"/>
      <c r="E520" s="89"/>
      <c r="F520" s="90"/>
      <c r="G520" s="2"/>
      <c r="H520" s="38" t="str">
        <f t="shared" si="35"/>
        <v/>
      </c>
      <c r="I520" s="2"/>
      <c r="M520" s="6" t="str">
        <f t="shared" si="36"/>
        <v/>
      </c>
      <c r="N520" s="7" t="str">
        <f>IF($D520="", "", IF(COUNTIF(Budgets!$T$11:$T$20, $D520)&gt;0, $F$9, IF(COUNTIF(Budgets!$T$22:$T$46, $D520)&gt;0, $E$9, "")))</f>
        <v/>
      </c>
      <c r="P520" s="12" t="str">
        <f t="shared" si="37"/>
        <v/>
      </c>
      <c r="R520" s="12" t="str">
        <f t="shared" si="38"/>
        <v/>
      </c>
      <c r="T520" s="12" t="str">
        <f ca="1">IFERROR(INDEX(Report!$BE$6:$BE$17, MATCH($P520, Report!$AZ$6:$AZ$17, 0)), "")</f>
        <v/>
      </c>
      <c r="V520" s="12" t="str">
        <f t="shared" ca="1" si="39"/>
        <v/>
      </c>
      <c r="X520" s="12" t="str">
        <f>IF($B520="", "", IF(OR(ISNUMBER($B520)=FALSE, $B520&lt;Report!$AX$6, $B520&gt;Report!$AY$17), "Red", ""))</f>
        <v/>
      </c>
    </row>
    <row r="521" spans="1:24" x14ac:dyDescent="0.25">
      <c r="A521" s="2"/>
      <c r="B521" s="86"/>
      <c r="C521" s="87"/>
      <c r="D521" s="88"/>
      <c r="E521" s="89"/>
      <c r="F521" s="90"/>
      <c r="G521" s="2"/>
      <c r="H521" s="38" t="str">
        <f t="shared" si="35"/>
        <v/>
      </c>
      <c r="I521" s="2"/>
      <c r="M521" s="6" t="str">
        <f t="shared" si="36"/>
        <v/>
      </c>
      <c r="N521" s="7" t="str">
        <f>IF($D521="", "", IF(COUNTIF(Budgets!$T$11:$T$20, $D521)&gt;0, $F$9, IF(COUNTIF(Budgets!$T$22:$T$46, $D521)&gt;0, $E$9, "")))</f>
        <v/>
      </c>
      <c r="P521" s="12" t="str">
        <f t="shared" si="37"/>
        <v/>
      </c>
      <c r="R521" s="12" t="str">
        <f t="shared" si="38"/>
        <v/>
      </c>
      <c r="T521" s="12" t="str">
        <f ca="1">IFERROR(INDEX(Report!$BE$6:$BE$17, MATCH($P521, Report!$AZ$6:$AZ$17, 0)), "")</f>
        <v/>
      </c>
      <c r="V521" s="12" t="str">
        <f t="shared" ca="1" si="39"/>
        <v/>
      </c>
      <c r="X521" s="12" t="str">
        <f>IF($B521="", "", IF(OR(ISNUMBER($B521)=FALSE, $B521&lt;Report!$AX$6, $B521&gt;Report!$AY$17), "Red", ""))</f>
        <v/>
      </c>
    </row>
    <row r="522" spans="1:24" x14ac:dyDescent="0.25">
      <c r="A522" s="2"/>
      <c r="B522" s="86"/>
      <c r="C522" s="87"/>
      <c r="D522" s="88"/>
      <c r="E522" s="89"/>
      <c r="F522" s="90"/>
      <c r="G522" s="2"/>
      <c r="H522" s="38" t="str">
        <f t="shared" si="35"/>
        <v/>
      </c>
      <c r="I522" s="2"/>
      <c r="M522" s="6" t="str">
        <f t="shared" si="36"/>
        <v/>
      </c>
      <c r="N522" s="7" t="str">
        <f>IF($D522="", "", IF(COUNTIF(Budgets!$T$11:$T$20, $D522)&gt;0, $F$9, IF(COUNTIF(Budgets!$T$22:$T$46, $D522)&gt;0, $E$9, "")))</f>
        <v/>
      </c>
      <c r="P522" s="12" t="str">
        <f t="shared" si="37"/>
        <v/>
      </c>
      <c r="R522" s="12" t="str">
        <f t="shared" si="38"/>
        <v/>
      </c>
      <c r="T522" s="12" t="str">
        <f ca="1">IFERROR(INDEX(Report!$BE$6:$BE$17, MATCH($P522, Report!$AZ$6:$AZ$17, 0)), "")</f>
        <v/>
      </c>
      <c r="V522" s="12" t="str">
        <f t="shared" ca="1" si="39"/>
        <v/>
      </c>
      <c r="X522" s="12" t="str">
        <f>IF($B522="", "", IF(OR(ISNUMBER($B522)=FALSE, $B522&lt;Report!$AX$6, $B522&gt;Report!$AY$17), "Red", ""))</f>
        <v/>
      </c>
    </row>
    <row r="523" spans="1:24" x14ac:dyDescent="0.25">
      <c r="A523" s="2"/>
      <c r="B523" s="86"/>
      <c r="C523" s="87"/>
      <c r="D523" s="88"/>
      <c r="E523" s="89"/>
      <c r="F523" s="90"/>
      <c r="G523" s="2"/>
      <c r="H523" s="38" t="str">
        <f t="shared" si="35"/>
        <v/>
      </c>
      <c r="I523" s="2"/>
      <c r="M523" s="6" t="str">
        <f t="shared" si="36"/>
        <v/>
      </c>
      <c r="N523" s="7" t="str">
        <f>IF($D523="", "", IF(COUNTIF(Budgets!$T$11:$T$20, $D523)&gt;0, $F$9, IF(COUNTIF(Budgets!$T$22:$T$46, $D523)&gt;0, $E$9, "")))</f>
        <v/>
      </c>
      <c r="P523" s="12" t="str">
        <f t="shared" si="37"/>
        <v/>
      </c>
      <c r="R523" s="12" t="str">
        <f t="shared" si="38"/>
        <v/>
      </c>
      <c r="T523" s="12" t="str">
        <f ca="1">IFERROR(INDEX(Report!$BE$6:$BE$17, MATCH($P523, Report!$AZ$6:$AZ$17, 0)), "")</f>
        <v/>
      </c>
      <c r="V523" s="12" t="str">
        <f t="shared" ca="1" si="39"/>
        <v/>
      </c>
      <c r="X523" s="12" t="str">
        <f>IF($B523="", "", IF(OR(ISNUMBER($B523)=FALSE, $B523&lt;Report!$AX$6, $B523&gt;Report!$AY$17), "Red", ""))</f>
        <v/>
      </c>
    </row>
    <row r="524" spans="1:24" x14ac:dyDescent="0.25">
      <c r="A524" s="2"/>
      <c r="B524" s="86"/>
      <c r="C524" s="87"/>
      <c r="D524" s="88"/>
      <c r="E524" s="89"/>
      <c r="F524" s="90"/>
      <c r="G524" s="2"/>
      <c r="H524" s="38" t="str">
        <f t="shared" ref="H524:H587" si="40">IF(OR($M524="", $N524=""), "", IF($M524=$N524, "", $H$9))</f>
        <v/>
      </c>
      <c r="I524" s="2"/>
      <c r="M524" s="6" t="str">
        <f t="shared" ref="M524:M587" si="41">IF(AND($E524="", $F524=""), "", IF(AND(NOT($E524=""), NOT($F524="")), "", IF($E524="", $F$9, IF($F524="", $E$9, ""))))</f>
        <v/>
      </c>
      <c r="N524" s="7" t="str">
        <f>IF($D524="", "", IF(COUNTIF(Budgets!$T$11:$T$20, $D524)&gt;0, $F$9, IF(COUNTIF(Budgets!$T$22:$T$46, $D524)&gt;0, $E$9, "")))</f>
        <v/>
      </c>
      <c r="P524" s="12" t="str">
        <f t="shared" ref="P524:P587" si="42">IF($B524="", "", IFERROR(TEXT($B524, "mmm yyyy"), ""))</f>
        <v/>
      </c>
      <c r="R524" s="12" t="str">
        <f t="shared" ref="R524:R587" si="43">IF(OR($P524="", $D524=""), "", CONCATENATE($D524, " - ", $P524))</f>
        <v/>
      </c>
      <c r="T524" s="12" t="str">
        <f ca="1">IFERROR(INDEX(Report!$BE$6:$BE$17, MATCH($P524, Report!$AZ$6:$AZ$17, 0)), "")</f>
        <v/>
      </c>
      <c r="V524" s="12" t="str">
        <f t="shared" ref="V524:V587" ca="1" si="44">IF($T524="X", IF($D524="", "", $D524), "")</f>
        <v/>
      </c>
      <c r="X524" s="12" t="str">
        <f>IF($B524="", "", IF(OR(ISNUMBER($B524)=FALSE, $B524&lt;Report!$AX$6, $B524&gt;Report!$AY$17), "Red", ""))</f>
        <v/>
      </c>
    </row>
    <row r="525" spans="1:24" x14ac:dyDescent="0.25">
      <c r="A525" s="2"/>
      <c r="B525" s="86"/>
      <c r="C525" s="87"/>
      <c r="D525" s="88"/>
      <c r="E525" s="89"/>
      <c r="F525" s="90"/>
      <c r="G525" s="2"/>
      <c r="H525" s="38" t="str">
        <f t="shared" si="40"/>
        <v/>
      </c>
      <c r="I525" s="2"/>
      <c r="M525" s="6" t="str">
        <f t="shared" si="41"/>
        <v/>
      </c>
      <c r="N525" s="7" t="str">
        <f>IF($D525="", "", IF(COUNTIF(Budgets!$T$11:$T$20, $D525)&gt;0, $F$9, IF(COUNTIF(Budgets!$T$22:$T$46, $D525)&gt;0, $E$9, "")))</f>
        <v/>
      </c>
      <c r="P525" s="12" t="str">
        <f t="shared" si="42"/>
        <v/>
      </c>
      <c r="R525" s="12" t="str">
        <f t="shared" si="43"/>
        <v/>
      </c>
      <c r="T525" s="12" t="str">
        <f ca="1">IFERROR(INDEX(Report!$BE$6:$BE$17, MATCH($P525, Report!$AZ$6:$AZ$17, 0)), "")</f>
        <v/>
      </c>
      <c r="V525" s="12" t="str">
        <f t="shared" ca="1" si="44"/>
        <v/>
      </c>
      <c r="X525" s="12" t="str">
        <f>IF($B525="", "", IF(OR(ISNUMBER($B525)=FALSE, $B525&lt;Report!$AX$6, $B525&gt;Report!$AY$17), "Red", ""))</f>
        <v/>
      </c>
    </row>
    <row r="526" spans="1:24" x14ac:dyDescent="0.25">
      <c r="A526" s="2"/>
      <c r="B526" s="86"/>
      <c r="C526" s="87"/>
      <c r="D526" s="88"/>
      <c r="E526" s="89"/>
      <c r="F526" s="90"/>
      <c r="G526" s="2"/>
      <c r="H526" s="38" t="str">
        <f t="shared" si="40"/>
        <v/>
      </c>
      <c r="I526" s="2"/>
      <c r="M526" s="6" t="str">
        <f t="shared" si="41"/>
        <v/>
      </c>
      <c r="N526" s="7" t="str">
        <f>IF($D526="", "", IF(COUNTIF(Budgets!$T$11:$T$20, $D526)&gt;0, $F$9, IF(COUNTIF(Budgets!$T$22:$T$46, $D526)&gt;0, $E$9, "")))</f>
        <v/>
      </c>
      <c r="P526" s="12" t="str">
        <f t="shared" si="42"/>
        <v/>
      </c>
      <c r="R526" s="12" t="str">
        <f t="shared" si="43"/>
        <v/>
      </c>
      <c r="T526" s="12" t="str">
        <f ca="1">IFERROR(INDEX(Report!$BE$6:$BE$17, MATCH($P526, Report!$AZ$6:$AZ$17, 0)), "")</f>
        <v/>
      </c>
      <c r="V526" s="12" t="str">
        <f t="shared" ca="1" si="44"/>
        <v/>
      </c>
      <c r="X526" s="12" t="str">
        <f>IF($B526="", "", IF(OR(ISNUMBER($B526)=FALSE, $B526&lt;Report!$AX$6, $B526&gt;Report!$AY$17), "Red", ""))</f>
        <v/>
      </c>
    </row>
    <row r="527" spans="1:24" x14ac:dyDescent="0.25">
      <c r="A527" s="2"/>
      <c r="B527" s="86"/>
      <c r="C527" s="87"/>
      <c r="D527" s="88"/>
      <c r="E527" s="89"/>
      <c r="F527" s="90"/>
      <c r="G527" s="2"/>
      <c r="H527" s="38" t="str">
        <f t="shared" si="40"/>
        <v/>
      </c>
      <c r="I527" s="2"/>
      <c r="M527" s="6" t="str">
        <f t="shared" si="41"/>
        <v/>
      </c>
      <c r="N527" s="7" t="str">
        <f>IF($D527="", "", IF(COUNTIF(Budgets!$T$11:$T$20, $D527)&gt;0, $F$9, IF(COUNTIF(Budgets!$T$22:$T$46, $D527)&gt;0, $E$9, "")))</f>
        <v/>
      </c>
      <c r="P527" s="12" t="str">
        <f t="shared" si="42"/>
        <v/>
      </c>
      <c r="R527" s="12" t="str">
        <f t="shared" si="43"/>
        <v/>
      </c>
      <c r="T527" s="12" t="str">
        <f ca="1">IFERROR(INDEX(Report!$BE$6:$BE$17, MATCH($P527, Report!$AZ$6:$AZ$17, 0)), "")</f>
        <v/>
      </c>
      <c r="V527" s="12" t="str">
        <f t="shared" ca="1" si="44"/>
        <v/>
      </c>
      <c r="X527" s="12" t="str">
        <f>IF($B527="", "", IF(OR(ISNUMBER($B527)=FALSE, $B527&lt;Report!$AX$6, $B527&gt;Report!$AY$17), "Red", ""))</f>
        <v/>
      </c>
    </row>
    <row r="528" spans="1:24" x14ac:dyDescent="0.25">
      <c r="A528" s="2"/>
      <c r="B528" s="86"/>
      <c r="C528" s="87"/>
      <c r="D528" s="88"/>
      <c r="E528" s="89"/>
      <c r="F528" s="90"/>
      <c r="G528" s="2"/>
      <c r="H528" s="38" t="str">
        <f t="shared" si="40"/>
        <v/>
      </c>
      <c r="I528" s="2"/>
      <c r="M528" s="6" t="str">
        <f t="shared" si="41"/>
        <v/>
      </c>
      <c r="N528" s="7" t="str">
        <f>IF($D528="", "", IF(COUNTIF(Budgets!$T$11:$T$20, $D528)&gt;0, $F$9, IF(COUNTIF(Budgets!$T$22:$T$46, $D528)&gt;0, $E$9, "")))</f>
        <v/>
      </c>
      <c r="P528" s="12" t="str">
        <f t="shared" si="42"/>
        <v/>
      </c>
      <c r="R528" s="12" t="str">
        <f t="shared" si="43"/>
        <v/>
      </c>
      <c r="T528" s="12" t="str">
        <f ca="1">IFERROR(INDEX(Report!$BE$6:$BE$17, MATCH($P528, Report!$AZ$6:$AZ$17, 0)), "")</f>
        <v/>
      </c>
      <c r="V528" s="12" t="str">
        <f t="shared" ca="1" si="44"/>
        <v/>
      </c>
      <c r="X528" s="12" t="str">
        <f>IF($B528="", "", IF(OR(ISNUMBER($B528)=FALSE, $B528&lt;Report!$AX$6, $B528&gt;Report!$AY$17), "Red", ""))</f>
        <v/>
      </c>
    </row>
    <row r="529" spans="1:24" x14ac:dyDescent="0.25">
      <c r="A529" s="2"/>
      <c r="B529" s="86"/>
      <c r="C529" s="87"/>
      <c r="D529" s="88"/>
      <c r="E529" s="89"/>
      <c r="F529" s="90"/>
      <c r="G529" s="2"/>
      <c r="H529" s="38" t="str">
        <f t="shared" si="40"/>
        <v/>
      </c>
      <c r="I529" s="2"/>
      <c r="M529" s="6" t="str">
        <f t="shared" si="41"/>
        <v/>
      </c>
      <c r="N529" s="7" t="str">
        <f>IF($D529="", "", IF(COUNTIF(Budgets!$T$11:$T$20, $D529)&gt;0, $F$9, IF(COUNTIF(Budgets!$T$22:$T$46, $D529)&gt;0, $E$9, "")))</f>
        <v/>
      </c>
      <c r="P529" s="12" t="str">
        <f t="shared" si="42"/>
        <v/>
      </c>
      <c r="R529" s="12" t="str">
        <f t="shared" si="43"/>
        <v/>
      </c>
      <c r="T529" s="12" t="str">
        <f ca="1">IFERROR(INDEX(Report!$BE$6:$BE$17, MATCH($P529, Report!$AZ$6:$AZ$17, 0)), "")</f>
        <v/>
      </c>
      <c r="V529" s="12" t="str">
        <f t="shared" ca="1" si="44"/>
        <v/>
      </c>
      <c r="X529" s="12" t="str">
        <f>IF($B529="", "", IF(OR(ISNUMBER($B529)=FALSE, $B529&lt;Report!$AX$6, $B529&gt;Report!$AY$17), "Red", ""))</f>
        <v/>
      </c>
    </row>
    <row r="530" spans="1:24" x14ac:dyDescent="0.25">
      <c r="A530" s="2"/>
      <c r="B530" s="86"/>
      <c r="C530" s="87"/>
      <c r="D530" s="88"/>
      <c r="E530" s="89"/>
      <c r="F530" s="90"/>
      <c r="G530" s="2"/>
      <c r="H530" s="38" t="str">
        <f t="shared" si="40"/>
        <v/>
      </c>
      <c r="I530" s="2"/>
      <c r="M530" s="6" t="str">
        <f t="shared" si="41"/>
        <v/>
      </c>
      <c r="N530" s="7" t="str">
        <f>IF($D530="", "", IF(COUNTIF(Budgets!$T$11:$T$20, $D530)&gt;0, $F$9, IF(COUNTIF(Budgets!$T$22:$T$46, $D530)&gt;0, $E$9, "")))</f>
        <v/>
      </c>
      <c r="P530" s="12" t="str">
        <f t="shared" si="42"/>
        <v/>
      </c>
      <c r="R530" s="12" t="str">
        <f t="shared" si="43"/>
        <v/>
      </c>
      <c r="T530" s="12" t="str">
        <f ca="1">IFERROR(INDEX(Report!$BE$6:$BE$17, MATCH($P530, Report!$AZ$6:$AZ$17, 0)), "")</f>
        <v/>
      </c>
      <c r="V530" s="12" t="str">
        <f t="shared" ca="1" si="44"/>
        <v/>
      </c>
      <c r="X530" s="12" t="str">
        <f>IF($B530="", "", IF(OR(ISNUMBER($B530)=FALSE, $B530&lt;Report!$AX$6, $B530&gt;Report!$AY$17), "Red", ""))</f>
        <v/>
      </c>
    </row>
    <row r="531" spans="1:24" x14ac:dyDescent="0.25">
      <c r="A531" s="2"/>
      <c r="B531" s="86"/>
      <c r="C531" s="87"/>
      <c r="D531" s="88"/>
      <c r="E531" s="89"/>
      <c r="F531" s="90"/>
      <c r="G531" s="2"/>
      <c r="H531" s="38" t="str">
        <f t="shared" si="40"/>
        <v/>
      </c>
      <c r="I531" s="2"/>
      <c r="M531" s="6" t="str">
        <f t="shared" si="41"/>
        <v/>
      </c>
      <c r="N531" s="7" t="str">
        <f>IF($D531="", "", IF(COUNTIF(Budgets!$T$11:$T$20, $D531)&gt;0, $F$9, IF(COUNTIF(Budgets!$T$22:$T$46, $D531)&gt;0, $E$9, "")))</f>
        <v/>
      </c>
      <c r="P531" s="12" t="str">
        <f t="shared" si="42"/>
        <v/>
      </c>
      <c r="R531" s="12" t="str">
        <f t="shared" si="43"/>
        <v/>
      </c>
      <c r="T531" s="12" t="str">
        <f ca="1">IFERROR(INDEX(Report!$BE$6:$BE$17, MATCH($P531, Report!$AZ$6:$AZ$17, 0)), "")</f>
        <v/>
      </c>
      <c r="V531" s="12" t="str">
        <f t="shared" ca="1" si="44"/>
        <v/>
      </c>
      <c r="X531" s="12" t="str">
        <f>IF($B531="", "", IF(OR(ISNUMBER($B531)=FALSE, $B531&lt;Report!$AX$6, $B531&gt;Report!$AY$17), "Red", ""))</f>
        <v/>
      </c>
    </row>
    <row r="532" spans="1:24" x14ac:dyDescent="0.25">
      <c r="A532" s="2"/>
      <c r="B532" s="86"/>
      <c r="C532" s="87"/>
      <c r="D532" s="88"/>
      <c r="E532" s="89"/>
      <c r="F532" s="90"/>
      <c r="G532" s="2"/>
      <c r="H532" s="38" t="str">
        <f t="shared" si="40"/>
        <v/>
      </c>
      <c r="I532" s="2"/>
      <c r="M532" s="6" t="str">
        <f t="shared" si="41"/>
        <v/>
      </c>
      <c r="N532" s="7" t="str">
        <f>IF($D532="", "", IF(COUNTIF(Budgets!$T$11:$T$20, $D532)&gt;0, $F$9, IF(COUNTIF(Budgets!$T$22:$T$46, $D532)&gt;0, $E$9, "")))</f>
        <v/>
      </c>
      <c r="P532" s="12" t="str">
        <f t="shared" si="42"/>
        <v/>
      </c>
      <c r="R532" s="12" t="str">
        <f t="shared" si="43"/>
        <v/>
      </c>
      <c r="T532" s="12" t="str">
        <f ca="1">IFERROR(INDEX(Report!$BE$6:$BE$17, MATCH($P532, Report!$AZ$6:$AZ$17, 0)), "")</f>
        <v/>
      </c>
      <c r="V532" s="12" t="str">
        <f t="shared" ca="1" si="44"/>
        <v/>
      </c>
      <c r="X532" s="12" t="str">
        <f>IF($B532="", "", IF(OR(ISNUMBER($B532)=FALSE, $B532&lt;Report!$AX$6, $B532&gt;Report!$AY$17), "Red", ""))</f>
        <v/>
      </c>
    </row>
    <row r="533" spans="1:24" x14ac:dyDescent="0.25">
      <c r="A533" s="2"/>
      <c r="B533" s="86"/>
      <c r="C533" s="87"/>
      <c r="D533" s="88"/>
      <c r="E533" s="89"/>
      <c r="F533" s="90"/>
      <c r="G533" s="2"/>
      <c r="H533" s="38" t="str">
        <f t="shared" si="40"/>
        <v/>
      </c>
      <c r="I533" s="2"/>
      <c r="M533" s="6" t="str">
        <f t="shared" si="41"/>
        <v/>
      </c>
      <c r="N533" s="7" t="str">
        <f>IF($D533="", "", IF(COUNTIF(Budgets!$T$11:$T$20, $D533)&gt;0, $F$9, IF(COUNTIF(Budgets!$T$22:$T$46, $D533)&gt;0, $E$9, "")))</f>
        <v/>
      </c>
      <c r="P533" s="12" t="str">
        <f t="shared" si="42"/>
        <v/>
      </c>
      <c r="R533" s="12" t="str">
        <f t="shared" si="43"/>
        <v/>
      </c>
      <c r="T533" s="12" t="str">
        <f ca="1">IFERROR(INDEX(Report!$BE$6:$BE$17, MATCH($P533, Report!$AZ$6:$AZ$17, 0)), "")</f>
        <v/>
      </c>
      <c r="V533" s="12" t="str">
        <f t="shared" ca="1" si="44"/>
        <v/>
      </c>
      <c r="X533" s="12" t="str">
        <f>IF($B533="", "", IF(OR(ISNUMBER($B533)=FALSE, $B533&lt;Report!$AX$6, $B533&gt;Report!$AY$17), "Red", ""))</f>
        <v/>
      </c>
    </row>
    <row r="534" spans="1:24" x14ac:dyDescent="0.25">
      <c r="A534" s="2"/>
      <c r="B534" s="86"/>
      <c r="C534" s="87"/>
      <c r="D534" s="88"/>
      <c r="E534" s="89"/>
      <c r="F534" s="90"/>
      <c r="G534" s="2"/>
      <c r="H534" s="38" t="str">
        <f t="shared" si="40"/>
        <v/>
      </c>
      <c r="I534" s="2"/>
      <c r="M534" s="6" t="str">
        <f t="shared" si="41"/>
        <v/>
      </c>
      <c r="N534" s="7" t="str">
        <f>IF($D534="", "", IF(COUNTIF(Budgets!$T$11:$T$20, $D534)&gt;0, $F$9, IF(COUNTIF(Budgets!$T$22:$T$46, $D534)&gt;0, $E$9, "")))</f>
        <v/>
      </c>
      <c r="P534" s="12" t="str">
        <f t="shared" si="42"/>
        <v/>
      </c>
      <c r="R534" s="12" t="str">
        <f t="shared" si="43"/>
        <v/>
      </c>
      <c r="T534" s="12" t="str">
        <f ca="1">IFERROR(INDEX(Report!$BE$6:$BE$17, MATCH($P534, Report!$AZ$6:$AZ$17, 0)), "")</f>
        <v/>
      </c>
      <c r="V534" s="12" t="str">
        <f t="shared" ca="1" si="44"/>
        <v/>
      </c>
      <c r="X534" s="12" t="str">
        <f>IF($B534="", "", IF(OR(ISNUMBER($B534)=FALSE, $B534&lt;Report!$AX$6, $B534&gt;Report!$AY$17), "Red", ""))</f>
        <v/>
      </c>
    </row>
    <row r="535" spans="1:24" x14ac:dyDescent="0.25">
      <c r="A535" s="2"/>
      <c r="B535" s="86"/>
      <c r="C535" s="87"/>
      <c r="D535" s="88"/>
      <c r="E535" s="89"/>
      <c r="F535" s="90"/>
      <c r="G535" s="2"/>
      <c r="H535" s="38" t="str">
        <f t="shared" si="40"/>
        <v/>
      </c>
      <c r="I535" s="2"/>
      <c r="M535" s="6" t="str">
        <f t="shared" si="41"/>
        <v/>
      </c>
      <c r="N535" s="7" t="str">
        <f>IF($D535="", "", IF(COUNTIF(Budgets!$T$11:$T$20, $D535)&gt;0, $F$9, IF(COUNTIF(Budgets!$T$22:$T$46, $D535)&gt;0, $E$9, "")))</f>
        <v/>
      </c>
      <c r="P535" s="12" t="str">
        <f t="shared" si="42"/>
        <v/>
      </c>
      <c r="R535" s="12" t="str">
        <f t="shared" si="43"/>
        <v/>
      </c>
      <c r="T535" s="12" t="str">
        <f ca="1">IFERROR(INDEX(Report!$BE$6:$BE$17, MATCH($P535, Report!$AZ$6:$AZ$17, 0)), "")</f>
        <v/>
      </c>
      <c r="V535" s="12" t="str">
        <f t="shared" ca="1" si="44"/>
        <v/>
      </c>
      <c r="X535" s="12" t="str">
        <f>IF($B535="", "", IF(OR(ISNUMBER($B535)=FALSE, $B535&lt;Report!$AX$6, $B535&gt;Report!$AY$17), "Red", ""))</f>
        <v/>
      </c>
    </row>
    <row r="536" spans="1:24" x14ac:dyDescent="0.25">
      <c r="A536" s="2"/>
      <c r="B536" s="86"/>
      <c r="C536" s="87"/>
      <c r="D536" s="88"/>
      <c r="E536" s="89"/>
      <c r="F536" s="90"/>
      <c r="G536" s="2"/>
      <c r="H536" s="38" t="str">
        <f t="shared" si="40"/>
        <v/>
      </c>
      <c r="I536" s="2"/>
      <c r="M536" s="6" t="str">
        <f t="shared" si="41"/>
        <v/>
      </c>
      <c r="N536" s="7" t="str">
        <f>IF($D536="", "", IF(COUNTIF(Budgets!$T$11:$T$20, $D536)&gt;0, $F$9, IF(COUNTIF(Budgets!$T$22:$T$46, $D536)&gt;0, $E$9, "")))</f>
        <v/>
      </c>
      <c r="P536" s="12" t="str">
        <f t="shared" si="42"/>
        <v/>
      </c>
      <c r="R536" s="12" t="str">
        <f t="shared" si="43"/>
        <v/>
      </c>
      <c r="T536" s="12" t="str">
        <f ca="1">IFERROR(INDEX(Report!$BE$6:$BE$17, MATCH($P536, Report!$AZ$6:$AZ$17, 0)), "")</f>
        <v/>
      </c>
      <c r="V536" s="12" t="str">
        <f t="shared" ca="1" si="44"/>
        <v/>
      </c>
      <c r="X536" s="12" t="str">
        <f>IF($B536="", "", IF(OR(ISNUMBER($B536)=FALSE, $B536&lt;Report!$AX$6, $B536&gt;Report!$AY$17), "Red", ""))</f>
        <v/>
      </c>
    </row>
    <row r="537" spans="1:24" x14ac:dyDescent="0.25">
      <c r="A537" s="2"/>
      <c r="B537" s="86"/>
      <c r="C537" s="87"/>
      <c r="D537" s="88"/>
      <c r="E537" s="89"/>
      <c r="F537" s="90"/>
      <c r="G537" s="2"/>
      <c r="H537" s="38" t="str">
        <f t="shared" si="40"/>
        <v/>
      </c>
      <c r="I537" s="2"/>
      <c r="M537" s="6" t="str">
        <f t="shared" si="41"/>
        <v/>
      </c>
      <c r="N537" s="7" t="str">
        <f>IF($D537="", "", IF(COUNTIF(Budgets!$T$11:$T$20, $D537)&gt;0, $F$9, IF(COUNTIF(Budgets!$T$22:$T$46, $D537)&gt;0, $E$9, "")))</f>
        <v/>
      </c>
      <c r="P537" s="12" t="str">
        <f t="shared" si="42"/>
        <v/>
      </c>
      <c r="R537" s="12" t="str">
        <f t="shared" si="43"/>
        <v/>
      </c>
      <c r="T537" s="12" t="str">
        <f ca="1">IFERROR(INDEX(Report!$BE$6:$BE$17, MATCH($P537, Report!$AZ$6:$AZ$17, 0)), "")</f>
        <v/>
      </c>
      <c r="V537" s="12" t="str">
        <f t="shared" ca="1" si="44"/>
        <v/>
      </c>
      <c r="X537" s="12" t="str">
        <f>IF($B537="", "", IF(OR(ISNUMBER($B537)=FALSE, $B537&lt;Report!$AX$6, $B537&gt;Report!$AY$17), "Red", ""))</f>
        <v/>
      </c>
    </row>
    <row r="538" spans="1:24" x14ac:dyDescent="0.25">
      <c r="A538" s="2"/>
      <c r="B538" s="86"/>
      <c r="C538" s="87"/>
      <c r="D538" s="88"/>
      <c r="E538" s="89"/>
      <c r="F538" s="90"/>
      <c r="G538" s="2"/>
      <c r="H538" s="38" t="str">
        <f t="shared" si="40"/>
        <v/>
      </c>
      <c r="I538" s="2"/>
      <c r="M538" s="6" t="str">
        <f t="shared" si="41"/>
        <v/>
      </c>
      <c r="N538" s="7" t="str">
        <f>IF($D538="", "", IF(COUNTIF(Budgets!$T$11:$T$20, $D538)&gt;0, $F$9, IF(COUNTIF(Budgets!$T$22:$T$46, $D538)&gt;0, $E$9, "")))</f>
        <v/>
      </c>
      <c r="P538" s="12" t="str">
        <f t="shared" si="42"/>
        <v/>
      </c>
      <c r="R538" s="12" t="str">
        <f t="shared" si="43"/>
        <v/>
      </c>
      <c r="T538" s="12" t="str">
        <f ca="1">IFERROR(INDEX(Report!$BE$6:$BE$17, MATCH($P538, Report!$AZ$6:$AZ$17, 0)), "")</f>
        <v/>
      </c>
      <c r="V538" s="12" t="str">
        <f t="shared" ca="1" si="44"/>
        <v/>
      </c>
      <c r="X538" s="12" t="str">
        <f>IF($B538="", "", IF(OR(ISNUMBER($B538)=FALSE, $B538&lt;Report!$AX$6, $B538&gt;Report!$AY$17), "Red", ""))</f>
        <v/>
      </c>
    </row>
    <row r="539" spans="1:24" x14ac:dyDescent="0.25">
      <c r="A539" s="2"/>
      <c r="B539" s="86"/>
      <c r="C539" s="87"/>
      <c r="D539" s="88"/>
      <c r="E539" s="89"/>
      <c r="F539" s="90"/>
      <c r="G539" s="2"/>
      <c r="H539" s="38" t="str">
        <f t="shared" si="40"/>
        <v/>
      </c>
      <c r="I539" s="2"/>
      <c r="M539" s="6" t="str">
        <f t="shared" si="41"/>
        <v/>
      </c>
      <c r="N539" s="7" t="str">
        <f>IF($D539="", "", IF(COUNTIF(Budgets!$T$11:$T$20, $D539)&gt;0, $F$9, IF(COUNTIF(Budgets!$T$22:$T$46, $D539)&gt;0, $E$9, "")))</f>
        <v/>
      </c>
      <c r="P539" s="12" t="str">
        <f t="shared" si="42"/>
        <v/>
      </c>
      <c r="R539" s="12" t="str">
        <f t="shared" si="43"/>
        <v/>
      </c>
      <c r="T539" s="12" t="str">
        <f ca="1">IFERROR(INDEX(Report!$BE$6:$BE$17, MATCH($P539, Report!$AZ$6:$AZ$17, 0)), "")</f>
        <v/>
      </c>
      <c r="V539" s="12" t="str">
        <f t="shared" ca="1" si="44"/>
        <v/>
      </c>
      <c r="X539" s="12" t="str">
        <f>IF($B539="", "", IF(OR(ISNUMBER($B539)=FALSE, $B539&lt;Report!$AX$6, $B539&gt;Report!$AY$17), "Red", ""))</f>
        <v/>
      </c>
    </row>
    <row r="540" spans="1:24" x14ac:dyDescent="0.25">
      <c r="A540" s="2"/>
      <c r="B540" s="86"/>
      <c r="C540" s="87"/>
      <c r="D540" s="88"/>
      <c r="E540" s="89"/>
      <c r="F540" s="90"/>
      <c r="G540" s="2"/>
      <c r="H540" s="38" t="str">
        <f t="shared" si="40"/>
        <v/>
      </c>
      <c r="I540" s="2"/>
      <c r="M540" s="6" t="str">
        <f t="shared" si="41"/>
        <v/>
      </c>
      <c r="N540" s="7" t="str">
        <f>IF($D540="", "", IF(COUNTIF(Budgets!$T$11:$T$20, $D540)&gt;0, $F$9, IF(COUNTIF(Budgets!$T$22:$T$46, $D540)&gt;0, $E$9, "")))</f>
        <v/>
      </c>
      <c r="P540" s="12" t="str">
        <f t="shared" si="42"/>
        <v/>
      </c>
      <c r="R540" s="12" t="str">
        <f t="shared" si="43"/>
        <v/>
      </c>
      <c r="T540" s="12" t="str">
        <f ca="1">IFERROR(INDEX(Report!$BE$6:$BE$17, MATCH($P540, Report!$AZ$6:$AZ$17, 0)), "")</f>
        <v/>
      </c>
      <c r="V540" s="12" t="str">
        <f t="shared" ca="1" si="44"/>
        <v/>
      </c>
      <c r="X540" s="12" t="str">
        <f>IF($B540="", "", IF(OR(ISNUMBER($B540)=FALSE, $B540&lt;Report!$AX$6, $B540&gt;Report!$AY$17), "Red", ""))</f>
        <v/>
      </c>
    </row>
    <row r="541" spans="1:24" x14ac:dyDescent="0.25">
      <c r="A541" s="2"/>
      <c r="B541" s="86"/>
      <c r="C541" s="87"/>
      <c r="D541" s="88"/>
      <c r="E541" s="89"/>
      <c r="F541" s="90"/>
      <c r="G541" s="2"/>
      <c r="H541" s="38" t="str">
        <f t="shared" si="40"/>
        <v/>
      </c>
      <c r="I541" s="2"/>
      <c r="M541" s="6" t="str">
        <f t="shared" si="41"/>
        <v/>
      </c>
      <c r="N541" s="7" t="str">
        <f>IF($D541="", "", IF(COUNTIF(Budgets!$T$11:$T$20, $D541)&gt;0, $F$9, IF(COUNTIF(Budgets!$T$22:$T$46, $D541)&gt;0, $E$9, "")))</f>
        <v/>
      </c>
      <c r="P541" s="12" t="str">
        <f t="shared" si="42"/>
        <v/>
      </c>
      <c r="R541" s="12" t="str">
        <f t="shared" si="43"/>
        <v/>
      </c>
      <c r="T541" s="12" t="str">
        <f ca="1">IFERROR(INDEX(Report!$BE$6:$BE$17, MATCH($P541, Report!$AZ$6:$AZ$17, 0)), "")</f>
        <v/>
      </c>
      <c r="V541" s="12" t="str">
        <f t="shared" ca="1" si="44"/>
        <v/>
      </c>
      <c r="X541" s="12" t="str">
        <f>IF($B541="", "", IF(OR(ISNUMBER($B541)=FALSE, $B541&lt;Report!$AX$6, $B541&gt;Report!$AY$17), "Red", ""))</f>
        <v/>
      </c>
    </row>
    <row r="542" spans="1:24" x14ac:dyDescent="0.25">
      <c r="A542" s="2"/>
      <c r="B542" s="86"/>
      <c r="C542" s="87"/>
      <c r="D542" s="88"/>
      <c r="E542" s="89"/>
      <c r="F542" s="90"/>
      <c r="G542" s="2"/>
      <c r="H542" s="38" t="str">
        <f t="shared" si="40"/>
        <v/>
      </c>
      <c r="I542" s="2"/>
      <c r="M542" s="6" t="str">
        <f t="shared" si="41"/>
        <v/>
      </c>
      <c r="N542" s="7" t="str">
        <f>IF($D542="", "", IF(COUNTIF(Budgets!$T$11:$T$20, $D542)&gt;0, $F$9, IF(COUNTIF(Budgets!$T$22:$T$46, $D542)&gt;0, $E$9, "")))</f>
        <v/>
      </c>
      <c r="P542" s="12" t="str">
        <f t="shared" si="42"/>
        <v/>
      </c>
      <c r="R542" s="12" t="str">
        <f t="shared" si="43"/>
        <v/>
      </c>
      <c r="T542" s="12" t="str">
        <f ca="1">IFERROR(INDEX(Report!$BE$6:$BE$17, MATCH($P542, Report!$AZ$6:$AZ$17, 0)), "")</f>
        <v/>
      </c>
      <c r="V542" s="12" t="str">
        <f t="shared" ca="1" si="44"/>
        <v/>
      </c>
      <c r="X542" s="12" t="str">
        <f>IF($B542="", "", IF(OR(ISNUMBER($B542)=FALSE, $B542&lt;Report!$AX$6, $B542&gt;Report!$AY$17), "Red", ""))</f>
        <v/>
      </c>
    </row>
    <row r="543" spans="1:24" x14ac:dyDescent="0.25">
      <c r="A543" s="2"/>
      <c r="B543" s="86"/>
      <c r="C543" s="87"/>
      <c r="D543" s="88"/>
      <c r="E543" s="89"/>
      <c r="F543" s="90"/>
      <c r="G543" s="2"/>
      <c r="H543" s="38" t="str">
        <f t="shared" si="40"/>
        <v/>
      </c>
      <c r="I543" s="2"/>
      <c r="M543" s="6" t="str">
        <f t="shared" si="41"/>
        <v/>
      </c>
      <c r="N543" s="7" t="str">
        <f>IF($D543="", "", IF(COUNTIF(Budgets!$T$11:$T$20, $D543)&gt;0, $F$9, IF(COUNTIF(Budgets!$T$22:$T$46, $D543)&gt;0, $E$9, "")))</f>
        <v/>
      </c>
      <c r="P543" s="12" t="str">
        <f t="shared" si="42"/>
        <v/>
      </c>
      <c r="R543" s="12" t="str">
        <f t="shared" si="43"/>
        <v/>
      </c>
      <c r="T543" s="12" t="str">
        <f ca="1">IFERROR(INDEX(Report!$BE$6:$BE$17, MATCH($P543, Report!$AZ$6:$AZ$17, 0)), "")</f>
        <v/>
      </c>
      <c r="V543" s="12" t="str">
        <f t="shared" ca="1" si="44"/>
        <v/>
      </c>
      <c r="X543" s="12" t="str">
        <f>IF($B543="", "", IF(OR(ISNUMBER($B543)=FALSE, $B543&lt;Report!$AX$6, $B543&gt;Report!$AY$17), "Red", ""))</f>
        <v/>
      </c>
    </row>
    <row r="544" spans="1:24" x14ac:dyDescent="0.25">
      <c r="A544" s="2"/>
      <c r="B544" s="86"/>
      <c r="C544" s="87"/>
      <c r="D544" s="88"/>
      <c r="E544" s="89"/>
      <c r="F544" s="90"/>
      <c r="G544" s="2"/>
      <c r="H544" s="38" t="str">
        <f t="shared" si="40"/>
        <v/>
      </c>
      <c r="I544" s="2"/>
      <c r="M544" s="6" t="str">
        <f t="shared" si="41"/>
        <v/>
      </c>
      <c r="N544" s="7" t="str">
        <f>IF($D544="", "", IF(COUNTIF(Budgets!$T$11:$T$20, $D544)&gt;0, $F$9, IF(COUNTIF(Budgets!$T$22:$T$46, $D544)&gt;0, $E$9, "")))</f>
        <v/>
      </c>
      <c r="P544" s="12" t="str">
        <f t="shared" si="42"/>
        <v/>
      </c>
      <c r="R544" s="12" t="str">
        <f t="shared" si="43"/>
        <v/>
      </c>
      <c r="T544" s="12" t="str">
        <f ca="1">IFERROR(INDEX(Report!$BE$6:$BE$17, MATCH($P544, Report!$AZ$6:$AZ$17, 0)), "")</f>
        <v/>
      </c>
      <c r="V544" s="12" t="str">
        <f t="shared" ca="1" si="44"/>
        <v/>
      </c>
      <c r="X544" s="12" t="str">
        <f>IF($B544="", "", IF(OR(ISNUMBER($B544)=FALSE, $B544&lt;Report!$AX$6, $B544&gt;Report!$AY$17), "Red", ""))</f>
        <v/>
      </c>
    </row>
    <row r="545" spans="1:24" x14ac:dyDescent="0.25">
      <c r="A545" s="2"/>
      <c r="B545" s="86"/>
      <c r="C545" s="87"/>
      <c r="D545" s="88"/>
      <c r="E545" s="89"/>
      <c r="F545" s="90"/>
      <c r="G545" s="2"/>
      <c r="H545" s="38" t="str">
        <f t="shared" si="40"/>
        <v/>
      </c>
      <c r="I545" s="2"/>
      <c r="M545" s="6" t="str">
        <f t="shared" si="41"/>
        <v/>
      </c>
      <c r="N545" s="7" t="str">
        <f>IF($D545="", "", IF(COUNTIF(Budgets!$T$11:$T$20, $D545)&gt;0, $F$9, IF(COUNTIF(Budgets!$T$22:$T$46, $D545)&gt;0, $E$9, "")))</f>
        <v/>
      </c>
      <c r="P545" s="12" t="str">
        <f t="shared" si="42"/>
        <v/>
      </c>
      <c r="R545" s="12" t="str">
        <f t="shared" si="43"/>
        <v/>
      </c>
      <c r="T545" s="12" t="str">
        <f ca="1">IFERROR(INDEX(Report!$BE$6:$BE$17, MATCH($P545, Report!$AZ$6:$AZ$17, 0)), "")</f>
        <v/>
      </c>
      <c r="V545" s="12" t="str">
        <f t="shared" ca="1" si="44"/>
        <v/>
      </c>
      <c r="X545" s="12" t="str">
        <f>IF($B545="", "", IF(OR(ISNUMBER($B545)=FALSE, $B545&lt;Report!$AX$6, $B545&gt;Report!$AY$17), "Red", ""))</f>
        <v/>
      </c>
    </row>
    <row r="546" spans="1:24" x14ac:dyDescent="0.25">
      <c r="A546" s="2"/>
      <c r="B546" s="86"/>
      <c r="C546" s="87"/>
      <c r="D546" s="88"/>
      <c r="E546" s="89"/>
      <c r="F546" s="90"/>
      <c r="G546" s="2"/>
      <c r="H546" s="38" t="str">
        <f t="shared" si="40"/>
        <v/>
      </c>
      <c r="I546" s="2"/>
      <c r="M546" s="6" t="str">
        <f t="shared" si="41"/>
        <v/>
      </c>
      <c r="N546" s="7" t="str">
        <f>IF($D546="", "", IF(COUNTIF(Budgets!$T$11:$T$20, $D546)&gt;0, $F$9, IF(COUNTIF(Budgets!$T$22:$T$46, $D546)&gt;0, $E$9, "")))</f>
        <v/>
      </c>
      <c r="P546" s="12" t="str">
        <f t="shared" si="42"/>
        <v/>
      </c>
      <c r="R546" s="12" t="str">
        <f t="shared" si="43"/>
        <v/>
      </c>
      <c r="T546" s="12" t="str">
        <f ca="1">IFERROR(INDEX(Report!$BE$6:$BE$17, MATCH($P546, Report!$AZ$6:$AZ$17, 0)), "")</f>
        <v/>
      </c>
      <c r="V546" s="12" t="str">
        <f t="shared" ca="1" si="44"/>
        <v/>
      </c>
      <c r="X546" s="12" t="str">
        <f>IF($B546="", "", IF(OR(ISNUMBER($B546)=FALSE, $B546&lt;Report!$AX$6, $B546&gt;Report!$AY$17), "Red", ""))</f>
        <v/>
      </c>
    </row>
    <row r="547" spans="1:24" x14ac:dyDescent="0.25">
      <c r="A547" s="2"/>
      <c r="B547" s="86"/>
      <c r="C547" s="87"/>
      <c r="D547" s="88"/>
      <c r="E547" s="89"/>
      <c r="F547" s="90"/>
      <c r="G547" s="2"/>
      <c r="H547" s="38" t="str">
        <f t="shared" si="40"/>
        <v/>
      </c>
      <c r="I547" s="2"/>
      <c r="M547" s="6" t="str">
        <f t="shared" si="41"/>
        <v/>
      </c>
      <c r="N547" s="7" t="str">
        <f>IF($D547="", "", IF(COUNTIF(Budgets!$T$11:$T$20, $D547)&gt;0, $F$9, IF(COUNTIF(Budgets!$T$22:$T$46, $D547)&gt;0, $E$9, "")))</f>
        <v/>
      </c>
      <c r="P547" s="12" t="str">
        <f t="shared" si="42"/>
        <v/>
      </c>
      <c r="R547" s="12" t="str">
        <f t="shared" si="43"/>
        <v/>
      </c>
      <c r="T547" s="12" t="str">
        <f ca="1">IFERROR(INDEX(Report!$BE$6:$BE$17, MATCH($P547, Report!$AZ$6:$AZ$17, 0)), "")</f>
        <v/>
      </c>
      <c r="V547" s="12" t="str">
        <f t="shared" ca="1" si="44"/>
        <v/>
      </c>
      <c r="X547" s="12" t="str">
        <f>IF($B547="", "", IF(OR(ISNUMBER($B547)=FALSE, $B547&lt;Report!$AX$6, $B547&gt;Report!$AY$17), "Red", ""))</f>
        <v/>
      </c>
    </row>
    <row r="548" spans="1:24" x14ac:dyDescent="0.25">
      <c r="A548" s="2"/>
      <c r="B548" s="86"/>
      <c r="C548" s="87"/>
      <c r="D548" s="88"/>
      <c r="E548" s="89"/>
      <c r="F548" s="90"/>
      <c r="G548" s="2"/>
      <c r="H548" s="38" t="str">
        <f t="shared" si="40"/>
        <v/>
      </c>
      <c r="I548" s="2"/>
      <c r="M548" s="6" t="str">
        <f t="shared" si="41"/>
        <v/>
      </c>
      <c r="N548" s="7" t="str">
        <f>IF($D548="", "", IF(COUNTIF(Budgets!$T$11:$T$20, $D548)&gt;0, $F$9, IF(COUNTIF(Budgets!$T$22:$T$46, $D548)&gt;0, $E$9, "")))</f>
        <v/>
      </c>
      <c r="P548" s="12" t="str">
        <f t="shared" si="42"/>
        <v/>
      </c>
      <c r="R548" s="12" t="str">
        <f t="shared" si="43"/>
        <v/>
      </c>
      <c r="T548" s="12" t="str">
        <f ca="1">IFERROR(INDEX(Report!$BE$6:$BE$17, MATCH($P548, Report!$AZ$6:$AZ$17, 0)), "")</f>
        <v/>
      </c>
      <c r="V548" s="12" t="str">
        <f t="shared" ca="1" si="44"/>
        <v/>
      </c>
      <c r="X548" s="12" t="str">
        <f>IF($B548="", "", IF(OR(ISNUMBER($B548)=FALSE, $B548&lt;Report!$AX$6, $B548&gt;Report!$AY$17), "Red", ""))</f>
        <v/>
      </c>
    </row>
    <row r="549" spans="1:24" x14ac:dyDescent="0.25">
      <c r="A549" s="2"/>
      <c r="B549" s="86"/>
      <c r="C549" s="87"/>
      <c r="D549" s="88"/>
      <c r="E549" s="89"/>
      <c r="F549" s="90"/>
      <c r="G549" s="2"/>
      <c r="H549" s="38" t="str">
        <f t="shared" si="40"/>
        <v/>
      </c>
      <c r="I549" s="2"/>
      <c r="M549" s="6" t="str">
        <f t="shared" si="41"/>
        <v/>
      </c>
      <c r="N549" s="7" t="str">
        <f>IF($D549="", "", IF(COUNTIF(Budgets!$T$11:$T$20, $D549)&gt;0, $F$9, IF(COUNTIF(Budgets!$T$22:$T$46, $D549)&gt;0, $E$9, "")))</f>
        <v/>
      </c>
      <c r="P549" s="12" t="str">
        <f t="shared" si="42"/>
        <v/>
      </c>
      <c r="R549" s="12" t="str">
        <f t="shared" si="43"/>
        <v/>
      </c>
      <c r="T549" s="12" t="str">
        <f ca="1">IFERROR(INDEX(Report!$BE$6:$BE$17, MATCH($P549, Report!$AZ$6:$AZ$17, 0)), "")</f>
        <v/>
      </c>
      <c r="V549" s="12" t="str">
        <f t="shared" ca="1" si="44"/>
        <v/>
      </c>
      <c r="X549" s="12" t="str">
        <f>IF($B549="", "", IF(OR(ISNUMBER($B549)=FALSE, $B549&lt;Report!$AX$6, $B549&gt;Report!$AY$17), "Red", ""))</f>
        <v/>
      </c>
    </row>
    <row r="550" spans="1:24" x14ac:dyDescent="0.25">
      <c r="A550" s="2"/>
      <c r="B550" s="86"/>
      <c r="C550" s="87"/>
      <c r="D550" s="88"/>
      <c r="E550" s="89"/>
      <c r="F550" s="90"/>
      <c r="G550" s="2"/>
      <c r="H550" s="38" t="str">
        <f t="shared" si="40"/>
        <v/>
      </c>
      <c r="I550" s="2"/>
      <c r="M550" s="6" t="str">
        <f t="shared" si="41"/>
        <v/>
      </c>
      <c r="N550" s="7" t="str">
        <f>IF($D550="", "", IF(COUNTIF(Budgets!$T$11:$T$20, $D550)&gt;0, $F$9, IF(COUNTIF(Budgets!$T$22:$T$46, $D550)&gt;0, $E$9, "")))</f>
        <v/>
      </c>
      <c r="P550" s="12" t="str">
        <f t="shared" si="42"/>
        <v/>
      </c>
      <c r="R550" s="12" t="str">
        <f t="shared" si="43"/>
        <v/>
      </c>
      <c r="T550" s="12" t="str">
        <f ca="1">IFERROR(INDEX(Report!$BE$6:$BE$17, MATCH($P550, Report!$AZ$6:$AZ$17, 0)), "")</f>
        <v/>
      </c>
      <c r="V550" s="12" t="str">
        <f t="shared" ca="1" si="44"/>
        <v/>
      </c>
      <c r="X550" s="12" t="str">
        <f>IF($B550="", "", IF(OR(ISNUMBER($B550)=FALSE, $B550&lt;Report!$AX$6, $B550&gt;Report!$AY$17), "Red", ""))</f>
        <v/>
      </c>
    </row>
    <row r="551" spans="1:24" x14ac:dyDescent="0.25">
      <c r="A551" s="2"/>
      <c r="B551" s="86"/>
      <c r="C551" s="87"/>
      <c r="D551" s="88"/>
      <c r="E551" s="89"/>
      <c r="F551" s="90"/>
      <c r="G551" s="2"/>
      <c r="H551" s="38" t="str">
        <f t="shared" si="40"/>
        <v/>
      </c>
      <c r="I551" s="2"/>
      <c r="M551" s="6" t="str">
        <f t="shared" si="41"/>
        <v/>
      </c>
      <c r="N551" s="7" t="str">
        <f>IF($D551="", "", IF(COUNTIF(Budgets!$T$11:$T$20, $D551)&gt;0, $F$9, IF(COUNTIF(Budgets!$T$22:$T$46, $D551)&gt;0, $E$9, "")))</f>
        <v/>
      </c>
      <c r="P551" s="12" t="str">
        <f t="shared" si="42"/>
        <v/>
      </c>
      <c r="R551" s="12" t="str">
        <f t="shared" si="43"/>
        <v/>
      </c>
      <c r="T551" s="12" t="str">
        <f ca="1">IFERROR(INDEX(Report!$BE$6:$BE$17, MATCH($P551, Report!$AZ$6:$AZ$17, 0)), "")</f>
        <v/>
      </c>
      <c r="V551" s="12" t="str">
        <f t="shared" ca="1" si="44"/>
        <v/>
      </c>
      <c r="X551" s="12" t="str">
        <f>IF($B551="", "", IF(OR(ISNUMBER($B551)=FALSE, $B551&lt;Report!$AX$6, $B551&gt;Report!$AY$17), "Red", ""))</f>
        <v/>
      </c>
    </row>
    <row r="552" spans="1:24" x14ac:dyDescent="0.25">
      <c r="A552" s="2"/>
      <c r="B552" s="86"/>
      <c r="C552" s="87"/>
      <c r="D552" s="88"/>
      <c r="E552" s="89"/>
      <c r="F552" s="90"/>
      <c r="G552" s="2"/>
      <c r="H552" s="38" t="str">
        <f t="shared" si="40"/>
        <v/>
      </c>
      <c r="I552" s="2"/>
      <c r="M552" s="6" t="str">
        <f t="shared" si="41"/>
        <v/>
      </c>
      <c r="N552" s="7" t="str">
        <f>IF($D552="", "", IF(COUNTIF(Budgets!$T$11:$T$20, $D552)&gt;0, $F$9, IF(COUNTIF(Budgets!$T$22:$T$46, $D552)&gt;0, $E$9, "")))</f>
        <v/>
      </c>
      <c r="P552" s="12" t="str">
        <f t="shared" si="42"/>
        <v/>
      </c>
      <c r="R552" s="12" t="str">
        <f t="shared" si="43"/>
        <v/>
      </c>
      <c r="T552" s="12" t="str">
        <f ca="1">IFERROR(INDEX(Report!$BE$6:$BE$17, MATCH($P552, Report!$AZ$6:$AZ$17, 0)), "")</f>
        <v/>
      </c>
      <c r="V552" s="12" t="str">
        <f t="shared" ca="1" si="44"/>
        <v/>
      </c>
      <c r="X552" s="12" t="str">
        <f>IF($B552="", "", IF(OR(ISNUMBER($B552)=FALSE, $B552&lt;Report!$AX$6, $B552&gt;Report!$AY$17), "Red", ""))</f>
        <v/>
      </c>
    </row>
    <row r="553" spans="1:24" x14ac:dyDescent="0.25">
      <c r="A553" s="2"/>
      <c r="B553" s="86"/>
      <c r="C553" s="87"/>
      <c r="D553" s="88"/>
      <c r="E553" s="89"/>
      <c r="F553" s="90"/>
      <c r="G553" s="2"/>
      <c r="H553" s="38" t="str">
        <f t="shared" si="40"/>
        <v/>
      </c>
      <c r="I553" s="2"/>
      <c r="M553" s="6" t="str">
        <f t="shared" si="41"/>
        <v/>
      </c>
      <c r="N553" s="7" t="str">
        <f>IF($D553="", "", IF(COUNTIF(Budgets!$T$11:$T$20, $D553)&gt;0, $F$9, IF(COUNTIF(Budgets!$T$22:$T$46, $D553)&gt;0, $E$9, "")))</f>
        <v/>
      </c>
      <c r="P553" s="12" t="str">
        <f t="shared" si="42"/>
        <v/>
      </c>
      <c r="R553" s="12" t="str">
        <f t="shared" si="43"/>
        <v/>
      </c>
      <c r="T553" s="12" t="str">
        <f ca="1">IFERROR(INDEX(Report!$BE$6:$BE$17, MATCH($P553, Report!$AZ$6:$AZ$17, 0)), "")</f>
        <v/>
      </c>
      <c r="V553" s="12" t="str">
        <f t="shared" ca="1" si="44"/>
        <v/>
      </c>
      <c r="X553" s="12" t="str">
        <f>IF($B553="", "", IF(OR(ISNUMBER($B553)=FALSE, $B553&lt;Report!$AX$6, $B553&gt;Report!$AY$17), "Red", ""))</f>
        <v/>
      </c>
    </row>
    <row r="554" spans="1:24" x14ac:dyDescent="0.25">
      <c r="A554" s="2"/>
      <c r="B554" s="86"/>
      <c r="C554" s="87"/>
      <c r="D554" s="88"/>
      <c r="E554" s="89"/>
      <c r="F554" s="90"/>
      <c r="G554" s="2"/>
      <c r="H554" s="38" t="str">
        <f t="shared" si="40"/>
        <v/>
      </c>
      <c r="I554" s="2"/>
      <c r="M554" s="6" t="str">
        <f t="shared" si="41"/>
        <v/>
      </c>
      <c r="N554" s="7" t="str">
        <f>IF($D554="", "", IF(COUNTIF(Budgets!$T$11:$T$20, $D554)&gt;0, $F$9, IF(COUNTIF(Budgets!$T$22:$T$46, $D554)&gt;0, $E$9, "")))</f>
        <v/>
      </c>
      <c r="P554" s="12" t="str">
        <f t="shared" si="42"/>
        <v/>
      </c>
      <c r="R554" s="12" t="str">
        <f t="shared" si="43"/>
        <v/>
      </c>
      <c r="T554" s="12" t="str">
        <f ca="1">IFERROR(INDEX(Report!$BE$6:$BE$17, MATCH($P554, Report!$AZ$6:$AZ$17, 0)), "")</f>
        <v/>
      </c>
      <c r="V554" s="12" t="str">
        <f t="shared" ca="1" si="44"/>
        <v/>
      </c>
      <c r="X554" s="12" t="str">
        <f>IF($B554="", "", IF(OR(ISNUMBER($B554)=FALSE, $B554&lt;Report!$AX$6, $B554&gt;Report!$AY$17), "Red", ""))</f>
        <v/>
      </c>
    </row>
    <row r="555" spans="1:24" x14ac:dyDescent="0.25">
      <c r="A555" s="2"/>
      <c r="B555" s="86"/>
      <c r="C555" s="87"/>
      <c r="D555" s="88"/>
      <c r="E555" s="89"/>
      <c r="F555" s="90"/>
      <c r="G555" s="2"/>
      <c r="H555" s="38" t="str">
        <f t="shared" si="40"/>
        <v/>
      </c>
      <c r="I555" s="2"/>
      <c r="M555" s="6" t="str">
        <f t="shared" si="41"/>
        <v/>
      </c>
      <c r="N555" s="7" t="str">
        <f>IF($D555="", "", IF(COUNTIF(Budgets!$T$11:$T$20, $D555)&gt;0, $F$9, IF(COUNTIF(Budgets!$T$22:$T$46, $D555)&gt;0, $E$9, "")))</f>
        <v/>
      </c>
      <c r="P555" s="12" t="str">
        <f t="shared" si="42"/>
        <v/>
      </c>
      <c r="R555" s="12" t="str">
        <f t="shared" si="43"/>
        <v/>
      </c>
      <c r="T555" s="12" t="str">
        <f ca="1">IFERROR(INDEX(Report!$BE$6:$BE$17, MATCH($P555, Report!$AZ$6:$AZ$17, 0)), "")</f>
        <v/>
      </c>
      <c r="V555" s="12" t="str">
        <f t="shared" ca="1" si="44"/>
        <v/>
      </c>
      <c r="X555" s="12" t="str">
        <f>IF($B555="", "", IF(OR(ISNUMBER($B555)=FALSE, $B555&lt;Report!$AX$6, $B555&gt;Report!$AY$17), "Red", ""))</f>
        <v/>
      </c>
    </row>
    <row r="556" spans="1:24" x14ac:dyDescent="0.25">
      <c r="A556" s="2"/>
      <c r="B556" s="86"/>
      <c r="C556" s="87"/>
      <c r="D556" s="88"/>
      <c r="E556" s="89"/>
      <c r="F556" s="90"/>
      <c r="G556" s="2"/>
      <c r="H556" s="38" t="str">
        <f t="shared" si="40"/>
        <v/>
      </c>
      <c r="I556" s="2"/>
      <c r="M556" s="6" t="str">
        <f t="shared" si="41"/>
        <v/>
      </c>
      <c r="N556" s="7" t="str">
        <f>IF($D556="", "", IF(COUNTIF(Budgets!$T$11:$T$20, $D556)&gt;0, $F$9, IF(COUNTIF(Budgets!$T$22:$T$46, $D556)&gt;0, $E$9, "")))</f>
        <v/>
      </c>
      <c r="P556" s="12" t="str">
        <f t="shared" si="42"/>
        <v/>
      </c>
      <c r="R556" s="12" t="str">
        <f t="shared" si="43"/>
        <v/>
      </c>
      <c r="T556" s="12" t="str">
        <f ca="1">IFERROR(INDEX(Report!$BE$6:$BE$17, MATCH($P556, Report!$AZ$6:$AZ$17, 0)), "")</f>
        <v/>
      </c>
      <c r="V556" s="12" t="str">
        <f t="shared" ca="1" si="44"/>
        <v/>
      </c>
      <c r="X556" s="12" t="str">
        <f>IF($B556="", "", IF(OR(ISNUMBER($B556)=FALSE, $B556&lt;Report!$AX$6, $B556&gt;Report!$AY$17), "Red", ""))</f>
        <v/>
      </c>
    </row>
    <row r="557" spans="1:24" x14ac:dyDescent="0.25">
      <c r="A557" s="2"/>
      <c r="B557" s="86"/>
      <c r="C557" s="87"/>
      <c r="D557" s="88"/>
      <c r="E557" s="89"/>
      <c r="F557" s="90"/>
      <c r="G557" s="2"/>
      <c r="H557" s="38" t="str">
        <f t="shared" si="40"/>
        <v/>
      </c>
      <c r="I557" s="2"/>
      <c r="M557" s="6" t="str">
        <f t="shared" si="41"/>
        <v/>
      </c>
      <c r="N557" s="7" t="str">
        <f>IF($D557="", "", IF(COUNTIF(Budgets!$T$11:$T$20, $D557)&gt;0, $F$9, IF(COUNTIF(Budgets!$T$22:$T$46, $D557)&gt;0, $E$9, "")))</f>
        <v/>
      </c>
      <c r="P557" s="12" t="str">
        <f t="shared" si="42"/>
        <v/>
      </c>
      <c r="R557" s="12" t="str">
        <f t="shared" si="43"/>
        <v/>
      </c>
      <c r="T557" s="12" t="str">
        <f ca="1">IFERROR(INDEX(Report!$BE$6:$BE$17, MATCH($P557, Report!$AZ$6:$AZ$17, 0)), "")</f>
        <v/>
      </c>
      <c r="V557" s="12" t="str">
        <f t="shared" ca="1" si="44"/>
        <v/>
      </c>
      <c r="X557" s="12" t="str">
        <f>IF($B557="", "", IF(OR(ISNUMBER($B557)=FALSE, $B557&lt;Report!$AX$6, $B557&gt;Report!$AY$17), "Red", ""))</f>
        <v/>
      </c>
    </row>
    <row r="558" spans="1:24" x14ac:dyDescent="0.25">
      <c r="A558" s="2"/>
      <c r="B558" s="86"/>
      <c r="C558" s="87"/>
      <c r="D558" s="88"/>
      <c r="E558" s="89"/>
      <c r="F558" s="90"/>
      <c r="G558" s="2"/>
      <c r="H558" s="38" t="str">
        <f t="shared" si="40"/>
        <v/>
      </c>
      <c r="I558" s="2"/>
      <c r="M558" s="6" t="str">
        <f t="shared" si="41"/>
        <v/>
      </c>
      <c r="N558" s="7" t="str">
        <f>IF($D558="", "", IF(COUNTIF(Budgets!$T$11:$T$20, $D558)&gt;0, $F$9, IF(COUNTIF(Budgets!$T$22:$T$46, $D558)&gt;0, $E$9, "")))</f>
        <v/>
      </c>
      <c r="P558" s="12" t="str">
        <f t="shared" si="42"/>
        <v/>
      </c>
      <c r="R558" s="12" t="str">
        <f t="shared" si="43"/>
        <v/>
      </c>
      <c r="T558" s="12" t="str">
        <f ca="1">IFERROR(INDEX(Report!$BE$6:$BE$17, MATCH($P558, Report!$AZ$6:$AZ$17, 0)), "")</f>
        <v/>
      </c>
      <c r="V558" s="12" t="str">
        <f t="shared" ca="1" si="44"/>
        <v/>
      </c>
      <c r="X558" s="12" t="str">
        <f>IF($B558="", "", IF(OR(ISNUMBER($B558)=FALSE, $B558&lt;Report!$AX$6, $B558&gt;Report!$AY$17), "Red", ""))</f>
        <v/>
      </c>
    </row>
    <row r="559" spans="1:24" x14ac:dyDescent="0.25">
      <c r="A559" s="2"/>
      <c r="B559" s="86"/>
      <c r="C559" s="87"/>
      <c r="D559" s="88"/>
      <c r="E559" s="89"/>
      <c r="F559" s="90"/>
      <c r="G559" s="2"/>
      <c r="H559" s="38" t="str">
        <f t="shared" si="40"/>
        <v/>
      </c>
      <c r="I559" s="2"/>
      <c r="M559" s="6" t="str">
        <f t="shared" si="41"/>
        <v/>
      </c>
      <c r="N559" s="7" t="str">
        <f>IF($D559="", "", IF(COUNTIF(Budgets!$T$11:$T$20, $D559)&gt;0, $F$9, IF(COUNTIF(Budgets!$T$22:$T$46, $D559)&gt;0, $E$9, "")))</f>
        <v/>
      </c>
      <c r="P559" s="12" t="str">
        <f t="shared" si="42"/>
        <v/>
      </c>
      <c r="R559" s="12" t="str">
        <f t="shared" si="43"/>
        <v/>
      </c>
      <c r="T559" s="12" t="str">
        <f ca="1">IFERROR(INDEX(Report!$BE$6:$BE$17, MATCH($P559, Report!$AZ$6:$AZ$17, 0)), "")</f>
        <v/>
      </c>
      <c r="V559" s="12" t="str">
        <f t="shared" ca="1" si="44"/>
        <v/>
      </c>
      <c r="X559" s="12" t="str">
        <f>IF($B559="", "", IF(OR(ISNUMBER($B559)=FALSE, $B559&lt;Report!$AX$6, $B559&gt;Report!$AY$17), "Red", ""))</f>
        <v/>
      </c>
    </row>
    <row r="560" spans="1:24" x14ac:dyDescent="0.25">
      <c r="A560" s="2"/>
      <c r="B560" s="86"/>
      <c r="C560" s="87"/>
      <c r="D560" s="88"/>
      <c r="E560" s="89"/>
      <c r="F560" s="90"/>
      <c r="G560" s="2"/>
      <c r="H560" s="38" t="str">
        <f t="shared" si="40"/>
        <v/>
      </c>
      <c r="I560" s="2"/>
      <c r="M560" s="6" t="str">
        <f t="shared" si="41"/>
        <v/>
      </c>
      <c r="N560" s="7" t="str">
        <f>IF($D560="", "", IF(COUNTIF(Budgets!$T$11:$T$20, $D560)&gt;0, $F$9, IF(COUNTIF(Budgets!$T$22:$T$46, $D560)&gt;0, $E$9, "")))</f>
        <v/>
      </c>
      <c r="P560" s="12" t="str">
        <f t="shared" si="42"/>
        <v/>
      </c>
      <c r="R560" s="12" t="str">
        <f t="shared" si="43"/>
        <v/>
      </c>
      <c r="T560" s="12" t="str">
        <f ca="1">IFERROR(INDEX(Report!$BE$6:$BE$17, MATCH($P560, Report!$AZ$6:$AZ$17, 0)), "")</f>
        <v/>
      </c>
      <c r="V560" s="12" t="str">
        <f t="shared" ca="1" si="44"/>
        <v/>
      </c>
      <c r="X560" s="12" t="str">
        <f>IF($B560="", "", IF(OR(ISNUMBER($B560)=FALSE, $B560&lt;Report!$AX$6, $B560&gt;Report!$AY$17), "Red", ""))</f>
        <v/>
      </c>
    </row>
    <row r="561" spans="1:24" x14ac:dyDescent="0.25">
      <c r="A561" s="2"/>
      <c r="B561" s="86"/>
      <c r="C561" s="87"/>
      <c r="D561" s="88"/>
      <c r="E561" s="89"/>
      <c r="F561" s="90"/>
      <c r="G561" s="2"/>
      <c r="H561" s="38" t="str">
        <f t="shared" si="40"/>
        <v/>
      </c>
      <c r="I561" s="2"/>
      <c r="M561" s="6" t="str">
        <f t="shared" si="41"/>
        <v/>
      </c>
      <c r="N561" s="7" t="str">
        <f>IF($D561="", "", IF(COUNTIF(Budgets!$T$11:$T$20, $D561)&gt;0, $F$9, IF(COUNTIF(Budgets!$T$22:$T$46, $D561)&gt;0, $E$9, "")))</f>
        <v/>
      </c>
      <c r="P561" s="12" t="str">
        <f t="shared" si="42"/>
        <v/>
      </c>
      <c r="R561" s="12" t="str">
        <f t="shared" si="43"/>
        <v/>
      </c>
      <c r="T561" s="12" t="str">
        <f ca="1">IFERROR(INDEX(Report!$BE$6:$BE$17, MATCH($P561, Report!$AZ$6:$AZ$17, 0)), "")</f>
        <v/>
      </c>
      <c r="V561" s="12" t="str">
        <f t="shared" ca="1" si="44"/>
        <v/>
      </c>
      <c r="X561" s="12" t="str">
        <f>IF($B561="", "", IF(OR(ISNUMBER($B561)=FALSE, $B561&lt;Report!$AX$6, $B561&gt;Report!$AY$17), "Red", ""))</f>
        <v/>
      </c>
    </row>
    <row r="562" spans="1:24" x14ac:dyDescent="0.25">
      <c r="A562" s="2"/>
      <c r="B562" s="86"/>
      <c r="C562" s="87"/>
      <c r="D562" s="88"/>
      <c r="E562" s="89"/>
      <c r="F562" s="90"/>
      <c r="G562" s="2"/>
      <c r="H562" s="38" t="str">
        <f t="shared" si="40"/>
        <v/>
      </c>
      <c r="I562" s="2"/>
      <c r="M562" s="6" t="str">
        <f t="shared" si="41"/>
        <v/>
      </c>
      <c r="N562" s="7" t="str">
        <f>IF($D562="", "", IF(COUNTIF(Budgets!$T$11:$T$20, $D562)&gt;0, $F$9, IF(COUNTIF(Budgets!$T$22:$T$46, $D562)&gt;0, $E$9, "")))</f>
        <v/>
      </c>
      <c r="P562" s="12" t="str">
        <f t="shared" si="42"/>
        <v/>
      </c>
      <c r="R562" s="12" t="str">
        <f t="shared" si="43"/>
        <v/>
      </c>
      <c r="T562" s="12" t="str">
        <f ca="1">IFERROR(INDEX(Report!$BE$6:$BE$17, MATCH($P562, Report!$AZ$6:$AZ$17, 0)), "")</f>
        <v/>
      </c>
      <c r="V562" s="12" t="str">
        <f t="shared" ca="1" si="44"/>
        <v/>
      </c>
      <c r="X562" s="12" t="str">
        <f>IF($B562="", "", IF(OR(ISNUMBER($B562)=FALSE, $B562&lt;Report!$AX$6, $B562&gt;Report!$AY$17), "Red", ""))</f>
        <v/>
      </c>
    </row>
    <row r="563" spans="1:24" x14ac:dyDescent="0.25">
      <c r="A563" s="2"/>
      <c r="B563" s="86"/>
      <c r="C563" s="87"/>
      <c r="D563" s="88"/>
      <c r="E563" s="89"/>
      <c r="F563" s="90"/>
      <c r="G563" s="2"/>
      <c r="H563" s="38" t="str">
        <f t="shared" si="40"/>
        <v/>
      </c>
      <c r="I563" s="2"/>
      <c r="M563" s="6" t="str">
        <f t="shared" si="41"/>
        <v/>
      </c>
      <c r="N563" s="7" t="str">
        <f>IF($D563="", "", IF(COUNTIF(Budgets!$T$11:$T$20, $D563)&gt;0, $F$9, IF(COUNTIF(Budgets!$T$22:$T$46, $D563)&gt;0, $E$9, "")))</f>
        <v/>
      </c>
      <c r="P563" s="12" t="str">
        <f t="shared" si="42"/>
        <v/>
      </c>
      <c r="R563" s="12" t="str">
        <f t="shared" si="43"/>
        <v/>
      </c>
      <c r="T563" s="12" t="str">
        <f ca="1">IFERROR(INDEX(Report!$BE$6:$BE$17, MATCH($P563, Report!$AZ$6:$AZ$17, 0)), "")</f>
        <v/>
      </c>
      <c r="V563" s="12" t="str">
        <f t="shared" ca="1" si="44"/>
        <v/>
      </c>
      <c r="X563" s="12" t="str">
        <f>IF($B563="", "", IF(OR(ISNUMBER($B563)=FALSE, $B563&lt;Report!$AX$6, $B563&gt;Report!$AY$17), "Red", ""))</f>
        <v/>
      </c>
    </row>
    <row r="564" spans="1:24" x14ac:dyDescent="0.25">
      <c r="A564" s="2"/>
      <c r="B564" s="86"/>
      <c r="C564" s="87"/>
      <c r="D564" s="88"/>
      <c r="E564" s="89"/>
      <c r="F564" s="90"/>
      <c r="G564" s="2"/>
      <c r="H564" s="38" t="str">
        <f t="shared" si="40"/>
        <v/>
      </c>
      <c r="I564" s="2"/>
      <c r="M564" s="6" t="str">
        <f t="shared" si="41"/>
        <v/>
      </c>
      <c r="N564" s="7" t="str">
        <f>IF($D564="", "", IF(COUNTIF(Budgets!$T$11:$T$20, $D564)&gt;0, $F$9, IF(COUNTIF(Budgets!$T$22:$T$46, $D564)&gt;0, $E$9, "")))</f>
        <v/>
      </c>
      <c r="P564" s="12" t="str">
        <f t="shared" si="42"/>
        <v/>
      </c>
      <c r="R564" s="12" t="str">
        <f t="shared" si="43"/>
        <v/>
      </c>
      <c r="T564" s="12" t="str">
        <f ca="1">IFERROR(INDEX(Report!$BE$6:$BE$17, MATCH($P564, Report!$AZ$6:$AZ$17, 0)), "")</f>
        <v/>
      </c>
      <c r="V564" s="12" t="str">
        <f t="shared" ca="1" si="44"/>
        <v/>
      </c>
      <c r="X564" s="12" t="str">
        <f>IF($B564="", "", IF(OR(ISNUMBER($B564)=FALSE, $B564&lt;Report!$AX$6, $B564&gt;Report!$AY$17), "Red", ""))</f>
        <v/>
      </c>
    </row>
    <row r="565" spans="1:24" x14ac:dyDescent="0.25">
      <c r="A565" s="2"/>
      <c r="B565" s="86"/>
      <c r="C565" s="87"/>
      <c r="D565" s="88"/>
      <c r="E565" s="89"/>
      <c r="F565" s="90"/>
      <c r="G565" s="2"/>
      <c r="H565" s="38" t="str">
        <f t="shared" si="40"/>
        <v/>
      </c>
      <c r="I565" s="2"/>
      <c r="M565" s="6" t="str">
        <f t="shared" si="41"/>
        <v/>
      </c>
      <c r="N565" s="7" t="str">
        <f>IF($D565="", "", IF(COUNTIF(Budgets!$T$11:$T$20, $D565)&gt;0, $F$9, IF(COUNTIF(Budgets!$T$22:$T$46, $D565)&gt;0, $E$9, "")))</f>
        <v/>
      </c>
      <c r="P565" s="12" t="str">
        <f t="shared" si="42"/>
        <v/>
      </c>
      <c r="R565" s="12" t="str">
        <f t="shared" si="43"/>
        <v/>
      </c>
      <c r="T565" s="12" t="str">
        <f ca="1">IFERROR(INDEX(Report!$BE$6:$BE$17, MATCH($P565, Report!$AZ$6:$AZ$17, 0)), "")</f>
        <v/>
      </c>
      <c r="V565" s="12" t="str">
        <f t="shared" ca="1" si="44"/>
        <v/>
      </c>
      <c r="X565" s="12" t="str">
        <f>IF($B565="", "", IF(OR(ISNUMBER($B565)=FALSE, $B565&lt;Report!$AX$6, $B565&gt;Report!$AY$17), "Red", ""))</f>
        <v/>
      </c>
    </row>
    <row r="566" spans="1:24" x14ac:dyDescent="0.25">
      <c r="A566" s="2"/>
      <c r="B566" s="86"/>
      <c r="C566" s="87"/>
      <c r="D566" s="88"/>
      <c r="E566" s="89"/>
      <c r="F566" s="90"/>
      <c r="G566" s="2"/>
      <c r="H566" s="38" t="str">
        <f t="shared" si="40"/>
        <v/>
      </c>
      <c r="I566" s="2"/>
      <c r="M566" s="6" t="str">
        <f t="shared" si="41"/>
        <v/>
      </c>
      <c r="N566" s="7" t="str">
        <f>IF($D566="", "", IF(COUNTIF(Budgets!$T$11:$T$20, $D566)&gt;0, $F$9, IF(COUNTIF(Budgets!$T$22:$T$46, $D566)&gt;0, $E$9, "")))</f>
        <v/>
      </c>
      <c r="P566" s="12" t="str">
        <f t="shared" si="42"/>
        <v/>
      </c>
      <c r="R566" s="12" t="str">
        <f t="shared" si="43"/>
        <v/>
      </c>
      <c r="T566" s="12" t="str">
        <f ca="1">IFERROR(INDEX(Report!$BE$6:$BE$17, MATCH($P566, Report!$AZ$6:$AZ$17, 0)), "")</f>
        <v/>
      </c>
      <c r="V566" s="12" t="str">
        <f t="shared" ca="1" si="44"/>
        <v/>
      </c>
      <c r="X566" s="12" t="str">
        <f>IF($B566="", "", IF(OR(ISNUMBER($B566)=FALSE, $B566&lt;Report!$AX$6, $B566&gt;Report!$AY$17), "Red", ""))</f>
        <v/>
      </c>
    </row>
    <row r="567" spans="1:24" x14ac:dyDescent="0.25">
      <c r="A567" s="2"/>
      <c r="B567" s="86"/>
      <c r="C567" s="87"/>
      <c r="D567" s="88"/>
      <c r="E567" s="89"/>
      <c r="F567" s="90"/>
      <c r="G567" s="2"/>
      <c r="H567" s="38" t="str">
        <f t="shared" si="40"/>
        <v/>
      </c>
      <c r="I567" s="2"/>
      <c r="M567" s="6" t="str">
        <f t="shared" si="41"/>
        <v/>
      </c>
      <c r="N567" s="7" t="str">
        <f>IF($D567="", "", IF(COUNTIF(Budgets!$T$11:$T$20, $D567)&gt;0, $F$9, IF(COUNTIF(Budgets!$T$22:$T$46, $D567)&gt;0, $E$9, "")))</f>
        <v/>
      </c>
      <c r="P567" s="12" t="str">
        <f t="shared" si="42"/>
        <v/>
      </c>
      <c r="R567" s="12" t="str">
        <f t="shared" si="43"/>
        <v/>
      </c>
      <c r="T567" s="12" t="str">
        <f ca="1">IFERROR(INDEX(Report!$BE$6:$BE$17, MATCH($P567, Report!$AZ$6:$AZ$17, 0)), "")</f>
        <v/>
      </c>
      <c r="V567" s="12" t="str">
        <f t="shared" ca="1" si="44"/>
        <v/>
      </c>
      <c r="X567" s="12" t="str">
        <f>IF($B567="", "", IF(OR(ISNUMBER($B567)=FALSE, $B567&lt;Report!$AX$6, $B567&gt;Report!$AY$17), "Red", ""))</f>
        <v/>
      </c>
    </row>
    <row r="568" spans="1:24" x14ac:dyDescent="0.25">
      <c r="A568" s="2"/>
      <c r="B568" s="86"/>
      <c r="C568" s="87"/>
      <c r="D568" s="88"/>
      <c r="E568" s="89"/>
      <c r="F568" s="90"/>
      <c r="G568" s="2"/>
      <c r="H568" s="38" t="str">
        <f t="shared" si="40"/>
        <v/>
      </c>
      <c r="I568" s="2"/>
      <c r="M568" s="6" t="str">
        <f t="shared" si="41"/>
        <v/>
      </c>
      <c r="N568" s="7" t="str">
        <f>IF($D568="", "", IF(COUNTIF(Budgets!$T$11:$T$20, $D568)&gt;0, $F$9, IF(COUNTIF(Budgets!$T$22:$T$46, $D568)&gt;0, $E$9, "")))</f>
        <v/>
      </c>
      <c r="P568" s="12" t="str">
        <f t="shared" si="42"/>
        <v/>
      </c>
      <c r="R568" s="12" t="str">
        <f t="shared" si="43"/>
        <v/>
      </c>
      <c r="T568" s="12" t="str">
        <f ca="1">IFERROR(INDEX(Report!$BE$6:$BE$17, MATCH($P568, Report!$AZ$6:$AZ$17, 0)), "")</f>
        <v/>
      </c>
      <c r="V568" s="12" t="str">
        <f t="shared" ca="1" si="44"/>
        <v/>
      </c>
      <c r="X568" s="12" t="str">
        <f>IF($B568="", "", IF(OR(ISNUMBER($B568)=FALSE, $B568&lt;Report!$AX$6, $B568&gt;Report!$AY$17), "Red", ""))</f>
        <v/>
      </c>
    </row>
    <row r="569" spans="1:24" x14ac:dyDescent="0.25">
      <c r="A569" s="2"/>
      <c r="B569" s="86"/>
      <c r="C569" s="87"/>
      <c r="D569" s="88"/>
      <c r="E569" s="89"/>
      <c r="F569" s="90"/>
      <c r="G569" s="2"/>
      <c r="H569" s="38" t="str">
        <f t="shared" si="40"/>
        <v/>
      </c>
      <c r="I569" s="2"/>
      <c r="M569" s="6" t="str">
        <f t="shared" si="41"/>
        <v/>
      </c>
      <c r="N569" s="7" t="str">
        <f>IF($D569="", "", IF(COUNTIF(Budgets!$T$11:$T$20, $D569)&gt;0, $F$9, IF(COUNTIF(Budgets!$T$22:$T$46, $D569)&gt;0, $E$9, "")))</f>
        <v/>
      </c>
      <c r="P569" s="12" t="str">
        <f t="shared" si="42"/>
        <v/>
      </c>
      <c r="R569" s="12" t="str">
        <f t="shared" si="43"/>
        <v/>
      </c>
      <c r="T569" s="12" t="str">
        <f ca="1">IFERROR(INDEX(Report!$BE$6:$BE$17, MATCH($P569, Report!$AZ$6:$AZ$17, 0)), "")</f>
        <v/>
      </c>
      <c r="V569" s="12" t="str">
        <f t="shared" ca="1" si="44"/>
        <v/>
      </c>
      <c r="X569" s="12" t="str">
        <f>IF($B569="", "", IF(OR(ISNUMBER($B569)=FALSE, $B569&lt;Report!$AX$6, $B569&gt;Report!$AY$17), "Red", ""))</f>
        <v/>
      </c>
    </row>
    <row r="570" spans="1:24" x14ac:dyDescent="0.25">
      <c r="A570" s="2"/>
      <c r="B570" s="86"/>
      <c r="C570" s="87"/>
      <c r="D570" s="88"/>
      <c r="E570" s="89"/>
      <c r="F570" s="90"/>
      <c r="G570" s="2"/>
      <c r="H570" s="38" t="str">
        <f t="shared" si="40"/>
        <v/>
      </c>
      <c r="I570" s="2"/>
      <c r="M570" s="6" t="str">
        <f t="shared" si="41"/>
        <v/>
      </c>
      <c r="N570" s="7" t="str">
        <f>IF($D570="", "", IF(COUNTIF(Budgets!$T$11:$T$20, $D570)&gt;0, $F$9, IF(COUNTIF(Budgets!$T$22:$T$46, $D570)&gt;0, $E$9, "")))</f>
        <v/>
      </c>
      <c r="P570" s="12" t="str">
        <f t="shared" si="42"/>
        <v/>
      </c>
      <c r="R570" s="12" t="str">
        <f t="shared" si="43"/>
        <v/>
      </c>
      <c r="T570" s="12" t="str">
        <f ca="1">IFERROR(INDEX(Report!$BE$6:$BE$17, MATCH($P570, Report!$AZ$6:$AZ$17, 0)), "")</f>
        <v/>
      </c>
      <c r="V570" s="12" t="str">
        <f t="shared" ca="1" si="44"/>
        <v/>
      </c>
      <c r="X570" s="12" t="str">
        <f>IF($B570="", "", IF(OR(ISNUMBER($B570)=FALSE, $B570&lt;Report!$AX$6, $B570&gt;Report!$AY$17), "Red", ""))</f>
        <v/>
      </c>
    </row>
    <row r="571" spans="1:24" x14ac:dyDescent="0.25">
      <c r="A571" s="2"/>
      <c r="B571" s="86"/>
      <c r="C571" s="87"/>
      <c r="D571" s="88"/>
      <c r="E571" s="89"/>
      <c r="F571" s="90"/>
      <c r="G571" s="2"/>
      <c r="H571" s="38" t="str">
        <f t="shared" si="40"/>
        <v/>
      </c>
      <c r="I571" s="2"/>
      <c r="M571" s="6" t="str">
        <f t="shared" si="41"/>
        <v/>
      </c>
      <c r="N571" s="7" t="str">
        <f>IF($D571="", "", IF(COUNTIF(Budgets!$T$11:$T$20, $D571)&gt;0, $F$9, IF(COUNTIF(Budgets!$T$22:$T$46, $D571)&gt;0, $E$9, "")))</f>
        <v/>
      </c>
      <c r="P571" s="12" t="str">
        <f t="shared" si="42"/>
        <v/>
      </c>
      <c r="R571" s="12" t="str">
        <f t="shared" si="43"/>
        <v/>
      </c>
      <c r="T571" s="12" t="str">
        <f ca="1">IFERROR(INDEX(Report!$BE$6:$BE$17, MATCH($P571, Report!$AZ$6:$AZ$17, 0)), "")</f>
        <v/>
      </c>
      <c r="V571" s="12" t="str">
        <f t="shared" ca="1" si="44"/>
        <v/>
      </c>
      <c r="X571" s="12" t="str">
        <f>IF($B571="", "", IF(OR(ISNUMBER($B571)=FALSE, $B571&lt;Report!$AX$6, $B571&gt;Report!$AY$17), "Red", ""))</f>
        <v/>
      </c>
    </row>
    <row r="572" spans="1:24" x14ac:dyDescent="0.25">
      <c r="A572" s="2"/>
      <c r="B572" s="86"/>
      <c r="C572" s="87"/>
      <c r="D572" s="88"/>
      <c r="E572" s="89"/>
      <c r="F572" s="90"/>
      <c r="G572" s="2"/>
      <c r="H572" s="38" t="str">
        <f t="shared" si="40"/>
        <v/>
      </c>
      <c r="I572" s="2"/>
      <c r="M572" s="6" t="str">
        <f t="shared" si="41"/>
        <v/>
      </c>
      <c r="N572" s="7" t="str">
        <f>IF($D572="", "", IF(COUNTIF(Budgets!$T$11:$T$20, $D572)&gt;0, $F$9, IF(COUNTIF(Budgets!$T$22:$T$46, $D572)&gt;0, $E$9, "")))</f>
        <v/>
      </c>
      <c r="P572" s="12" t="str">
        <f t="shared" si="42"/>
        <v/>
      </c>
      <c r="R572" s="12" t="str">
        <f t="shared" si="43"/>
        <v/>
      </c>
      <c r="T572" s="12" t="str">
        <f ca="1">IFERROR(INDEX(Report!$BE$6:$BE$17, MATCH($P572, Report!$AZ$6:$AZ$17, 0)), "")</f>
        <v/>
      </c>
      <c r="V572" s="12" t="str">
        <f t="shared" ca="1" si="44"/>
        <v/>
      </c>
      <c r="X572" s="12" t="str">
        <f>IF($B572="", "", IF(OR(ISNUMBER($B572)=FALSE, $B572&lt;Report!$AX$6, $B572&gt;Report!$AY$17), "Red", ""))</f>
        <v/>
      </c>
    </row>
    <row r="573" spans="1:24" x14ac:dyDescent="0.25">
      <c r="A573" s="2"/>
      <c r="B573" s="86"/>
      <c r="C573" s="87"/>
      <c r="D573" s="88"/>
      <c r="E573" s="89"/>
      <c r="F573" s="90"/>
      <c r="G573" s="2"/>
      <c r="H573" s="38" t="str">
        <f t="shared" si="40"/>
        <v/>
      </c>
      <c r="I573" s="2"/>
      <c r="M573" s="6" t="str">
        <f t="shared" si="41"/>
        <v/>
      </c>
      <c r="N573" s="7" t="str">
        <f>IF($D573="", "", IF(COUNTIF(Budgets!$T$11:$T$20, $D573)&gt;0, $F$9, IF(COUNTIF(Budgets!$T$22:$T$46, $D573)&gt;0, $E$9, "")))</f>
        <v/>
      </c>
      <c r="P573" s="12" t="str">
        <f t="shared" si="42"/>
        <v/>
      </c>
      <c r="R573" s="12" t="str">
        <f t="shared" si="43"/>
        <v/>
      </c>
      <c r="T573" s="12" t="str">
        <f ca="1">IFERROR(INDEX(Report!$BE$6:$BE$17, MATCH($P573, Report!$AZ$6:$AZ$17, 0)), "")</f>
        <v/>
      </c>
      <c r="V573" s="12" t="str">
        <f t="shared" ca="1" si="44"/>
        <v/>
      </c>
      <c r="X573" s="12" t="str">
        <f>IF($B573="", "", IF(OR(ISNUMBER($B573)=FALSE, $B573&lt;Report!$AX$6, $B573&gt;Report!$AY$17), "Red", ""))</f>
        <v/>
      </c>
    </row>
    <row r="574" spans="1:24" x14ac:dyDescent="0.25">
      <c r="A574" s="2"/>
      <c r="B574" s="86"/>
      <c r="C574" s="87"/>
      <c r="D574" s="88"/>
      <c r="E574" s="89"/>
      <c r="F574" s="90"/>
      <c r="G574" s="2"/>
      <c r="H574" s="38" t="str">
        <f t="shared" si="40"/>
        <v/>
      </c>
      <c r="I574" s="2"/>
      <c r="M574" s="6" t="str">
        <f t="shared" si="41"/>
        <v/>
      </c>
      <c r="N574" s="7" t="str">
        <f>IF($D574="", "", IF(COUNTIF(Budgets!$T$11:$T$20, $D574)&gt;0, $F$9, IF(COUNTIF(Budgets!$T$22:$T$46, $D574)&gt;0, $E$9, "")))</f>
        <v/>
      </c>
      <c r="P574" s="12" t="str">
        <f t="shared" si="42"/>
        <v/>
      </c>
      <c r="R574" s="12" t="str">
        <f t="shared" si="43"/>
        <v/>
      </c>
      <c r="T574" s="12" t="str">
        <f ca="1">IFERROR(INDEX(Report!$BE$6:$BE$17, MATCH($P574, Report!$AZ$6:$AZ$17, 0)), "")</f>
        <v/>
      </c>
      <c r="V574" s="12" t="str">
        <f t="shared" ca="1" si="44"/>
        <v/>
      </c>
      <c r="X574" s="12" t="str">
        <f>IF($B574="", "", IF(OR(ISNUMBER($B574)=FALSE, $B574&lt;Report!$AX$6, $B574&gt;Report!$AY$17), "Red", ""))</f>
        <v/>
      </c>
    </row>
    <row r="575" spans="1:24" x14ac:dyDescent="0.25">
      <c r="A575" s="2"/>
      <c r="B575" s="86"/>
      <c r="C575" s="87"/>
      <c r="D575" s="88"/>
      <c r="E575" s="89"/>
      <c r="F575" s="90"/>
      <c r="G575" s="2"/>
      <c r="H575" s="38" t="str">
        <f t="shared" si="40"/>
        <v/>
      </c>
      <c r="I575" s="2"/>
      <c r="M575" s="6" t="str">
        <f t="shared" si="41"/>
        <v/>
      </c>
      <c r="N575" s="7" t="str">
        <f>IF($D575="", "", IF(COUNTIF(Budgets!$T$11:$T$20, $D575)&gt;0, $F$9, IF(COUNTIF(Budgets!$T$22:$T$46, $D575)&gt;0, $E$9, "")))</f>
        <v/>
      </c>
      <c r="P575" s="12" t="str">
        <f t="shared" si="42"/>
        <v/>
      </c>
      <c r="R575" s="12" t="str">
        <f t="shared" si="43"/>
        <v/>
      </c>
      <c r="T575" s="12" t="str">
        <f ca="1">IFERROR(INDEX(Report!$BE$6:$BE$17, MATCH($P575, Report!$AZ$6:$AZ$17, 0)), "")</f>
        <v/>
      </c>
      <c r="V575" s="12" t="str">
        <f t="shared" ca="1" si="44"/>
        <v/>
      </c>
      <c r="X575" s="12" t="str">
        <f>IF($B575="", "", IF(OR(ISNUMBER($B575)=FALSE, $B575&lt;Report!$AX$6, $B575&gt;Report!$AY$17), "Red", ""))</f>
        <v/>
      </c>
    </row>
    <row r="576" spans="1:24" x14ac:dyDescent="0.25">
      <c r="A576" s="2"/>
      <c r="B576" s="86"/>
      <c r="C576" s="87"/>
      <c r="D576" s="88"/>
      <c r="E576" s="89"/>
      <c r="F576" s="90"/>
      <c r="G576" s="2"/>
      <c r="H576" s="38" t="str">
        <f t="shared" si="40"/>
        <v/>
      </c>
      <c r="I576" s="2"/>
      <c r="M576" s="6" t="str">
        <f t="shared" si="41"/>
        <v/>
      </c>
      <c r="N576" s="7" t="str">
        <f>IF($D576="", "", IF(COUNTIF(Budgets!$T$11:$T$20, $D576)&gt;0, $F$9, IF(COUNTIF(Budgets!$T$22:$T$46, $D576)&gt;0, $E$9, "")))</f>
        <v/>
      </c>
      <c r="P576" s="12" t="str">
        <f t="shared" si="42"/>
        <v/>
      </c>
      <c r="R576" s="12" t="str">
        <f t="shared" si="43"/>
        <v/>
      </c>
      <c r="T576" s="12" t="str">
        <f ca="1">IFERROR(INDEX(Report!$BE$6:$BE$17, MATCH($P576, Report!$AZ$6:$AZ$17, 0)), "")</f>
        <v/>
      </c>
      <c r="V576" s="12" t="str">
        <f t="shared" ca="1" si="44"/>
        <v/>
      </c>
      <c r="X576" s="12" t="str">
        <f>IF($B576="", "", IF(OR(ISNUMBER($B576)=FALSE, $B576&lt;Report!$AX$6, $B576&gt;Report!$AY$17), "Red", ""))</f>
        <v/>
      </c>
    </row>
    <row r="577" spans="1:24" x14ac:dyDescent="0.25">
      <c r="A577" s="2"/>
      <c r="B577" s="86"/>
      <c r="C577" s="87"/>
      <c r="D577" s="88"/>
      <c r="E577" s="89"/>
      <c r="F577" s="90"/>
      <c r="G577" s="2"/>
      <c r="H577" s="38" t="str">
        <f t="shared" si="40"/>
        <v/>
      </c>
      <c r="I577" s="2"/>
      <c r="M577" s="6" t="str">
        <f t="shared" si="41"/>
        <v/>
      </c>
      <c r="N577" s="7" t="str">
        <f>IF($D577="", "", IF(COUNTIF(Budgets!$T$11:$T$20, $D577)&gt;0, $F$9, IF(COUNTIF(Budgets!$T$22:$T$46, $D577)&gt;0, $E$9, "")))</f>
        <v/>
      </c>
      <c r="P577" s="12" t="str">
        <f t="shared" si="42"/>
        <v/>
      </c>
      <c r="R577" s="12" t="str">
        <f t="shared" si="43"/>
        <v/>
      </c>
      <c r="T577" s="12" t="str">
        <f ca="1">IFERROR(INDEX(Report!$BE$6:$BE$17, MATCH($P577, Report!$AZ$6:$AZ$17, 0)), "")</f>
        <v/>
      </c>
      <c r="V577" s="12" t="str">
        <f t="shared" ca="1" si="44"/>
        <v/>
      </c>
      <c r="X577" s="12" t="str">
        <f>IF($B577="", "", IF(OR(ISNUMBER($B577)=FALSE, $B577&lt;Report!$AX$6, $B577&gt;Report!$AY$17), "Red", ""))</f>
        <v/>
      </c>
    </row>
    <row r="578" spans="1:24" x14ac:dyDescent="0.25">
      <c r="A578" s="2"/>
      <c r="B578" s="86"/>
      <c r="C578" s="87"/>
      <c r="D578" s="88"/>
      <c r="E578" s="89"/>
      <c r="F578" s="90"/>
      <c r="G578" s="2"/>
      <c r="H578" s="38" t="str">
        <f t="shared" si="40"/>
        <v/>
      </c>
      <c r="I578" s="2"/>
      <c r="M578" s="6" t="str">
        <f t="shared" si="41"/>
        <v/>
      </c>
      <c r="N578" s="7" t="str">
        <f>IF($D578="", "", IF(COUNTIF(Budgets!$T$11:$T$20, $D578)&gt;0, $F$9, IF(COUNTIF(Budgets!$T$22:$T$46, $D578)&gt;0, $E$9, "")))</f>
        <v/>
      </c>
      <c r="P578" s="12" t="str">
        <f t="shared" si="42"/>
        <v/>
      </c>
      <c r="R578" s="12" t="str">
        <f t="shared" si="43"/>
        <v/>
      </c>
      <c r="T578" s="12" t="str">
        <f ca="1">IFERROR(INDEX(Report!$BE$6:$BE$17, MATCH($P578, Report!$AZ$6:$AZ$17, 0)), "")</f>
        <v/>
      </c>
      <c r="V578" s="12" t="str">
        <f t="shared" ca="1" si="44"/>
        <v/>
      </c>
      <c r="X578" s="12" t="str">
        <f>IF($B578="", "", IF(OR(ISNUMBER($B578)=FALSE, $B578&lt;Report!$AX$6, $B578&gt;Report!$AY$17), "Red", ""))</f>
        <v/>
      </c>
    </row>
    <row r="579" spans="1:24" x14ac:dyDescent="0.25">
      <c r="A579" s="2"/>
      <c r="B579" s="86"/>
      <c r="C579" s="87"/>
      <c r="D579" s="88"/>
      <c r="E579" s="89"/>
      <c r="F579" s="90"/>
      <c r="G579" s="2"/>
      <c r="H579" s="38" t="str">
        <f t="shared" si="40"/>
        <v/>
      </c>
      <c r="I579" s="2"/>
      <c r="M579" s="6" t="str">
        <f t="shared" si="41"/>
        <v/>
      </c>
      <c r="N579" s="7" t="str">
        <f>IF($D579="", "", IF(COUNTIF(Budgets!$T$11:$T$20, $D579)&gt;0, $F$9, IF(COUNTIF(Budgets!$T$22:$T$46, $D579)&gt;0, $E$9, "")))</f>
        <v/>
      </c>
      <c r="P579" s="12" t="str">
        <f t="shared" si="42"/>
        <v/>
      </c>
      <c r="R579" s="12" t="str">
        <f t="shared" si="43"/>
        <v/>
      </c>
      <c r="T579" s="12" t="str">
        <f ca="1">IFERROR(INDEX(Report!$BE$6:$BE$17, MATCH($P579, Report!$AZ$6:$AZ$17, 0)), "")</f>
        <v/>
      </c>
      <c r="V579" s="12" t="str">
        <f t="shared" ca="1" si="44"/>
        <v/>
      </c>
      <c r="X579" s="12" t="str">
        <f>IF($B579="", "", IF(OR(ISNUMBER($B579)=FALSE, $B579&lt;Report!$AX$6, $B579&gt;Report!$AY$17), "Red", ""))</f>
        <v/>
      </c>
    </row>
    <row r="580" spans="1:24" x14ac:dyDescent="0.25">
      <c r="A580" s="2"/>
      <c r="B580" s="86"/>
      <c r="C580" s="87"/>
      <c r="D580" s="88"/>
      <c r="E580" s="89"/>
      <c r="F580" s="90"/>
      <c r="G580" s="2"/>
      <c r="H580" s="38" t="str">
        <f t="shared" si="40"/>
        <v/>
      </c>
      <c r="I580" s="2"/>
      <c r="M580" s="6" t="str">
        <f t="shared" si="41"/>
        <v/>
      </c>
      <c r="N580" s="7" t="str">
        <f>IF($D580="", "", IF(COUNTIF(Budgets!$T$11:$T$20, $D580)&gt;0, $F$9, IF(COUNTIF(Budgets!$T$22:$T$46, $D580)&gt;0, $E$9, "")))</f>
        <v/>
      </c>
      <c r="P580" s="12" t="str">
        <f t="shared" si="42"/>
        <v/>
      </c>
      <c r="R580" s="12" t="str">
        <f t="shared" si="43"/>
        <v/>
      </c>
      <c r="T580" s="12" t="str">
        <f ca="1">IFERROR(INDEX(Report!$BE$6:$BE$17, MATCH($P580, Report!$AZ$6:$AZ$17, 0)), "")</f>
        <v/>
      </c>
      <c r="V580" s="12" t="str">
        <f t="shared" ca="1" si="44"/>
        <v/>
      </c>
      <c r="X580" s="12" t="str">
        <f>IF($B580="", "", IF(OR(ISNUMBER($B580)=FALSE, $B580&lt;Report!$AX$6, $B580&gt;Report!$AY$17), "Red", ""))</f>
        <v/>
      </c>
    </row>
    <row r="581" spans="1:24" x14ac:dyDescent="0.25">
      <c r="A581" s="2"/>
      <c r="B581" s="86"/>
      <c r="C581" s="87"/>
      <c r="D581" s="88"/>
      <c r="E581" s="89"/>
      <c r="F581" s="90"/>
      <c r="G581" s="2"/>
      <c r="H581" s="38" t="str">
        <f t="shared" si="40"/>
        <v/>
      </c>
      <c r="I581" s="2"/>
      <c r="M581" s="6" t="str">
        <f t="shared" si="41"/>
        <v/>
      </c>
      <c r="N581" s="7" t="str">
        <f>IF($D581="", "", IF(COUNTIF(Budgets!$T$11:$T$20, $D581)&gt;0, $F$9, IF(COUNTIF(Budgets!$T$22:$T$46, $D581)&gt;0, $E$9, "")))</f>
        <v/>
      </c>
      <c r="P581" s="12" t="str">
        <f t="shared" si="42"/>
        <v/>
      </c>
      <c r="R581" s="12" t="str">
        <f t="shared" si="43"/>
        <v/>
      </c>
      <c r="T581" s="12" t="str">
        <f ca="1">IFERROR(INDEX(Report!$BE$6:$BE$17, MATCH($P581, Report!$AZ$6:$AZ$17, 0)), "")</f>
        <v/>
      </c>
      <c r="V581" s="12" t="str">
        <f t="shared" ca="1" si="44"/>
        <v/>
      </c>
      <c r="X581" s="12" t="str">
        <f>IF($B581="", "", IF(OR(ISNUMBER($B581)=FALSE, $B581&lt;Report!$AX$6, $B581&gt;Report!$AY$17), "Red", ""))</f>
        <v/>
      </c>
    </row>
    <row r="582" spans="1:24" x14ac:dyDescent="0.25">
      <c r="A582" s="2"/>
      <c r="B582" s="86"/>
      <c r="C582" s="87"/>
      <c r="D582" s="88"/>
      <c r="E582" s="89"/>
      <c r="F582" s="90"/>
      <c r="G582" s="2"/>
      <c r="H582" s="38" t="str">
        <f t="shared" si="40"/>
        <v/>
      </c>
      <c r="I582" s="2"/>
      <c r="M582" s="6" t="str">
        <f t="shared" si="41"/>
        <v/>
      </c>
      <c r="N582" s="7" t="str">
        <f>IF($D582="", "", IF(COUNTIF(Budgets!$T$11:$T$20, $D582)&gt;0, $F$9, IF(COUNTIF(Budgets!$T$22:$T$46, $D582)&gt;0, $E$9, "")))</f>
        <v/>
      </c>
      <c r="P582" s="12" t="str">
        <f t="shared" si="42"/>
        <v/>
      </c>
      <c r="R582" s="12" t="str">
        <f t="shared" si="43"/>
        <v/>
      </c>
      <c r="T582" s="12" t="str">
        <f ca="1">IFERROR(INDEX(Report!$BE$6:$BE$17, MATCH($P582, Report!$AZ$6:$AZ$17, 0)), "")</f>
        <v/>
      </c>
      <c r="V582" s="12" t="str">
        <f t="shared" ca="1" si="44"/>
        <v/>
      </c>
      <c r="X582" s="12" t="str">
        <f>IF($B582="", "", IF(OR(ISNUMBER($B582)=FALSE, $B582&lt;Report!$AX$6, $B582&gt;Report!$AY$17), "Red", ""))</f>
        <v/>
      </c>
    </row>
    <row r="583" spans="1:24" x14ac:dyDescent="0.25">
      <c r="A583" s="2"/>
      <c r="B583" s="86"/>
      <c r="C583" s="87"/>
      <c r="D583" s="88"/>
      <c r="E583" s="89"/>
      <c r="F583" s="90"/>
      <c r="G583" s="2"/>
      <c r="H583" s="38" t="str">
        <f t="shared" si="40"/>
        <v/>
      </c>
      <c r="I583" s="2"/>
      <c r="M583" s="6" t="str">
        <f t="shared" si="41"/>
        <v/>
      </c>
      <c r="N583" s="7" t="str">
        <f>IF($D583="", "", IF(COUNTIF(Budgets!$T$11:$T$20, $D583)&gt;0, $F$9, IF(COUNTIF(Budgets!$T$22:$T$46, $D583)&gt;0, $E$9, "")))</f>
        <v/>
      </c>
      <c r="P583" s="12" t="str">
        <f t="shared" si="42"/>
        <v/>
      </c>
      <c r="R583" s="12" t="str">
        <f t="shared" si="43"/>
        <v/>
      </c>
      <c r="T583" s="12" t="str">
        <f ca="1">IFERROR(INDEX(Report!$BE$6:$BE$17, MATCH($P583, Report!$AZ$6:$AZ$17, 0)), "")</f>
        <v/>
      </c>
      <c r="V583" s="12" t="str">
        <f t="shared" ca="1" si="44"/>
        <v/>
      </c>
      <c r="X583" s="12" t="str">
        <f>IF($B583="", "", IF(OR(ISNUMBER($B583)=FALSE, $B583&lt;Report!$AX$6, $B583&gt;Report!$AY$17), "Red", ""))</f>
        <v/>
      </c>
    </row>
    <row r="584" spans="1:24" x14ac:dyDescent="0.25">
      <c r="A584" s="2"/>
      <c r="B584" s="86"/>
      <c r="C584" s="87"/>
      <c r="D584" s="88"/>
      <c r="E584" s="89"/>
      <c r="F584" s="90"/>
      <c r="G584" s="2"/>
      <c r="H584" s="38" t="str">
        <f t="shared" si="40"/>
        <v/>
      </c>
      <c r="I584" s="2"/>
      <c r="M584" s="6" t="str">
        <f t="shared" si="41"/>
        <v/>
      </c>
      <c r="N584" s="7" t="str">
        <f>IF($D584="", "", IF(COUNTIF(Budgets!$T$11:$T$20, $D584)&gt;0, $F$9, IF(COUNTIF(Budgets!$T$22:$T$46, $D584)&gt;0, $E$9, "")))</f>
        <v/>
      </c>
      <c r="P584" s="12" t="str">
        <f t="shared" si="42"/>
        <v/>
      </c>
      <c r="R584" s="12" t="str">
        <f t="shared" si="43"/>
        <v/>
      </c>
      <c r="T584" s="12" t="str">
        <f ca="1">IFERROR(INDEX(Report!$BE$6:$BE$17, MATCH($P584, Report!$AZ$6:$AZ$17, 0)), "")</f>
        <v/>
      </c>
      <c r="V584" s="12" t="str">
        <f t="shared" ca="1" si="44"/>
        <v/>
      </c>
      <c r="X584" s="12" t="str">
        <f>IF($B584="", "", IF(OR(ISNUMBER($B584)=FALSE, $B584&lt;Report!$AX$6, $B584&gt;Report!$AY$17), "Red", ""))</f>
        <v/>
      </c>
    </row>
    <row r="585" spans="1:24" x14ac:dyDescent="0.25">
      <c r="A585" s="2"/>
      <c r="B585" s="86"/>
      <c r="C585" s="87"/>
      <c r="D585" s="88"/>
      <c r="E585" s="89"/>
      <c r="F585" s="90"/>
      <c r="G585" s="2"/>
      <c r="H585" s="38" t="str">
        <f t="shared" si="40"/>
        <v/>
      </c>
      <c r="I585" s="2"/>
      <c r="M585" s="6" t="str">
        <f t="shared" si="41"/>
        <v/>
      </c>
      <c r="N585" s="7" t="str">
        <f>IF($D585="", "", IF(COUNTIF(Budgets!$T$11:$T$20, $D585)&gt;0, $F$9, IF(COUNTIF(Budgets!$T$22:$T$46, $D585)&gt;0, $E$9, "")))</f>
        <v/>
      </c>
      <c r="P585" s="12" t="str">
        <f t="shared" si="42"/>
        <v/>
      </c>
      <c r="R585" s="12" t="str">
        <f t="shared" si="43"/>
        <v/>
      </c>
      <c r="T585" s="12" t="str">
        <f ca="1">IFERROR(INDEX(Report!$BE$6:$BE$17, MATCH($P585, Report!$AZ$6:$AZ$17, 0)), "")</f>
        <v/>
      </c>
      <c r="V585" s="12" t="str">
        <f t="shared" ca="1" si="44"/>
        <v/>
      </c>
      <c r="X585" s="12" t="str">
        <f>IF($B585="", "", IF(OR(ISNUMBER($B585)=FALSE, $B585&lt;Report!$AX$6, $B585&gt;Report!$AY$17), "Red", ""))</f>
        <v/>
      </c>
    </row>
    <row r="586" spans="1:24" x14ac:dyDescent="0.25">
      <c r="A586" s="2"/>
      <c r="B586" s="86"/>
      <c r="C586" s="87"/>
      <c r="D586" s="88"/>
      <c r="E586" s="89"/>
      <c r="F586" s="90"/>
      <c r="G586" s="2"/>
      <c r="H586" s="38" t="str">
        <f t="shared" si="40"/>
        <v/>
      </c>
      <c r="I586" s="2"/>
      <c r="M586" s="6" t="str">
        <f t="shared" si="41"/>
        <v/>
      </c>
      <c r="N586" s="7" t="str">
        <f>IF($D586="", "", IF(COUNTIF(Budgets!$T$11:$T$20, $D586)&gt;0, $F$9, IF(COUNTIF(Budgets!$T$22:$T$46, $D586)&gt;0, $E$9, "")))</f>
        <v/>
      </c>
      <c r="P586" s="12" t="str">
        <f t="shared" si="42"/>
        <v/>
      </c>
      <c r="R586" s="12" t="str">
        <f t="shared" si="43"/>
        <v/>
      </c>
      <c r="T586" s="12" t="str">
        <f ca="1">IFERROR(INDEX(Report!$BE$6:$BE$17, MATCH($P586, Report!$AZ$6:$AZ$17, 0)), "")</f>
        <v/>
      </c>
      <c r="V586" s="12" t="str">
        <f t="shared" ca="1" si="44"/>
        <v/>
      </c>
      <c r="X586" s="12" t="str">
        <f>IF($B586="", "", IF(OR(ISNUMBER($B586)=FALSE, $B586&lt;Report!$AX$6, $B586&gt;Report!$AY$17), "Red", ""))</f>
        <v/>
      </c>
    </row>
    <row r="587" spans="1:24" x14ac:dyDescent="0.25">
      <c r="A587" s="2"/>
      <c r="B587" s="86"/>
      <c r="C587" s="87"/>
      <c r="D587" s="88"/>
      <c r="E587" s="89"/>
      <c r="F587" s="90"/>
      <c r="G587" s="2"/>
      <c r="H587" s="38" t="str">
        <f t="shared" si="40"/>
        <v/>
      </c>
      <c r="I587" s="2"/>
      <c r="M587" s="6" t="str">
        <f t="shared" si="41"/>
        <v/>
      </c>
      <c r="N587" s="7" t="str">
        <f>IF($D587="", "", IF(COUNTIF(Budgets!$T$11:$T$20, $D587)&gt;0, $F$9, IF(COUNTIF(Budgets!$T$22:$T$46, $D587)&gt;0, $E$9, "")))</f>
        <v/>
      </c>
      <c r="P587" s="12" t="str">
        <f t="shared" si="42"/>
        <v/>
      </c>
      <c r="R587" s="12" t="str">
        <f t="shared" si="43"/>
        <v/>
      </c>
      <c r="T587" s="12" t="str">
        <f ca="1">IFERROR(INDEX(Report!$BE$6:$BE$17, MATCH($P587, Report!$AZ$6:$AZ$17, 0)), "")</f>
        <v/>
      </c>
      <c r="V587" s="12" t="str">
        <f t="shared" ca="1" si="44"/>
        <v/>
      </c>
      <c r="X587" s="12" t="str">
        <f>IF($B587="", "", IF(OR(ISNUMBER($B587)=FALSE, $B587&lt;Report!$AX$6, $B587&gt;Report!$AY$17), "Red", ""))</f>
        <v/>
      </c>
    </row>
    <row r="588" spans="1:24" x14ac:dyDescent="0.25">
      <c r="A588" s="2"/>
      <c r="B588" s="86"/>
      <c r="C588" s="87"/>
      <c r="D588" s="88"/>
      <c r="E588" s="89"/>
      <c r="F588" s="90"/>
      <c r="G588" s="2"/>
      <c r="H588" s="38" t="str">
        <f t="shared" ref="H588:H651" si="45">IF(OR($M588="", $N588=""), "", IF($M588=$N588, "", $H$9))</f>
        <v/>
      </c>
      <c r="I588" s="2"/>
      <c r="M588" s="6" t="str">
        <f t="shared" ref="M588:M651" si="46">IF(AND($E588="", $F588=""), "", IF(AND(NOT($E588=""), NOT($F588="")), "", IF($E588="", $F$9, IF($F588="", $E$9, ""))))</f>
        <v/>
      </c>
      <c r="N588" s="7" t="str">
        <f>IF($D588="", "", IF(COUNTIF(Budgets!$T$11:$T$20, $D588)&gt;0, $F$9, IF(COUNTIF(Budgets!$T$22:$T$46, $D588)&gt;0, $E$9, "")))</f>
        <v/>
      </c>
      <c r="P588" s="12" t="str">
        <f t="shared" ref="P588:P651" si="47">IF($B588="", "", IFERROR(TEXT($B588, "mmm yyyy"), ""))</f>
        <v/>
      </c>
      <c r="R588" s="12" t="str">
        <f t="shared" ref="R588:R651" si="48">IF(OR($P588="", $D588=""), "", CONCATENATE($D588, " - ", $P588))</f>
        <v/>
      </c>
      <c r="T588" s="12" t="str">
        <f ca="1">IFERROR(INDEX(Report!$BE$6:$BE$17, MATCH($P588, Report!$AZ$6:$AZ$17, 0)), "")</f>
        <v/>
      </c>
      <c r="V588" s="12" t="str">
        <f t="shared" ref="V588:V651" ca="1" si="49">IF($T588="X", IF($D588="", "", $D588), "")</f>
        <v/>
      </c>
      <c r="X588" s="12" t="str">
        <f>IF($B588="", "", IF(OR(ISNUMBER($B588)=FALSE, $B588&lt;Report!$AX$6, $B588&gt;Report!$AY$17), "Red", ""))</f>
        <v/>
      </c>
    </row>
    <row r="589" spans="1:24" x14ac:dyDescent="0.25">
      <c r="A589" s="2"/>
      <c r="B589" s="86"/>
      <c r="C589" s="87"/>
      <c r="D589" s="88"/>
      <c r="E589" s="89"/>
      <c r="F589" s="90"/>
      <c r="G589" s="2"/>
      <c r="H589" s="38" t="str">
        <f t="shared" si="45"/>
        <v/>
      </c>
      <c r="I589" s="2"/>
      <c r="M589" s="6" t="str">
        <f t="shared" si="46"/>
        <v/>
      </c>
      <c r="N589" s="7" t="str">
        <f>IF($D589="", "", IF(COUNTIF(Budgets!$T$11:$T$20, $D589)&gt;0, $F$9, IF(COUNTIF(Budgets!$T$22:$T$46, $D589)&gt;0, $E$9, "")))</f>
        <v/>
      </c>
      <c r="P589" s="12" t="str">
        <f t="shared" si="47"/>
        <v/>
      </c>
      <c r="R589" s="12" t="str">
        <f t="shared" si="48"/>
        <v/>
      </c>
      <c r="T589" s="12" t="str">
        <f ca="1">IFERROR(INDEX(Report!$BE$6:$BE$17, MATCH($P589, Report!$AZ$6:$AZ$17, 0)), "")</f>
        <v/>
      </c>
      <c r="V589" s="12" t="str">
        <f t="shared" ca="1" si="49"/>
        <v/>
      </c>
      <c r="X589" s="12" t="str">
        <f>IF($B589="", "", IF(OR(ISNUMBER($B589)=FALSE, $B589&lt;Report!$AX$6, $B589&gt;Report!$AY$17), "Red", ""))</f>
        <v/>
      </c>
    </row>
    <row r="590" spans="1:24" x14ac:dyDescent="0.25">
      <c r="A590" s="2"/>
      <c r="B590" s="86"/>
      <c r="C590" s="87"/>
      <c r="D590" s="88"/>
      <c r="E590" s="89"/>
      <c r="F590" s="90"/>
      <c r="G590" s="2"/>
      <c r="H590" s="38" t="str">
        <f t="shared" si="45"/>
        <v/>
      </c>
      <c r="I590" s="2"/>
      <c r="M590" s="6" t="str">
        <f t="shared" si="46"/>
        <v/>
      </c>
      <c r="N590" s="7" t="str">
        <f>IF($D590="", "", IF(COUNTIF(Budgets!$T$11:$T$20, $D590)&gt;0, $F$9, IF(COUNTIF(Budgets!$T$22:$T$46, $D590)&gt;0, $E$9, "")))</f>
        <v/>
      </c>
      <c r="P590" s="12" t="str">
        <f t="shared" si="47"/>
        <v/>
      </c>
      <c r="R590" s="12" t="str">
        <f t="shared" si="48"/>
        <v/>
      </c>
      <c r="T590" s="12" t="str">
        <f ca="1">IFERROR(INDEX(Report!$BE$6:$BE$17, MATCH($P590, Report!$AZ$6:$AZ$17, 0)), "")</f>
        <v/>
      </c>
      <c r="V590" s="12" t="str">
        <f t="shared" ca="1" si="49"/>
        <v/>
      </c>
      <c r="X590" s="12" t="str">
        <f>IF($B590="", "", IF(OR(ISNUMBER($B590)=FALSE, $B590&lt;Report!$AX$6, $B590&gt;Report!$AY$17), "Red", ""))</f>
        <v/>
      </c>
    </row>
    <row r="591" spans="1:24" x14ac:dyDescent="0.25">
      <c r="A591" s="2"/>
      <c r="B591" s="86"/>
      <c r="C591" s="87"/>
      <c r="D591" s="88"/>
      <c r="E591" s="89"/>
      <c r="F591" s="90"/>
      <c r="G591" s="2"/>
      <c r="H591" s="38" t="str">
        <f t="shared" si="45"/>
        <v/>
      </c>
      <c r="I591" s="2"/>
      <c r="M591" s="6" t="str">
        <f t="shared" si="46"/>
        <v/>
      </c>
      <c r="N591" s="7" t="str">
        <f>IF($D591="", "", IF(COUNTIF(Budgets!$T$11:$T$20, $D591)&gt;0, $F$9, IF(COUNTIF(Budgets!$T$22:$T$46, $D591)&gt;0, $E$9, "")))</f>
        <v/>
      </c>
      <c r="P591" s="12" t="str">
        <f t="shared" si="47"/>
        <v/>
      </c>
      <c r="R591" s="12" t="str">
        <f t="shared" si="48"/>
        <v/>
      </c>
      <c r="T591" s="12" t="str">
        <f ca="1">IFERROR(INDEX(Report!$BE$6:$BE$17, MATCH($P591, Report!$AZ$6:$AZ$17, 0)), "")</f>
        <v/>
      </c>
      <c r="V591" s="12" t="str">
        <f t="shared" ca="1" si="49"/>
        <v/>
      </c>
      <c r="X591" s="12" t="str">
        <f>IF($B591="", "", IF(OR(ISNUMBER($B591)=FALSE, $B591&lt;Report!$AX$6, $B591&gt;Report!$AY$17), "Red", ""))</f>
        <v/>
      </c>
    </row>
    <row r="592" spans="1:24" x14ac:dyDescent="0.25">
      <c r="A592" s="2"/>
      <c r="B592" s="86"/>
      <c r="C592" s="87"/>
      <c r="D592" s="88"/>
      <c r="E592" s="89"/>
      <c r="F592" s="90"/>
      <c r="G592" s="2"/>
      <c r="H592" s="38" t="str">
        <f t="shared" si="45"/>
        <v/>
      </c>
      <c r="I592" s="2"/>
      <c r="M592" s="6" t="str">
        <f t="shared" si="46"/>
        <v/>
      </c>
      <c r="N592" s="7" t="str">
        <f>IF($D592="", "", IF(COUNTIF(Budgets!$T$11:$T$20, $D592)&gt;0, $F$9, IF(COUNTIF(Budgets!$T$22:$T$46, $D592)&gt;0, $E$9, "")))</f>
        <v/>
      </c>
      <c r="P592" s="12" t="str">
        <f t="shared" si="47"/>
        <v/>
      </c>
      <c r="R592" s="12" t="str">
        <f t="shared" si="48"/>
        <v/>
      </c>
      <c r="T592" s="12" t="str">
        <f ca="1">IFERROR(INDEX(Report!$BE$6:$BE$17, MATCH($P592, Report!$AZ$6:$AZ$17, 0)), "")</f>
        <v/>
      </c>
      <c r="V592" s="12" t="str">
        <f t="shared" ca="1" si="49"/>
        <v/>
      </c>
      <c r="X592" s="12" t="str">
        <f>IF($B592="", "", IF(OR(ISNUMBER($B592)=FALSE, $B592&lt;Report!$AX$6, $B592&gt;Report!$AY$17), "Red", ""))</f>
        <v/>
      </c>
    </row>
    <row r="593" spans="1:24" x14ac:dyDescent="0.25">
      <c r="A593" s="2"/>
      <c r="B593" s="86"/>
      <c r="C593" s="87"/>
      <c r="D593" s="88"/>
      <c r="E593" s="89"/>
      <c r="F593" s="90"/>
      <c r="G593" s="2"/>
      <c r="H593" s="38" t="str">
        <f t="shared" si="45"/>
        <v/>
      </c>
      <c r="I593" s="2"/>
      <c r="M593" s="6" t="str">
        <f t="shared" si="46"/>
        <v/>
      </c>
      <c r="N593" s="7" t="str">
        <f>IF($D593="", "", IF(COUNTIF(Budgets!$T$11:$T$20, $D593)&gt;0, $F$9, IF(COUNTIF(Budgets!$T$22:$T$46, $D593)&gt;0, $E$9, "")))</f>
        <v/>
      </c>
      <c r="P593" s="12" t="str">
        <f t="shared" si="47"/>
        <v/>
      </c>
      <c r="R593" s="12" t="str">
        <f t="shared" si="48"/>
        <v/>
      </c>
      <c r="T593" s="12" t="str">
        <f ca="1">IFERROR(INDEX(Report!$BE$6:$BE$17, MATCH($P593, Report!$AZ$6:$AZ$17, 0)), "")</f>
        <v/>
      </c>
      <c r="V593" s="12" t="str">
        <f t="shared" ca="1" si="49"/>
        <v/>
      </c>
      <c r="X593" s="12" t="str">
        <f>IF($B593="", "", IF(OR(ISNUMBER($B593)=FALSE, $B593&lt;Report!$AX$6, $B593&gt;Report!$AY$17), "Red", ""))</f>
        <v/>
      </c>
    </row>
    <row r="594" spans="1:24" x14ac:dyDescent="0.25">
      <c r="A594" s="2"/>
      <c r="B594" s="86"/>
      <c r="C594" s="87"/>
      <c r="D594" s="88"/>
      <c r="E594" s="89"/>
      <c r="F594" s="90"/>
      <c r="G594" s="2"/>
      <c r="H594" s="38" t="str">
        <f t="shared" si="45"/>
        <v/>
      </c>
      <c r="I594" s="2"/>
      <c r="M594" s="6" t="str">
        <f t="shared" si="46"/>
        <v/>
      </c>
      <c r="N594" s="7" t="str">
        <f>IF($D594="", "", IF(COUNTIF(Budgets!$T$11:$T$20, $D594)&gt;0, $F$9, IF(COUNTIF(Budgets!$T$22:$T$46, $D594)&gt;0, $E$9, "")))</f>
        <v/>
      </c>
      <c r="P594" s="12" t="str">
        <f t="shared" si="47"/>
        <v/>
      </c>
      <c r="R594" s="12" t="str">
        <f t="shared" si="48"/>
        <v/>
      </c>
      <c r="T594" s="12" t="str">
        <f ca="1">IFERROR(INDEX(Report!$BE$6:$BE$17, MATCH($P594, Report!$AZ$6:$AZ$17, 0)), "")</f>
        <v/>
      </c>
      <c r="V594" s="12" t="str">
        <f t="shared" ca="1" si="49"/>
        <v/>
      </c>
      <c r="X594" s="12" t="str">
        <f>IF($B594="", "", IF(OR(ISNUMBER($B594)=FALSE, $B594&lt;Report!$AX$6, $B594&gt;Report!$AY$17), "Red", ""))</f>
        <v/>
      </c>
    </row>
    <row r="595" spans="1:24" x14ac:dyDescent="0.25">
      <c r="A595" s="2"/>
      <c r="B595" s="86"/>
      <c r="C595" s="87"/>
      <c r="D595" s="88"/>
      <c r="E595" s="89"/>
      <c r="F595" s="90"/>
      <c r="G595" s="2"/>
      <c r="H595" s="38" t="str">
        <f t="shared" si="45"/>
        <v/>
      </c>
      <c r="I595" s="2"/>
      <c r="M595" s="6" t="str">
        <f t="shared" si="46"/>
        <v/>
      </c>
      <c r="N595" s="7" t="str">
        <f>IF($D595="", "", IF(COUNTIF(Budgets!$T$11:$T$20, $D595)&gt;0, $F$9, IF(COUNTIF(Budgets!$T$22:$T$46, $D595)&gt;0, $E$9, "")))</f>
        <v/>
      </c>
      <c r="P595" s="12" t="str">
        <f t="shared" si="47"/>
        <v/>
      </c>
      <c r="R595" s="12" t="str">
        <f t="shared" si="48"/>
        <v/>
      </c>
      <c r="T595" s="12" t="str">
        <f ca="1">IFERROR(INDEX(Report!$BE$6:$BE$17, MATCH($P595, Report!$AZ$6:$AZ$17, 0)), "")</f>
        <v/>
      </c>
      <c r="V595" s="12" t="str">
        <f t="shared" ca="1" si="49"/>
        <v/>
      </c>
      <c r="X595" s="12" t="str">
        <f>IF($B595="", "", IF(OR(ISNUMBER($B595)=FALSE, $B595&lt;Report!$AX$6, $B595&gt;Report!$AY$17), "Red", ""))</f>
        <v/>
      </c>
    </row>
    <row r="596" spans="1:24" x14ac:dyDescent="0.25">
      <c r="A596" s="2"/>
      <c r="B596" s="86"/>
      <c r="C596" s="87"/>
      <c r="D596" s="88"/>
      <c r="E596" s="89"/>
      <c r="F596" s="90"/>
      <c r="G596" s="2"/>
      <c r="H596" s="38" t="str">
        <f t="shared" si="45"/>
        <v/>
      </c>
      <c r="I596" s="2"/>
      <c r="M596" s="6" t="str">
        <f t="shared" si="46"/>
        <v/>
      </c>
      <c r="N596" s="7" t="str">
        <f>IF($D596="", "", IF(COUNTIF(Budgets!$T$11:$T$20, $D596)&gt;0, $F$9, IF(COUNTIF(Budgets!$T$22:$T$46, $D596)&gt;0, $E$9, "")))</f>
        <v/>
      </c>
      <c r="P596" s="12" t="str">
        <f t="shared" si="47"/>
        <v/>
      </c>
      <c r="R596" s="12" t="str">
        <f t="shared" si="48"/>
        <v/>
      </c>
      <c r="T596" s="12" t="str">
        <f ca="1">IFERROR(INDEX(Report!$BE$6:$BE$17, MATCH($P596, Report!$AZ$6:$AZ$17, 0)), "")</f>
        <v/>
      </c>
      <c r="V596" s="12" t="str">
        <f t="shared" ca="1" si="49"/>
        <v/>
      </c>
      <c r="X596" s="12" t="str">
        <f>IF($B596="", "", IF(OR(ISNUMBER($B596)=FALSE, $B596&lt;Report!$AX$6, $B596&gt;Report!$AY$17), "Red", ""))</f>
        <v/>
      </c>
    </row>
    <row r="597" spans="1:24" x14ac:dyDescent="0.25">
      <c r="A597" s="2"/>
      <c r="B597" s="86"/>
      <c r="C597" s="87"/>
      <c r="D597" s="88"/>
      <c r="E597" s="89"/>
      <c r="F597" s="90"/>
      <c r="G597" s="2"/>
      <c r="H597" s="38" t="str">
        <f t="shared" si="45"/>
        <v/>
      </c>
      <c r="I597" s="2"/>
      <c r="M597" s="6" t="str">
        <f t="shared" si="46"/>
        <v/>
      </c>
      <c r="N597" s="7" t="str">
        <f>IF($D597="", "", IF(COUNTIF(Budgets!$T$11:$T$20, $D597)&gt;0, $F$9, IF(COUNTIF(Budgets!$T$22:$T$46, $D597)&gt;0, $E$9, "")))</f>
        <v/>
      </c>
      <c r="P597" s="12" t="str">
        <f t="shared" si="47"/>
        <v/>
      </c>
      <c r="R597" s="12" t="str">
        <f t="shared" si="48"/>
        <v/>
      </c>
      <c r="T597" s="12" t="str">
        <f ca="1">IFERROR(INDEX(Report!$BE$6:$BE$17, MATCH($P597, Report!$AZ$6:$AZ$17, 0)), "")</f>
        <v/>
      </c>
      <c r="V597" s="12" t="str">
        <f t="shared" ca="1" si="49"/>
        <v/>
      </c>
      <c r="X597" s="12" t="str">
        <f>IF($B597="", "", IF(OR(ISNUMBER($B597)=FALSE, $B597&lt;Report!$AX$6, $B597&gt;Report!$AY$17), "Red", ""))</f>
        <v/>
      </c>
    </row>
    <row r="598" spans="1:24" x14ac:dyDescent="0.25">
      <c r="A598" s="2"/>
      <c r="B598" s="86"/>
      <c r="C598" s="87"/>
      <c r="D598" s="88"/>
      <c r="E598" s="89"/>
      <c r="F598" s="90"/>
      <c r="G598" s="2"/>
      <c r="H598" s="38" t="str">
        <f t="shared" si="45"/>
        <v/>
      </c>
      <c r="I598" s="2"/>
      <c r="M598" s="6" t="str">
        <f t="shared" si="46"/>
        <v/>
      </c>
      <c r="N598" s="7" t="str">
        <f>IF($D598="", "", IF(COUNTIF(Budgets!$T$11:$T$20, $D598)&gt;0, $F$9, IF(COUNTIF(Budgets!$T$22:$T$46, $D598)&gt;0, $E$9, "")))</f>
        <v/>
      </c>
      <c r="P598" s="12" t="str">
        <f t="shared" si="47"/>
        <v/>
      </c>
      <c r="R598" s="12" t="str">
        <f t="shared" si="48"/>
        <v/>
      </c>
      <c r="T598" s="12" t="str">
        <f ca="1">IFERROR(INDEX(Report!$BE$6:$BE$17, MATCH($P598, Report!$AZ$6:$AZ$17, 0)), "")</f>
        <v/>
      </c>
      <c r="V598" s="12" t="str">
        <f t="shared" ca="1" si="49"/>
        <v/>
      </c>
      <c r="X598" s="12" t="str">
        <f>IF($B598="", "", IF(OR(ISNUMBER($B598)=FALSE, $B598&lt;Report!$AX$6, $B598&gt;Report!$AY$17), "Red", ""))</f>
        <v/>
      </c>
    </row>
    <row r="599" spans="1:24" x14ac:dyDescent="0.25">
      <c r="A599" s="2"/>
      <c r="B599" s="86"/>
      <c r="C599" s="87"/>
      <c r="D599" s="88"/>
      <c r="E599" s="89"/>
      <c r="F599" s="90"/>
      <c r="G599" s="2"/>
      <c r="H599" s="38" t="str">
        <f t="shared" si="45"/>
        <v/>
      </c>
      <c r="I599" s="2"/>
      <c r="M599" s="6" t="str">
        <f t="shared" si="46"/>
        <v/>
      </c>
      <c r="N599" s="7" t="str">
        <f>IF($D599="", "", IF(COUNTIF(Budgets!$T$11:$T$20, $D599)&gt;0, $F$9, IF(COUNTIF(Budgets!$T$22:$T$46, $D599)&gt;0, $E$9, "")))</f>
        <v/>
      </c>
      <c r="P599" s="12" t="str">
        <f t="shared" si="47"/>
        <v/>
      </c>
      <c r="R599" s="12" t="str">
        <f t="shared" si="48"/>
        <v/>
      </c>
      <c r="T599" s="12" t="str">
        <f ca="1">IFERROR(INDEX(Report!$BE$6:$BE$17, MATCH($P599, Report!$AZ$6:$AZ$17, 0)), "")</f>
        <v/>
      </c>
      <c r="V599" s="12" t="str">
        <f t="shared" ca="1" si="49"/>
        <v/>
      </c>
      <c r="X599" s="12" t="str">
        <f>IF($B599="", "", IF(OR(ISNUMBER($B599)=FALSE, $B599&lt;Report!$AX$6, $B599&gt;Report!$AY$17), "Red", ""))</f>
        <v/>
      </c>
    </row>
    <row r="600" spans="1:24" x14ac:dyDescent="0.25">
      <c r="A600" s="2"/>
      <c r="B600" s="86"/>
      <c r="C600" s="87"/>
      <c r="D600" s="88"/>
      <c r="E600" s="89"/>
      <c r="F600" s="90"/>
      <c r="G600" s="2"/>
      <c r="H600" s="38" t="str">
        <f t="shared" si="45"/>
        <v/>
      </c>
      <c r="I600" s="2"/>
      <c r="M600" s="6" t="str">
        <f t="shared" si="46"/>
        <v/>
      </c>
      <c r="N600" s="7" t="str">
        <f>IF($D600="", "", IF(COUNTIF(Budgets!$T$11:$T$20, $D600)&gt;0, $F$9, IF(COUNTIF(Budgets!$T$22:$T$46, $D600)&gt;0, $E$9, "")))</f>
        <v/>
      </c>
      <c r="P600" s="12" t="str">
        <f t="shared" si="47"/>
        <v/>
      </c>
      <c r="R600" s="12" t="str">
        <f t="shared" si="48"/>
        <v/>
      </c>
      <c r="T600" s="12" t="str">
        <f ca="1">IFERROR(INDEX(Report!$BE$6:$BE$17, MATCH($P600, Report!$AZ$6:$AZ$17, 0)), "")</f>
        <v/>
      </c>
      <c r="V600" s="12" t="str">
        <f t="shared" ca="1" si="49"/>
        <v/>
      </c>
      <c r="X600" s="12" t="str">
        <f>IF($B600="", "", IF(OR(ISNUMBER($B600)=FALSE, $B600&lt;Report!$AX$6, $B600&gt;Report!$AY$17), "Red", ""))</f>
        <v/>
      </c>
    </row>
    <row r="601" spans="1:24" x14ac:dyDescent="0.25">
      <c r="A601" s="2"/>
      <c r="B601" s="86"/>
      <c r="C601" s="87"/>
      <c r="D601" s="88"/>
      <c r="E601" s="89"/>
      <c r="F601" s="90"/>
      <c r="G601" s="2"/>
      <c r="H601" s="38" t="str">
        <f t="shared" si="45"/>
        <v/>
      </c>
      <c r="I601" s="2"/>
      <c r="M601" s="6" t="str">
        <f t="shared" si="46"/>
        <v/>
      </c>
      <c r="N601" s="7" t="str">
        <f>IF($D601="", "", IF(COUNTIF(Budgets!$T$11:$T$20, $D601)&gt;0, $F$9, IF(COUNTIF(Budgets!$T$22:$T$46, $D601)&gt;0, $E$9, "")))</f>
        <v/>
      </c>
      <c r="P601" s="12" t="str">
        <f t="shared" si="47"/>
        <v/>
      </c>
      <c r="R601" s="12" t="str">
        <f t="shared" si="48"/>
        <v/>
      </c>
      <c r="T601" s="12" t="str">
        <f ca="1">IFERROR(INDEX(Report!$BE$6:$BE$17, MATCH($P601, Report!$AZ$6:$AZ$17, 0)), "")</f>
        <v/>
      </c>
      <c r="V601" s="12" t="str">
        <f t="shared" ca="1" si="49"/>
        <v/>
      </c>
      <c r="X601" s="12" t="str">
        <f>IF($B601="", "", IF(OR(ISNUMBER($B601)=FALSE, $B601&lt;Report!$AX$6, $B601&gt;Report!$AY$17), "Red", ""))</f>
        <v/>
      </c>
    </row>
    <row r="602" spans="1:24" x14ac:dyDescent="0.25">
      <c r="A602" s="2"/>
      <c r="B602" s="86"/>
      <c r="C602" s="87"/>
      <c r="D602" s="88"/>
      <c r="E602" s="89"/>
      <c r="F602" s="90"/>
      <c r="G602" s="2"/>
      <c r="H602" s="38" t="str">
        <f t="shared" si="45"/>
        <v/>
      </c>
      <c r="I602" s="2"/>
      <c r="M602" s="6" t="str">
        <f t="shared" si="46"/>
        <v/>
      </c>
      <c r="N602" s="7" t="str">
        <f>IF($D602="", "", IF(COUNTIF(Budgets!$T$11:$T$20, $D602)&gt;0, $F$9, IF(COUNTIF(Budgets!$T$22:$T$46, $D602)&gt;0, $E$9, "")))</f>
        <v/>
      </c>
      <c r="P602" s="12" t="str">
        <f t="shared" si="47"/>
        <v/>
      </c>
      <c r="R602" s="12" t="str">
        <f t="shared" si="48"/>
        <v/>
      </c>
      <c r="T602" s="12" t="str">
        <f ca="1">IFERROR(INDEX(Report!$BE$6:$BE$17, MATCH($P602, Report!$AZ$6:$AZ$17, 0)), "")</f>
        <v/>
      </c>
      <c r="V602" s="12" t="str">
        <f t="shared" ca="1" si="49"/>
        <v/>
      </c>
      <c r="X602" s="12" t="str">
        <f>IF($B602="", "", IF(OR(ISNUMBER($B602)=FALSE, $B602&lt;Report!$AX$6, $B602&gt;Report!$AY$17), "Red", ""))</f>
        <v/>
      </c>
    </row>
    <row r="603" spans="1:24" x14ac:dyDescent="0.25">
      <c r="A603" s="2"/>
      <c r="B603" s="86"/>
      <c r="C603" s="87"/>
      <c r="D603" s="88"/>
      <c r="E603" s="89"/>
      <c r="F603" s="90"/>
      <c r="G603" s="2"/>
      <c r="H603" s="38" t="str">
        <f t="shared" si="45"/>
        <v/>
      </c>
      <c r="I603" s="2"/>
      <c r="M603" s="6" t="str">
        <f t="shared" si="46"/>
        <v/>
      </c>
      <c r="N603" s="7" t="str">
        <f>IF($D603="", "", IF(COUNTIF(Budgets!$T$11:$T$20, $D603)&gt;0, $F$9, IF(COUNTIF(Budgets!$T$22:$T$46, $D603)&gt;0, $E$9, "")))</f>
        <v/>
      </c>
      <c r="P603" s="12" t="str">
        <f t="shared" si="47"/>
        <v/>
      </c>
      <c r="R603" s="12" t="str">
        <f t="shared" si="48"/>
        <v/>
      </c>
      <c r="T603" s="12" t="str">
        <f ca="1">IFERROR(INDEX(Report!$BE$6:$BE$17, MATCH($P603, Report!$AZ$6:$AZ$17, 0)), "")</f>
        <v/>
      </c>
      <c r="V603" s="12" t="str">
        <f t="shared" ca="1" si="49"/>
        <v/>
      </c>
      <c r="X603" s="12" t="str">
        <f>IF($B603="", "", IF(OR(ISNUMBER($B603)=FALSE, $B603&lt;Report!$AX$6, $B603&gt;Report!$AY$17), "Red", ""))</f>
        <v/>
      </c>
    </row>
    <row r="604" spans="1:24" x14ac:dyDescent="0.25">
      <c r="A604" s="2"/>
      <c r="B604" s="86"/>
      <c r="C604" s="87"/>
      <c r="D604" s="88"/>
      <c r="E604" s="89"/>
      <c r="F604" s="90"/>
      <c r="G604" s="2"/>
      <c r="H604" s="38" t="str">
        <f t="shared" si="45"/>
        <v/>
      </c>
      <c r="I604" s="2"/>
      <c r="M604" s="6" t="str">
        <f t="shared" si="46"/>
        <v/>
      </c>
      <c r="N604" s="7" t="str">
        <f>IF($D604="", "", IF(COUNTIF(Budgets!$T$11:$T$20, $D604)&gt;0, $F$9, IF(COUNTIF(Budgets!$T$22:$T$46, $D604)&gt;0, $E$9, "")))</f>
        <v/>
      </c>
      <c r="P604" s="12" t="str">
        <f t="shared" si="47"/>
        <v/>
      </c>
      <c r="R604" s="12" t="str">
        <f t="shared" si="48"/>
        <v/>
      </c>
      <c r="T604" s="12" t="str">
        <f ca="1">IFERROR(INDEX(Report!$BE$6:$BE$17, MATCH($P604, Report!$AZ$6:$AZ$17, 0)), "")</f>
        <v/>
      </c>
      <c r="V604" s="12" t="str">
        <f t="shared" ca="1" si="49"/>
        <v/>
      </c>
      <c r="X604" s="12" t="str">
        <f>IF($B604="", "", IF(OR(ISNUMBER($B604)=FALSE, $B604&lt;Report!$AX$6, $B604&gt;Report!$AY$17), "Red", ""))</f>
        <v/>
      </c>
    </row>
    <row r="605" spans="1:24" x14ac:dyDescent="0.25">
      <c r="A605" s="2"/>
      <c r="B605" s="86"/>
      <c r="C605" s="87"/>
      <c r="D605" s="88"/>
      <c r="E605" s="89"/>
      <c r="F605" s="90"/>
      <c r="G605" s="2"/>
      <c r="H605" s="38" t="str">
        <f t="shared" si="45"/>
        <v/>
      </c>
      <c r="I605" s="2"/>
      <c r="M605" s="6" t="str">
        <f t="shared" si="46"/>
        <v/>
      </c>
      <c r="N605" s="7" t="str">
        <f>IF($D605="", "", IF(COUNTIF(Budgets!$T$11:$T$20, $D605)&gt;0, $F$9, IF(COUNTIF(Budgets!$T$22:$T$46, $D605)&gt;0, $E$9, "")))</f>
        <v/>
      </c>
      <c r="P605" s="12" t="str">
        <f t="shared" si="47"/>
        <v/>
      </c>
      <c r="R605" s="12" t="str">
        <f t="shared" si="48"/>
        <v/>
      </c>
      <c r="T605" s="12" t="str">
        <f ca="1">IFERROR(INDEX(Report!$BE$6:$BE$17, MATCH($P605, Report!$AZ$6:$AZ$17, 0)), "")</f>
        <v/>
      </c>
      <c r="V605" s="12" t="str">
        <f t="shared" ca="1" si="49"/>
        <v/>
      </c>
      <c r="X605" s="12" t="str">
        <f>IF($B605="", "", IF(OR(ISNUMBER($B605)=FALSE, $B605&lt;Report!$AX$6, $B605&gt;Report!$AY$17), "Red", ""))</f>
        <v/>
      </c>
    </row>
    <row r="606" spans="1:24" x14ac:dyDescent="0.25">
      <c r="A606" s="2"/>
      <c r="B606" s="86"/>
      <c r="C606" s="87"/>
      <c r="D606" s="88"/>
      <c r="E606" s="89"/>
      <c r="F606" s="90"/>
      <c r="G606" s="2"/>
      <c r="H606" s="38" t="str">
        <f t="shared" si="45"/>
        <v/>
      </c>
      <c r="I606" s="2"/>
      <c r="M606" s="6" t="str">
        <f t="shared" si="46"/>
        <v/>
      </c>
      <c r="N606" s="7" t="str">
        <f>IF($D606="", "", IF(COUNTIF(Budgets!$T$11:$T$20, $D606)&gt;0, $F$9, IF(COUNTIF(Budgets!$T$22:$T$46, $D606)&gt;0, $E$9, "")))</f>
        <v/>
      </c>
      <c r="P606" s="12" t="str">
        <f t="shared" si="47"/>
        <v/>
      </c>
      <c r="R606" s="12" t="str">
        <f t="shared" si="48"/>
        <v/>
      </c>
      <c r="T606" s="12" t="str">
        <f ca="1">IFERROR(INDEX(Report!$BE$6:$BE$17, MATCH($P606, Report!$AZ$6:$AZ$17, 0)), "")</f>
        <v/>
      </c>
      <c r="V606" s="12" t="str">
        <f t="shared" ca="1" si="49"/>
        <v/>
      </c>
      <c r="X606" s="12" t="str">
        <f>IF($B606="", "", IF(OR(ISNUMBER($B606)=FALSE, $B606&lt;Report!$AX$6, $B606&gt;Report!$AY$17), "Red", ""))</f>
        <v/>
      </c>
    </row>
    <row r="607" spans="1:24" x14ac:dyDescent="0.25">
      <c r="A607" s="2"/>
      <c r="B607" s="86"/>
      <c r="C607" s="87"/>
      <c r="D607" s="88"/>
      <c r="E607" s="89"/>
      <c r="F607" s="90"/>
      <c r="G607" s="2"/>
      <c r="H607" s="38" t="str">
        <f t="shared" si="45"/>
        <v/>
      </c>
      <c r="I607" s="2"/>
      <c r="M607" s="6" t="str">
        <f t="shared" si="46"/>
        <v/>
      </c>
      <c r="N607" s="7" t="str">
        <f>IF($D607="", "", IF(COUNTIF(Budgets!$T$11:$T$20, $D607)&gt;0, $F$9, IF(COUNTIF(Budgets!$T$22:$T$46, $D607)&gt;0, $E$9, "")))</f>
        <v/>
      </c>
      <c r="P607" s="12" t="str">
        <f t="shared" si="47"/>
        <v/>
      </c>
      <c r="R607" s="12" t="str">
        <f t="shared" si="48"/>
        <v/>
      </c>
      <c r="T607" s="12" t="str">
        <f ca="1">IFERROR(INDEX(Report!$BE$6:$BE$17, MATCH($P607, Report!$AZ$6:$AZ$17, 0)), "")</f>
        <v/>
      </c>
      <c r="V607" s="12" t="str">
        <f t="shared" ca="1" si="49"/>
        <v/>
      </c>
      <c r="X607" s="12" t="str">
        <f>IF($B607="", "", IF(OR(ISNUMBER($B607)=FALSE, $B607&lt;Report!$AX$6, $B607&gt;Report!$AY$17), "Red", ""))</f>
        <v/>
      </c>
    </row>
    <row r="608" spans="1:24" x14ac:dyDescent="0.25">
      <c r="A608" s="2"/>
      <c r="B608" s="86"/>
      <c r="C608" s="87"/>
      <c r="D608" s="88"/>
      <c r="E608" s="89"/>
      <c r="F608" s="90"/>
      <c r="G608" s="2"/>
      <c r="H608" s="38" t="str">
        <f t="shared" si="45"/>
        <v/>
      </c>
      <c r="I608" s="2"/>
      <c r="M608" s="6" t="str">
        <f t="shared" si="46"/>
        <v/>
      </c>
      <c r="N608" s="7" t="str">
        <f>IF($D608="", "", IF(COUNTIF(Budgets!$T$11:$T$20, $D608)&gt;0, $F$9, IF(COUNTIF(Budgets!$T$22:$T$46, $D608)&gt;0, $E$9, "")))</f>
        <v/>
      </c>
      <c r="P608" s="12" t="str">
        <f t="shared" si="47"/>
        <v/>
      </c>
      <c r="R608" s="12" t="str">
        <f t="shared" si="48"/>
        <v/>
      </c>
      <c r="T608" s="12" t="str">
        <f ca="1">IFERROR(INDEX(Report!$BE$6:$BE$17, MATCH($P608, Report!$AZ$6:$AZ$17, 0)), "")</f>
        <v/>
      </c>
      <c r="V608" s="12" t="str">
        <f t="shared" ca="1" si="49"/>
        <v/>
      </c>
      <c r="X608" s="12" t="str">
        <f>IF($B608="", "", IF(OR(ISNUMBER($B608)=FALSE, $B608&lt;Report!$AX$6, $B608&gt;Report!$AY$17), "Red", ""))</f>
        <v/>
      </c>
    </row>
    <row r="609" spans="1:24" x14ac:dyDescent="0.25">
      <c r="A609" s="2"/>
      <c r="B609" s="86"/>
      <c r="C609" s="87"/>
      <c r="D609" s="88"/>
      <c r="E609" s="89"/>
      <c r="F609" s="90"/>
      <c r="G609" s="2"/>
      <c r="H609" s="38" t="str">
        <f t="shared" si="45"/>
        <v/>
      </c>
      <c r="I609" s="2"/>
      <c r="M609" s="6" t="str">
        <f t="shared" si="46"/>
        <v/>
      </c>
      <c r="N609" s="7" t="str">
        <f>IF($D609="", "", IF(COUNTIF(Budgets!$T$11:$T$20, $D609)&gt;0, $F$9, IF(COUNTIF(Budgets!$T$22:$T$46, $D609)&gt;0, $E$9, "")))</f>
        <v/>
      </c>
      <c r="P609" s="12" t="str">
        <f t="shared" si="47"/>
        <v/>
      </c>
      <c r="R609" s="12" t="str">
        <f t="shared" si="48"/>
        <v/>
      </c>
      <c r="T609" s="12" t="str">
        <f ca="1">IFERROR(INDEX(Report!$BE$6:$BE$17, MATCH($P609, Report!$AZ$6:$AZ$17, 0)), "")</f>
        <v/>
      </c>
      <c r="V609" s="12" t="str">
        <f t="shared" ca="1" si="49"/>
        <v/>
      </c>
      <c r="X609" s="12" t="str">
        <f>IF($B609="", "", IF(OR(ISNUMBER($B609)=FALSE, $B609&lt;Report!$AX$6, $B609&gt;Report!$AY$17), "Red", ""))</f>
        <v/>
      </c>
    </row>
    <row r="610" spans="1:24" x14ac:dyDescent="0.25">
      <c r="A610" s="2"/>
      <c r="B610" s="86"/>
      <c r="C610" s="87"/>
      <c r="D610" s="88"/>
      <c r="E610" s="89"/>
      <c r="F610" s="90"/>
      <c r="G610" s="2"/>
      <c r="H610" s="38" t="str">
        <f t="shared" si="45"/>
        <v/>
      </c>
      <c r="I610" s="2"/>
      <c r="M610" s="6" t="str">
        <f t="shared" si="46"/>
        <v/>
      </c>
      <c r="N610" s="7" t="str">
        <f>IF($D610="", "", IF(COUNTIF(Budgets!$T$11:$T$20, $D610)&gt;0, $F$9, IF(COUNTIF(Budgets!$T$22:$T$46, $D610)&gt;0, $E$9, "")))</f>
        <v/>
      </c>
      <c r="P610" s="12" t="str">
        <f t="shared" si="47"/>
        <v/>
      </c>
      <c r="R610" s="12" t="str">
        <f t="shared" si="48"/>
        <v/>
      </c>
      <c r="T610" s="12" t="str">
        <f ca="1">IFERROR(INDEX(Report!$BE$6:$BE$17, MATCH($P610, Report!$AZ$6:$AZ$17, 0)), "")</f>
        <v/>
      </c>
      <c r="V610" s="12" t="str">
        <f t="shared" ca="1" si="49"/>
        <v/>
      </c>
      <c r="X610" s="12" t="str">
        <f>IF($B610="", "", IF(OR(ISNUMBER($B610)=FALSE, $B610&lt;Report!$AX$6, $B610&gt;Report!$AY$17), "Red", ""))</f>
        <v/>
      </c>
    </row>
    <row r="611" spans="1:24" x14ac:dyDescent="0.25">
      <c r="A611" s="2"/>
      <c r="B611" s="86"/>
      <c r="C611" s="87"/>
      <c r="D611" s="88"/>
      <c r="E611" s="89"/>
      <c r="F611" s="90"/>
      <c r="G611" s="2"/>
      <c r="H611" s="38" t="str">
        <f t="shared" si="45"/>
        <v/>
      </c>
      <c r="I611" s="2"/>
      <c r="M611" s="6" t="str">
        <f t="shared" si="46"/>
        <v/>
      </c>
      <c r="N611" s="7" t="str">
        <f>IF($D611="", "", IF(COUNTIF(Budgets!$T$11:$T$20, $D611)&gt;0, $F$9, IF(COUNTIF(Budgets!$T$22:$T$46, $D611)&gt;0, $E$9, "")))</f>
        <v/>
      </c>
      <c r="P611" s="12" t="str">
        <f t="shared" si="47"/>
        <v/>
      </c>
      <c r="R611" s="12" t="str">
        <f t="shared" si="48"/>
        <v/>
      </c>
      <c r="T611" s="12" t="str">
        <f ca="1">IFERROR(INDEX(Report!$BE$6:$BE$17, MATCH($P611, Report!$AZ$6:$AZ$17, 0)), "")</f>
        <v/>
      </c>
      <c r="V611" s="12" t="str">
        <f t="shared" ca="1" si="49"/>
        <v/>
      </c>
      <c r="X611" s="12" t="str">
        <f>IF($B611="", "", IF(OR(ISNUMBER($B611)=FALSE, $B611&lt;Report!$AX$6, $B611&gt;Report!$AY$17), "Red", ""))</f>
        <v/>
      </c>
    </row>
    <row r="612" spans="1:24" x14ac:dyDescent="0.25">
      <c r="A612" s="2"/>
      <c r="B612" s="86"/>
      <c r="C612" s="87"/>
      <c r="D612" s="88"/>
      <c r="E612" s="89"/>
      <c r="F612" s="90"/>
      <c r="G612" s="2"/>
      <c r="H612" s="38" t="str">
        <f t="shared" si="45"/>
        <v/>
      </c>
      <c r="I612" s="2"/>
      <c r="M612" s="6" t="str">
        <f t="shared" si="46"/>
        <v/>
      </c>
      <c r="N612" s="7" t="str">
        <f>IF($D612="", "", IF(COUNTIF(Budgets!$T$11:$T$20, $D612)&gt;0, $F$9, IF(COUNTIF(Budgets!$T$22:$T$46, $D612)&gt;0, $E$9, "")))</f>
        <v/>
      </c>
      <c r="P612" s="12" t="str">
        <f t="shared" si="47"/>
        <v/>
      </c>
      <c r="R612" s="12" t="str">
        <f t="shared" si="48"/>
        <v/>
      </c>
      <c r="T612" s="12" t="str">
        <f ca="1">IFERROR(INDEX(Report!$BE$6:$BE$17, MATCH($P612, Report!$AZ$6:$AZ$17, 0)), "")</f>
        <v/>
      </c>
      <c r="V612" s="12" t="str">
        <f t="shared" ca="1" si="49"/>
        <v/>
      </c>
      <c r="X612" s="12" t="str">
        <f>IF($B612="", "", IF(OR(ISNUMBER($B612)=FALSE, $B612&lt;Report!$AX$6, $B612&gt;Report!$AY$17), "Red", ""))</f>
        <v/>
      </c>
    </row>
    <row r="613" spans="1:24" x14ac:dyDescent="0.25">
      <c r="A613" s="2"/>
      <c r="B613" s="86"/>
      <c r="C613" s="87"/>
      <c r="D613" s="88"/>
      <c r="E613" s="89"/>
      <c r="F613" s="90"/>
      <c r="G613" s="2"/>
      <c r="H613" s="38" t="str">
        <f t="shared" si="45"/>
        <v/>
      </c>
      <c r="I613" s="2"/>
      <c r="M613" s="6" t="str">
        <f t="shared" si="46"/>
        <v/>
      </c>
      <c r="N613" s="7" t="str">
        <f>IF($D613="", "", IF(COUNTIF(Budgets!$T$11:$T$20, $D613)&gt;0, $F$9, IF(COUNTIF(Budgets!$T$22:$T$46, $D613)&gt;0, $E$9, "")))</f>
        <v/>
      </c>
      <c r="P613" s="12" t="str">
        <f t="shared" si="47"/>
        <v/>
      </c>
      <c r="R613" s="12" t="str">
        <f t="shared" si="48"/>
        <v/>
      </c>
      <c r="T613" s="12" t="str">
        <f ca="1">IFERROR(INDEX(Report!$BE$6:$BE$17, MATCH($P613, Report!$AZ$6:$AZ$17, 0)), "")</f>
        <v/>
      </c>
      <c r="V613" s="12" t="str">
        <f t="shared" ca="1" si="49"/>
        <v/>
      </c>
      <c r="X613" s="12" t="str">
        <f>IF($B613="", "", IF(OR(ISNUMBER($B613)=FALSE, $B613&lt;Report!$AX$6, $B613&gt;Report!$AY$17), "Red", ""))</f>
        <v/>
      </c>
    </row>
    <row r="614" spans="1:24" x14ac:dyDescent="0.25">
      <c r="A614" s="2"/>
      <c r="B614" s="86"/>
      <c r="C614" s="87"/>
      <c r="D614" s="88"/>
      <c r="E614" s="89"/>
      <c r="F614" s="90"/>
      <c r="G614" s="2"/>
      <c r="H614" s="38" t="str">
        <f t="shared" si="45"/>
        <v/>
      </c>
      <c r="I614" s="2"/>
      <c r="M614" s="6" t="str">
        <f t="shared" si="46"/>
        <v/>
      </c>
      <c r="N614" s="7" t="str">
        <f>IF($D614="", "", IF(COUNTIF(Budgets!$T$11:$T$20, $D614)&gt;0, $F$9, IF(COUNTIF(Budgets!$T$22:$T$46, $D614)&gt;0, $E$9, "")))</f>
        <v/>
      </c>
      <c r="P614" s="12" t="str">
        <f t="shared" si="47"/>
        <v/>
      </c>
      <c r="R614" s="12" t="str">
        <f t="shared" si="48"/>
        <v/>
      </c>
      <c r="T614" s="12" t="str">
        <f ca="1">IFERROR(INDEX(Report!$BE$6:$BE$17, MATCH($P614, Report!$AZ$6:$AZ$17, 0)), "")</f>
        <v/>
      </c>
      <c r="V614" s="12" t="str">
        <f t="shared" ca="1" si="49"/>
        <v/>
      </c>
      <c r="X614" s="12" t="str">
        <f>IF($B614="", "", IF(OR(ISNUMBER($B614)=FALSE, $B614&lt;Report!$AX$6, $B614&gt;Report!$AY$17), "Red", ""))</f>
        <v/>
      </c>
    </row>
    <row r="615" spans="1:24" x14ac:dyDescent="0.25">
      <c r="A615" s="2"/>
      <c r="B615" s="86"/>
      <c r="C615" s="87"/>
      <c r="D615" s="88"/>
      <c r="E615" s="89"/>
      <c r="F615" s="90"/>
      <c r="G615" s="2"/>
      <c r="H615" s="38" t="str">
        <f t="shared" si="45"/>
        <v/>
      </c>
      <c r="I615" s="2"/>
      <c r="M615" s="6" t="str">
        <f t="shared" si="46"/>
        <v/>
      </c>
      <c r="N615" s="7" t="str">
        <f>IF($D615="", "", IF(COUNTIF(Budgets!$T$11:$T$20, $D615)&gt;0, $F$9, IF(COUNTIF(Budgets!$T$22:$T$46, $D615)&gt;0, $E$9, "")))</f>
        <v/>
      </c>
      <c r="P615" s="12" t="str">
        <f t="shared" si="47"/>
        <v/>
      </c>
      <c r="R615" s="12" t="str">
        <f t="shared" si="48"/>
        <v/>
      </c>
      <c r="T615" s="12" t="str">
        <f ca="1">IFERROR(INDEX(Report!$BE$6:$BE$17, MATCH($P615, Report!$AZ$6:$AZ$17, 0)), "")</f>
        <v/>
      </c>
      <c r="V615" s="12" t="str">
        <f t="shared" ca="1" si="49"/>
        <v/>
      </c>
      <c r="X615" s="12" t="str">
        <f>IF($B615="", "", IF(OR(ISNUMBER($B615)=FALSE, $B615&lt;Report!$AX$6, $B615&gt;Report!$AY$17), "Red", ""))</f>
        <v/>
      </c>
    </row>
    <row r="616" spans="1:24" x14ac:dyDescent="0.25">
      <c r="A616" s="2"/>
      <c r="B616" s="86"/>
      <c r="C616" s="87"/>
      <c r="D616" s="88"/>
      <c r="E616" s="89"/>
      <c r="F616" s="90"/>
      <c r="G616" s="2"/>
      <c r="H616" s="38" t="str">
        <f t="shared" si="45"/>
        <v/>
      </c>
      <c r="I616" s="2"/>
      <c r="M616" s="6" t="str">
        <f t="shared" si="46"/>
        <v/>
      </c>
      <c r="N616" s="7" t="str">
        <f>IF($D616="", "", IF(COUNTIF(Budgets!$T$11:$T$20, $D616)&gt;0, $F$9, IF(COUNTIF(Budgets!$T$22:$T$46, $D616)&gt;0, $E$9, "")))</f>
        <v/>
      </c>
      <c r="P616" s="12" t="str">
        <f t="shared" si="47"/>
        <v/>
      </c>
      <c r="R616" s="12" t="str">
        <f t="shared" si="48"/>
        <v/>
      </c>
      <c r="T616" s="12" t="str">
        <f ca="1">IFERROR(INDEX(Report!$BE$6:$BE$17, MATCH($P616, Report!$AZ$6:$AZ$17, 0)), "")</f>
        <v/>
      </c>
      <c r="V616" s="12" t="str">
        <f t="shared" ca="1" si="49"/>
        <v/>
      </c>
      <c r="X616" s="12" t="str">
        <f>IF($B616="", "", IF(OR(ISNUMBER($B616)=FALSE, $B616&lt;Report!$AX$6, $B616&gt;Report!$AY$17), "Red", ""))</f>
        <v/>
      </c>
    </row>
    <row r="617" spans="1:24" x14ac:dyDescent="0.25">
      <c r="A617" s="2"/>
      <c r="B617" s="86"/>
      <c r="C617" s="87"/>
      <c r="D617" s="88"/>
      <c r="E617" s="89"/>
      <c r="F617" s="90"/>
      <c r="G617" s="2"/>
      <c r="H617" s="38" t="str">
        <f t="shared" si="45"/>
        <v/>
      </c>
      <c r="I617" s="2"/>
      <c r="M617" s="6" t="str">
        <f t="shared" si="46"/>
        <v/>
      </c>
      <c r="N617" s="7" t="str">
        <f>IF($D617="", "", IF(COUNTIF(Budgets!$T$11:$T$20, $D617)&gt;0, $F$9, IF(COUNTIF(Budgets!$T$22:$T$46, $D617)&gt;0, $E$9, "")))</f>
        <v/>
      </c>
      <c r="P617" s="12" t="str">
        <f t="shared" si="47"/>
        <v/>
      </c>
      <c r="R617" s="12" t="str">
        <f t="shared" si="48"/>
        <v/>
      </c>
      <c r="T617" s="12" t="str">
        <f ca="1">IFERROR(INDEX(Report!$BE$6:$BE$17, MATCH($P617, Report!$AZ$6:$AZ$17, 0)), "")</f>
        <v/>
      </c>
      <c r="V617" s="12" t="str">
        <f t="shared" ca="1" si="49"/>
        <v/>
      </c>
      <c r="X617" s="12" t="str">
        <f>IF($B617="", "", IF(OR(ISNUMBER($B617)=FALSE, $B617&lt;Report!$AX$6, $B617&gt;Report!$AY$17), "Red", ""))</f>
        <v/>
      </c>
    </row>
    <row r="618" spans="1:24" x14ac:dyDescent="0.25">
      <c r="A618" s="2"/>
      <c r="B618" s="86"/>
      <c r="C618" s="87"/>
      <c r="D618" s="88"/>
      <c r="E618" s="89"/>
      <c r="F618" s="90"/>
      <c r="G618" s="2"/>
      <c r="H618" s="38" t="str">
        <f t="shared" si="45"/>
        <v/>
      </c>
      <c r="I618" s="2"/>
      <c r="M618" s="6" t="str">
        <f t="shared" si="46"/>
        <v/>
      </c>
      <c r="N618" s="7" t="str">
        <f>IF($D618="", "", IF(COUNTIF(Budgets!$T$11:$T$20, $D618)&gt;0, $F$9, IF(COUNTIF(Budgets!$T$22:$T$46, $D618)&gt;0, $E$9, "")))</f>
        <v/>
      </c>
      <c r="P618" s="12" t="str">
        <f t="shared" si="47"/>
        <v/>
      </c>
      <c r="R618" s="12" t="str">
        <f t="shared" si="48"/>
        <v/>
      </c>
      <c r="T618" s="12" t="str">
        <f ca="1">IFERROR(INDEX(Report!$BE$6:$BE$17, MATCH($P618, Report!$AZ$6:$AZ$17, 0)), "")</f>
        <v/>
      </c>
      <c r="V618" s="12" t="str">
        <f t="shared" ca="1" si="49"/>
        <v/>
      </c>
      <c r="X618" s="12" t="str">
        <f>IF($B618="", "", IF(OR(ISNUMBER($B618)=FALSE, $B618&lt;Report!$AX$6, $B618&gt;Report!$AY$17), "Red", ""))</f>
        <v/>
      </c>
    </row>
    <row r="619" spans="1:24" x14ac:dyDescent="0.25">
      <c r="A619" s="2"/>
      <c r="B619" s="86"/>
      <c r="C619" s="87"/>
      <c r="D619" s="88"/>
      <c r="E619" s="89"/>
      <c r="F619" s="90"/>
      <c r="G619" s="2"/>
      <c r="H619" s="38" t="str">
        <f t="shared" si="45"/>
        <v/>
      </c>
      <c r="I619" s="2"/>
      <c r="M619" s="6" t="str">
        <f t="shared" si="46"/>
        <v/>
      </c>
      <c r="N619" s="7" t="str">
        <f>IF($D619="", "", IF(COUNTIF(Budgets!$T$11:$T$20, $D619)&gt;0, $F$9, IF(COUNTIF(Budgets!$T$22:$T$46, $D619)&gt;0, $E$9, "")))</f>
        <v/>
      </c>
      <c r="P619" s="12" t="str">
        <f t="shared" si="47"/>
        <v/>
      </c>
      <c r="R619" s="12" t="str">
        <f t="shared" si="48"/>
        <v/>
      </c>
      <c r="T619" s="12" t="str">
        <f ca="1">IFERROR(INDEX(Report!$BE$6:$BE$17, MATCH($P619, Report!$AZ$6:$AZ$17, 0)), "")</f>
        <v/>
      </c>
      <c r="V619" s="12" t="str">
        <f t="shared" ca="1" si="49"/>
        <v/>
      </c>
      <c r="X619" s="12" t="str">
        <f>IF($B619="", "", IF(OR(ISNUMBER($B619)=FALSE, $B619&lt;Report!$AX$6, $B619&gt;Report!$AY$17), "Red", ""))</f>
        <v/>
      </c>
    </row>
    <row r="620" spans="1:24" x14ac:dyDescent="0.25">
      <c r="A620" s="2"/>
      <c r="B620" s="86"/>
      <c r="C620" s="87"/>
      <c r="D620" s="88"/>
      <c r="E620" s="89"/>
      <c r="F620" s="90"/>
      <c r="G620" s="2"/>
      <c r="H620" s="38" t="str">
        <f t="shared" si="45"/>
        <v/>
      </c>
      <c r="I620" s="2"/>
      <c r="M620" s="6" t="str">
        <f t="shared" si="46"/>
        <v/>
      </c>
      <c r="N620" s="7" t="str">
        <f>IF($D620="", "", IF(COUNTIF(Budgets!$T$11:$T$20, $D620)&gt;0, $F$9, IF(COUNTIF(Budgets!$T$22:$T$46, $D620)&gt;0, $E$9, "")))</f>
        <v/>
      </c>
      <c r="P620" s="12" t="str">
        <f t="shared" si="47"/>
        <v/>
      </c>
      <c r="R620" s="12" t="str">
        <f t="shared" si="48"/>
        <v/>
      </c>
      <c r="T620" s="12" t="str">
        <f ca="1">IFERROR(INDEX(Report!$BE$6:$BE$17, MATCH($P620, Report!$AZ$6:$AZ$17, 0)), "")</f>
        <v/>
      </c>
      <c r="V620" s="12" t="str">
        <f t="shared" ca="1" si="49"/>
        <v/>
      </c>
      <c r="X620" s="12" t="str">
        <f>IF($B620="", "", IF(OR(ISNUMBER($B620)=FALSE, $B620&lt;Report!$AX$6, $B620&gt;Report!$AY$17), "Red", ""))</f>
        <v/>
      </c>
    </row>
    <row r="621" spans="1:24" x14ac:dyDescent="0.25">
      <c r="A621" s="2"/>
      <c r="B621" s="86"/>
      <c r="C621" s="87"/>
      <c r="D621" s="88"/>
      <c r="E621" s="89"/>
      <c r="F621" s="90"/>
      <c r="G621" s="2"/>
      <c r="H621" s="38" t="str">
        <f t="shared" si="45"/>
        <v/>
      </c>
      <c r="I621" s="2"/>
      <c r="M621" s="6" t="str">
        <f t="shared" si="46"/>
        <v/>
      </c>
      <c r="N621" s="7" t="str">
        <f>IF($D621="", "", IF(COUNTIF(Budgets!$T$11:$T$20, $D621)&gt;0, $F$9, IF(COUNTIF(Budgets!$T$22:$T$46, $D621)&gt;0, $E$9, "")))</f>
        <v/>
      </c>
      <c r="P621" s="12" t="str">
        <f t="shared" si="47"/>
        <v/>
      </c>
      <c r="R621" s="12" t="str">
        <f t="shared" si="48"/>
        <v/>
      </c>
      <c r="T621" s="12" t="str">
        <f ca="1">IFERROR(INDEX(Report!$BE$6:$BE$17, MATCH($P621, Report!$AZ$6:$AZ$17, 0)), "")</f>
        <v/>
      </c>
      <c r="V621" s="12" t="str">
        <f t="shared" ca="1" si="49"/>
        <v/>
      </c>
      <c r="X621" s="12" t="str">
        <f>IF($B621="", "", IF(OR(ISNUMBER($B621)=FALSE, $B621&lt;Report!$AX$6, $B621&gt;Report!$AY$17), "Red", ""))</f>
        <v/>
      </c>
    </row>
    <row r="622" spans="1:24" x14ac:dyDescent="0.25">
      <c r="A622" s="2"/>
      <c r="B622" s="86"/>
      <c r="C622" s="87"/>
      <c r="D622" s="88"/>
      <c r="E622" s="89"/>
      <c r="F622" s="90"/>
      <c r="G622" s="2"/>
      <c r="H622" s="38" t="str">
        <f t="shared" si="45"/>
        <v/>
      </c>
      <c r="I622" s="2"/>
      <c r="M622" s="6" t="str">
        <f t="shared" si="46"/>
        <v/>
      </c>
      <c r="N622" s="7" t="str">
        <f>IF($D622="", "", IF(COUNTIF(Budgets!$T$11:$T$20, $D622)&gt;0, $F$9, IF(COUNTIF(Budgets!$T$22:$T$46, $D622)&gt;0, $E$9, "")))</f>
        <v/>
      </c>
      <c r="P622" s="12" t="str">
        <f t="shared" si="47"/>
        <v/>
      </c>
      <c r="R622" s="12" t="str">
        <f t="shared" si="48"/>
        <v/>
      </c>
      <c r="T622" s="12" t="str">
        <f ca="1">IFERROR(INDEX(Report!$BE$6:$BE$17, MATCH($P622, Report!$AZ$6:$AZ$17, 0)), "")</f>
        <v/>
      </c>
      <c r="V622" s="12" t="str">
        <f t="shared" ca="1" si="49"/>
        <v/>
      </c>
      <c r="X622" s="12" t="str">
        <f>IF($B622="", "", IF(OR(ISNUMBER($B622)=FALSE, $B622&lt;Report!$AX$6, $B622&gt;Report!$AY$17), "Red", ""))</f>
        <v/>
      </c>
    </row>
    <row r="623" spans="1:24" x14ac:dyDescent="0.25">
      <c r="A623" s="2"/>
      <c r="B623" s="86"/>
      <c r="C623" s="87"/>
      <c r="D623" s="88"/>
      <c r="E623" s="89"/>
      <c r="F623" s="90"/>
      <c r="G623" s="2"/>
      <c r="H623" s="38" t="str">
        <f t="shared" si="45"/>
        <v/>
      </c>
      <c r="I623" s="2"/>
      <c r="M623" s="6" t="str">
        <f t="shared" si="46"/>
        <v/>
      </c>
      <c r="N623" s="7" t="str">
        <f>IF($D623="", "", IF(COUNTIF(Budgets!$T$11:$T$20, $D623)&gt;0, $F$9, IF(COUNTIF(Budgets!$T$22:$T$46, $D623)&gt;0, $E$9, "")))</f>
        <v/>
      </c>
      <c r="P623" s="12" t="str">
        <f t="shared" si="47"/>
        <v/>
      </c>
      <c r="R623" s="12" t="str">
        <f t="shared" si="48"/>
        <v/>
      </c>
      <c r="T623" s="12" t="str">
        <f ca="1">IFERROR(INDEX(Report!$BE$6:$BE$17, MATCH($P623, Report!$AZ$6:$AZ$17, 0)), "")</f>
        <v/>
      </c>
      <c r="V623" s="12" t="str">
        <f t="shared" ca="1" si="49"/>
        <v/>
      </c>
      <c r="X623" s="12" t="str">
        <f>IF($B623="", "", IF(OR(ISNUMBER($B623)=FALSE, $B623&lt;Report!$AX$6, $B623&gt;Report!$AY$17), "Red", ""))</f>
        <v/>
      </c>
    </row>
    <row r="624" spans="1:24" x14ac:dyDescent="0.25">
      <c r="A624" s="2"/>
      <c r="B624" s="86"/>
      <c r="C624" s="87"/>
      <c r="D624" s="88"/>
      <c r="E624" s="89"/>
      <c r="F624" s="90"/>
      <c r="G624" s="2"/>
      <c r="H624" s="38" t="str">
        <f t="shared" si="45"/>
        <v/>
      </c>
      <c r="I624" s="2"/>
      <c r="M624" s="6" t="str">
        <f t="shared" si="46"/>
        <v/>
      </c>
      <c r="N624" s="7" t="str">
        <f>IF($D624="", "", IF(COUNTIF(Budgets!$T$11:$T$20, $D624)&gt;0, $F$9, IF(COUNTIF(Budgets!$T$22:$T$46, $D624)&gt;0, $E$9, "")))</f>
        <v/>
      </c>
      <c r="P624" s="12" t="str">
        <f t="shared" si="47"/>
        <v/>
      </c>
      <c r="R624" s="12" t="str">
        <f t="shared" si="48"/>
        <v/>
      </c>
      <c r="T624" s="12" t="str">
        <f ca="1">IFERROR(INDEX(Report!$BE$6:$BE$17, MATCH($P624, Report!$AZ$6:$AZ$17, 0)), "")</f>
        <v/>
      </c>
      <c r="V624" s="12" t="str">
        <f t="shared" ca="1" si="49"/>
        <v/>
      </c>
      <c r="X624" s="12" t="str">
        <f>IF($B624="", "", IF(OR(ISNUMBER($B624)=FALSE, $B624&lt;Report!$AX$6, $B624&gt;Report!$AY$17), "Red", ""))</f>
        <v/>
      </c>
    </row>
    <row r="625" spans="1:24" x14ac:dyDescent="0.25">
      <c r="A625" s="2"/>
      <c r="B625" s="86"/>
      <c r="C625" s="87"/>
      <c r="D625" s="88"/>
      <c r="E625" s="89"/>
      <c r="F625" s="90"/>
      <c r="G625" s="2"/>
      <c r="H625" s="38" t="str">
        <f t="shared" si="45"/>
        <v/>
      </c>
      <c r="I625" s="2"/>
      <c r="M625" s="6" t="str">
        <f t="shared" si="46"/>
        <v/>
      </c>
      <c r="N625" s="7" t="str">
        <f>IF($D625="", "", IF(COUNTIF(Budgets!$T$11:$T$20, $D625)&gt;0, $F$9, IF(COUNTIF(Budgets!$T$22:$T$46, $D625)&gt;0, $E$9, "")))</f>
        <v/>
      </c>
      <c r="P625" s="12" t="str">
        <f t="shared" si="47"/>
        <v/>
      </c>
      <c r="R625" s="12" t="str">
        <f t="shared" si="48"/>
        <v/>
      </c>
      <c r="T625" s="12" t="str">
        <f ca="1">IFERROR(INDEX(Report!$BE$6:$BE$17, MATCH($P625, Report!$AZ$6:$AZ$17, 0)), "")</f>
        <v/>
      </c>
      <c r="V625" s="12" t="str">
        <f t="shared" ca="1" si="49"/>
        <v/>
      </c>
      <c r="X625" s="12" t="str">
        <f>IF($B625="", "", IF(OR(ISNUMBER($B625)=FALSE, $B625&lt;Report!$AX$6, $B625&gt;Report!$AY$17), "Red", ""))</f>
        <v/>
      </c>
    </row>
    <row r="626" spans="1:24" x14ac:dyDescent="0.25">
      <c r="A626" s="2"/>
      <c r="B626" s="86"/>
      <c r="C626" s="87"/>
      <c r="D626" s="88"/>
      <c r="E626" s="89"/>
      <c r="F626" s="90"/>
      <c r="G626" s="2"/>
      <c r="H626" s="38" t="str">
        <f t="shared" si="45"/>
        <v/>
      </c>
      <c r="I626" s="2"/>
      <c r="M626" s="6" t="str">
        <f t="shared" si="46"/>
        <v/>
      </c>
      <c r="N626" s="7" t="str">
        <f>IF($D626="", "", IF(COUNTIF(Budgets!$T$11:$T$20, $D626)&gt;0, $F$9, IF(COUNTIF(Budgets!$T$22:$T$46, $D626)&gt;0, $E$9, "")))</f>
        <v/>
      </c>
      <c r="P626" s="12" t="str">
        <f t="shared" si="47"/>
        <v/>
      </c>
      <c r="R626" s="12" t="str">
        <f t="shared" si="48"/>
        <v/>
      </c>
      <c r="T626" s="12" t="str">
        <f ca="1">IFERROR(INDEX(Report!$BE$6:$BE$17, MATCH($P626, Report!$AZ$6:$AZ$17, 0)), "")</f>
        <v/>
      </c>
      <c r="V626" s="12" t="str">
        <f t="shared" ca="1" si="49"/>
        <v/>
      </c>
      <c r="X626" s="12" t="str">
        <f>IF($B626="", "", IF(OR(ISNUMBER($B626)=FALSE, $B626&lt;Report!$AX$6, $B626&gt;Report!$AY$17), "Red", ""))</f>
        <v/>
      </c>
    </row>
    <row r="627" spans="1:24" x14ac:dyDescent="0.25">
      <c r="A627" s="2"/>
      <c r="B627" s="86"/>
      <c r="C627" s="87"/>
      <c r="D627" s="88"/>
      <c r="E627" s="89"/>
      <c r="F627" s="90"/>
      <c r="G627" s="2"/>
      <c r="H627" s="38" t="str">
        <f t="shared" si="45"/>
        <v/>
      </c>
      <c r="I627" s="2"/>
      <c r="M627" s="6" t="str">
        <f t="shared" si="46"/>
        <v/>
      </c>
      <c r="N627" s="7" t="str">
        <f>IF($D627="", "", IF(COUNTIF(Budgets!$T$11:$T$20, $D627)&gt;0, $F$9, IF(COUNTIF(Budgets!$T$22:$T$46, $D627)&gt;0, $E$9, "")))</f>
        <v/>
      </c>
      <c r="P627" s="12" t="str">
        <f t="shared" si="47"/>
        <v/>
      </c>
      <c r="R627" s="12" t="str">
        <f t="shared" si="48"/>
        <v/>
      </c>
      <c r="T627" s="12" t="str">
        <f ca="1">IFERROR(INDEX(Report!$BE$6:$BE$17, MATCH($P627, Report!$AZ$6:$AZ$17, 0)), "")</f>
        <v/>
      </c>
      <c r="V627" s="12" t="str">
        <f t="shared" ca="1" si="49"/>
        <v/>
      </c>
      <c r="X627" s="12" t="str">
        <f>IF($B627="", "", IF(OR(ISNUMBER($B627)=FALSE, $B627&lt;Report!$AX$6, $B627&gt;Report!$AY$17), "Red", ""))</f>
        <v/>
      </c>
    </row>
    <row r="628" spans="1:24" x14ac:dyDescent="0.25">
      <c r="A628" s="2"/>
      <c r="B628" s="86"/>
      <c r="C628" s="87"/>
      <c r="D628" s="88"/>
      <c r="E628" s="89"/>
      <c r="F628" s="90"/>
      <c r="G628" s="2"/>
      <c r="H628" s="38" t="str">
        <f t="shared" si="45"/>
        <v/>
      </c>
      <c r="I628" s="2"/>
      <c r="M628" s="6" t="str">
        <f t="shared" si="46"/>
        <v/>
      </c>
      <c r="N628" s="7" t="str">
        <f>IF($D628="", "", IF(COUNTIF(Budgets!$T$11:$T$20, $D628)&gt;0, $F$9, IF(COUNTIF(Budgets!$T$22:$T$46, $D628)&gt;0, $E$9, "")))</f>
        <v/>
      </c>
      <c r="P628" s="12" t="str">
        <f t="shared" si="47"/>
        <v/>
      </c>
      <c r="R628" s="12" t="str">
        <f t="shared" si="48"/>
        <v/>
      </c>
      <c r="T628" s="12" t="str">
        <f ca="1">IFERROR(INDEX(Report!$BE$6:$BE$17, MATCH($P628, Report!$AZ$6:$AZ$17, 0)), "")</f>
        <v/>
      </c>
      <c r="V628" s="12" t="str">
        <f t="shared" ca="1" si="49"/>
        <v/>
      </c>
      <c r="X628" s="12" t="str">
        <f>IF($B628="", "", IF(OR(ISNUMBER($B628)=FALSE, $B628&lt;Report!$AX$6, $B628&gt;Report!$AY$17), "Red", ""))</f>
        <v/>
      </c>
    </row>
    <row r="629" spans="1:24" x14ac:dyDescent="0.25">
      <c r="A629" s="2"/>
      <c r="B629" s="86"/>
      <c r="C629" s="87"/>
      <c r="D629" s="88"/>
      <c r="E629" s="89"/>
      <c r="F629" s="90"/>
      <c r="G629" s="2"/>
      <c r="H629" s="38" t="str">
        <f t="shared" si="45"/>
        <v/>
      </c>
      <c r="I629" s="2"/>
      <c r="M629" s="6" t="str">
        <f t="shared" si="46"/>
        <v/>
      </c>
      <c r="N629" s="7" t="str">
        <f>IF($D629="", "", IF(COUNTIF(Budgets!$T$11:$T$20, $D629)&gt;0, $F$9, IF(COUNTIF(Budgets!$T$22:$T$46, $D629)&gt;0, $E$9, "")))</f>
        <v/>
      </c>
      <c r="P629" s="12" t="str">
        <f t="shared" si="47"/>
        <v/>
      </c>
      <c r="R629" s="12" t="str">
        <f t="shared" si="48"/>
        <v/>
      </c>
      <c r="T629" s="12" t="str">
        <f ca="1">IFERROR(INDEX(Report!$BE$6:$BE$17, MATCH($P629, Report!$AZ$6:$AZ$17, 0)), "")</f>
        <v/>
      </c>
      <c r="V629" s="12" t="str">
        <f t="shared" ca="1" si="49"/>
        <v/>
      </c>
      <c r="X629" s="12" t="str">
        <f>IF($B629="", "", IF(OR(ISNUMBER($B629)=FALSE, $B629&lt;Report!$AX$6, $B629&gt;Report!$AY$17), "Red", ""))</f>
        <v/>
      </c>
    </row>
    <row r="630" spans="1:24" x14ac:dyDescent="0.25">
      <c r="A630" s="2"/>
      <c r="B630" s="86"/>
      <c r="C630" s="87"/>
      <c r="D630" s="88"/>
      <c r="E630" s="89"/>
      <c r="F630" s="90"/>
      <c r="G630" s="2"/>
      <c r="H630" s="38" t="str">
        <f t="shared" si="45"/>
        <v/>
      </c>
      <c r="I630" s="2"/>
      <c r="M630" s="6" t="str">
        <f t="shared" si="46"/>
        <v/>
      </c>
      <c r="N630" s="7" t="str">
        <f>IF($D630="", "", IF(COUNTIF(Budgets!$T$11:$T$20, $D630)&gt;0, $F$9, IF(COUNTIF(Budgets!$T$22:$T$46, $D630)&gt;0, $E$9, "")))</f>
        <v/>
      </c>
      <c r="P630" s="12" t="str">
        <f t="shared" si="47"/>
        <v/>
      </c>
      <c r="R630" s="12" t="str">
        <f t="shared" si="48"/>
        <v/>
      </c>
      <c r="T630" s="12" t="str">
        <f ca="1">IFERROR(INDEX(Report!$BE$6:$BE$17, MATCH($P630, Report!$AZ$6:$AZ$17, 0)), "")</f>
        <v/>
      </c>
      <c r="V630" s="12" t="str">
        <f t="shared" ca="1" si="49"/>
        <v/>
      </c>
      <c r="X630" s="12" t="str">
        <f>IF($B630="", "", IF(OR(ISNUMBER($B630)=FALSE, $B630&lt;Report!$AX$6, $B630&gt;Report!$AY$17), "Red", ""))</f>
        <v/>
      </c>
    </row>
    <row r="631" spans="1:24" x14ac:dyDescent="0.25">
      <c r="A631" s="2"/>
      <c r="B631" s="86"/>
      <c r="C631" s="87"/>
      <c r="D631" s="88"/>
      <c r="E631" s="89"/>
      <c r="F631" s="90"/>
      <c r="G631" s="2"/>
      <c r="H631" s="38" t="str">
        <f t="shared" si="45"/>
        <v/>
      </c>
      <c r="I631" s="2"/>
      <c r="M631" s="6" t="str">
        <f t="shared" si="46"/>
        <v/>
      </c>
      <c r="N631" s="7" t="str">
        <f>IF($D631="", "", IF(COUNTIF(Budgets!$T$11:$T$20, $D631)&gt;0, $F$9, IF(COUNTIF(Budgets!$T$22:$T$46, $D631)&gt;0, $E$9, "")))</f>
        <v/>
      </c>
      <c r="P631" s="12" t="str">
        <f t="shared" si="47"/>
        <v/>
      </c>
      <c r="R631" s="12" t="str">
        <f t="shared" si="48"/>
        <v/>
      </c>
      <c r="T631" s="12" t="str">
        <f ca="1">IFERROR(INDEX(Report!$BE$6:$BE$17, MATCH($P631, Report!$AZ$6:$AZ$17, 0)), "")</f>
        <v/>
      </c>
      <c r="V631" s="12" t="str">
        <f t="shared" ca="1" si="49"/>
        <v/>
      </c>
      <c r="X631" s="12" t="str">
        <f>IF($B631="", "", IF(OR(ISNUMBER($B631)=FALSE, $B631&lt;Report!$AX$6, $B631&gt;Report!$AY$17), "Red", ""))</f>
        <v/>
      </c>
    </row>
    <row r="632" spans="1:24" x14ac:dyDescent="0.25">
      <c r="A632" s="2"/>
      <c r="B632" s="86"/>
      <c r="C632" s="87"/>
      <c r="D632" s="88"/>
      <c r="E632" s="89"/>
      <c r="F632" s="90"/>
      <c r="G632" s="2"/>
      <c r="H632" s="38" t="str">
        <f t="shared" si="45"/>
        <v/>
      </c>
      <c r="I632" s="2"/>
      <c r="M632" s="6" t="str">
        <f t="shared" si="46"/>
        <v/>
      </c>
      <c r="N632" s="7" t="str">
        <f>IF($D632="", "", IF(COUNTIF(Budgets!$T$11:$T$20, $D632)&gt;0, $F$9, IF(COUNTIF(Budgets!$T$22:$T$46, $D632)&gt;0, $E$9, "")))</f>
        <v/>
      </c>
      <c r="P632" s="12" t="str">
        <f t="shared" si="47"/>
        <v/>
      </c>
      <c r="R632" s="12" t="str">
        <f t="shared" si="48"/>
        <v/>
      </c>
      <c r="T632" s="12" t="str">
        <f ca="1">IFERROR(INDEX(Report!$BE$6:$BE$17, MATCH($P632, Report!$AZ$6:$AZ$17, 0)), "")</f>
        <v/>
      </c>
      <c r="V632" s="12" t="str">
        <f t="shared" ca="1" si="49"/>
        <v/>
      </c>
      <c r="X632" s="12" t="str">
        <f>IF($B632="", "", IF(OR(ISNUMBER($B632)=FALSE, $B632&lt;Report!$AX$6, $B632&gt;Report!$AY$17), "Red", ""))</f>
        <v/>
      </c>
    </row>
    <row r="633" spans="1:24" x14ac:dyDescent="0.25">
      <c r="A633" s="2"/>
      <c r="B633" s="86"/>
      <c r="C633" s="87"/>
      <c r="D633" s="88"/>
      <c r="E633" s="89"/>
      <c r="F633" s="90"/>
      <c r="G633" s="2"/>
      <c r="H633" s="38" t="str">
        <f t="shared" si="45"/>
        <v/>
      </c>
      <c r="I633" s="2"/>
      <c r="M633" s="6" t="str">
        <f t="shared" si="46"/>
        <v/>
      </c>
      <c r="N633" s="7" t="str">
        <f>IF($D633="", "", IF(COUNTIF(Budgets!$T$11:$T$20, $D633)&gt;0, $F$9, IF(COUNTIF(Budgets!$T$22:$T$46, $D633)&gt;0, $E$9, "")))</f>
        <v/>
      </c>
      <c r="P633" s="12" t="str">
        <f t="shared" si="47"/>
        <v/>
      </c>
      <c r="R633" s="12" t="str">
        <f t="shared" si="48"/>
        <v/>
      </c>
      <c r="T633" s="12" t="str">
        <f ca="1">IFERROR(INDEX(Report!$BE$6:$BE$17, MATCH($P633, Report!$AZ$6:$AZ$17, 0)), "")</f>
        <v/>
      </c>
      <c r="V633" s="12" t="str">
        <f t="shared" ca="1" si="49"/>
        <v/>
      </c>
      <c r="X633" s="12" t="str">
        <f>IF($B633="", "", IF(OR(ISNUMBER($B633)=FALSE, $B633&lt;Report!$AX$6, $B633&gt;Report!$AY$17), "Red", ""))</f>
        <v/>
      </c>
    </row>
    <row r="634" spans="1:24" x14ac:dyDescent="0.25">
      <c r="A634" s="2"/>
      <c r="B634" s="86"/>
      <c r="C634" s="87"/>
      <c r="D634" s="88"/>
      <c r="E634" s="89"/>
      <c r="F634" s="90"/>
      <c r="G634" s="2"/>
      <c r="H634" s="38" t="str">
        <f t="shared" si="45"/>
        <v/>
      </c>
      <c r="I634" s="2"/>
      <c r="M634" s="6" t="str">
        <f t="shared" si="46"/>
        <v/>
      </c>
      <c r="N634" s="7" t="str">
        <f>IF($D634="", "", IF(COUNTIF(Budgets!$T$11:$T$20, $D634)&gt;0, $F$9, IF(COUNTIF(Budgets!$T$22:$T$46, $D634)&gt;0, $E$9, "")))</f>
        <v/>
      </c>
      <c r="P634" s="12" t="str">
        <f t="shared" si="47"/>
        <v/>
      </c>
      <c r="R634" s="12" t="str">
        <f t="shared" si="48"/>
        <v/>
      </c>
      <c r="T634" s="12" t="str">
        <f ca="1">IFERROR(INDEX(Report!$BE$6:$BE$17, MATCH($P634, Report!$AZ$6:$AZ$17, 0)), "")</f>
        <v/>
      </c>
      <c r="V634" s="12" t="str">
        <f t="shared" ca="1" si="49"/>
        <v/>
      </c>
      <c r="X634" s="12" t="str">
        <f>IF($B634="", "", IF(OR(ISNUMBER($B634)=FALSE, $B634&lt;Report!$AX$6, $B634&gt;Report!$AY$17), "Red", ""))</f>
        <v/>
      </c>
    </row>
    <row r="635" spans="1:24" x14ac:dyDescent="0.25">
      <c r="A635" s="2"/>
      <c r="B635" s="86"/>
      <c r="C635" s="87"/>
      <c r="D635" s="88"/>
      <c r="E635" s="89"/>
      <c r="F635" s="90"/>
      <c r="G635" s="2"/>
      <c r="H635" s="38" t="str">
        <f t="shared" si="45"/>
        <v/>
      </c>
      <c r="I635" s="2"/>
      <c r="M635" s="6" t="str">
        <f t="shared" si="46"/>
        <v/>
      </c>
      <c r="N635" s="7" t="str">
        <f>IF($D635="", "", IF(COUNTIF(Budgets!$T$11:$T$20, $D635)&gt;0, $F$9, IF(COUNTIF(Budgets!$T$22:$T$46, $D635)&gt;0, $E$9, "")))</f>
        <v/>
      </c>
      <c r="P635" s="12" t="str">
        <f t="shared" si="47"/>
        <v/>
      </c>
      <c r="R635" s="12" t="str">
        <f t="shared" si="48"/>
        <v/>
      </c>
      <c r="T635" s="12" t="str">
        <f ca="1">IFERROR(INDEX(Report!$BE$6:$BE$17, MATCH($P635, Report!$AZ$6:$AZ$17, 0)), "")</f>
        <v/>
      </c>
      <c r="V635" s="12" t="str">
        <f t="shared" ca="1" si="49"/>
        <v/>
      </c>
      <c r="X635" s="12" t="str">
        <f>IF($B635="", "", IF(OR(ISNUMBER($B635)=FALSE, $B635&lt;Report!$AX$6, $B635&gt;Report!$AY$17), "Red", ""))</f>
        <v/>
      </c>
    </row>
    <row r="636" spans="1:24" x14ac:dyDescent="0.25">
      <c r="A636" s="2"/>
      <c r="B636" s="86"/>
      <c r="C636" s="87"/>
      <c r="D636" s="88"/>
      <c r="E636" s="89"/>
      <c r="F636" s="90"/>
      <c r="G636" s="2"/>
      <c r="H636" s="38" t="str">
        <f t="shared" si="45"/>
        <v/>
      </c>
      <c r="I636" s="2"/>
      <c r="M636" s="6" t="str">
        <f t="shared" si="46"/>
        <v/>
      </c>
      <c r="N636" s="7" t="str">
        <f>IF($D636="", "", IF(COUNTIF(Budgets!$T$11:$T$20, $D636)&gt;0, $F$9, IF(COUNTIF(Budgets!$T$22:$T$46, $D636)&gt;0, $E$9, "")))</f>
        <v/>
      </c>
      <c r="P636" s="12" t="str">
        <f t="shared" si="47"/>
        <v/>
      </c>
      <c r="R636" s="12" t="str">
        <f t="shared" si="48"/>
        <v/>
      </c>
      <c r="T636" s="12" t="str">
        <f ca="1">IFERROR(INDEX(Report!$BE$6:$BE$17, MATCH($P636, Report!$AZ$6:$AZ$17, 0)), "")</f>
        <v/>
      </c>
      <c r="V636" s="12" t="str">
        <f t="shared" ca="1" si="49"/>
        <v/>
      </c>
      <c r="X636" s="12" t="str">
        <f>IF($B636="", "", IF(OR(ISNUMBER($B636)=FALSE, $B636&lt;Report!$AX$6, $B636&gt;Report!$AY$17), "Red", ""))</f>
        <v/>
      </c>
    </row>
    <row r="637" spans="1:24" x14ac:dyDescent="0.25">
      <c r="A637" s="2"/>
      <c r="B637" s="86"/>
      <c r="C637" s="87"/>
      <c r="D637" s="88"/>
      <c r="E637" s="89"/>
      <c r="F637" s="90"/>
      <c r="G637" s="2"/>
      <c r="H637" s="38" t="str">
        <f t="shared" si="45"/>
        <v/>
      </c>
      <c r="I637" s="2"/>
      <c r="M637" s="6" t="str">
        <f t="shared" si="46"/>
        <v/>
      </c>
      <c r="N637" s="7" t="str">
        <f>IF($D637="", "", IF(COUNTIF(Budgets!$T$11:$T$20, $D637)&gt;0, $F$9, IF(COUNTIF(Budgets!$T$22:$T$46, $D637)&gt;0, $E$9, "")))</f>
        <v/>
      </c>
      <c r="P637" s="12" t="str">
        <f t="shared" si="47"/>
        <v/>
      </c>
      <c r="R637" s="12" t="str">
        <f t="shared" si="48"/>
        <v/>
      </c>
      <c r="T637" s="12" t="str">
        <f ca="1">IFERROR(INDEX(Report!$BE$6:$BE$17, MATCH($P637, Report!$AZ$6:$AZ$17, 0)), "")</f>
        <v/>
      </c>
      <c r="V637" s="12" t="str">
        <f t="shared" ca="1" si="49"/>
        <v/>
      </c>
      <c r="X637" s="12" t="str">
        <f>IF($B637="", "", IF(OR(ISNUMBER($B637)=FALSE, $B637&lt;Report!$AX$6, $B637&gt;Report!$AY$17), "Red", ""))</f>
        <v/>
      </c>
    </row>
    <row r="638" spans="1:24" x14ac:dyDescent="0.25">
      <c r="A638" s="2"/>
      <c r="B638" s="86"/>
      <c r="C638" s="87"/>
      <c r="D638" s="88"/>
      <c r="E638" s="89"/>
      <c r="F638" s="90"/>
      <c r="G638" s="2"/>
      <c r="H638" s="38" t="str">
        <f t="shared" si="45"/>
        <v/>
      </c>
      <c r="I638" s="2"/>
      <c r="M638" s="6" t="str">
        <f t="shared" si="46"/>
        <v/>
      </c>
      <c r="N638" s="7" t="str">
        <f>IF($D638="", "", IF(COUNTIF(Budgets!$T$11:$T$20, $D638)&gt;0, $F$9, IF(COUNTIF(Budgets!$T$22:$T$46, $D638)&gt;0, $E$9, "")))</f>
        <v/>
      </c>
      <c r="P638" s="12" t="str">
        <f t="shared" si="47"/>
        <v/>
      </c>
      <c r="R638" s="12" t="str">
        <f t="shared" si="48"/>
        <v/>
      </c>
      <c r="T638" s="12" t="str">
        <f ca="1">IFERROR(INDEX(Report!$BE$6:$BE$17, MATCH($P638, Report!$AZ$6:$AZ$17, 0)), "")</f>
        <v/>
      </c>
      <c r="V638" s="12" t="str">
        <f t="shared" ca="1" si="49"/>
        <v/>
      </c>
      <c r="X638" s="12" t="str">
        <f>IF($B638="", "", IF(OR(ISNUMBER($B638)=FALSE, $B638&lt;Report!$AX$6, $B638&gt;Report!$AY$17), "Red", ""))</f>
        <v/>
      </c>
    </row>
    <row r="639" spans="1:24" x14ac:dyDescent="0.25">
      <c r="A639" s="2"/>
      <c r="B639" s="86"/>
      <c r="C639" s="87"/>
      <c r="D639" s="88"/>
      <c r="E639" s="89"/>
      <c r="F639" s="90"/>
      <c r="G639" s="2"/>
      <c r="H639" s="38" t="str">
        <f t="shared" si="45"/>
        <v/>
      </c>
      <c r="I639" s="2"/>
      <c r="M639" s="6" t="str">
        <f t="shared" si="46"/>
        <v/>
      </c>
      <c r="N639" s="7" t="str">
        <f>IF($D639="", "", IF(COUNTIF(Budgets!$T$11:$T$20, $D639)&gt;0, $F$9, IF(COUNTIF(Budgets!$T$22:$T$46, $D639)&gt;0, $E$9, "")))</f>
        <v/>
      </c>
      <c r="P639" s="12" t="str">
        <f t="shared" si="47"/>
        <v/>
      </c>
      <c r="R639" s="12" t="str">
        <f t="shared" si="48"/>
        <v/>
      </c>
      <c r="T639" s="12" t="str">
        <f ca="1">IFERROR(INDEX(Report!$BE$6:$BE$17, MATCH($P639, Report!$AZ$6:$AZ$17, 0)), "")</f>
        <v/>
      </c>
      <c r="V639" s="12" t="str">
        <f t="shared" ca="1" si="49"/>
        <v/>
      </c>
      <c r="X639" s="12" t="str">
        <f>IF($B639="", "", IF(OR(ISNUMBER($B639)=FALSE, $B639&lt;Report!$AX$6, $B639&gt;Report!$AY$17), "Red", ""))</f>
        <v/>
      </c>
    </row>
    <row r="640" spans="1:24" x14ac:dyDescent="0.25">
      <c r="A640" s="2"/>
      <c r="B640" s="86"/>
      <c r="C640" s="87"/>
      <c r="D640" s="88"/>
      <c r="E640" s="89"/>
      <c r="F640" s="90"/>
      <c r="G640" s="2"/>
      <c r="H640" s="38" t="str">
        <f t="shared" si="45"/>
        <v/>
      </c>
      <c r="I640" s="2"/>
      <c r="M640" s="6" t="str">
        <f t="shared" si="46"/>
        <v/>
      </c>
      <c r="N640" s="7" t="str">
        <f>IF($D640="", "", IF(COUNTIF(Budgets!$T$11:$T$20, $D640)&gt;0, $F$9, IF(COUNTIF(Budgets!$T$22:$T$46, $D640)&gt;0, $E$9, "")))</f>
        <v/>
      </c>
      <c r="P640" s="12" t="str">
        <f t="shared" si="47"/>
        <v/>
      </c>
      <c r="R640" s="12" t="str">
        <f t="shared" si="48"/>
        <v/>
      </c>
      <c r="T640" s="12" t="str">
        <f ca="1">IFERROR(INDEX(Report!$BE$6:$BE$17, MATCH($P640, Report!$AZ$6:$AZ$17, 0)), "")</f>
        <v/>
      </c>
      <c r="V640" s="12" t="str">
        <f t="shared" ca="1" si="49"/>
        <v/>
      </c>
      <c r="X640" s="12" t="str">
        <f>IF($B640="", "", IF(OR(ISNUMBER($B640)=FALSE, $B640&lt;Report!$AX$6, $B640&gt;Report!$AY$17), "Red", ""))</f>
        <v/>
      </c>
    </row>
    <row r="641" spans="1:24" x14ac:dyDescent="0.25">
      <c r="A641" s="2"/>
      <c r="B641" s="86"/>
      <c r="C641" s="87"/>
      <c r="D641" s="88"/>
      <c r="E641" s="89"/>
      <c r="F641" s="90"/>
      <c r="G641" s="2"/>
      <c r="H641" s="38" t="str">
        <f t="shared" si="45"/>
        <v/>
      </c>
      <c r="I641" s="2"/>
      <c r="M641" s="6" t="str">
        <f t="shared" si="46"/>
        <v/>
      </c>
      <c r="N641" s="7" t="str">
        <f>IF($D641="", "", IF(COUNTIF(Budgets!$T$11:$T$20, $D641)&gt;0, $F$9, IF(COUNTIF(Budgets!$T$22:$T$46, $D641)&gt;0, $E$9, "")))</f>
        <v/>
      </c>
      <c r="P641" s="12" t="str">
        <f t="shared" si="47"/>
        <v/>
      </c>
      <c r="R641" s="12" t="str">
        <f t="shared" si="48"/>
        <v/>
      </c>
      <c r="T641" s="12" t="str">
        <f ca="1">IFERROR(INDEX(Report!$BE$6:$BE$17, MATCH($P641, Report!$AZ$6:$AZ$17, 0)), "")</f>
        <v/>
      </c>
      <c r="V641" s="12" t="str">
        <f t="shared" ca="1" si="49"/>
        <v/>
      </c>
      <c r="X641" s="12" t="str">
        <f>IF($B641="", "", IF(OR(ISNUMBER($B641)=FALSE, $B641&lt;Report!$AX$6, $B641&gt;Report!$AY$17), "Red", ""))</f>
        <v/>
      </c>
    </row>
    <row r="642" spans="1:24" x14ac:dyDescent="0.25">
      <c r="A642" s="2"/>
      <c r="B642" s="86"/>
      <c r="C642" s="87"/>
      <c r="D642" s="88"/>
      <c r="E642" s="89"/>
      <c r="F642" s="90"/>
      <c r="G642" s="2"/>
      <c r="H642" s="38" t="str">
        <f t="shared" si="45"/>
        <v/>
      </c>
      <c r="I642" s="2"/>
      <c r="M642" s="6" t="str">
        <f t="shared" si="46"/>
        <v/>
      </c>
      <c r="N642" s="7" t="str">
        <f>IF($D642="", "", IF(COUNTIF(Budgets!$T$11:$T$20, $D642)&gt;0, $F$9, IF(COUNTIF(Budgets!$T$22:$T$46, $D642)&gt;0, $E$9, "")))</f>
        <v/>
      </c>
      <c r="P642" s="12" t="str">
        <f t="shared" si="47"/>
        <v/>
      </c>
      <c r="R642" s="12" t="str">
        <f t="shared" si="48"/>
        <v/>
      </c>
      <c r="T642" s="12" t="str">
        <f ca="1">IFERROR(INDEX(Report!$BE$6:$BE$17, MATCH($P642, Report!$AZ$6:$AZ$17, 0)), "")</f>
        <v/>
      </c>
      <c r="V642" s="12" t="str">
        <f t="shared" ca="1" si="49"/>
        <v/>
      </c>
      <c r="X642" s="12" t="str">
        <f>IF($B642="", "", IF(OR(ISNUMBER($B642)=FALSE, $B642&lt;Report!$AX$6, $B642&gt;Report!$AY$17), "Red", ""))</f>
        <v/>
      </c>
    </row>
    <row r="643" spans="1:24" x14ac:dyDescent="0.25">
      <c r="A643" s="2"/>
      <c r="B643" s="86"/>
      <c r="C643" s="87"/>
      <c r="D643" s="88"/>
      <c r="E643" s="89"/>
      <c r="F643" s="90"/>
      <c r="G643" s="2"/>
      <c r="H643" s="38" t="str">
        <f t="shared" si="45"/>
        <v/>
      </c>
      <c r="I643" s="2"/>
      <c r="M643" s="6" t="str">
        <f t="shared" si="46"/>
        <v/>
      </c>
      <c r="N643" s="7" t="str">
        <f>IF($D643="", "", IF(COUNTIF(Budgets!$T$11:$T$20, $D643)&gt;0, $F$9, IF(COUNTIF(Budgets!$T$22:$T$46, $D643)&gt;0, $E$9, "")))</f>
        <v/>
      </c>
      <c r="P643" s="12" t="str">
        <f t="shared" si="47"/>
        <v/>
      </c>
      <c r="R643" s="12" t="str">
        <f t="shared" si="48"/>
        <v/>
      </c>
      <c r="T643" s="12" t="str">
        <f ca="1">IFERROR(INDEX(Report!$BE$6:$BE$17, MATCH($P643, Report!$AZ$6:$AZ$17, 0)), "")</f>
        <v/>
      </c>
      <c r="V643" s="12" t="str">
        <f t="shared" ca="1" si="49"/>
        <v/>
      </c>
      <c r="X643" s="12" t="str">
        <f>IF($B643="", "", IF(OR(ISNUMBER($B643)=FALSE, $B643&lt;Report!$AX$6, $B643&gt;Report!$AY$17), "Red", ""))</f>
        <v/>
      </c>
    </row>
    <row r="644" spans="1:24" x14ac:dyDescent="0.25">
      <c r="A644" s="2"/>
      <c r="B644" s="86"/>
      <c r="C644" s="87"/>
      <c r="D644" s="88"/>
      <c r="E644" s="89"/>
      <c r="F644" s="90"/>
      <c r="G644" s="2"/>
      <c r="H644" s="38" t="str">
        <f t="shared" si="45"/>
        <v/>
      </c>
      <c r="I644" s="2"/>
      <c r="M644" s="6" t="str">
        <f t="shared" si="46"/>
        <v/>
      </c>
      <c r="N644" s="7" t="str">
        <f>IF($D644="", "", IF(COUNTIF(Budgets!$T$11:$T$20, $D644)&gt;0, $F$9, IF(COUNTIF(Budgets!$T$22:$T$46, $D644)&gt;0, $E$9, "")))</f>
        <v/>
      </c>
      <c r="P644" s="12" t="str">
        <f t="shared" si="47"/>
        <v/>
      </c>
      <c r="R644" s="12" t="str">
        <f t="shared" si="48"/>
        <v/>
      </c>
      <c r="T644" s="12" t="str">
        <f ca="1">IFERROR(INDEX(Report!$BE$6:$BE$17, MATCH($P644, Report!$AZ$6:$AZ$17, 0)), "")</f>
        <v/>
      </c>
      <c r="V644" s="12" t="str">
        <f t="shared" ca="1" si="49"/>
        <v/>
      </c>
      <c r="X644" s="12" t="str">
        <f>IF($B644="", "", IF(OR(ISNUMBER($B644)=FALSE, $B644&lt;Report!$AX$6, $B644&gt;Report!$AY$17), "Red", ""))</f>
        <v/>
      </c>
    </row>
    <row r="645" spans="1:24" x14ac:dyDescent="0.25">
      <c r="A645" s="2"/>
      <c r="B645" s="86"/>
      <c r="C645" s="87"/>
      <c r="D645" s="88"/>
      <c r="E645" s="89"/>
      <c r="F645" s="90"/>
      <c r="G645" s="2"/>
      <c r="H645" s="38" t="str">
        <f t="shared" si="45"/>
        <v/>
      </c>
      <c r="I645" s="2"/>
      <c r="M645" s="6" t="str">
        <f t="shared" si="46"/>
        <v/>
      </c>
      <c r="N645" s="7" t="str">
        <f>IF($D645="", "", IF(COUNTIF(Budgets!$T$11:$T$20, $D645)&gt;0, $F$9, IF(COUNTIF(Budgets!$T$22:$T$46, $D645)&gt;0, $E$9, "")))</f>
        <v/>
      </c>
      <c r="P645" s="12" t="str">
        <f t="shared" si="47"/>
        <v/>
      </c>
      <c r="R645" s="12" t="str">
        <f t="shared" si="48"/>
        <v/>
      </c>
      <c r="T645" s="12" t="str">
        <f ca="1">IFERROR(INDEX(Report!$BE$6:$BE$17, MATCH($P645, Report!$AZ$6:$AZ$17, 0)), "")</f>
        <v/>
      </c>
      <c r="V645" s="12" t="str">
        <f t="shared" ca="1" si="49"/>
        <v/>
      </c>
      <c r="X645" s="12" t="str">
        <f>IF($B645="", "", IF(OR(ISNUMBER($B645)=FALSE, $B645&lt;Report!$AX$6, $B645&gt;Report!$AY$17), "Red", ""))</f>
        <v/>
      </c>
    </row>
    <row r="646" spans="1:24" x14ac:dyDescent="0.25">
      <c r="A646" s="2"/>
      <c r="B646" s="86"/>
      <c r="C646" s="87"/>
      <c r="D646" s="88"/>
      <c r="E646" s="89"/>
      <c r="F646" s="90"/>
      <c r="G646" s="2"/>
      <c r="H646" s="38" t="str">
        <f t="shared" si="45"/>
        <v/>
      </c>
      <c r="I646" s="2"/>
      <c r="M646" s="6" t="str">
        <f t="shared" si="46"/>
        <v/>
      </c>
      <c r="N646" s="7" t="str">
        <f>IF($D646="", "", IF(COUNTIF(Budgets!$T$11:$T$20, $D646)&gt;0, $F$9, IF(COUNTIF(Budgets!$T$22:$T$46, $D646)&gt;0, $E$9, "")))</f>
        <v/>
      </c>
      <c r="P646" s="12" t="str">
        <f t="shared" si="47"/>
        <v/>
      </c>
      <c r="R646" s="12" t="str">
        <f t="shared" si="48"/>
        <v/>
      </c>
      <c r="T646" s="12" t="str">
        <f ca="1">IFERROR(INDEX(Report!$BE$6:$BE$17, MATCH($P646, Report!$AZ$6:$AZ$17, 0)), "")</f>
        <v/>
      </c>
      <c r="V646" s="12" t="str">
        <f t="shared" ca="1" si="49"/>
        <v/>
      </c>
      <c r="X646" s="12" t="str">
        <f>IF($B646="", "", IF(OR(ISNUMBER($B646)=FALSE, $B646&lt;Report!$AX$6, $B646&gt;Report!$AY$17), "Red", ""))</f>
        <v/>
      </c>
    </row>
    <row r="647" spans="1:24" x14ac:dyDescent="0.25">
      <c r="A647" s="2"/>
      <c r="B647" s="86"/>
      <c r="C647" s="87"/>
      <c r="D647" s="88"/>
      <c r="E647" s="89"/>
      <c r="F647" s="90"/>
      <c r="G647" s="2"/>
      <c r="H647" s="38" t="str">
        <f t="shared" si="45"/>
        <v/>
      </c>
      <c r="I647" s="2"/>
      <c r="M647" s="6" t="str">
        <f t="shared" si="46"/>
        <v/>
      </c>
      <c r="N647" s="7" t="str">
        <f>IF($D647="", "", IF(COUNTIF(Budgets!$T$11:$T$20, $D647)&gt;0, $F$9, IF(COUNTIF(Budgets!$T$22:$T$46, $D647)&gt;0, $E$9, "")))</f>
        <v/>
      </c>
      <c r="P647" s="12" t="str">
        <f t="shared" si="47"/>
        <v/>
      </c>
      <c r="R647" s="12" t="str">
        <f t="shared" si="48"/>
        <v/>
      </c>
      <c r="T647" s="12" t="str">
        <f ca="1">IFERROR(INDEX(Report!$BE$6:$BE$17, MATCH($P647, Report!$AZ$6:$AZ$17, 0)), "")</f>
        <v/>
      </c>
      <c r="V647" s="12" t="str">
        <f t="shared" ca="1" si="49"/>
        <v/>
      </c>
      <c r="X647" s="12" t="str">
        <f>IF($B647="", "", IF(OR(ISNUMBER($B647)=FALSE, $B647&lt;Report!$AX$6, $B647&gt;Report!$AY$17), "Red", ""))</f>
        <v/>
      </c>
    </row>
    <row r="648" spans="1:24" x14ac:dyDescent="0.25">
      <c r="A648" s="2"/>
      <c r="B648" s="86"/>
      <c r="C648" s="87"/>
      <c r="D648" s="88"/>
      <c r="E648" s="89"/>
      <c r="F648" s="90"/>
      <c r="G648" s="2"/>
      <c r="H648" s="38" t="str">
        <f t="shared" si="45"/>
        <v/>
      </c>
      <c r="I648" s="2"/>
      <c r="M648" s="6" t="str">
        <f t="shared" si="46"/>
        <v/>
      </c>
      <c r="N648" s="7" t="str">
        <f>IF($D648="", "", IF(COUNTIF(Budgets!$T$11:$T$20, $D648)&gt;0, $F$9, IF(COUNTIF(Budgets!$T$22:$T$46, $D648)&gt;0, $E$9, "")))</f>
        <v/>
      </c>
      <c r="P648" s="12" t="str">
        <f t="shared" si="47"/>
        <v/>
      </c>
      <c r="R648" s="12" t="str">
        <f t="shared" si="48"/>
        <v/>
      </c>
      <c r="T648" s="12" t="str">
        <f ca="1">IFERROR(INDEX(Report!$BE$6:$BE$17, MATCH($P648, Report!$AZ$6:$AZ$17, 0)), "")</f>
        <v/>
      </c>
      <c r="V648" s="12" t="str">
        <f t="shared" ca="1" si="49"/>
        <v/>
      </c>
      <c r="X648" s="12" t="str">
        <f>IF($B648="", "", IF(OR(ISNUMBER($B648)=FALSE, $B648&lt;Report!$AX$6, $B648&gt;Report!$AY$17), "Red", ""))</f>
        <v/>
      </c>
    </row>
    <row r="649" spans="1:24" x14ac:dyDescent="0.25">
      <c r="A649" s="2"/>
      <c r="B649" s="86"/>
      <c r="C649" s="87"/>
      <c r="D649" s="88"/>
      <c r="E649" s="89"/>
      <c r="F649" s="90"/>
      <c r="G649" s="2"/>
      <c r="H649" s="38" t="str">
        <f t="shared" si="45"/>
        <v/>
      </c>
      <c r="I649" s="2"/>
      <c r="M649" s="6" t="str">
        <f t="shared" si="46"/>
        <v/>
      </c>
      <c r="N649" s="7" t="str">
        <f>IF($D649="", "", IF(COUNTIF(Budgets!$T$11:$T$20, $D649)&gt;0, $F$9, IF(COUNTIF(Budgets!$T$22:$T$46, $D649)&gt;0, $E$9, "")))</f>
        <v/>
      </c>
      <c r="P649" s="12" t="str">
        <f t="shared" si="47"/>
        <v/>
      </c>
      <c r="R649" s="12" t="str">
        <f t="shared" si="48"/>
        <v/>
      </c>
      <c r="T649" s="12" t="str">
        <f ca="1">IFERROR(INDEX(Report!$BE$6:$BE$17, MATCH($P649, Report!$AZ$6:$AZ$17, 0)), "")</f>
        <v/>
      </c>
      <c r="V649" s="12" t="str">
        <f t="shared" ca="1" si="49"/>
        <v/>
      </c>
      <c r="X649" s="12" t="str">
        <f>IF($B649="", "", IF(OR(ISNUMBER($B649)=FALSE, $B649&lt;Report!$AX$6, $B649&gt;Report!$AY$17), "Red", ""))</f>
        <v/>
      </c>
    </row>
    <row r="650" spans="1:24" x14ac:dyDescent="0.25">
      <c r="A650" s="2"/>
      <c r="B650" s="86"/>
      <c r="C650" s="87"/>
      <c r="D650" s="88"/>
      <c r="E650" s="89"/>
      <c r="F650" s="90"/>
      <c r="G650" s="2"/>
      <c r="H650" s="38" t="str">
        <f t="shared" si="45"/>
        <v/>
      </c>
      <c r="I650" s="2"/>
      <c r="M650" s="6" t="str">
        <f t="shared" si="46"/>
        <v/>
      </c>
      <c r="N650" s="7" t="str">
        <f>IF($D650="", "", IF(COUNTIF(Budgets!$T$11:$T$20, $D650)&gt;0, $F$9, IF(COUNTIF(Budgets!$T$22:$T$46, $D650)&gt;0, $E$9, "")))</f>
        <v/>
      </c>
      <c r="P650" s="12" t="str">
        <f t="shared" si="47"/>
        <v/>
      </c>
      <c r="R650" s="12" t="str">
        <f t="shared" si="48"/>
        <v/>
      </c>
      <c r="T650" s="12" t="str">
        <f ca="1">IFERROR(INDEX(Report!$BE$6:$BE$17, MATCH($P650, Report!$AZ$6:$AZ$17, 0)), "")</f>
        <v/>
      </c>
      <c r="V650" s="12" t="str">
        <f t="shared" ca="1" si="49"/>
        <v/>
      </c>
      <c r="X650" s="12" t="str">
        <f>IF($B650="", "", IF(OR(ISNUMBER($B650)=FALSE, $B650&lt;Report!$AX$6, $B650&gt;Report!$AY$17), "Red", ""))</f>
        <v/>
      </c>
    </row>
    <row r="651" spans="1:24" x14ac:dyDescent="0.25">
      <c r="A651" s="2"/>
      <c r="B651" s="86"/>
      <c r="C651" s="87"/>
      <c r="D651" s="88"/>
      <c r="E651" s="89"/>
      <c r="F651" s="90"/>
      <c r="G651" s="2"/>
      <c r="H651" s="38" t="str">
        <f t="shared" si="45"/>
        <v/>
      </c>
      <c r="I651" s="2"/>
      <c r="M651" s="6" t="str">
        <f t="shared" si="46"/>
        <v/>
      </c>
      <c r="N651" s="7" t="str">
        <f>IF($D651="", "", IF(COUNTIF(Budgets!$T$11:$T$20, $D651)&gt;0, $F$9, IF(COUNTIF(Budgets!$T$22:$T$46, $D651)&gt;0, $E$9, "")))</f>
        <v/>
      </c>
      <c r="P651" s="12" t="str">
        <f t="shared" si="47"/>
        <v/>
      </c>
      <c r="R651" s="12" t="str">
        <f t="shared" si="48"/>
        <v/>
      </c>
      <c r="T651" s="12" t="str">
        <f ca="1">IFERROR(INDEX(Report!$BE$6:$BE$17, MATCH($P651, Report!$AZ$6:$AZ$17, 0)), "")</f>
        <v/>
      </c>
      <c r="V651" s="12" t="str">
        <f t="shared" ca="1" si="49"/>
        <v/>
      </c>
      <c r="X651" s="12" t="str">
        <f>IF($B651="", "", IF(OR(ISNUMBER($B651)=FALSE, $B651&lt;Report!$AX$6, $B651&gt;Report!$AY$17), "Red", ""))</f>
        <v/>
      </c>
    </row>
    <row r="652" spans="1:24" x14ac:dyDescent="0.25">
      <c r="A652" s="2"/>
      <c r="B652" s="86"/>
      <c r="C652" s="87"/>
      <c r="D652" s="88"/>
      <c r="E652" s="89"/>
      <c r="F652" s="90"/>
      <c r="G652" s="2"/>
      <c r="H652" s="38" t="str">
        <f t="shared" ref="H652:H715" si="50">IF(OR($M652="", $N652=""), "", IF($M652=$N652, "", $H$9))</f>
        <v/>
      </c>
      <c r="I652" s="2"/>
      <c r="M652" s="6" t="str">
        <f t="shared" ref="M652:M715" si="51">IF(AND($E652="", $F652=""), "", IF(AND(NOT($E652=""), NOT($F652="")), "", IF($E652="", $F$9, IF($F652="", $E$9, ""))))</f>
        <v/>
      </c>
      <c r="N652" s="7" t="str">
        <f>IF($D652="", "", IF(COUNTIF(Budgets!$T$11:$T$20, $D652)&gt;0, $F$9, IF(COUNTIF(Budgets!$T$22:$T$46, $D652)&gt;0, $E$9, "")))</f>
        <v/>
      </c>
      <c r="P652" s="12" t="str">
        <f t="shared" ref="P652:P715" si="52">IF($B652="", "", IFERROR(TEXT($B652, "mmm yyyy"), ""))</f>
        <v/>
      </c>
      <c r="R652" s="12" t="str">
        <f t="shared" ref="R652:R715" si="53">IF(OR($P652="", $D652=""), "", CONCATENATE($D652, " - ", $P652))</f>
        <v/>
      </c>
      <c r="T652" s="12" t="str">
        <f ca="1">IFERROR(INDEX(Report!$BE$6:$BE$17, MATCH($P652, Report!$AZ$6:$AZ$17, 0)), "")</f>
        <v/>
      </c>
      <c r="V652" s="12" t="str">
        <f t="shared" ref="V652:V715" ca="1" si="54">IF($T652="X", IF($D652="", "", $D652), "")</f>
        <v/>
      </c>
      <c r="X652" s="12" t="str">
        <f>IF($B652="", "", IF(OR(ISNUMBER($B652)=FALSE, $B652&lt;Report!$AX$6, $B652&gt;Report!$AY$17), "Red", ""))</f>
        <v/>
      </c>
    </row>
    <row r="653" spans="1:24" x14ac:dyDescent="0.25">
      <c r="A653" s="2"/>
      <c r="B653" s="86"/>
      <c r="C653" s="87"/>
      <c r="D653" s="88"/>
      <c r="E653" s="89"/>
      <c r="F653" s="90"/>
      <c r="G653" s="2"/>
      <c r="H653" s="38" t="str">
        <f t="shared" si="50"/>
        <v/>
      </c>
      <c r="I653" s="2"/>
      <c r="M653" s="6" t="str">
        <f t="shared" si="51"/>
        <v/>
      </c>
      <c r="N653" s="7" t="str">
        <f>IF($D653="", "", IF(COUNTIF(Budgets!$T$11:$T$20, $D653)&gt;0, $F$9, IF(COUNTIF(Budgets!$T$22:$T$46, $D653)&gt;0, $E$9, "")))</f>
        <v/>
      </c>
      <c r="P653" s="12" t="str">
        <f t="shared" si="52"/>
        <v/>
      </c>
      <c r="R653" s="12" t="str">
        <f t="shared" si="53"/>
        <v/>
      </c>
      <c r="T653" s="12" t="str">
        <f ca="1">IFERROR(INDEX(Report!$BE$6:$BE$17, MATCH($P653, Report!$AZ$6:$AZ$17, 0)), "")</f>
        <v/>
      </c>
      <c r="V653" s="12" t="str">
        <f t="shared" ca="1" si="54"/>
        <v/>
      </c>
      <c r="X653" s="12" t="str">
        <f>IF($B653="", "", IF(OR(ISNUMBER($B653)=FALSE, $B653&lt;Report!$AX$6, $B653&gt;Report!$AY$17), "Red", ""))</f>
        <v/>
      </c>
    </row>
    <row r="654" spans="1:24" x14ac:dyDescent="0.25">
      <c r="A654" s="2"/>
      <c r="B654" s="86"/>
      <c r="C654" s="87"/>
      <c r="D654" s="88"/>
      <c r="E654" s="89"/>
      <c r="F654" s="90"/>
      <c r="G654" s="2"/>
      <c r="H654" s="38" t="str">
        <f t="shared" si="50"/>
        <v/>
      </c>
      <c r="I654" s="2"/>
      <c r="M654" s="6" t="str">
        <f t="shared" si="51"/>
        <v/>
      </c>
      <c r="N654" s="7" t="str">
        <f>IF($D654="", "", IF(COUNTIF(Budgets!$T$11:$T$20, $D654)&gt;0, $F$9, IF(COUNTIF(Budgets!$T$22:$T$46, $D654)&gt;0, $E$9, "")))</f>
        <v/>
      </c>
      <c r="P654" s="12" t="str">
        <f t="shared" si="52"/>
        <v/>
      </c>
      <c r="R654" s="12" t="str">
        <f t="shared" si="53"/>
        <v/>
      </c>
      <c r="T654" s="12" t="str">
        <f ca="1">IFERROR(INDEX(Report!$BE$6:$BE$17, MATCH($P654, Report!$AZ$6:$AZ$17, 0)), "")</f>
        <v/>
      </c>
      <c r="V654" s="12" t="str">
        <f t="shared" ca="1" si="54"/>
        <v/>
      </c>
      <c r="X654" s="12" t="str">
        <f>IF($B654="", "", IF(OR(ISNUMBER($B654)=FALSE, $B654&lt;Report!$AX$6, $B654&gt;Report!$AY$17), "Red", ""))</f>
        <v/>
      </c>
    </row>
    <row r="655" spans="1:24" x14ac:dyDescent="0.25">
      <c r="A655" s="2"/>
      <c r="B655" s="86"/>
      <c r="C655" s="87"/>
      <c r="D655" s="88"/>
      <c r="E655" s="89"/>
      <c r="F655" s="90"/>
      <c r="G655" s="2"/>
      <c r="H655" s="38" t="str">
        <f t="shared" si="50"/>
        <v/>
      </c>
      <c r="I655" s="2"/>
      <c r="M655" s="6" t="str">
        <f t="shared" si="51"/>
        <v/>
      </c>
      <c r="N655" s="7" t="str">
        <f>IF($D655="", "", IF(COUNTIF(Budgets!$T$11:$T$20, $D655)&gt;0, $F$9, IF(COUNTIF(Budgets!$T$22:$T$46, $D655)&gt;0, $E$9, "")))</f>
        <v/>
      </c>
      <c r="P655" s="12" t="str">
        <f t="shared" si="52"/>
        <v/>
      </c>
      <c r="R655" s="12" t="str">
        <f t="shared" si="53"/>
        <v/>
      </c>
      <c r="T655" s="12" t="str">
        <f ca="1">IFERROR(INDEX(Report!$BE$6:$BE$17, MATCH($P655, Report!$AZ$6:$AZ$17, 0)), "")</f>
        <v/>
      </c>
      <c r="V655" s="12" t="str">
        <f t="shared" ca="1" si="54"/>
        <v/>
      </c>
      <c r="X655" s="12" t="str">
        <f>IF($B655="", "", IF(OR(ISNUMBER($B655)=FALSE, $B655&lt;Report!$AX$6, $B655&gt;Report!$AY$17), "Red", ""))</f>
        <v/>
      </c>
    </row>
    <row r="656" spans="1:24" x14ac:dyDescent="0.25">
      <c r="A656" s="2"/>
      <c r="B656" s="86"/>
      <c r="C656" s="87"/>
      <c r="D656" s="88"/>
      <c r="E656" s="89"/>
      <c r="F656" s="90"/>
      <c r="G656" s="2"/>
      <c r="H656" s="38" t="str">
        <f t="shared" si="50"/>
        <v/>
      </c>
      <c r="I656" s="2"/>
      <c r="M656" s="6" t="str">
        <f t="shared" si="51"/>
        <v/>
      </c>
      <c r="N656" s="7" t="str">
        <f>IF($D656="", "", IF(COUNTIF(Budgets!$T$11:$T$20, $D656)&gt;0, $F$9, IF(COUNTIF(Budgets!$T$22:$T$46, $D656)&gt;0, $E$9, "")))</f>
        <v/>
      </c>
      <c r="P656" s="12" t="str">
        <f t="shared" si="52"/>
        <v/>
      </c>
      <c r="R656" s="12" t="str">
        <f t="shared" si="53"/>
        <v/>
      </c>
      <c r="T656" s="12" t="str">
        <f ca="1">IFERROR(INDEX(Report!$BE$6:$BE$17, MATCH($P656, Report!$AZ$6:$AZ$17, 0)), "")</f>
        <v/>
      </c>
      <c r="V656" s="12" t="str">
        <f t="shared" ca="1" si="54"/>
        <v/>
      </c>
      <c r="X656" s="12" t="str">
        <f>IF($B656="", "", IF(OR(ISNUMBER($B656)=FALSE, $B656&lt;Report!$AX$6, $B656&gt;Report!$AY$17), "Red", ""))</f>
        <v/>
      </c>
    </row>
    <row r="657" spans="1:24" x14ac:dyDescent="0.25">
      <c r="A657" s="2"/>
      <c r="B657" s="86"/>
      <c r="C657" s="87"/>
      <c r="D657" s="88"/>
      <c r="E657" s="89"/>
      <c r="F657" s="90"/>
      <c r="G657" s="2"/>
      <c r="H657" s="38" t="str">
        <f t="shared" si="50"/>
        <v/>
      </c>
      <c r="I657" s="2"/>
      <c r="M657" s="6" t="str">
        <f t="shared" si="51"/>
        <v/>
      </c>
      <c r="N657" s="7" t="str">
        <f>IF($D657="", "", IF(COUNTIF(Budgets!$T$11:$T$20, $D657)&gt;0, $F$9, IF(COUNTIF(Budgets!$T$22:$T$46, $D657)&gt;0, $E$9, "")))</f>
        <v/>
      </c>
      <c r="P657" s="12" t="str">
        <f t="shared" si="52"/>
        <v/>
      </c>
      <c r="R657" s="12" t="str">
        <f t="shared" si="53"/>
        <v/>
      </c>
      <c r="T657" s="12" t="str">
        <f ca="1">IFERROR(INDEX(Report!$BE$6:$BE$17, MATCH($P657, Report!$AZ$6:$AZ$17, 0)), "")</f>
        <v/>
      </c>
      <c r="V657" s="12" t="str">
        <f t="shared" ca="1" si="54"/>
        <v/>
      </c>
      <c r="X657" s="12" t="str">
        <f>IF($B657="", "", IF(OR(ISNUMBER($B657)=FALSE, $B657&lt;Report!$AX$6, $B657&gt;Report!$AY$17), "Red", ""))</f>
        <v/>
      </c>
    </row>
    <row r="658" spans="1:24" x14ac:dyDescent="0.25">
      <c r="A658" s="2"/>
      <c r="B658" s="86"/>
      <c r="C658" s="87"/>
      <c r="D658" s="88"/>
      <c r="E658" s="89"/>
      <c r="F658" s="90"/>
      <c r="G658" s="2"/>
      <c r="H658" s="38" t="str">
        <f t="shared" si="50"/>
        <v/>
      </c>
      <c r="I658" s="2"/>
      <c r="M658" s="6" t="str">
        <f t="shared" si="51"/>
        <v/>
      </c>
      <c r="N658" s="7" t="str">
        <f>IF($D658="", "", IF(COUNTIF(Budgets!$T$11:$T$20, $D658)&gt;0, $F$9, IF(COUNTIF(Budgets!$T$22:$T$46, $D658)&gt;0, $E$9, "")))</f>
        <v/>
      </c>
      <c r="P658" s="12" t="str">
        <f t="shared" si="52"/>
        <v/>
      </c>
      <c r="R658" s="12" t="str">
        <f t="shared" si="53"/>
        <v/>
      </c>
      <c r="T658" s="12" t="str">
        <f ca="1">IFERROR(INDEX(Report!$BE$6:$BE$17, MATCH($P658, Report!$AZ$6:$AZ$17, 0)), "")</f>
        <v/>
      </c>
      <c r="V658" s="12" t="str">
        <f t="shared" ca="1" si="54"/>
        <v/>
      </c>
      <c r="X658" s="12" t="str">
        <f>IF($B658="", "", IF(OR(ISNUMBER($B658)=FALSE, $B658&lt;Report!$AX$6, $B658&gt;Report!$AY$17), "Red", ""))</f>
        <v/>
      </c>
    </row>
    <row r="659" spans="1:24" x14ac:dyDescent="0.25">
      <c r="A659" s="2"/>
      <c r="B659" s="86"/>
      <c r="C659" s="87"/>
      <c r="D659" s="88"/>
      <c r="E659" s="89"/>
      <c r="F659" s="90"/>
      <c r="G659" s="2"/>
      <c r="H659" s="38" t="str">
        <f t="shared" si="50"/>
        <v/>
      </c>
      <c r="I659" s="2"/>
      <c r="M659" s="6" t="str">
        <f t="shared" si="51"/>
        <v/>
      </c>
      <c r="N659" s="7" t="str">
        <f>IF($D659="", "", IF(COUNTIF(Budgets!$T$11:$T$20, $D659)&gt;0, $F$9, IF(COUNTIF(Budgets!$T$22:$T$46, $D659)&gt;0, $E$9, "")))</f>
        <v/>
      </c>
      <c r="P659" s="12" t="str">
        <f t="shared" si="52"/>
        <v/>
      </c>
      <c r="R659" s="12" t="str">
        <f t="shared" si="53"/>
        <v/>
      </c>
      <c r="T659" s="12" t="str">
        <f ca="1">IFERROR(INDEX(Report!$BE$6:$BE$17, MATCH($P659, Report!$AZ$6:$AZ$17, 0)), "")</f>
        <v/>
      </c>
      <c r="V659" s="12" t="str">
        <f t="shared" ca="1" si="54"/>
        <v/>
      </c>
      <c r="X659" s="12" t="str">
        <f>IF($B659="", "", IF(OR(ISNUMBER($B659)=FALSE, $B659&lt;Report!$AX$6, $B659&gt;Report!$AY$17), "Red", ""))</f>
        <v/>
      </c>
    </row>
    <row r="660" spans="1:24" x14ac:dyDescent="0.25">
      <c r="A660" s="2"/>
      <c r="B660" s="86"/>
      <c r="C660" s="87"/>
      <c r="D660" s="88"/>
      <c r="E660" s="89"/>
      <c r="F660" s="90"/>
      <c r="G660" s="2"/>
      <c r="H660" s="38" t="str">
        <f t="shared" si="50"/>
        <v/>
      </c>
      <c r="I660" s="2"/>
      <c r="M660" s="6" t="str">
        <f t="shared" si="51"/>
        <v/>
      </c>
      <c r="N660" s="7" t="str">
        <f>IF($D660="", "", IF(COUNTIF(Budgets!$T$11:$T$20, $D660)&gt;0, $F$9, IF(COUNTIF(Budgets!$T$22:$T$46, $D660)&gt;0, $E$9, "")))</f>
        <v/>
      </c>
      <c r="P660" s="12" t="str">
        <f t="shared" si="52"/>
        <v/>
      </c>
      <c r="R660" s="12" t="str">
        <f t="shared" si="53"/>
        <v/>
      </c>
      <c r="T660" s="12" t="str">
        <f ca="1">IFERROR(INDEX(Report!$BE$6:$BE$17, MATCH($P660, Report!$AZ$6:$AZ$17, 0)), "")</f>
        <v/>
      </c>
      <c r="V660" s="12" t="str">
        <f t="shared" ca="1" si="54"/>
        <v/>
      </c>
      <c r="X660" s="12" t="str">
        <f>IF($B660="", "", IF(OR(ISNUMBER($B660)=FALSE, $B660&lt;Report!$AX$6, $B660&gt;Report!$AY$17), "Red", ""))</f>
        <v/>
      </c>
    </row>
    <row r="661" spans="1:24" x14ac:dyDescent="0.25">
      <c r="A661" s="2"/>
      <c r="B661" s="86"/>
      <c r="C661" s="87"/>
      <c r="D661" s="88"/>
      <c r="E661" s="89"/>
      <c r="F661" s="90"/>
      <c r="G661" s="2"/>
      <c r="H661" s="38" t="str">
        <f t="shared" si="50"/>
        <v/>
      </c>
      <c r="I661" s="2"/>
      <c r="M661" s="6" t="str">
        <f t="shared" si="51"/>
        <v/>
      </c>
      <c r="N661" s="7" t="str">
        <f>IF($D661="", "", IF(COUNTIF(Budgets!$T$11:$T$20, $D661)&gt;0, $F$9, IF(COUNTIF(Budgets!$T$22:$T$46, $D661)&gt;0, $E$9, "")))</f>
        <v/>
      </c>
      <c r="P661" s="12" t="str">
        <f t="shared" si="52"/>
        <v/>
      </c>
      <c r="R661" s="12" t="str">
        <f t="shared" si="53"/>
        <v/>
      </c>
      <c r="T661" s="12" t="str">
        <f ca="1">IFERROR(INDEX(Report!$BE$6:$BE$17, MATCH($P661, Report!$AZ$6:$AZ$17, 0)), "")</f>
        <v/>
      </c>
      <c r="V661" s="12" t="str">
        <f t="shared" ca="1" si="54"/>
        <v/>
      </c>
      <c r="X661" s="12" t="str">
        <f>IF($B661="", "", IF(OR(ISNUMBER($B661)=FALSE, $B661&lt;Report!$AX$6, $B661&gt;Report!$AY$17), "Red", ""))</f>
        <v/>
      </c>
    </row>
    <row r="662" spans="1:24" x14ac:dyDescent="0.25">
      <c r="A662" s="2"/>
      <c r="B662" s="86"/>
      <c r="C662" s="87"/>
      <c r="D662" s="88"/>
      <c r="E662" s="89"/>
      <c r="F662" s="90"/>
      <c r="G662" s="2"/>
      <c r="H662" s="38" t="str">
        <f t="shared" si="50"/>
        <v/>
      </c>
      <c r="I662" s="2"/>
      <c r="M662" s="6" t="str">
        <f t="shared" si="51"/>
        <v/>
      </c>
      <c r="N662" s="7" t="str">
        <f>IF($D662="", "", IF(COUNTIF(Budgets!$T$11:$T$20, $D662)&gt;0, $F$9, IF(COUNTIF(Budgets!$T$22:$T$46, $D662)&gt;0, $E$9, "")))</f>
        <v/>
      </c>
      <c r="P662" s="12" t="str">
        <f t="shared" si="52"/>
        <v/>
      </c>
      <c r="R662" s="12" t="str">
        <f t="shared" si="53"/>
        <v/>
      </c>
      <c r="T662" s="12" t="str">
        <f ca="1">IFERROR(INDEX(Report!$BE$6:$BE$17, MATCH($P662, Report!$AZ$6:$AZ$17, 0)), "")</f>
        <v/>
      </c>
      <c r="V662" s="12" t="str">
        <f t="shared" ca="1" si="54"/>
        <v/>
      </c>
      <c r="X662" s="12" t="str">
        <f>IF($B662="", "", IF(OR(ISNUMBER($B662)=FALSE, $B662&lt;Report!$AX$6, $B662&gt;Report!$AY$17), "Red", ""))</f>
        <v/>
      </c>
    </row>
    <row r="663" spans="1:24" x14ac:dyDescent="0.25">
      <c r="A663" s="2"/>
      <c r="B663" s="86"/>
      <c r="C663" s="87"/>
      <c r="D663" s="88"/>
      <c r="E663" s="89"/>
      <c r="F663" s="90"/>
      <c r="G663" s="2"/>
      <c r="H663" s="38" t="str">
        <f t="shared" si="50"/>
        <v/>
      </c>
      <c r="I663" s="2"/>
      <c r="M663" s="6" t="str">
        <f t="shared" si="51"/>
        <v/>
      </c>
      <c r="N663" s="7" t="str">
        <f>IF($D663="", "", IF(COUNTIF(Budgets!$T$11:$T$20, $D663)&gt;0, $F$9, IF(COUNTIF(Budgets!$T$22:$T$46, $D663)&gt;0, $E$9, "")))</f>
        <v/>
      </c>
      <c r="P663" s="12" t="str">
        <f t="shared" si="52"/>
        <v/>
      </c>
      <c r="R663" s="12" t="str">
        <f t="shared" si="53"/>
        <v/>
      </c>
      <c r="T663" s="12" t="str">
        <f ca="1">IFERROR(INDEX(Report!$BE$6:$BE$17, MATCH($P663, Report!$AZ$6:$AZ$17, 0)), "")</f>
        <v/>
      </c>
      <c r="V663" s="12" t="str">
        <f t="shared" ca="1" si="54"/>
        <v/>
      </c>
      <c r="X663" s="12" t="str">
        <f>IF($B663="", "", IF(OR(ISNUMBER($B663)=FALSE, $B663&lt;Report!$AX$6, $B663&gt;Report!$AY$17), "Red", ""))</f>
        <v/>
      </c>
    </row>
    <row r="664" spans="1:24" x14ac:dyDescent="0.25">
      <c r="A664" s="2"/>
      <c r="B664" s="86"/>
      <c r="C664" s="87"/>
      <c r="D664" s="88"/>
      <c r="E664" s="89"/>
      <c r="F664" s="90"/>
      <c r="G664" s="2"/>
      <c r="H664" s="38" t="str">
        <f t="shared" si="50"/>
        <v/>
      </c>
      <c r="I664" s="2"/>
      <c r="M664" s="6" t="str">
        <f t="shared" si="51"/>
        <v/>
      </c>
      <c r="N664" s="7" t="str">
        <f>IF($D664="", "", IF(COUNTIF(Budgets!$T$11:$T$20, $D664)&gt;0, $F$9, IF(COUNTIF(Budgets!$T$22:$T$46, $D664)&gt;0, $E$9, "")))</f>
        <v/>
      </c>
      <c r="P664" s="12" t="str">
        <f t="shared" si="52"/>
        <v/>
      </c>
      <c r="R664" s="12" t="str">
        <f t="shared" si="53"/>
        <v/>
      </c>
      <c r="T664" s="12" t="str">
        <f ca="1">IFERROR(INDEX(Report!$BE$6:$BE$17, MATCH($P664, Report!$AZ$6:$AZ$17, 0)), "")</f>
        <v/>
      </c>
      <c r="V664" s="12" t="str">
        <f t="shared" ca="1" si="54"/>
        <v/>
      </c>
      <c r="X664" s="12" t="str">
        <f>IF($B664="", "", IF(OR(ISNUMBER($B664)=FALSE, $B664&lt;Report!$AX$6, $B664&gt;Report!$AY$17), "Red", ""))</f>
        <v/>
      </c>
    </row>
    <row r="665" spans="1:24" x14ac:dyDescent="0.25">
      <c r="A665" s="2"/>
      <c r="B665" s="86"/>
      <c r="C665" s="87"/>
      <c r="D665" s="88"/>
      <c r="E665" s="89"/>
      <c r="F665" s="90"/>
      <c r="G665" s="2"/>
      <c r="H665" s="38" t="str">
        <f t="shared" si="50"/>
        <v/>
      </c>
      <c r="I665" s="2"/>
      <c r="M665" s="6" t="str">
        <f t="shared" si="51"/>
        <v/>
      </c>
      <c r="N665" s="7" t="str">
        <f>IF($D665="", "", IF(COUNTIF(Budgets!$T$11:$T$20, $D665)&gt;0, $F$9, IF(COUNTIF(Budgets!$T$22:$T$46, $D665)&gt;0, $E$9, "")))</f>
        <v/>
      </c>
      <c r="P665" s="12" t="str">
        <f t="shared" si="52"/>
        <v/>
      </c>
      <c r="R665" s="12" t="str">
        <f t="shared" si="53"/>
        <v/>
      </c>
      <c r="T665" s="12" t="str">
        <f ca="1">IFERROR(INDEX(Report!$BE$6:$BE$17, MATCH($P665, Report!$AZ$6:$AZ$17, 0)), "")</f>
        <v/>
      </c>
      <c r="V665" s="12" t="str">
        <f t="shared" ca="1" si="54"/>
        <v/>
      </c>
      <c r="X665" s="12" t="str">
        <f>IF($B665="", "", IF(OR(ISNUMBER($B665)=FALSE, $B665&lt;Report!$AX$6, $B665&gt;Report!$AY$17), "Red", ""))</f>
        <v/>
      </c>
    </row>
    <row r="666" spans="1:24" x14ac:dyDescent="0.25">
      <c r="A666" s="2"/>
      <c r="B666" s="86"/>
      <c r="C666" s="87"/>
      <c r="D666" s="88"/>
      <c r="E666" s="89"/>
      <c r="F666" s="90"/>
      <c r="G666" s="2"/>
      <c r="H666" s="38" t="str">
        <f t="shared" si="50"/>
        <v/>
      </c>
      <c r="I666" s="2"/>
      <c r="M666" s="6" t="str">
        <f t="shared" si="51"/>
        <v/>
      </c>
      <c r="N666" s="7" t="str">
        <f>IF($D666="", "", IF(COUNTIF(Budgets!$T$11:$T$20, $D666)&gt;0, $F$9, IF(COUNTIF(Budgets!$T$22:$T$46, $D666)&gt;0, $E$9, "")))</f>
        <v/>
      </c>
      <c r="P666" s="12" t="str">
        <f t="shared" si="52"/>
        <v/>
      </c>
      <c r="R666" s="12" t="str">
        <f t="shared" si="53"/>
        <v/>
      </c>
      <c r="T666" s="12" t="str">
        <f ca="1">IFERROR(INDEX(Report!$BE$6:$BE$17, MATCH($P666, Report!$AZ$6:$AZ$17, 0)), "")</f>
        <v/>
      </c>
      <c r="V666" s="12" t="str">
        <f t="shared" ca="1" si="54"/>
        <v/>
      </c>
      <c r="X666" s="12" t="str">
        <f>IF($B666="", "", IF(OR(ISNUMBER($B666)=FALSE, $B666&lt;Report!$AX$6, $B666&gt;Report!$AY$17), "Red", ""))</f>
        <v/>
      </c>
    </row>
    <row r="667" spans="1:24" x14ac:dyDescent="0.25">
      <c r="A667" s="2"/>
      <c r="B667" s="86"/>
      <c r="C667" s="87"/>
      <c r="D667" s="88"/>
      <c r="E667" s="89"/>
      <c r="F667" s="90"/>
      <c r="G667" s="2"/>
      <c r="H667" s="38" t="str">
        <f t="shared" si="50"/>
        <v/>
      </c>
      <c r="I667" s="2"/>
      <c r="M667" s="6" t="str">
        <f t="shared" si="51"/>
        <v/>
      </c>
      <c r="N667" s="7" t="str">
        <f>IF($D667="", "", IF(COUNTIF(Budgets!$T$11:$T$20, $D667)&gt;0, $F$9, IF(COUNTIF(Budgets!$T$22:$T$46, $D667)&gt;0, $E$9, "")))</f>
        <v/>
      </c>
      <c r="P667" s="12" t="str">
        <f t="shared" si="52"/>
        <v/>
      </c>
      <c r="R667" s="12" t="str">
        <f t="shared" si="53"/>
        <v/>
      </c>
      <c r="T667" s="12" t="str">
        <f ca="1">IFERROR(INDEX(Report!$BE$6:$BE$17, MATCH($P667, Report!$AZ$6:$AZ$17, 0)), "")</f>
        <v/>
      </c>
      <c r="V667" s="12" t="str">
        <f t="shared" ca="1" si="54"/>
        <v/>
      </c>
      <c r="X667" s="12" t="str">
        <f>IF($B667="", "", IF(OR(ISNUMBER($B667)=FALSE, $B667&lt;Report!$AX$6, $B667&gt;Report!$AY$17), "Red", ""))</f>
        <v/>
      </c>
    </row>
    <row r="668" spans="1:24" x14ac:dyDescent="0.25">
      <c r="A668" s="2"/>
      <c r="B668" s="86"/>
      <c r="C668" s="87"/>
      <c r="D668" s="88"/>
      <c r="E668" s="89"/>
      <c r="F668" s="90"/>
      <c r="G668" s="2"/>
      <c r="H668" s="38" t="str">
        <f t="shared" si="50"/>
        <v/>
      </c>
      <c r="I668" s="2"/>
      <c r="M668" s="6" t="str">
        <f t="shared" si="51"/>
        <v/>
      </c>
      <c r="N668" s="7" t="str">
        <f>IF($D668="", "", IF(COUNTIF(Budgets!$T$11:$T$20, $D668)&gt;0, $F$9, IF(COUNTIF(Budgets!$T$22:$T$46, $D668)&gt;0, $E$9, "")))</f>
        <v/>
      </c>
      <c r="P668" s="12" t="str">
        <f t="shared" si="52"/>
        <v/>
      </c>
      <c r="R668" s="12" t="str">
        <f t="shared" si="53"/>
        <v/>
      </c>
      <c r="T668" s="12" t="str">
        <f ca="1">IFERROR(INDEX(Report!$BE$6:$BE$17, MATCH($P668, Report!$AZ$6:$AZ$17, 0)), "")</f>
        <v/>
      </c>
      <c r="V668" s="12" t="str">
        <f t="shared" ca="1" si="54"/>
        <v/>
      </c>
      <c r="X668" s="12" t="str">
        <f>IF($B668="", "", IF(OR(ISNUMBER($B668)=FALSE, $B668&lt;Report!$AX$6, $B668&gt;Report!$AY$17), "Red", ""))</f>
        <v/>
      </c>
    </row>
    <row r="669" spans="1:24" x14ac:dyDescent="0.25">
      <c r="A669" s="2"/>
      <c r="B669" s="86"/>
      <c r="C669" s="87"/>
      <c r="D669" s="88"/>
      <c r="E669" s="89"/>
      <c r="F669" s="90"/>
      <c r="G669" s="2"/>
      <c r="H669" s="38" t="str">
        <f t="shared" si="50"/>
        <v/>
      </c>
      <c r="I669" s="2"/>
      <c r="M669" s="6" t="str">
        <f t="shared" si="51"/>
        <v/>
      </c>
      <c r="N669" s="7" t="str">
        <f>IF($D669="", "", IF(COUNTIF(Budgets!$T$11:$T$20, $D669)&gt;0, $F$9, IF(COUNTIF(Budgets!$T$22:$T$46, $D669)&gt;0, $E$9, "")))</f>
        <v/>
      </c>
      <c r="P669" s="12" t="str">
        <f t="shared" si="52"/>
        <v/>
      </c>
      <c r="R669" s="12" t="str">
        <f t="shared" si="53"/>
        <v/>
      </c>
      <c r="T669" s="12" t="str">
        <f ca="1">IFERROR(INDEX(Report!$BE$6:$BE$17, MATCH($P669, Report!$AZ$6:$AZ$17, 0)), "")</f>
        <v/>
      </c>
      <c r="V669" s="12" t="str">
        <f t="shared" ca="1" si="54"/>
        <v/>
      </c>
      <c r="X669" s="12" t="str">
        <f>IF($B669="", "", IF(OR(ISNUMBER($B669)=FALSE, $B669&lt;Report!$AX$6, $B669&gt;Report!$AY$17), "Red", ""))</f>
        <v/>
      </c>
    </row>
    <row r="670" spans="1:24" x14ac:dyDescent="0.25">
      <c r="A670" s="2"/>
      <c r="B670" s="86"/>
      <c r="C670" s="87"/>
      <c r="D670" s="88"/>
      <c r="E670" s="89"/>
      <c r="F670" s="90"/>
      <c r="G670" s="2"/>
      <c r="H670" s="38" t="str">
        <f t="shared" si="50"/>
        <v/>
      </c>
      <c r="I670" s="2"/>
      <c r="M670" s="6" t="str">
        <f t="shared" si="51"/>
        <v/>
      </c>
      <c r="N670" s="7" t="str">
        <f>IF($D670="", "", IF(COUNTIF(Budgets!$T$11:$T$20, $D670)&gt;0, $F$9, IF(COUNTIF(Budgets!$T$22:$T$46, $D670)&gt;0, $E$9, "")))</f>
        <v/>
      </c>
      <c r="P670" s="12" t="str">
        <f t="shared" si="52"/>
        <v/>
      </c>
      <c r="R670" s="12" t="str">
        <f t="shared" si="53"/>
        <v/>
      </c>
      <c r="T670" s="12" t="str">
        <f ca="1">IFERROR(INDEX(Report!$BE$6:$BE$17, MATCH($P670, Report!$AZ$6:$AZ$17, 0)), "")</f>
        <v/>
      </c>
      <c r="V670" s="12" t="str">
        <f t="shared" ca="1" si="54"/>
        <v/>
      </c>
      <c r="X670" s="12" t="str">
        <f>IF($B670="", "", IF(OR(ISNUMBER($B670)=FALSE, $B670&lt;Report!$AX$6, $B670&gt;Report!$AY$17), "Red", ""))</f>
        <v/>
      </c>
    </row>
    <row r="671" spans="1:24" x14ac:dyDescent="0.25">
      <c r="A671" s="2"/>
      <c r="B671" s="86"/>
      <c r="C671" s="87"/>
      <c r="D671" s="88"/>
      <c r="E671" s="89"/>
      <c r="F671" s="90"/>
      <c r="G671" s="2"/>
      <c r="H671" s="38" t="str">
        <f t="shared" si="50"/>
        <v/>
      </c>
      <c r="I671" s="2"/>
      <c r="M671" s="6" t="str">
        <f t="shared" si="51"/>
        <v/>
      </c>
      <c r="N671" s="7" t="str">
        <f>IF($D671="", "", IF(COUNTIF(Budgets!$T$11:$T$20, $D671)&gt;0, $F$9, IF(COUNTIF(Budgets!$T$22:$T$46, $D671)&gt;0, $E$9, "")))</f>
        <v/>
      </c>
      <c r="P671" s="12" t="str">
        <f t="shared" si="52"/>
        <v/>
      </c>
      <c r="R671" s="12" t="str">
        <f t="shared" si="53"/>
        <v/>
      </c>
      <c r="T671" s="12" t="str">
        <f ca="1">IFERROR(INDEX(Report!$BE$6:$BE$17, MATCH($P671, Report!$AZ$6:$AZ$17, 0)), "")</f>
        <v/>
      </c>
      <c r="V671" s="12" t="str">
        <f t="shared" ca="1" si="54"/>
        <v/>
      </c>
      <c r="X671" s="12" t="str">
        <f>IF($B671="", "", IF(OR(ISNUMBER($B671)=FALSE, $B671&lt;Report!$AX$6, $B671&gt;Report!$AY$17), "Red", ""))</f>
        <v/>
      </c>
    </row>
    <row r="672" spans="1:24" x14ac:dyDescent="0.25">
      <c r="A672" s="2"/>
      <c r="B672" s="86"/>
      <c r="C672" s="87"/>
      <c r="D672" s="88"/>
      <c r="E672" s="89"/>
      <c r="F672" s="90"/>
      <c r="G672" s="2"/>
      <c r="H672" s="38" t="str">
        <f t="shared" si="50"/>
        <v/>
      </c>
      <c r="I672" s="2"/>
      <c r="M672" s="6" t="str">
        <f t="shared" si="51"/>
        <v/>
      </c>
      <c r="N672" s="7" t="str">
        <f>IF($D672="", "", IF(COUNTIF(Budgets!$T$11:$T$20, $D672)&gt;0, $F$9, IF(COUNTIF(Budgets!$T$22:$T$46, $D672)&gt;0, $E$9, "")))</f>
        <v/>
      </c>
      <c r="P672" s="12" t="str">
        <f t="shared" si="52"/>
        <v/>
      </c>
      <c r="R672" s="12" t="str">
        <f t="shared" si="53"/>
        <v/>
      </c>
      <c r="T672" s="12" t="str">
        <f ca="1">IFERROR(INDEX(Report!$BE$6:$BE$17, MATCH($P672, Report!$AZ$6:$AZ$17, 0)), "")</f>
        <v/>
      </c>
      <c r="V672" s="12" t="str">
        <f t="shared" ca="1" si="54"/>
        <v/>
      </c>
      <c r="X672" s="12" t="str">
        <f>IF($B672="", "", IF(OR(ISNUMBER($B672)=FALSE, $B672&lt;Report!$AX$6, $B672&gt;Report!$AY$17), "Red", ""))</f>
        <v/>
      </c>
    </row>
    <row r="673" spans="1:24" x14ac:dyDescent="0.25">
      <c r="A673" s="2"/>
      <c r="B673" s="86"/>
      <c r="C673" s="87"/>
      <c r="D673" s="88"/>
      <c r="E673" s="89"/>
      <c r="F673" s="90"/>
      <c r="G673" s="2"/>
      <c r="H673" s="38" t="str">
        <f t="shared" si="50"/>
        <v/>
      </c>
      <c r="I673" s="2"/>
      <c r="M673" s="6" t="str">
        <f t="shared" si="51"/>
        <v/>
      </c>
      <c r="N673" s="7" t="str">
        <f>IF($D673="", "", IF(COUNTIF(Budgets!$T$11:$T$20, $D673)&gt;0, $F$9, IF(COUNTIF(Budgets!$T$22:$T$46, $D673)&gt;0, $E$9, "")))</f>
        <v/>
      </c>
      <c r="P673" s="12" t="str">
        <f t="shared" si="52"/>
        <v/>
      </c>
      <c r="R673" s="12" t="str">
        <f t="shared" si="53"/>
        <v/>
      </c>
      <c r="T673" s="12" t="str">
        <f ca="1">IFERROR(INDEX(Report!$BE$6:$BE$17, MATCH($P673, Report!$AZ$6:$AZ$17, 0)), "")</f>
        <v/>
      </c>
      <c r="V673" s="12" t="str">
        <f t="shared" ca="1" si="54"/>
        <v/>
      </c>
      <c r="X673" s="12" t="str">
        <f>IF($B673="", "", IF(OR(ISNUMBER($B673)=FALSE, $B673&lt;Report!$AX$6, $B673&gt;Report!$AY$17), "Red", ""))</f>
        <v/>
      </c>
    </row>
    <row r="674" spans="1:24" x14ac:dyDescent="0.25">
      <c r="A674" s="2"/>
      <c r="B674" s="86"/>
      <c r="C674" s="87"/>
      <c r="D674" s="88"/>
      <c r="E674" s="89"/>
      <c r="F674" s="90"/>
      <c r="G674" s="2"/>
      <c r="H674" s="38" t="str">
        <f t="shared" si="50"/>
        <v/>
      </c>
      <c r="I674" s="2"/>
      <c r="M674" s="6" t="str">
        <f t="shared" si="51"/>
        <v/>
      </c>
      <c r="N674" s="7" t="str">
        <f>IF($D674="", "", IF(COUNTIF(Budgets!$T$11:$T$20, $D674)&gt;0, $F$9, IF(COUNTIF(Budgets!$T$22:$T$46, $D674)&gt;0, $E$9, "")))</f>
        <v/>
      </c>
      <c r="P674" s="12" t="str">
        <f t="shared" si="52"/>
        <v/>
      </c>
      <c r="R674" s="12" t="str">
        <f t="shared" si="53"/>
        <v/>
      </c>
      <c r="T674" s="12" t="str">
        <f ca="1">IFERROR(INDEX(Report!$BE$6:$BE$17, MATCH($P674, Report!$AZ$6:$AZ$17, 0)), "")</f>
        <v/>
      </c>
      <c r="V674" s="12" t="str">
        <f t="shared" ca="1" si="54"/>
        <v/>
      </c>
      <c r="X674" s="12" t="str">
        <f>IF($B674="", "", IF(OR(ISNUMBER($B674)=FALSE, $B674&lt;Report!$AX$6, $B674&gt;Report!$AY$17), "Red", ""))</f>
        <v/>
      </c>
    </row>
    <row r="675" spans="1:24" x14ac:dyDescent="0.25">
      <c r="A675" s="2"/>
      <c r="B675" s="86"/>
      <c r="C675" s="87"/>
      <c r="D675" s="88"/>
      <c r="E675" s="89"/>
      <c r="F675" s="90"/>
      <c r="G675" s="2"/>
      <c r="H675" s="38" t="str">
        <f t="shared" si="50"/>
        <v/>
      </c>
      <c r="I675" s="2"/>
      <c r="M675" s="6" t="str">
        <f t="shared" si="51"/>
        <v/>
      </c>
      <c r="N675" s="7" t="str">
        <f>IF($D675="", "", IF(COUNTIF(Budgets!$T$11:$T$20, $D675)&gt;0, $F$9, IF(COUNTIF(Budgets!$T$22:$T$46, $D675)&gt;0, $E$9, "")))</f>
        <v/>
      </c>
      <c r="P675" s="12" t="str">
        <f t="shared" si="52"/>
        <v/>
      </c>
      <c r="R675" s="12" t="str">
        <f t="shared" si="53"/>
        <v/>
      </c>
      <c r="T675" s="12" t="str">
        <f ca="1">IFERROR(INDEX(Report!$BE$6:$BE$17, MATCH($P675, Report!$AZ$6:$AZ$17, 0)), "")</f>
        <v/>
      </c>
      <c r="V675" s="12" t="str">
        <f t="shared" ca="1" si="54"/>
        <v/>
      </c>
      <c r="X675" s="12" t="str">
        <f>IF($B675="", "", IF(OR(ISNUMBER($B675)=FALSE, $B675&lt;Report!$AX$6, $B675&gt;Report!$AY$17), "Red", ""))</f>
        <v/>
      </c>
    </row>
    <row r="676" spans="1:24" x14ac:dyDescent="0.25">
      <c r="A676" s="2"/>
      <c r="B676" s="86"/>
      <c r="C676" s="87"/>
      <c r="D676" s="88"/>
      <c r="E676" s="89"/>
      <c r="F676" s="90"/>
      <c r="G676" s="2"/>
      <c r="H676" s="38" t="str">
        <f t="shared" si="50"/>
        <v/>
      </c>
      <c r="I676" s="2"/>
      <c r="M676" s="6" t="str">
        <f t="shared" si="51"/>
        <v/>
      </c>
      <c r="N676" s="7" t="str">
        <f>IF($D676="", "", IF(COUNTIF(Budgets!$T$11:$T$20, $D676)&gt;0, $F$9, IF(COUNTIF(Budgets!$T$22:$T$46, $D676)&gt;0, $E$9, "")))</f>
        <v/>
      </c>
      <c r="P676" s="12" t="str">
        <f t="shared" si="52"/>
        <v/>
      </c>
      <c r="R676" s="12" t="str">
        <f t="shared" si="53"/>
        <v/>
      </c>
      <c r="T676" s="12" t="str">
        <f ca="1">IFERROR(INDEX(Report!$BE$6:$BE$17, MATCH($P676, Report!$AZ$6:$AZ$17, 0)), "")</f>
        <v/>
      </c>
      <c r="V676" s="12" t="str">
        <f t="shared" ca="1" si="54"/>
        <v/>
      </c>
      <c r="X676" s="12" t="str">
        <f>IF($B676="", "", IF(OR(ISNUMBER($B676)=FALSE, $B676&lt;Report!$AX$6, $B676&gt;Report!$AY$17), "Red", ""))</f>
        <v/>
      </c>
    </row>
    <row r="677" spans="1:24" x14ac:dyDescent="0.25">
      <c r="A677" s="2"/>
      <c r="B677" s="86"/>
      <c r="C677" s="87"/>
      <c r="D677" s="88"/>
      <c r="E677" s="89"/>
      <c r="F677" s="90"/>
      <c r="G677" s="2"/>
      <c r="H677" s="38" t="str">
        <f t="shared" si="50"/>
        <v/>
      </c>
      <c r="I677" s="2"/>
      <c r="M677" s="6" t="str">
        <f t="shared" si="51"/>
        <v/>
      </c>
      <c r="N677" s="7" t="str">
        <f>IF($D677="", "", IF(COUNTIF(Budgets!$T$11:$T$20, $D677)&gt;0, $F$9, IF(COUNTIF(Budgets!$T$22:$T$46, $D677)&gt;0, $E$9, "")))</f>
        <v/>
      </c>
      <c r="P677" s="12" t="str">
        <f t="shared" si="52"/>
        <v/>
      </c>
      <c r="R677" s="12" t="str">
        <f t="shared" si="53"/>
        <v/>
      </c>
      <c r="T677" s="12" t="str">
        <f ca="1">IFERROR(INDEX(Report!$BE$6:$BE$17, MATCH($P677, Report!$AZ$6:$AZ$17, 0)), "")</f>
        <v/>
      </c>
      <c r="V677" s="12" t="str">
        <f t="shared" ca="1" si="54"/>
        <v/>
      </c>
      <c r="X677" s="12" t="str">
        <f>IF($B677="", "", IF(OR(ISNUMBER($B677)=FALSE, $B677&lt;Report!$AX$6, $B677&gt;Report!$AY$17), "Red", ""))</f>
        <v/>
      </c>
    </row>
    <row r="678" spans="1:24" x14ac:dyDescent="0.25">
      <c r="A678" s="2"/>
      <c r="B678" s="86"/>
      <c r="C678" s="87"/>
      <c r="D678" s="88"/>
      <c r="E678" s="89"/>
      <c r="F678" s="90"/>
      <c r="G678" s="2"/>
      <c r="H678" s="38" t="str">
        <f t="shared" si="50"/>
        <v/>
      </c>
      <c r="I678" s="2"/>
      <c r="M678" s="6" t="str">
        <f t="shared" si="51"/>
        <v/>
      </c>
      <c r="N678" s="7" t="str">
        <f>IF($D678="", "", IF(COUNTIF(Budgets!$T$11:$T$20, $D678)&gt;0, $F$9, IF(COUNTIF(Budgets!$T$22:$T$46, $D678)&gt;0, $E$9, "")))</f>
        <v/>
      </c>
      <c r="P678" s="12" t="str">
        <f t="shared" si="52"/>
        <v/>
      </c>
      <c r="R678" s="12" t="str">
        <f t="shared" si="53"/>
        <v/>
      </c>
      <c r="T678" s="12" t="str">
        <f ca="1">IFERROR(INDEX(Report!$BE$6:$BE$17, MATCH($P678, Report!$AZ$6:$AZ$17, 0)), "")</f>
        <v/>
      </c>
      <c r="V678" s="12" t="str">
        <f t="shared" ca="1" si="54"/>
        <v/>
      </c>
      <c r="X678" s="12" t="str">
        <f>IF($B678="", "", IF(OR(ISNUMBER($B678)=FALSE, $B678&lt;Report!$AX$6, $B678&gt;Report!$AY$17), "Red", ""))</f>
        <v/>
      </c>
    </row>
    <row r="679" spans="1:24" x14ac:dyDescent="0.25">
      <c r="A679" s="2"/>
      <c r="B679" s="86"/>
      <c r="C679" s="87"/>
      <c r="D679" s="88"/>
      <c r="E679" s="89"/>
      <c r="F679" s="90"/>
      <c r="G679" s="2"/>
      <c r="H679" s="38" t="str">
        <f t="shared" si="50"/>
        <v/>
      </c>
      <c r="I679" s="2"/>
      <c r="M679" s="6" t="str">
        <f t="shared" si="51"/>
        <v/>
      </c>
      <c r="N679" s="7" t="str">
        <f>IF($D679="", "", IF(COUNTIF(Budgets!$T$11:$T$20, $D679)&gt;0, $F$9, IF(COUNTIF(Budgets!$T$22:$T$46, $D679)&gt;0, $E$9, "")))</f>
        <v/>
      </c>
      <c r="P679" s="12" t="str">
        <f t="shared" si="52"/>
        <v/>
      </c>
      <c r="R679" s="12" t="str">
        <f t="shared" si="53"/>
        <v/>
      </c>
      <c r="T679" s="12" t="str">
        <f ca="1">IFERROR(INDEX(Report!$BE$6:$BE$17, MATCH($P679, Report!$AZ$6:$AZ$17, 0)), "")</f>
        <v/>
      </c>
      <c r="V679" s="12" t="str">
        <f t="shared" ca="1" si="54"/>
        <v/>
      </c>
      <c r="X679" s="12" t="str">
        <f>IF($B679="", "", IF(OR(ISNUMBER($B679)=FALSE, $B679&lt;Report!$AX$6, $B679&gt;Report!$AY$17), "Red", ""))</f>
        <v/>
      </c>
    </row>
    <row r="680" spans="1:24" x14ac:dyDescent="0.25">
      <c r="A680" s="2"/>
      <c r="B680" s="86"/>
      <c r="C680" s="87"/>
      <c r="D680" s="88"/>
      <c r="E680" s="89"/>
      <c r="F680" s="90"/>
      <c r="G680" s="2"/>
      <c r="H680" s="38" t="str">
        <f t="shared" si="50"/>
        <v/>
      </c>
      <c r="I680" s="2"/>
      <c r="M680" s="6" t="str">
        <f t="shared" si="51"/>
        <v/>
      </c>
      <c r="N680" s="7" t="str">
        <f>IF($D680="", "", IF(COUNTIF(Budgets!$T$11:$T$20, $D680)&gt;0, $F$9, IF(COUNTIF(Budgets!$T$22:$T$46, $D680)&gt;0, $E$9, "")))</f>
        <v/>
      </c>
      <c r="P680" s="12" t="str">
        <f t="shared" si="52"/>
        <v/>
      </c>
      <c r="R680" s="12" t="str">
        <f t="shared" si="53"/>
        <v/>
      </c>
      <c r="T680" s="12" t="str">
        <f ca="1">IFERROR(INDEX(Report!$BE$6:$BE$17, MATCH($P680, Report!$AZ$6:$AZ$17, 0)), "")</f>
        <v/>
      </c>
      <c r="V680" s="12" t="str">
        <f t="shared" ca="1" si="54"/>
        <v/>
      </c>
      <c r="X680" s="12" t="str">
        <f>IF($B680="", "", IF(OR(ISNUMBER($B680)=FALSE, $B680&lt;Report!$AX$6, $B680&gt;Report!$AY$17), "Red", ""))</f>
        <v/>
      </c>
    </row>
    <row r="681" spans="1:24" x14ac:dyDescent="0.25">
      <c r="A681" s="2"/>
      <c r="B681" s="86"/>
      <c r="C681" s="87"/>
      <c r="D681" s="88"/>
      <c r="E681" s="89"/>
      <c r="F681" s="90"/>
      <c r="G681" s="2"/>
      <c r="H681" s="38" t="str">
        <f t="shared" si="50"/>
        <v/>
      </c>
      <c r="I681" s="2"/>
      <c r="M681" s="6" t="str">
        <f t="shared" si="51"/>
        <v/>
      </c>
      <c r="N681" s="7" t="str">
        <f>IF($D681="", "", IF(COUNTIF(Budgets!$T$11:$T$20, $D681)&gt;0, $F$9, IF(COUNTIF(Budgets!$T$22:$T$46, $D681)&gt;0, $E$9, "")))</f>
        <v/>
      </c>
      <c r="P681" s="12" t="str">
        <f t="shared" si="52"/>
        <v/>
      </c>
      <c r="R681" s="12" t="str">
        <f t="shared" si="53"/>
        <v/>
      </c>
      <c r="T681" s="12" t="str">
        <f ca="1">IFERROR(INDEX(Report!$BE$6:$BE$17, MATCH($P681, Report!$AZ$6:$AZ$17, 0)), "")</f>
        <v/>
      </c>
      <c r="V681" s="12" t="str">
        <f t="shared" ca="1" si="54"/>
        <v/>
      </c>
      <c r="X681" s="12" t="str">
        <f>IF($B681="", "", IF(OR(ISNUMBER($B681)=FALSE, $B681&lt;Report!$AX$6, $B681&gt;Report!$AY$17), "Red", ""))</f>
        <v/>
      </c>
    </row>
    <row r="682" spans="1:24" x14ac:dyDescent="0.25">
      <c r="A682" s="2"/>
      <c r="B682" s="86"/>
      <c r="C682" s="87"/>
      <c r="D682" s="88"/>
      <c r="E682" s="89"/>
      <c r="F682" s="90"/>
      <c r="G682" s="2"/>
      <c r="H682" s="38" t="str">
        <f t="shared" si="50"/>
        <v/>
      </c>
      <c r="I682" s="2"/>
      <c r="M682" s="6" t="str">
        <f t="shared" si="51"/>
        <v/>
      </c>
      <c r="N682" s="7" t="str">
        <f>IF($D682="", "", IF(COUNTIF(Budgets!$T$11:$T$20, $D682)&gt;0, $F$9, IF(COUNTIF(Budgets!$T$22:$T$46, $D682)&gt;0, $E$9, "")))</f>
        <v/>
      </c>
      <c r="P682" s="12" t="str">
        <f t="shared" si="52"/>
        <v/>
      </c>
      <c r="R682" s="12" t="str">
        <f t="shared" si="53"/>
        <v/>
      </c>
      <c r="T682" s="12" t="str">
        <f ca="1">IFERROR(INDEX(Report!$BE$6:$BE$17, MATCH($P682, Report!$AZ$6:$AZ$17, 0)), "")</f>
        <v/>
      </c>
      <c r="V682" s="12" t="str">
        <f t="shared" ca="1" si="54"/>
        <v/>
      </c>
      <c r="X682" s="12" t="str">
        <f>IF($B682="", "", IF(OR(ISNUMBER($B682)=FALSE, $B682&lt;Report!$AX$6, $B682&gt;Report!$AY$17), "Red", ""))</f>
        <v/>
      </c>
    </row>
    <row r="683" spans="1:24" x14ac:dyDescent="0.25">
      <c r="A683" s="2"/>
      <c r="B683" s="86"/>
      <c r="C683" s="87"/>
      <c r="D683" s="88"/>
      <c r="E683" s="89"/>
      <c r="F683" s="90"/>
      <c r="G683" s="2"/>
      <c r="H683" s="38" t="str">
        <f t="shared" si="50"/>
        <v/>
      </c>
      <c r="I683" s="2"/>
      <c r="M683" s="6" t="str">
        <f t="shared" si="51"/>
        <v/>
      </c>
      <c r="N683" s="7" t="str">
        <f>IF($D683="", "", IF(COUNTIF(Budgets!$T$11:$T$20, $D683)&gt;0, $F$9, IF(COUNTIF(Budgets!$T$22:$T$46, $D683)&gt;0, $E$9, "")))</f>
        <v/>
      </c>
      <c r="P683" s="12" t="str">
        <f t="shared" si="52"/>
        <v/>
      </c>
      <c r="R683" s="12" t="str">
        <f t="shared" si="53"/>
        <v/>
      </c>
      <c r="T683" s="12" t="str">
        <f ca="1">IFERROR(INDEX(Report!$BE$6:$BE$17, MATCH($P683, Report!$AZ$6:$AZ$17, 0)), "")</f>
        <v/>
      </c>
      <c r="V683" s="12" t="str">
        <f t="shared" ca="1" si="54"/>
        <v/>
      </c>
      <c r="X683" s="12" t="str">
        <f>IF($B683="", "", IF(OR(ISNUMBER($B683)=FALSE, $B683&lt;Report!$AX$6, $B683&gt;Report!$AY$17), "Red", ""))</f>
        <v/>
      </c>
    </row>
    <row r="684" spans="1:24" x14ac:dyDescent="0.25">
      <c r="A684" s="2"/>
      <c r="B684" s="86"/>
      <c r="C684" s="87"/>
      <c r="D684" s="88"/>
      <c r="E684" s="89"/>
      <c r="F684" s="90"/>
      <c r="G684" s="2"/>
      <c r="H684" s="38" t="str">
        <f t="shared" si="50"/>
        <v/>
      </c>
      <c r="I684" s="2"/>
      <c r="M684" s="6" t="str">
        <f t="shared" si="51"/>
        <v/>
      </c>
      <c r="N684" s="7" t="str">
        <f>IF($D684="", "", IF(COUNTIF(Budgets!$T$11:$T$20, $D684)&gt;0, $F$9, IF(COUNTIF(Budgets!$T$22:$T$46, $D684)&gt;0, $E$9, "")))</f>
        <v/>
      </c>
      <c r="P684" s="12" t="str">
        <f t="shared" si="52"/>
        <v/>
      </c>
      <c r="R684" s="12" t="str">
        <f t="shared" si="53"/>
        <v/>
      </c>
      <c r="T684" s="12" t="str">
        <f ca="1">IFERROR(INDEX(Report!$BE$6:$BE$17, MATCH($P684, Report!$AZ$6:$AZ$17, 0)), "")</f>
        <v/>
      </c>
      <c r="V684" s="12" t="str">
        <f t="shared" ca="1" si="54"/>
        <v/>
      </c>
      <c r="X684" s="12" t="str">
        <f>IF($B684="", "", IF(OR(ISNUMBER($B684)=FALSE, $B684&lt;Report!$AX$6, $B684&gt;Report!$AY$17), "Red", ""))</f>
        <v/>
      </c>
    </row>
    <row r="685" spans="1:24" x14ac:dyDescent="0.25">
      <c r="A685" s="2"/>
      <c r="B685" s="86"/>
      <c r="C685" s="87"/>
      <c r="D685" s="88"/>
      <c r="E685" s="89"/>
      <c r="F685" s="90"/>
      <c r="G685" s="2"/>
      <c r="H685" s="38" t="str">
        <f t="shared" si="50"/>
        <v/>
      </c>
      <c r="I685" s="2"/>
      <c r="M685" s="6" t="str">
        <f t="shared" si="51"/>
        <v/>
      </c>
      <c r="N685" s="7" t="str">
        <f>IF($D685="", "", IF(COUNTIF(Budgets!$T$11:$T$20, $D685)&gt;0, $F$9, IF(COUNTIF(Budgets!$T$22:$T$46, $D685)&gt;0, $E$9, "")))</f>
        <v/>
      </c>
      <c r="P685" s="12" t="str">
        <f t="shared" si="52"/>
        <v/>
      </c>
      <c r="R685" s="12" t="str">
        <f t="shared" si="53"/>
        <v/>
      </c>
      <c r="T685" s="12" t="str">
        <f ca="1">IFERROR(INDEX(Report!$BE$6:$BE$17, MATCH($P685, Report!$AZ$6:$AZ$17, 0)), "")</f>
        <v/>
      </c>
      <c r="V685" s="12" t="str">
        <f t="shared" ca="1" si="54"/>
        <v/>
      </c>
      <c r="X685" s="12" t="str">
        <f>IF($B685="", "", IF(OR(ISNUMBER($B685)=FALSE, $B685&lt;Report!$AX$6, $B685&gt;Report!$AY$17), "Red", ""))</f>
        <v/>
      </c>
    </row>
    <row r="686" spans="1:24" x14ac:dyDescent="0.25">
      <c r="A686" s="2"/>
      <c r="B686" s="86"/>
      <c r="C686" s="87"/>
      <c r="D686" s="88"/>
      <c r="E686" s="89"/>
      <c r="F686" s="90"/>
      <c r="G686" s="2"/>
      <c r="H686" s="38" t="str">
        <f t="shared" si="50"/>
        <v/>
      </c>
      <c r="I686" s="2"/>
      <c r="M686" s="6" t="str">
        <f t="shared" si="51"/>
        <v/>
      </c>
      <c r="N686" s="7" t="str">
        <f>IF($D686="", "", IF(COUNTIF(Budgets!$T$11:$T$20, $D686)&gt;0, $F$9, IF(COUNTIF(Budgets!$T$22:$T$46, $D686)&gt;0, $E$9, "")))</f>
        <v/>
      </c>
      <c r="P686" s="12" t="str">
        <f t="shared" si="52"/>
        <v/>
      </c>
      <c r="R686" s="12" t="str">
        <f t="shared" si="53"/>
        <v/>
      </c>
      <c r="T686" s="12" t="str">
        <f ca="1">IFERROR(INDEX(Report!$BE$6:$BE$17, MATCH($P686, Report!$AZ$6:$AZ$17, 0)), "")</f>
        <v/>
      </c>
      <c r="V686" s="12" t="str">
        <f t="shared" ca="1" si="54"/>
        <v/>
      </c>
      <c r="X686" s="12" t="str">
        <f>IF($B686="", "", IF(OR(ISNUMBER($B686)=FALSE, $B686&lt;Report!$AX$6, $B686&gt;Report!$AY$17), "Red", ""))</f>
        <v/>
      </c>
    </row>
    <row r="687" spans="1:24" x14ac:dyDescent="0.25">
      <c r="A687" s="2"/>
      <c r="B687" s="86"/>
      <c r="C687" s="87"/>
      <c r="D687" s="88"/>
      <c r="E687" s="89"/>
      <c r="F687" s="90"/>
      <c r="G687" s="2"/>
      <c r="H687" s="38" t="str">
        <f t="shared" si="50"/>
        <v/>
      </c>
      <c r="I687" s="2"/>
      <c r="M687" s="6" t="str">
        <f t="shared" si="51"/>
        <v/>
      </c>
      <c r="N687" s="7" t="str">
        <f>IF($D687="", "", IF(COUNTIF(Budgets!$T$11:$T$20, $D687)&gt;0, $F$9, IF(COUNTIF(Budgets!$T$22:$T$46, $D687)&gt;0, $E$9, "")))</f>
        <v/>
      </c>
      <c r="P687" s="12" t="str">
        <f t="shared" si="52"/>
        <v/>
      </c>
      <c r="R687" s="12" t="str">
        <f t="shared" si="53"/>
        <v/>
      </c>
      <c r="T687" s="12" t="str">
        <f ca="1">IFERROR(INDEX(Report!$BE$6:$BE$17, MATCH($P687, Report!$AZ$6:$AZ$17, 0)), "")</f>
        <v/>
      </c>
      <c r="V687" s="12" t="str">
        <f t="shared" ca="1" si="54"/>
        <v/>
      </c>
      <c r="X687" s="12" t="str">
        <f>IF($B687="", "", IF(OR(ISNUMBER($B687)=FALSE, $B687&lt;Report!$AX$6, $B687&gt;Report!$AY$17), "Red", ""))</f>
        <v/>
      </c>
    </row>
    <row r="688" spans="1:24" x14ac:dyDescent="0.25">
      <c r="A688" s="2"/>
      <c r="B688" s="86"/>
      <c r="C688" s="87"/>
      <c r="D688" s="88"/>
      <c r="E688" s="89"/>
      <c r="F688" s="90"/>
      <c r="G688" s="2"/>
      <c r="H688" s="38" t="str">
        <f t="shared" si="50"/>
        <v/>
      </c>
      <c r="I688" s="2"/>
      <c r="M688" s="6" t="str">
        <f t="shared" si="51"/>
        <v/>
      </c>
      <c r="N688" s="7" t="str">
        <f>IF($D688="", "", IF(COUNTIF(Budgets!$T$11:$T$20, $D688)&gt;0, $F$9, IF(COUNTIF(Budgets!$T$22:$T$46, $D688)&gt;0, $E$9, "")))</f>
        <v/>
      </c>
      <c r="P688" s="12" t="str">
        <f t="shared" si="52"/>
        <v/>
      </c>
      <c r="R688" s="12" t="str">
        <f t="shared" si="53"/>
        <v/>
      </c>
      <c r="T688" s="12" t="str">
        <f ca="1">IFERROR(INDEX(Report!$BE$6:$BE$17, MATCH($P688, Report!$AZ$6:$AZ$17, 0)), "")</f>
        <v/>
      </c>
      <c r="V688" s="12" t="str">
        <f t="shared" ca="1" si="54"/>
        <v/>
      </c>
      <c r="X688" s="12" t="str">
        <f>IF($B688="", "", IF(OR(ISNUMBER($B688)=FALSE, $B688&lt;Report!$AX$6, $B688&gt;Report!$AY$17), "Red", ""))</f>
        <v/>
      </c>
    </row>
    <row r="689" spans="1:24" x14ac:dyDescent="0.25">
      <c r="A689" s="2"/>
      <c r="B689" s="86"/>
      <c r="C689" s="87"/>
      <c r="D689" s="88"/>
      <c r="E689" s="89"/>
      <c r="F689" s="90"/>
      <c r="G689" s="2"/>
      <c r="H689" s="38" t="str">
        <f t="shared" si="50"/>
        <v/>
      </c>
      <c r="I689" s="2"/>
      <c r="M689" s="6" t="str">
        <f t="shared" si="51"/>
        <v/>
      </c>
      <c r="N689" s="7" t="str">
        <f>IF($D689="", "", IF(COUNTIF(Budgets!$T$11:$T$20, $D689)&gt;0, $F$9, IF(COUNTIF(Budgets!$T$22:$T$46, $D689)&gt;0, $E$9, "")))</f>
        <v/>
      </c>
      <c r="P689" s="12" t="str">
        <f t="shared" si="52"/>
        <v/>
      </c>
      <c r="R689" s="12" t="str">
        <f t="shared" si="53"/>
        <v/>
      </c>
      <c r="T689" s="12" t="str">
        <f ca="1">IFERROR(INDEX(Report!$BE$6:$BE$17, MATCH($P689, Report!$AZ$6:$AZ$17, 0)), "")</f>
        <v/>
      </c>
      <c r="V689" s="12" t="str">
        <f t="shared" ca="1" si="54"/>
        <v/>
      </c>
      <c r="X689" s="12" t="str">
        <f>IF($B689="", "", IF(OR(ISNUMBER($B689)=FALSE, $B689&lt;Report!$AX$6, $B689&gt;Report!$AY$17), "Red", ""))</f>
        <v/>
      </c>
    </row>
    <row r="690" spans="1:24" x14ac:dyDescent="0.25">
      <c r="A690" s="2"/>
      <c r="B690" s="86"/>
      <c r="C690" s="87"/>
      <c r="D690" s="88"/>
      <c r="E690" s="89"/>
      <c r="F690" s="90"/>
      <c r="G690" s="2"/>
      <c r="H690" s="38" t="str">
        <f t="shared" si="50"/>
        <v/>
      </c>
      <c r="I690" s="2"/>
      <c r="M690" s="6" t="str">
        <f t="shared" si="51"/>
        <v/>
      </c>
      <c r="N690" s="7" t="str">
        <f>IF($D690="", "", IF(COUNTIF(Budgets!$T$11:$T$20, $D690)&gt;0, $F$9, IF(COUNTIF(Budgets!$T$22:$T$46, $D690)&gt;0, $E$9, "")))</f>
        <v/>
      </c>
      <c r="P690" s="12" t="str">
        <f t="shared" si="52"/>
        <v/>
      </c>
      <c r="R690" s="12" t="str">
        <f t="shared" si="53"/>
        <v/>
      </c>
      <c r="T690" s="12" t="str">
        <f ca="1">IFERROR(INDEX(Report!$BE$6:$BE$17, MATCH($P690, Report!$AZ$6:$AZ$17, 0)), "")</f>
        <v/>
      </c>
      <c r="V690" s="12" t="str">
        <f t="shared" ca="1" si="54"/>
        <v/>
      </c>
      <c r="X690" s="12" t="str">
        <f>IF($B690="", "", IF(OR(ISNUMBER($B690)=FALSE, $B690&lt;Report!$AX$6, $B690&gt;Report!$AY$17), "Red", ""))</f>
        <v/>
      </c>
    </row>
    <row r="691" spans="1:24" x14ac:dyDescent="0.25">
      <c r="A691" s="2"/>
      <c r="B691" s="86"/>
      <c r="C691" s="87"/>
      <c r="D691" s="88"/>
      <c r="E691" s="89"/>
      <c r="F691" s="90"/>
      <c r="G691" s="2"/>
      <c r="H691" s="38" t="str">
        <f t="shared" si="50"/>
        <v/>
      </c>
      <c r="I691" s="2"/>
      <c r="M691" s="6" t="str">
        <f t="shared" si="51"/>
        <v/>
      </c>
      <c r="N691" s="7" t="str">
        <f>IF($D691="", "", IF(COUNTIF(Budgets!$T$11:$T$20, $D691)&gt;0, $F$9, IF(COUNTIF(Budgets!$T$22:$T$46, $D691)&gt;0, $E$9, "")))</f>
        <v/>
      </c>
      <c r="P691" s="12" t="str">
        <f t="shared" si="52"/>
        <v/>
      </c>
      <c r="R691" s="12" t="str">
        <f t="shared" si="53"/>
        <v/>
      </c>
      <c r="T691" s="12" t="str">
        <f ca="1">IFERROR(INDEX(Report!$BE$6:$BE$17, MATCH($P691, Report!$AZ$6:$AZ$17, 0)), "")</f>
        <v/>
      </c>
      <c r="V691" s="12" t="str">
        <f t="shared" ca="1" si="54"/>
        <v/>
      </c>
      <c r="X691" s="12" t="str">
        <f>IF($B691="", "", IF(OR(ISNUMBER($B691)=FALSE, $B691&lt;Report!$AX$6, $B691&gt;Report!$AY$17), "Red", ""))</f>
        <v/>
      </c>
    </row>
    <row r="692" spans="1:24" x14ac:dyDescent="0.25">
      <c r="A692" s="2"/>
      <c r="B692" s="86"/>
      <c r="C692" s="87"/>
      <c r="D692" s="88"/>
      <c r="E692" s="89"/>
      <c r="F692" s="90"/>
      <c r="G692" s="2"/>
      <c r="H692" s="38" t="str">
        <f t="shared" si="50"/>
        <v/>
      </c>
      <c r="I692" s="2"/>
      <c r="M692" s="6" t="str">
        <f t="shared" si="51"/>
        <v/>
      </c>
      <c r="N692" s="7" t="str">
        <f>IF($D692="", "", IF(COUNTIF(Budgets!$T$11:$T$20, $D692)&gt;0, $F$9, IF(COUNTIF(Budgets!$T$22:$T$46, $D692)&gt;0, $E$9, "")))</f>
        <v/>
      </c>
      <c r="P692" s="12" t="str">
        <f t="shared" si="52"/>
        <v/>
      </c>
      <c r="R692" s="12" t="str">
        <f t="shared" si="53"/>
        <v/>
      </c>
      <c r="T692" s="12" t="str">
        <f ca="1">IFERROR(INDEX(Report!$BE$6:$BE$17, MATCH($P692, Report!$AZ$6:$AZ$17, 0)), "")</f>
        <v/>
      </c>
      <c r="V692" s="12" t="str">
        <f t="shared" ca="1" si="54"/>
        <v/>
      </c>
      <c r="X692" s="12" t="str">
        <f>IF($B692="", "", IF(OR(ISNUMBER($B692)=FALSE, $B692&lt;Report!$AX$6, $B692&gt;Report!$AY$17), "Red", ""))</f>
        <v/>
      </c>
    </row>
    <row r="693" spans="1:24" x14ac:dyDescent="0.25">
      <c r="A693" s="2"/>
      <c r="B693" s="86"/>
      <c r="C693" s="87"/>
      <c r="D693" s="88"/>
      <c r="E693" s="89"/>
      <c r="F693" s="90"/>
      <c r="G693" s="2"/>
      <c r="H693" s="38" t="str">
        <f t="shared" si="50"/>
        <v/>
      </c>
      <c r="I693" s="2"/>
      <c r="M693" s="6" t="str">
        <f t="shared" si="51"/>
        <v/>
      </c>
      <c r="N693" s="7" t="str">
        <f>IF($D693="", "", IF(COUNTIF(Budgets!$T$11:$T$20, $D693)&gt;0, $F$9, IF(COUNTIF(Budgets!$T$22:$T$46, $D693)&gt;0, $E$9, "")))</f>
        <v/>
      </c>
      <c r="P693" s="12" t="str">
        <f t="shared" si="52"/>
        <v/>
      </c>
      <c r="R693" s="12" t="str">
        <f t="shared" si="53"/>
        <v/>
      </c>
      <c r="T693" s="12" t="str">
        <f ca="1">IFERROR(INDEX(Report!$BE$6:$BE$17, MATCH($P693, Report!$AZ$6:$AZ$17, 0)), "")</f>
        <v/>
      </c>
      <c r="V693" s="12" t="str">
        <f t="shared" ca="1" si="54"/>
        <v/>
      </c>
      <c r="X693" s="12" t="str">
        <f>IF($B693="", "", IF(OR(ISNUMBER($B693)=FALSE, $B693&lt;Report!$AX$6, $B693&gt;Report!$AY$17), "Red", ""))</f>
        <v/>
      </c>
    </row>
    <row r="694" spans="1:24" x14ac:dyDescent="0.25">
      <c r="A694" s="2"/>
      <c r="B694" s="86"/>
      <c r="C694" s="87"/>
      <c r="D694" s="88"/>
      <c r="E694" s="89"/>
      <c r="F694" s="90"/>
      <c r="G694" s="2"/>
      <c r="H694" s="38" t="str">
        <f t="shared" si="50"/>
        <v/>
      </c>
      <c r="I694" s="2"/>
      <c r="M694" s="6" t="str">
        <f t="shared" si="51"/>
        <v/>
      </c>
      <c r="N694" s="7" t="str">
        <f>IF($D694="", "", IF(COUNTIF(Budgets!$T$11:$T$20, $D694)&gt;0, $F$9, IF(COUNTIF(Budgets!$T$22:$T$46, $D694)&gt;0, $E$9, "")))</f>
        <v/>
      </c>
      <c r="P694" s="12" t="str">
        <f t="shared" si="52"/>
        <v/>
      </c>
      <c r="R694" s="12" t="str">
        <f t="shared" si="53"/>
        <v/>
      </c>
      <c r="T694" s="12" t="str">
        <f ca="1">IFERROR(INDEX(Report!$BE$6:$BE$17, MATCH($P694, Report!$AZ$6:$AZ$17, 0)), "")</f>
        <v/>
      </c>
      <c r="V694" s="12" t="str">
        <f t="shared" ca="1" si="54"/>
        <v/>
      </c>
      <c r="X694" s="12" t="str">
        <f>IF($B694="", "", IF(OR(ISNUMBER($B694)=FALSE, $B694&lt;Report!$AX$6, $B694&gt;Report!$AY$17), "Red", ""))</f>
        <v/>
      </c>
    </row>
    <row r="695" spans="1:24" x14ac:dyDescent="0.25">
      <c r="A695" s="2"/>
      <c r="B695" s="86"/>
      <c r="C695" s="87"/>
      <c r="D695" s="88"/>
      <c r="E695" s="89"/>
      <c r="F695" s="90"/>
      <c r="G695" s="2"/>
      <c r="H695" s="38" t="str">
        <f t="shared" si="50"/>
        <v/>
      </c>
      <c r="I695" s="2"/>
      <c r="M695" s="6" t="str">
        <f t="shared" si="51"/>
        <v/>
      </c>
      <c r="N695" s="7" t="str">
        <f>IF($D695="", "", IF(COUNTIF(Budgets!$T$11:$T$20, $D695)&gt;0, $F$9, IF(COUNTIF(Budgets!$T$22:$T$46, $D695)&gt;0, $E$9, "")))</f>
        <v/>
      </c>
      <c r="P695" s="12" t="str">
        <f t="shared" si="52"/>
        <v/>
      </c>
      <c r="R695" s="12" t="str">
        <f t="shared" si="53"/>
        <v/>
      </c>
      <c r="T695" s="12" t="str">
        <f ca="1">IFERROR(INDEX(Report!$BE$6:$BE$17, MATCH($P695, Report!$AZ$6:$AZ$17, 0)), "")</f>
        <v/>
      </c>
      <c r="V695" s="12" t="str">
        <f t="shared" ca="1" si="54"/>
        <v/>
      </c>
      <c r="X695" s="12" t="str">
        <f>IF($B695="", "", IF(OR(ISNUMBER($B695)=FALSE, $B695&lt;Report!$AX$6, $B695&gt;Report!$AY$17), "Red", ""))</f>
        <v/>
      </c>
    </row>
    <row r="696" spans="1:24" x14ac:dyDescent="0.25">
      <c r="A696" s="2"/>
      <c r="B696" s="86"/>
      <c r="C696" s="87"/>
      <c r="D696" s="88"/>
      <c r="E696" s="89"/>
      <c r="F696" s="90"/>
      <c r="G696" s="2"/>
      <c r="H696" s="38" t="str">
        <f t="shared" si="50"/>
        <v/>
      </c>
      <c r="I696" s="2"/>
      <c r="M696" s="6" t="str">
        <f t="shared" si="51"/>
        <v/>
      </c>
      <c r="N696" s="7" t="str">
        <f>IF($D696="", "", IF(COUNTIF(Budgets!$T$11:$T$20, $D696)&gt;0, $F$9, IF(COUNTIF(Budgets!$T$22:$T$46, $D696)&gt;0, $E$9, "")))</f>
        <v/>
      </c>
      <c r="P696" s="12" t="str">
        <f t="shared" si="52"/>
        <v/>
      </c>
      <c r="R696" s="12" t="str">
        <f t="shared" si="53"/>
        <v/>
      </c>
      <c r="T696" s="12" t="str">
        <f ca="1">IFERROR(INDEX(Report!$BE$6:$BE$17, MATCH($P696, Report!$AZ$6:$AZ$17, 0)), "")</f>
        <v/>
      </c>
      <c r="V696" s="12" t="str">
        <f t="shared" ca="1" si="54"/>
        <v/>
      </c>
      <c r="X696" s="12" t="str">
        <f>IF($B696="", "", IF(OR(ISNUMBER($B696)=FALSE, $B696&lt;Report!$AX$6, $B696&gt;Report!$AY$17), "Red", ""))</f>
        <v/>
      </c>
    </row>
    <row r="697" spans="1:24" x14ac:dyDescent="0.25">
      <c r="A697" s="2"/>
      <c r="B697" s="86"/>
      <c r="C697" s="87"/>
      <c r="D697" s="88"/>
      <c r="E697" s="89"/>
      <c r="F697" s="90"/>
      <c r="G697" s="2"/>
      <c r="H697" s="38" t="str">
        <f t="shared" si="50"/>
        <v/>
      </c>
      <c r="I697" s="2"/>
      <c r="M697" s="6" t="str">
        <f t="shared" si="51"/>
        <v/>
      </c>
      <c r="N697" s="7" t="str">
        <f>IF($D697="", "", IF(COUNTIF(Budgets!$T$11:$T$20, $D697)&gt;0, $F$9, IF(COUNTIF(Budgets!$T$22:$T$46, $D697)&gt;0, $E$9, "")))</f>
        <v/>
      </c>
      <c r="P697" s="12" t="str">
        <f t="shared" si="52"/>
        <v/>
      </c>
      <c r="R697" s="12" t="str">
        <f t="shared" si="53"/>
        <v/>
      </c>
      <c r="T697" s="12" t="str">
        <f ca="1">IFERROR(INDEX(Report!$BE$6:$BE$17, MATCH($P697, Report!$AZ$6:$AZ$17, 0)), "")</f>
        <v/>
      </c>
      <c r="V697" s="12" t="str">
        <f t="shared" ca="1" si="54"/>
        <v/>
      </c>
      <c r="X697" s="12" t="str">
        <f>IF($B697="", "", IF(OR(ISNUMBER($B697)=FALSE, $B697&lt;Report!$AX$6, $B697&gt;Report!$AY$17), "Red", ""))</f>
        <v/>
      </c>
    </row>
    <row r="698" spans="1:24" x14ac:dyDescent="0.25">
      <c r="A698" s="2"/>
      <c r="B698" s="86"/>
      <c r="C698" s="87"/>
      <c r="D698" s="88"/>
      <c r="E698" s="89"/>
      <c r="F698" s="90"/>
      <c r="G698" s="2"/>
      <c r="H698" s="38" t="str">
        <f t="shared" si="50"/>
        <v/>
      </c>
      <c r="I698" s="2"/>
      <c r="M698" s="6" t="str">
        <f t="shared" si="51"/>
        <v/>
      </c>
      <c r="N698" s="7" t="str">
        <f>IF($D698="", "", IF(COUNTIF(Budgets!$T$11:$T$20, $D698)&gt;0, $F$9, IF(COUNTIF(Budgets!$T$22:$T$46, $D698)&gt;0, $E$9, "")))</f>
        <v/>
      </c>
      <c r="P698" s="12" t="str">
        <f t="shared" si="52"/>
        <v/>
      </c>
      <c r="R698" s="12" t="str">
        <f t="shared" si="53"/>
        <v/>
      </c>
      <c r="T698" s="12" t="str">
        <f ca="1">IFERROR(INDEX(Report!$BE$6:$BE$17, MATCH($P698, Report!$AZ$6:$AZ$17, 0)), "")</f>
        <v/>
      </c>
      <c r="V698" s="12" t="str">
        <f t="shared" ca="1" si="54"/>
        <v/>
      </c>
      <c r="X698" s="12" t="str">
        <f>IF($B698="", "", IF(OR(ISNUMBER($B698)=FALSE, $B698&lt;Report!$AX$6, $B698&gt;Report!$AY$17), "Red", ""))</f>
        <v/>
      </c>
    </row>
    <row r="699" spans="1:24" x14ac:dyDescent="0.25">
      <c r="A699" s="2"/>
      <c r="B699" s="86"/>
      <c r="C699" s="87"/>
      <c r="D699" s="88"/>
      <c r="E699" s="89"/>
      <c r="F699" s="90"/>
      <c r="G699" s="2"/>
      <c r="H699" s="38" t="str">
        <f t="shared" si="50"/>
        <v/>
      </c>
      <c r="I699" s="2"/>
      <c r="M699" s="6" t="str">
        <f t="shared" si="51"/>
        <v/>
      </c>
      <c r="N699" s="7" t="str">
        <f>IF($D699="", "", IF(COUNTIF(Budgets!$T$11:$T$20, $D699)&gt;0, $F$9, IF(COUNTIF(Budgets!$T$22:$T$46, $D699)&gt;0, $E$9, "")))</f>
        <v/>
      </c>
      <c r="P699" s="12" t="str">
        <f t="shared" si="52"/>
        <v/>
      </c>
      <c r="R699" s="12" t="str">
        <f t="shared" si="53"/>
        <v/>
      </c>
      <c r="T699" s="12" t="str">
        <f ca="1">IFERROR(INDEX(Report!$BE$6:$BE$17, MATCH($P699, Report!$AZ$6:$AZ$17, 0)), "")</f>
        <v/>
      </c>
      <c r="V699" s="12" t="str">
        <f t="shared" ca="1" si="54"/>
        <v/>
      </c>
      <c r="X699" s="12" t="str">
        <f>IF($B699="", "", IF(OR(ISNUMBER($B699)=FALSE, $B699&lt;Report!$AX$6, $B699&gt;Report!$AY$17), "Red", ""))</f>
        <v/>
      </c>
    </row>
    <row r="700" spans="1:24" x14ac:dyDescent="0.25">
      <c r="A700" s="2"/>
      <c r="B700" s="86"/>
      <c r="C700" s="87"/>
      <c r="D700" s="88"/>
      <c r="E700" s="89"/>
      <c r="F700" s="90"/>
      <c r="G700" s="2"/>
      <c r="H700" s="38" t="str">
        <f t="shared" si="50"/>
        <v/>
      </c>
      <c r="I700" s="2"/>
      <c r="M700" s="6" t="str">
        <f t="shared" si="51"/>
        <v/>
      </c>
      <c r="N700" s="7" t="str">
        <f>IF($D700="", "", IF(COUNTIF(Budgets!$T$11:$T$20, $D700)&gt;0, $F$9, IF(COUNTIF(Budgets!$T$22:$T$46, $D700)&gt;0, $E$9, "")))</f>
        <v/>
      </c>
      <c r="P700" s="12" t="str">
        <f t="shared" si="52"/>
        <v/>
      </c>
      <c r="R700" s="12" t="str">
        <f t="shared" si="53"/>
        <v/>
      </c>
      <c r="T700" s="12" t="str">
        <f ca="1">IFERROR(INDEX(Report!$BE$6:$BE$17, MATCH($P700, Report!$AZ$6:$AZ$17, 0)), "")</f>
        <v/>
      </c>
      <c r="V700" s="12" t="str">
        <f t="shared" ca="1" si="54"/>
        <v/>
      </c>
      <c r="X700" s="12" t="str">
        <f>IF($B700="", "", IF(OR(ISNUMBER($B700)=FALSE, $B700&lt;Report!$AX$6, $B700&gt;Report!$AY$17), "Red", ""))</f>
        <v/>
      </c>
    </row>
    <row r="701" spans="1:24" x14ac:dyDescent="0.25">
      <c r="A701" s="2"/>
      <c r="B701" s="86"/>
      <c r="C701" s="87"/>
      <c r="D701" s="88"/>
      <c r="E701" s="89"/>
      <c r="F701" s="90"/>
      <c r="G701" s="2"/>
      <c r="H701" s="38" t="str">
        <f t="shared" si="50"/>
        <v/>
      </c>
      <c r="I701" s="2"/>
      <c r="M701" s="6" t="str">
        <f t="shared" si="51"/>
        <v/>
      </c>
      <c r="N701" s="7" t="str">
        <f>IF($D701="", "", IF(COUNTIF(Budgets!$T$11:$T$20, $D701)&gt;0, $F$9, IF(COUNTIF(Budgets!$T$22:$T$46, $D701)&gt;0, $E$9, "")))</f>
        <v/>
      </c>
      <c r="P701" s="12" t="str">
        <f t="shared" si="52"/>
        <v/>
      </c>
      <c r="R701" s="12" t="str">
        <f t="shared" si="53"/>
        <v/>
      </c>
      <c r="T701" s="12" t="str">
        <f ca="1">IFERROR(INDEX(Report!$BE$6:$BE$17, MATCH($P701, Report!$AZ$6:$AZ$17, 0)), "")</f>
        <v/>
      </c>
      <c r="V701" s="12" t="str">
        <f t="shared" ca="1" si="54"/>
        <v/>
      </c>
      <c r="X701" s="12" t="str">
        <f>IF($B701="", "", IF(OR(ISNUMBER($B701)=FALSE, $B701&lt;Report!$AX$6, $B701&gt;Report!$AY$17), "Red", ""))</f>
        <v/>
      </c>
    </row>
    <row r="702" spans="1:24" x14ac:dyDescent="0.25">
      <c r="A702" s="2"/>
      <c r="B702" s="86"/>
      <c r="C702" s="87"/>
      <c r="D702" s="88"/>
      <c r="E702" s="89"/>
      <c r="F702" s="90"/>
      <c r="G702" s="2"/>
      <c r="H702" s="38" t="str">
        <f t="shared" si="50"/>
        <v/>
      </c>
      <c r="I702" s="2"/>
      <c r="M702" s="6" t="str">
        <f t="shared" si="51"/>
        <v/>
      </c>
      <c r="N702" s="7" t="str">
        <f>IF($D702="", "", IF(COUNTIF(Budgets!$T$11:$T$20, $D702)&gt;0, $F$9, IF(COUNTIF(Budgets!$T$22:$T$46, $D702)&gt;0, $E$9, "")))</f>
        <v/>
      </c>
      <c r="P702" s="12" t="str">
        <f t="shared" si="52"/>
        <v/>
      </c>
      <c r="R702" s="12" t="str">
        <f t="shared" si="53"/>
        <v/>
      </c>
      <c r="T702" s="12" t="str">
        <f ca="1">IFERROR(INDEX(Report!$BE$6:$BE$17, MATCH($P702, Report!$AZ$6:$AZ$17, 0)), "")</f>
        <v/>
      </c>
      <c r="V702" s="12" t="str">
        <f t="shared" ca="1" si="54"/>
        <v/>
      </c>
      <c r="X702" s="12" t="str">
        <f>IF($B702="", "", IF(OR(ISNUMBER($B702)=FALSE, $B702&lt;Report!$AX$6, $B702&gt;Report!$AY$17), "Red", ""))</f>
        <v/>
      </c>
    </row>
    <row r="703" spans="1:24" x14ac:dyDescent="0.25">
      <c r="A703" s="2"/>
      <c r="B703" s="86"/>
      <c r="C703" s="87"/>
      <c r="D703" s="88"/>
      <c r="E703" s="89"/>
      <c r="F703" s="90"/>
      <c r="G703" s="2"/>
      <c r="H703" s="38" t="str">
        <f t="shared" si="50"/>
        <v/>
      </c>
      <c r="I703" s="2"/>
      <c r="M703" s="6" t="str">
        <f t="shared" si="51"/>
        <v/>
      </c>
      <c r="N703" s="7" t="str">
        <f>IF($D703="", "", IF(COUNTIF(Budgets!$T$11:$T$20, $D703)&gt;0, $F$9, IF(COUNTIF(Budgets!$T$22:$T$46, $D703)&gt;0, $E$9, "")))</f>
        <v/>
      </c>
      <c r="P703" s="12" t="str">
        <f t="shared" si="52"/>
        <v/>
      </c>
      <c r="R703" s="12" t="str">
        <f t="shared" si="53"/>
        <v/>
      </c>
      <c r="T703" s="12" t="str">
        <f ca="1">IFERROR(INDEX(Report!$BE$6:$BE$17, MATCH($P703, Report!$AZ$6:$AZ$17, 0)), "")</f>
        <v/>
      </c>
      <c r="V703" s="12" t="str">
        <f t="shared" ca="1" si="54"/>
        <v/>
      </c>
      <c r="X703" s="12" t="str">
        <f>IF($B703="", "", IF(OR(ISNUMBER($B703)=FALSE, $B703&lt;Report!$AX$6, $B703&gt;Report!$AY$17), "Red", ""))</f>
        <v/>
      </c>
    </row>
    <row r="704" spans="1:24" x14ac:dyDescent="0.25">
      <c r="A704" s="2"/>
      <c r="B704" s="86"/>
      <c r="C704" s="87"/>
      <c r="D704" s="88"/>
      <c r="E704" s="89"/>
      <c r="F704" s="90"/>
      <c r="G704" s="2"/>
      <c r="H704" s="38" t="str">
        <f t="shared" si="50"/>
        <v/>
      </c>
      <c r="I704" s="2"/>
      <c r="M704" s="6" t="str">
        <f t="shared" si="51"/>
        <v/>
      </c>
      <c r="N704" s="7" t="str">
        <f>IF($D704="", "", IF(COUNTIF(Budgets!$T$11:$T$20, $D704)&gt;0, $F$9, IF(COUNTIF(Budgets!$T$22:$T$46, $D704)&gt;0, $E$9, "")))</f>
        <v/>
      </c>
      <c r="P704" s="12" t="str">
        <f t="shared" si="52"/>
        <v/>
      </c>
      <c r="R704" s="12" t="str">
        <f t="shared" si="53"/>
        <v/>
      </c>
      <c r="T704" s="12" t="str">
        <f ca="1">IFERROR(INDEX(Report!$BE$6:$BE$17, MATCH($P704, Report!$AZ$6:$AZ$17, 0)), "")</f>
        <v/>
      </c>
      <c r="V704" s="12" t="str">
        <f t="shared" ca="1" si="54"/>
        <v/>
      </c>
      <c r="X704" s="12" t="str">
        <f>IF($B704="", "", IF(OR(ISNUMBER($B704)=FALSE, $B704&lt;Report!$AX$6, $B704&gt;Report!$AY$17), "Red", ""))</f>
        <v/>
      </c>
    </row>
    <row r="705" spans="1:24" x14ac:dyDescent="0.25">
      <c r="A705" s="2"/>
      <c r="B705" s="86"/>
      <c r="C705" s="87"/>
      <c r="D705" s="88"/>
      <c r="E705" s="89"/>
      <c r="F705" s="90"/>
      <c r="G705" s="2"/>
      <c r="H705" s="38" t="str">
        <f t="shared" si="50"/>
        <v/>
      </c>
      <c r="I705" s="2"/>
      <c r="M705" s="6" t="str">
        <f t="shared" si="51"/>
        <v/>
      </c>
      <c r="N705" s="7" t="str">
        <f>IF($D705="", "", IF(COUNTIF(Budgets!$T$11:$T$20, $D705)&gt;0, $F$9, IF(COUNTIF(Budgets!$T$22:$T$46, $D705)&gt;0, $E$9, "")))</f>
        <v/>
      </c>
      <c r="P705" s="12" t="str">
        <f t="shared" si="52"/>
        <v/>
      </c>
      <c r="R705" s="12" t="str">
        <f t="shared" si="53"/>
        <v/>
      </c>
      <c r="T705" s="12" t="str">
        <f ca="1">IFERROR(INDEX(Report!$BE$6:$BE$17, MATCH($P705, Report!$AZ$6:$AZ$17, 0)), "")</f>
        <v/>
      </c>
      <c r="V705" s="12" t="str">
        <f t="shared" ca="1" si="54"/>
        <v/>
      </c>
      <c r="X705" s="12" t="str">
        <f>IF($B705="", "", IF(OR(ISNUMBER($B705)=FALSE, $B705&lt;Report!$AX$6, $B705&gt;Report!$AY$17), "Red", ""))</f>
        <v/>
      </c>
    </row>
    <row r="706" spans="1:24" x14ac:dyDescent="0.25">
      <c r="A706" s="2"/>
      <c r="B706" s="86"/>
      <c r="C706" s="87"/>
      <c r="D706" s="88"/>
      <c r="E706" s="89"/>
      <c r="F706" s="90"/>
      <c r="G706" s="2"/>
      <c r="H706" s="38" t="str">
        <f t="shared" si="50"/>
        <v/>
      </c>
      <c r="I706" s="2"/>
      <c r="M706" s="6" t="str">
        <f t="shared" si="51"/>
        <v/>
      </c>
      <c r="N706" s="7" t="str">
        <f>IF($D706="", "", IF(COUNTIF(Budgets!$T$11:$T$20, $D706)&gt;0, $F$9, IF(COUNTIF(Budgets!$T$22:$T$46, $D706)&gt;0, $E$9, "")))</f>
        <v/>
      </c>
      <c r="P706" s="12" t="str">
        <f t="shared" si="52"/>
        <v/>
      </c>
      <c r="R706" s="12" t="str">
        <f t="shared" si="53"/>
        <v/>
      </c>
      <c r="T706" s="12" t="str">
        <f ca="1">IFERROR(INDEX(Report!$BE$6:$BE$17, MATCH($P706, Report!$AZ$6:$AZ$17, 0)), "")</f>
        <v/>
      </c>
      <c r="V706" s="12" t="str">
        <f t="shared" ca="1" si="54"/>
        <v/>
      </c>
      <c r="X706" s="12" t="str">
        <f>IF($B706="", "", IF(OR(ISNUMBER($B706)=FALSE, $B706&lt;Report!$AX$6, $B706&gt;Report!$AY$17), "Red", ""))</f>
        <v/>
      </c>
    </row>
    <row r="707" spans="1:24" x14ac:dyDescent="0.25">
      <c r="A707" s="2"/>
      <c r="B707" s="86"/>
      <c r="C707" s="87"/>
      <c r="D707" s="88"/>
      <c r="E707" s="89"/>
      <c r="F707" s="90"/>
      <c r="G707" s="2"/>
      <c r="H707" s="38" t="str">
        <f t="shared" si="50"/>
        <v/>
      </c>
      <c r="I707" s="2"/>
      <c r="M707" s="6" t="str">
        <f t="shared" si="51"/>
        <v/>
      </c>
      <c r="N707" s="7" t="str">
        <f>IF($D707="", "", IF(COUNTIF(Budgets!$T$11:$T$20, $D707)&gt;0, $F$9, IF(COUNTIF(Budgets!$T$22:$T$46, $D707)&gt;0, $E$9, "")))</f>
        <v/>
      </c>
      <c r="P707" s="12" t="str">
        <f t="shared" si="52"/>
        <v/>
      </c>
      <c r="R707" s="12" t="str">
        <f t="shared" si="53"/>
        <v/>
      </c>
      <c r="T707" s="12" t="str">
        <f ca="1">IFERROR(INDEX(Report!$BE$6:$BE$17, MATCH($P707, Report!$AZ$6:$AZ$17, 0)), "")</f>
        <v/>
      </c>
      <c r="V707" s="12" t="str">
        <f t="shared" ca="1" si="54"/>
        <v/>
      </c>
      <c r="X707" s="12" t="str">
        <f>IF($B707="", "", IF(OR(ISNUMBER($B707)=FALSE, $B707&lt;Report!$AX$6, $B707&gt;Report!$AY$17), "Red", ""))</f>
        <v/>
      </c>
    </row>
    <row r="708" spans="1:24" x14ac:dyDescent="0.25">
      <c r="A708" s="2"/>
      <c r="B708" s="86"/>
      <c r="C708" s="87"/>
      <c r="D708" s="88"/>
      <c r="E708" s="89"/>
      <c r="F708" s="90"/>
      <c r="G708" s="2"/>
      <c r="H708" s="38" t="str">
        <f t="shared" si="50"/>
        <v/>
      </c>
      <c r="I708" s="2"/>
      <c r="M708" s="6" t="str">
        <f t="shared" si="51"/>
        <v/>
      </c>
      <c r="N708" s="7" t="str">
        <f>IF($D708="", "", IF(COUNTIF(Budgets!$T$11:$T$20, $D708)&gt;0, $F$9, IF(COUNTIF(Budgets!$T$22:$T$46, $D708)&gt;0, $E$9, "")))</f>
        <v/>
      </c>
      <c r="P708" s="12" t="str">
        <f t="shared" si="52"/>
        <v/>
      </c>
      <c r="R708" s="12" t="str">
        <f t="shared" si="53"/>
        <v/>
      </c>
      <c r="T708" s="12" t="str">
        <f ca="1">IFERROR(INDEX(Report!$BE$6:$BE$17, MATCH($P708, Report!$AZ$6:$AZ$17, 0)), "")</f>
        <v/>
      </c>
      <c r="V708" s="12" t="str">
        <f t="shared" ca="1" si="54"/>
        <v/>
      </c>
      <c r="X708" s="12" t="str">
        <f>IF($B708="", "", IF(OR(ISNUMBER($B708)=FALSE, $B708&lt;Report!$AX$6, $B708&gt;Report!$AY$17), "Red", ""))</f>
        <v/>
      </c>
    </row>
    <row r="709" spans="1:24" x14ac:dyDescent="0.25">
      <c r="A709" s="2"/>
      <c r="B709" s="86"/>
      <c r="C709" s="87"/>
      <c r="D709" s="88"/>
      <c r="E709" s="89"/>
      <c r="F709" s="90"/>
      <c r="G709" s="2"/>
      <c r="H709" s="38" t="str">
        <f t="shared" si="50"/>
        <v/>
      </c>
      <c r="I709" s="2"/>
      <c r="M709" s="6" t="str">
        <f t="shared" si="51"/>
        <v/>
      </c>
      <c r="N709" s="7" t="str">
        <f>IF($D709="", "", IF(COUNTIF(Budgets!$T$11:$T$20, $D709)&gt;0, $F$9, IF(COUNTIF(Budgets!$T$22:$T$46, $D709)&gt;0, $E$9, "")))</f>
        <v/>
      </c>
      <c r="P709" s="12" t="str">
        <f t="shared" si="52"/>
        <v/>
      </c>
      <c r="R709" s="12" t="str">
        <f t="shared" si="53"/>
        <v/>
      </c>
      <c r="T709" s="12" t="str">
        <f ca="1">IFERROR(INDEX(Report!$BE$6:$BE$17, MATCH($P709, Report!$AZ$6:$AZ$17, 0)), "")</f>
        <v/>
      </c>
      <c r="V709" s="12" t="str">
        <f t="shared" ca="1" si="54"/>
        <v/>
      </c>
      <c r="X709" s="12" t="str">
        <f>IF($B709="", "", IF(OR(ISNUMBER($B709)=FALSE, $B709&lt;Report!$AX$6, $B709&gt;Report!$AY$17), "Red", ""))</f>
        <v/>
      </c>
    </row>
    <row r="710" spans="1:24" x14ac:dyDescent="0.25">
      <c r="A710" s="2"/>
      <c r="B710" s="86"/>
      <c r="C710" s="87"/>
      <c r="D710" s="88"/>
      <c r="E710" s="89"/>
      <c r="F710" s="90"/>
      <c r="G710" s="2"/>
      <c r="H710" s="38" t="str">
        <f t="shared" si="50"/>
        <v/>
      </c>
      <c r="I710" s="2"/>
      <c r="M710" s="6" t="str">
        <f t="shared" si="51"/>
        <v/>
      </c>
      <c r="N710" s="7" t="str">
        <f>IF($D710="", "", IF(COUNTIF(Budgets!$T$11:$T$20, $D710)&gt;0, $F$9, IF(COUNTIF(Budgets!$T$22:$T$46, $D710)&gt;0, $E$9, "")))</f>
        <v/>
      </c>
      <c r="P710" s="12" t="str">
        <f t="shared" si="52"/>
        <v/>
      </c>
      <c r="R710" s="12" t="str">
        <f t="shared" si="53"/>
        <v/>
      </c>
      <c r="T710" s="12" t="str">
        <f ca="1">IFERROR(INDEX(Report!$BE$6:$BE$17, MATCH($P710, Report!$AZ$6:$AZ$17, 0)), "")</f>
        <v/>
      </c>
      <c r="V710" s="12" t="str">
        <f t="shared" ca="1" si="54"/>
        <v/>
      </c>
      <c r="X710" s="12" t="str">
        <f>IF($B710="", "", IF(OR(ISNUMBER($B710)=FALSE, $B710&lt;Report!$AX$6, $B710&gt;Report!$AY$17), "Red", ""))</f>
        <v/>
      </c>
    </row>
    <row r="711" spans="1:24" x14ac:dyDescent="0.25">
      <c r="A711" s="2"/>
      <c r="B711" s="86"/>
      <c r="C711" s="87"/>
      <c r="D711" s="88"/>
      <c r="E711" s="89"/>
      <c r="F711" s="90"/>
      <c r="G711" s="2"/>
      <c r="H711" s="38" t="str">
        <f t="shared" si="50"/>
        <v/>
      </c>
      <c r="I711" s="2"/>
      <c r="M711" s="6" t="str">
        <f t="shared" si="51"/>
        <v/>
      </c>
      <c r="N711" s="7" t="str">
        <f>IF($D711="", "", IF(COUNTIF(Budgets!$T$11:$T$20, $D711)&gt;0, $F$9, IF(COUNTIF(Budgets!$T$22:$T$46, $D711)&gt;0, $E$9, "")))</f>
        <v/>
      </c>
      <c r="P711" s="12" t="str">
        <f t="shared" si="52"/>
        <v/>
      </c>
      <c r="R711" s="12" t="str">
        <f t="shared" si="53"/>
        <v/>
      </c>
      <c r="T711" s="12" t="str">
        <f ca="1">IFERROR(INDEX(Report!$BE$6:$BE$17, MATCH($P711, Report!$AZ$6:$AZ$17, 0)), "")</f>
        <v/>
      </c>
      <c r="V711" s="12" t="str">
        <f t="shared" ca="1" si="54"/>
        <v/>
      </c>
      <c r="X711" s="12" t="str">
        <f>IF($B711="", "", IF(OR(ISNUMBER($B711)=FALSE, $B711&lt;Report!$AX$6, $B711&gt;Report!$AY$17), "Red", ""))</f>
        <v/>
      </c>
    </row>
    <row r="712" spans="1:24" x14ac:dyDescent="0.25">
      <c r="A712" s="2"/>
      <c r="B712" s="86"/>
      <c r="C712" s="87"/>
      <c r="D712" s="88"/>
      <c r="E712" s="89"/>
      <c r="F712" s="90"/>
      <c r="G712" s="2"/>
      <c r="H712" s="38" t="str">
        <f t="shared" si="50"/>
        <v/>
      </c>
      <c r="I712" s="2"/>
      <c r="M712" s="6" t="str">
        <f t="shared" si="51"/>
        <v/>
      </c>
      <c r="N712" s="7" t="str">
        <f>IF($D712="", "", IF(COUNTIF(Budgets!$T$11:$T$20, $D712)&gt;0, $F$9, IF(COUNTIF(Budgets!$T$22:$T$46, $D712)&gt;0, $E$9, "")))</f>
        <v/>
      </c>
      <c r="P712" s="12" t="str">
        <f t="shared" si="52"/>
        <v/>
      </c>
      <c r="R712" s="12" t="str">
        <f t="shared" si="53"/>
        <v/>
      </c>
      <c r="T712" s="12" t="str">
        <f ca="1">IFERROR(INDEX(Report!$BE$6:$BE$17, MATCH($P712, Report!$AZ$6:$AZ$17, 0)), "")</f>
        <v/>
      </c>
      <c r="V712" s="12" t="str">
        <f t="shared" ca="1" si="54"/>
        <v/>
      </c>
      <c r="X712" s="12" t="str">
        <f>IF($B712="", "", IF(OR(ISNUMBER($B712)=FALSE, $B712&lt;Report!$AX$6, $B712&gt;Report!$AY$17), "Red", ""))</f>
        <v/>
      </c>
    </row>
    <row r="713" spans="1:24" x14ac:dyDescent="0.25">
      <c r="A713" s="2"/>
      <c r="B713" s="86"/>
      <c r="C713" s="87"/>
      <c r="D713" s="88"/>
      <c r="E713" s="89"/>
      <c r="F713" s="90"/>
      <c r="G713" s="2"/>
      <c r="H713" s="38" t="str">
        <f t="shared" si="50"/>
        <v/>
      </c>
      <c r="I713" s="2"/>
      <c r="M713" s="6" t="str">
        <f t="shared" si="51"/>
        <v/>
      </c>
      <c r="N713" s="7" t="str">
        <f>IF($D713="", "", IF(COUNTIF(Budgets!$T$11:$T$20, $D713)&gt;0, $F$9, IF(COUNTIF(Budgets!$T$22:$T$46, $D713)&gt;0, $E$9, "")))</f>
        <v/>
      </c>
      <c r="P713" s="12" t="str">
        <f t="shared" si="52"/>
        <v/>
      </c>
      <c r="R713" s="12" t="str">
        <f t="shared" si="53"/>
        <v/>
      </c>
      <c r="T713" s="12" t="str">
        <f ca="1">IFERROR(INDEX(Report!$BE$6:$BE$17, MATCH($P713, Report!$AZ$6:$AZ$17, 0)), "")</f>
        <v/>
      </c>
      <c r="V713" s="12" t="str">
        <f t="shared" ca="1" si="54"/>
        <v/>
      </c>
      <c r="X713" s="12" t="str">
        <f>IF($B713="", "", IF(OR(ISNUMBER($B713)=FALSE, $B713&lt;Report!$AX$6, $B713&gt;Report!$AY$17), "Red", ""))</f>
        <v/>
      </c>
    </row>
    <row r="714" spans="1:24" x14ac:dyDescent="0.25">
      <c r="A714" s="2"/>
      <c r="B714" s="86"/>
      <c r="C714" s="87"/>
      <c r="D714" s="88"/>
      <c r="E714" s="89"/>
      <c r="F714" s="90"/>
      <c r="G714" s="2"/>
      <c r="H714" s="38" t="str">
        <f t="shared" si="50"/>
        <v/>
      </c>
      <c r="I714" s="2"/>
      <c r="M714" s="6" t="str">
        <f t="shared" si="51"/>
        <v/>
      </c>
      <c r="N714" s="7" t="str">
        <f>IF($D714="", "", IF(COUNTIF(Budgets!$T$11:$T$20, $D714)&gt;0, $F$9, IF(COUNTIF(Budgets!$T$22:$T$46, $D714)&gt;0, $E$9, "")))</f>
        <v/>
      </c>
      <c r="P714" s="12" t="str">
        <f t="shared" si="52"/>
        <v/>
      </c>
      <c r="R714" s="12" t="str">
        <f t="shared" si="53"/>
        <v/>
      </c>
      <c r="T714" s="12" t="str">
        <f ca="1">IFERROR(INDEX(Report!$BE$6:$BE$17, MATCH($P714, Report!$AZ$6:$AZ$17, 0)), "")</f>
        <v/>
      </c>
      <c r="V714" s="12" t="str">
        <f t="shared" ca="1" si="54"/>
        <v/>
      </c>
      <c r="X714" s="12" t="str">
        <f>IF($B714="", "", IF(OR(ISNUMBER($B714)=FALSE, $B714&lt;Report!$AX$6, $B714&gt;Report!$AY$17), "Red", ""))</f>
        <v/>
      </c>
    </row>
    <row r="715" spans="1:24" x14ac:dyDescent="0.25">
      <c r="A715" s="2"/>
      <c r="B715" s="86"/>
      <c r="C715" s="87"/>
      <c r="D715" s="88"/>
      <c r="E715" s="89"/>
      <c r="F715" s="90"/>
      <c r="G715" s="2"/>
      <c r="H715" s="38" t="str">
        <f t="shared" si="50"/>
        <v/>
      </c>
      <c r="I715" s="2"/>
      <c r="M715" s="6" t="str">
        <f t="shared" si="51"/>
        <v/>
      </c>
      <c r="N715" s="7" t="str">
        <f>IF($D715="", "", IF(COUNTIF(Budgets!$T$11:$T$20, $D715)&gt;0, $F$9, IF(COUNTIF(Budgets!$T$22:$T$46, $D715)&gt;0, $E$9, "")))</f>
        <v/>
      </c>
      <c r="P715" s="12" t="str">
        <f t="shared" si="52"/>
        <v/>
      </c>
      <c r="R715" s="12" t="str">
        <f t="shared" si="53"/>
        <v/>
      </c>
      <c r="T715" s="12" t="str">
        <f ca="1">IFERROR(INDEX(Report!$BE$6:$BE$17, MATCH($P715, Report!$AZ$6:$AZ$17, 0)), "")</f>
        <v/>
      </c>
      <c r="V715" s="12" t="str">
        <f t="shared" ca="1" si="54"/>
        <v/>
      </c>
      <c r="X715" s="12" t="str">
        <f>IF($B715="", "", IF(OR(ISNUMBER($B715)=FALSE, $B715&lt;Report!$AX$6, $B715&gt;Report!$AY$17), "Red", ""))</f>
        <v/>
      </c>
    </row>
    <row r="716" spans="1:24" x14ac:dyDescent="0.25">
      <c r="A716" s="2"/>
      <c r="B716" s="86"/>
      <c r="C716" s="87"/>
      <c r="D716" s="88"/>
      <c r="E716" s="89"/>
      <c r="F716" s="90"/>
      <c r="G716" s="2"/>
      <c r="H716" s="38" t="str">
        <f t="shared" ref="H716:H779" si="55">IF(OR($M716="", $N716=""), "", IF($M716=$N716, "", $H$9))</f>
        <v/>
      </c>
      <c r="I716" s="2"/>
      <c r="M716" s="6" t="str">
        <f t="shared" ref="M716:M779" si="56">IF(AND($E716="", $F716=""), "", IF(AND(NOT($E716=""), NOT($F716="")), "", IF($E716="", $F$9, IF($F716="", $E$9, ""))))</f>
        <v/>
      </c>
      <c r="N716" s="7" t="str">
        <f>IF($D716="", "", IF(COUNTIF(Budgets!$T$11:$T$20, $D716)&gt;0, $F$9, IF(COUNTIF(Budgets!$T$22:$T$46, $D716)&gt;0, $E$9, "")))</f>
        <v/>
      </c>
      <c r="P716" s="12" t="str">
        <f t="shared" ref="P716:P779" si="57">IF($B716="", "", IFERROR(TEXT($B716, "mmm yyyy"), ""))</f>
        <v/>
      </c>
      <c r="R716" s="12" t="str">
        <f t="shared" ref="R716:R779" si="58">IF(OR($P716="", $D716=""), "", CONCATENATE($D716, " - ", $P716))</f>
        <v/>
      </c>
      <c r="T716" s="12" t="str">
        <f ca="1">IFERROR(INDEX(Report!$BE$6:$BE$17, MATCH($P716, Report!$AZ$6:$AZ$17, 0)), "")</f>
        <v/>
      </c>
      <c r="V716" s="12" t="str">
        <f t="shared" ref="V716:V779" ca="1" si="59">IF($T716="X", IF($D716="", "", $D716), "")</f>
        <v/>
      </c>
      <c r="X716" s="12" t="str">
        <f>IF($B716="", "", IF(OR(ISNUMBER($B716)=FALSE, $B716&lt;Report!$AX$6, $B716&gt;Report!$AY$17), "Red", ""))</f>
        <v/>
      </c>
    </row>
    <row r="717" spans="1:24" x14ac:dyDescent="0.25">
      <c r="A717" s="2"/>
      <c r="B717" s="86"/>
      <c r="C717" s="87"/>
      <c r="D717" s="88"/>
      <c r="E717" s="89"/>
      <c r="F717" s="90"/>
      <c r="G717" s="2"/>
      <c r="H717" s="38" t="str">
        <f t="shared" si="55"/>
        <v/>
      </c>
      <c r="I717" s="2"/>
      <c r="M717" s="6" t="str">
        <f t="shared" si="56"/>
        <v/>
      </c>
      <c r="N717" s="7" t="str">
        <f>IF($D717="", "", IF(COUNTIF(Budgets!$T$11:$T$20, $D717)&gt;0, $F$9, IF(COUNTIF(Budgets!$T$22:$T$46, $D717)&gt;0, $E$9, "")))</f>
        <v/>
      </c>
      <c r="P717" s="12" t="str">
        <f t="shared" si="57"/>
        <v/>
      </c>
      <c r="R717" s="12" t="str">
        <f t="shared" si="58"/>
        <v/>
      </c>
      <c r="T717" s="12" t="str">
        <f ca="1">IFERROR(INDEX(Report!$BE$6:$BE$17, MATCH($P717, Report!$AZ$6:$AZ$17, 0)), "")</f>
        <v/>
      </c>
      <c r="V717" s="12" t="str">
        <f t="shared" ca="1" si="59"/>
        <v/>
      </c>
      <c r="X717" s="12" t="str">
        <f>IF($B717="", "", IF(OR(ISNUMBER($B717)=FALSE, $B717&lt;Report!$AX$6, $B717&gt;Report!$AY$17), "Red", ""))</f>
        <v/>
      </c>
    </row>
    <row r="718" spans="1:24" x14ac:dyDescent="0.25">
      <c r="A718" s="2"/>
      <c r="B718" s="86"/>
      <c r="C718" s="87"/>
      <c r="D718" s="88"/>
      <c r="E718" s="89"/>
      <c r="F718" s="90"/>
      <c r="G718" s="2"/>
      <c r="H718" s="38" t="str">
        <f t="shared" si="55"/>
        <v/>
      </c>
      <c r="I718" s="2"/>
      <c r="M718" s="6" t="str">
        <f t="shared" si="56"/>
        <v/>
      </c>
      <c r="N718" s="7" t="str">
        <f>IF($D718="", "", IF(COUNTIF(Budgets!$T$11:$T$20, $D718)&gt;0, $F$9, IF(COUNTIF(Budgets!$T$22:$T$46, $D718)&gt;0, $E$9, "")))</f>
        <v/>
      </c>
      <c r="P718" s="12" t="str">
        <f t="shared" si="57"/>
        <v/>
      </c>
      <c r="R718" s="12" t="str">
        <f t="shared" si="58"/>
        <v/>
      </c>
      <c r="T718" s="12" t="str">
        <f ca="1">IFERROR(INDEX(Report!$BE$6:$BE$17, MATCH($P718, Report!$AZ$6:$AZ$17, 0)), "")</f>
        <v/>
      </c>
      <c r="V718" s="12" t="str">
        <f t="shared" ca="1" si="59"/>
        <v/>
      </c>
      <c r="X718" s="12" t="str">
        <f>IF($B718="", "", IF(OR(ISNUMBER($B718)=FALSE, $B718&lt;Report!$AX$6, $B718&gt;Report!$AY$17), "Red", ""))</f>
        <v/>
      </c>
    </row>
    <row r="719" spans="1:24" x14ac:dyDescent="0.25">
      <c r="A719" s="2"/>
      <c r="B719" s="86"/>
      <c r="C719" s="87"/>
      <c r="D719" s="88"/>
      <c r="E719" s="89"/>
      <c r="F719" s="90"/>
      <c r="G719" s="2"/>
      <c r="H719" s="38" t="str">
        <f t="shared" si="55"/>
        <v/>
      </c>
      <c r="I719" s="2"/>
      <c r="M719" s="6" t="str">
        <f t="shared" si="56"/>
        <v/>
      </c>
      <c r="N719" s="7" t="str">
        <f>IF($D719="", "", IF(COUNTIF(Budgets!$T$11:$T$20, $D719)&gt;0, $F$9, IF(COUNTIF(Budgets!$T$22:$T$46, $D719)&gt;0, $E$9, "")))</f>
        <v/>
      </c>
      <c r="P719" s="12" t="str">
        <f t="shared" si="57"/>
        <v/>
      </c>
      <c r="R719" s="12" t="str">
        <f t="shared" si="58"/>
        <v/>
      </c>
      <c r="T719" s="12" t="str">
        <f ca="1">IFERROR(INDEX(Report!$BE$6:$BE$17, MATCH($P719, Report!$AZ$6:$AZ$17, 0)), "")</f>
        <v/>
      </c>
      <c r="V719" s="12" t="str">
        <f t="shared" ca="1" si="59"/>
        <v/>
      </c>
      <c r="X719" s="12" t="str">
        <f>IF($B719="", "", IF(OR(ISNUMBER($B719)=FALSE, $B719&lt;Report!$AX$6, $B719&gt;Report!$AY$17), "Red", ""))</f>
        <v/>
      </c>
    </row>
    <row r="720" spans="1:24" x14ac:dyDescent="0.25">
      <c r="A720" s="2"/>
      <c r="B720" s="86"/>
      <c r="C720" s="87"/>
      <c r="D720" s="88"/>
      <c r="E720" s="89"/>
      <c r="F720" s="90"/>
      <c r="G720" s="2"/>
      <c r="H720" s="38" t="str">
        <f t="shared" si="55"/>
        <v/>
      </c>
      <c r="I720" s="2"/>
      <c r="M720" s="6" t="str">
        <f t="shared" si="56"/>
        <v/>
      </c>
      <c r="N720" s="7" t="str">
        <f>IF($D720="", "", IF(COUNTIF(Budgets!$T$11:$T$20, $D720)&gt;0, $F$9, IF(COUNTIF(Budgets!$T$22:$T$46, $D720)&gt;0, $E$9, "")))</f>
        <v/>
      </c>
      <c r="P720" s="12" t="str">
        <f t="shared" si="57"/>
        <v/>
      </c>
      <c r="R720" s="12" t="str">
        <f t="shared" si="58"/>
        <v/>
      </c>
      <c r="T720" s="12" t="str">
        <f ca="1">IFERROR(INDEX(Report!$BE$6:$BE$17, MATCH($P720, Report!$AZ$6:$AZ$17, 0)), "")</f>
        <v/>
      </c>
      <c r="V720" s="12" t="str">
        <f t="shared" ca="1" si="59"/>
        <v/>
      </c>
      <c r="X720" s="12" t="str">
        <f>IF($B720="", "", IF(OR(ISNUMBER($B720)=FALSE, $B720&lt;Report!$AX$6, $B720&gt;Report!$AY$17), "Red", ""))</f>
        <v/>
      </c>
    </row>
    <row r="721" spans="1:24" x14ac:dyDescent="0.25">
      <c r="A721" s="2"/>
      <c r="B721" s="86"/>
      <c r="C721" s="87"/>
      <c r="D721" s="88"/>
      <c r="E721" s="89"/>
      <c r="F721" s="90"/>
      <c r="G721" s="2"/>
      <c r="H721" s="38" t="str">
        <f t="shared" si="55"/>
        <v/>
      </c>
      <c r="I721" s="2"/>
      <c r="M721" s="6" t="str">
        <f t="shared" si="56"/>
        <v/>
      </c>
      <c r="N721" s="7" t="str">
        <f>IF($D721="", "", IF(COUNTIF(Budgets!$T$11:$T$20, $D721)&gt;0, $F$9, IF(COUNTIF(Budgets!$T$22:$T$46, $D721)&gt;0, $E$9, "")))</f>
        <v/>
      </c>
      <c r="P721" s="12" t="str">
        <f t="shared" si="57"/>
        <v/>
      </c>
      <c r="R721" s="12" t="str">
        <f t="shared" si="58"/>
        <v/>
      </c>
      <c r="T721" s="12" t="str">
        <f ca="1">IFERROR(INDEX(Report!$BE$6:$BE$17, MATCH($P721, Report!$AZ$6:$AZ$17, 0)), "")</f>
        <v/>
      </c>
      <c r="V721" s="12" t="str">
        <f t="shared" ca="1" si="59"/>
        <v/>
      </c>
      <c r="X721" s="12" t="str">
        <f>IF($B721="", "", IF(OR(ISNUMBER($B721)=FALSE, $B721&lt;Report!$AX$6, $B721&gt;Report!$AY$17), "Red", ""))</f>
        <v/>
      </c>
    </row>
    <row r="722" spans="1:24" x14ac:dyDescent="0.25">
      <c r="A722" s="2"/>
      <c r="B722" s="86"/>
      <c r="C722" s="87"/>
      <c r="D722" s="88"/>
      <c r="E722" s="89"/>
      <c r="F722" s="90"/>
      <c r="G722" s="2"/>
      <c r="H722" s="38" t="str">
        <f t="shared" si="55"/>
        <v/>
      </c>
      <c r="I722" s="2"/>
      <c r="M722" s="6" t="str">
        <f t="shared" si="56"/>
        <v/>
      </c>
      <c r="N722" s="7" t="str">
        <f>IF($D722="", "", IF(COUNTIF(Budgets!$T$11:$T$20, $D722)&gt;0, $F$9, IF(COUNTIF(Budgets!$T$22:$T$46, $D722)&gt;0, $E$9, "")))</f>
        <v/>
      </c>
      <c r="P722" s="12" t="str">
        <f t="shared" si="57"/>
        <v/>
      </c>
      <c r="R722" s="12" t="str">
        <f t="shared" si="58"/>
        <v/>
      </c>
      <c r="T722" s="12" t="str">
        <f ca="1">IFERROR(INDEX(Report!$BE$6:$BE$17, MATCH($P722, Report!$AZ$6:$AZ$17, 0)), "")</f>
        <v/>
      </c>
      <c r="V722" s="12" t="str">
        <f t="shared" ca="1" si="59"/>
        <v/>
      </c>
      <c r="X722" s="12" t="str">
        <f>IF($B722="", "", IF(OR(ISNUMBER($B722)=FALSE, $B722&lt;Report!$AX$6, $B722&gt;Report!$AY$17), "Red", ""))</f>
        <v/>
      </c>
    </row>
    <row r="723" spans="1:24" x14ac:dyDescent="0.25">
      <c r="A723" s="2"/>
      <c r="B723" s="86"/>
      <c r="C723" s="87"/>
      <c r="D723" s="88"/>
      <c r="E723" s="89"/>
      <c r="F723" s="90"/>
      <c r="G723" s="2"/>
      <c r="H723" s="38" t="str">
        <f t="shared" si="55"/>
        <v/>
      </c>
      <c r="I723" s="2"/>
      <c r="M723" s="6" t="str">
        <f t="shared" si="56"/>
        <v/>
      </c>
      <c r="N723" s="7" t="str">
        <f>IF($D723="", "", IF(COUNTIF(Budgets!$T$11:$T$20, $D723)&gt;0, $F$9, IF(COUNTIF(Budgets!$T$22:$T$46, $D723)&gt;0, $E$9, "")))</f>
        <v/>
      </c>
      <c r="P723" s="12" t="str">
        <f t="shared" si="57"/>
        <v/>
      </c>
      <c r="R723" s="12" t="str">
        <f t="shared" si="58"/>
        <v/>
      </c>
      <c r="T723" s="12" t="str">
        <f ca="1">IFERROR(INDEX(Report!$BE$6:$BE$17, MATCH($P723, Report!$AZ$6:$AZ$17, 0)), "")</f>
        <v/>
      </c>
      <c r="V723" s="12" t="str">
        <f t="shared" ca="1" si="59"/>
        <v/>
      </c>
      <c r="X723" s="12" t="str">
        <f>IF($B723="", "", IF(OR(ISNUMBER($B723)=FALSE, $B723&lt;Report!$AX$6, $B723&gt;Report!$AY$17), "Red", ""))</f>
        <v/>
      </c>
    </row>
    <row r="724" spans="1:24" x14ac:dyDescent="0.25">
      <c r="A724" s="2"/>
      <c r="B724" s="86"/>
      <c r="C724" s="87"/>
      <c r="D724" s="88"/>
      <c r="E724" s="89"/>
      <c r="F724" s="90"/>
      <c r="G724" s="2"/>
      <c r="H724" s="38" t="str">
        <f t="shared" si="55"/>
        <v/>
      </c>
      <c r="I724" s="2"/>
      <c r="M724" s="6" t="str">
        <f t="shared" si="56"/>
        <v/>
      </c>
      <c r="N724" s="7" t="str">
        <f>IF($D724="", "", IF(COUNTIF(Budgets!$T$11:$T$20, $D724)&gt;0, $F$9, IF(COUNTIF(Budgets!$T$22:$T$46, $D724)&gt;0, $E$9, "")))</f>
        <v/>
      </c>
      <c r="P724" s="12" t="str">
        <f t="shared" si="57"/>
        <v/>
      </c>
      <c r="R724" s="12" t="str">
        <f t="shared" si="58"/>
        <v/>
      </c>
      <c r="T724" s="12" t="str">
        <f ca="1">IFERROR(INDEX(Report!$BE$6:$BE$17, MATCH($P724, Report!$AZ$6:$AZ$17, 0)), "")</f>
        <v/>
      </c>
      <c r="V724" s="12" t="str">
        <f t="shared" ca="1" si="59"/>
        <v/>
      </c>
      <c r="X724" s="12" t="str">
        <f>IF($B724="", "", IF(OR(ISNUMBER($B724)=FALSE, $B724&lt;Report!$AX$6, $B724&gt;Report!$AY$17), "Red", ""))</f>
        <v/>
      </c>
    </row>
    <row r="725" spans="1:24" x14ac:dyDescent="0.25">
      <c r="A725" s="2"/>
      <c r="B725" s="86"/>
      <c r="C725" s="87"/>
      <c r="D725" s="88"/>
      <c r="E725" s="89"/>
      <c r="F725" s="90"/>
      <c r="G725" s="2"/>
      <c r="H725" s="38" t="str">
        <f t="shared" si="55"/>
        <v/>
      </c>
      <c r="I725" s="2"/>
      <c r="M725" s="6" t="str">
        <f t="shared" si="56"/>
        <v/>
      </c>
      <c r="N725" s="7" t="str">
        <f>IF($D725="", "", IF(COUNTIF(Budgets!$T$11:$T$20, $D725)&gt;0, $F$9, IF(COUNTIF(Budgets!$T$22:$T$46, $D725)&gt;0, $E$9, "")))</f>
        <v/>
      </c>
      <c r="P725" s="12" t="str">
        <f t="shared" si="57"/>
        <v/>
      </c>
      <c r="R725" s="12" t="str">
        <f t="shared" si="58"/>
        <v/>
      </c>
      <c r="T725" s="12" t="str">
        <f ca="1">IFERROR(INDEX(Report!$BE$6:$BE$17, MATCH($P725, Report!$AZ$6:$AZ$17, 0)), "")</f>
        <v/>
      </c>
      <c r="V725" s="12" t="str">
        <f t="shared" ca="1" si="59"/>
        <v/>
      </c>
      <c r="X725" s="12" t="str">
        <f>IF($B725="", "", IF(OR(ISNUMBER($B725)=FALSE, $B725&lt;Report!$AX$6, $B725&gt;Report!$AY$17), "Red", ""))</f>
        <v/>
      </c>
    </row>
    <row r="726" spans="1:24" x14ac:dyDescent="0.25">
      <c r="A726" s="2"/>
      <c r="B726" s="86"/>
      <c r="C726" s="87"/>
      <c r="D726" s="88"/>
      <c r="E726" s="89"/>
      <c r="F726" s="90"/>
      <c r="G726" s="2"/>
      <c r="H726" s="38" t="str">
        <f t="shared" si="55"/>
        <v/>
      </c>
      <c r="I726" s="2"/>
      <c r="M726" s="6" t="str">
        <f t="shared" si="56"/>
        <v/>
      </c>
      <c r="N726" s="7" t="str">
        <f>IF($D726="", "", IF(COUNTIF(Budgets!$T$11:$T$20, $D726)&gt;0, $F$9, IF(COUNTIF(Budgets!$T$22:$T$46, $D726)&gt;0, $E$9, "")))</f>
        <v/>
      </c>
      <c r="P726" s="12" t="str">
        <f t="shared" si="57"/>
        <v/>
      </c>
      <c r="R726" s="12" t="str">
        <f t="shared" si="58"/>
        <v/>
      </c>
      <c r="T726" s="12" t="str">
        <f ca="1">IFERROR(INDEX(Report!$BE$6:$BE$17, MATCH($P726, Report!$AZ$6:$AZ$17, 0)), "")</f>
        <v/>
      </c>
      <c r="V726" s="12" t="str">
        <f t="shared" ca="1" si="59"/>
        <v/>
      </c>
      <c r="X726" s="12" t="str">
        <f>IF($B726="", "", IF(OR(ISNUMBER($B726)=FALSE, $B726&lt;Report!$AX$6, $B726&gt;Report!$AY$17), "Red", ""))</f>
        <v/>
      </c>
    </row>
    <row r="727" spans="1:24" x14ac:dyDescent="0.25">
      <c r="A727" s="2"/>
      <c r="B727" s="86"/>
      <c r="C727" s="87"/>
      <c r="D727" s="88"/>
      <c r="E727" s="89"/>
      <c r="F727" s="90"/>
      <c r="G727" s="2"/>
      <c r="H727" s="38" t="str">
        <f t="shared" si="55"/>
        <v/>
      </c>
      <c r="I727" s="2"/>
      <c r="M727" s="6" t="str">
        <f t="shared" si="56"/>
        <v/>
      </c>
      <c r="N727" s="7" t="str">
        <f>IF($D727="", "", IF(COUNTIF(Budgets!$T$11:$T$20, $D727)&gt;0, $F$9, IF(COUNTIF(Budgets!$T$22:$T$46, $D727)&gt;0, $E$9, "")))</f>
        <v/>
      </c>
      <c r="P727" s="12" t="str">
        <f t="shared" si="57"/>
        <v/>
      </c>
      <c r="R727" s="12" t="str">
        <f t="shared" si="58"/>
        <v/>
      </c>
      <c r="T727" s="12" t="str">
        <f ca="1">IFERROR(INDEX(Report!$BE$6:$BE$17, MATCH($P727, Report!$AZ$6:$AZ$17, 0)), "")</f>
        <v/>
      </c>
      <c r="V727" s="12" t="str">
        <f t="shared" ca="1" si="59"/>
        <v/>
      </c>
      <c r="X727" s="12" t="str">
        <f>IF($B727="", "", IF(OR(ISNUMBER($B727)=FALSE, $B727&lt;Report!$AX$6, $B727&gt;Report!$AY$17), "Red", ""))</f>
        <v/>
      </c>
    </row>
    <row r="728" spans="1:24" x14ac:dyDescent="0.25">
      <c r="A728" s="2"/>
      <c r="B728" s="86"/>
      <c r="C728" s="87"/>
      <c r="D728" s="88"/>
      <c r="E728" s="89"/>
      <c r="F728" s="90"/>
      <c r="G728" s="2"/>
      <c r="H728" s="38" t="str">
        <f t="shared" si="55"/>
        <v/>
      </c>
      <c r="I728" s="2"/>
      <c r="M728" s="6" t="str">
        <f t="shared" si="56"/>
        <v/>
      </c>
      <c r="N728" s="7" t="str">
        <f>IF($D728="", "", IF(COUNTIF(Budgets!$T$11:$T$20, $D728)&gt;0, $F$9, IF(COUNTIF(Budgets!$T$22:$T$46, $D728)&gt;0, $E$9, "")))</f>
        <v/>
      </c>
      <c r="P728" s="12" t="str">
        <f t="shared" si="57"/>
        <v/>
      </c>
      <c r="R728" s="12" t="str">
        <f t="shared" si="58"/>
        <v/>
      </c>
      <c r="T728" s="12" t="str">
        <f ca="1">IFERROR(INDEX(Report!$BE$6:$BE$17, MATCH($P728, Report!$AZ$6:$AZ$17, 0)), "")</f>
        <v/>
      </c>
      <c r="V728" s="12" t="str">
        <f t="shared" ca="1" si="59"/>
        <v/>
      </c>
      <c r="X728" s="12" t="str">
        <f>IF($B728="", "", IF(OR(ISNUMBER($B728)=FALSE, $B728&lt;Report!$AX$6, $B728&gt;Report!$AY$17), "Red", ""))</f>
        <v/>
      </c>
    </row>
    <row r="729" spans="1:24" x14ac:dyDescent="0.25">
      <c r="A729" s="2"/>
      <c r="B729" s="86"/>
      <c r="C729" s="87"/>
      <c r="D729" s="88"/>
      <c r="E729" s="89"/>
      <c r="F729" s="90"/>
      <c r="G729" s="2"/>
      <c r="H729" s="38" t="str">
        <f t="shared" si="55"/>
        <v/>
      </c>
      <c r="I729" s="2"/>
      <c r="M729" s="6" t="str">
        <f t="shared" si="56"/>
        <v/>
      </c>
      <c r="N729" s="7" t="str">
        <f>IF($D729="", "", IF(COUNTIF(Budgets!$T$11:$T$20, $D729)&gt;0, $F$9, IF(COUNTIF(Budgets!$T$22:$T$46, $D729)&gt;0, $E$9, "")))</f>
        <v/>
      </c>
      <c r="P729" s="12" t="str">
        <f t="shared" si="57"/>
        <v/>
      </c>
      <c r="R729" s="12" t="str">
        <f t="shared" si="58"/>
        <v/>
      </c>
      <c r="T729" s="12" t="str">
        <f ca="1">IFERROR(INDEX(Report!$BE$6:$BE$17, MATCH($P729, Report!$AZ$6:$AZ$17, 0)), "")</f>
        <v/>
      </c>
      <c r="V729" s="12" t="str">
        <f t="shared" ca="1" si="59"/>
        <v/>
      </c>
      <c r="X729" s="12" t="str">
        <f>IF($B729="", "", IF(OR(ISNUMBER($B729)=FALSE, $B729&lt;Report!$AX$6, $B729&gt;Report!$AY$17), "Red", ""))</f>
        <v/>
      </c>
    </row>
    <row r="730" spans="1:24" x14ac:dyDescent="0.25">
      <c r="A730" s="2"/>
      <c r="B730" s="86"/>
      <c r="C730" s="87"/>
      <c r="D730" s="88"/>
      <c r="E730" s="89"/>
      <c r="F730" s="90"/>
      <c r="G730" s="2"/>
      <c r="H730" s="38" t="str">
        <f t="shared" si="55"/>
        <v/>
      </c>
      <c r="I730" s="2"/>
      <c r="M730" s="6" t="str">
        <f t="shared" si="56"/>
        <v/>
      </c>
      <c r="N730" s="7" t="str">
        <f>IF($D730="", "", IF(COUNTIF(Budgets!$T$11:$T$20, $D730)&gt;0, $F$9, IF(COUNTIF(Budgets!$T$22:$T$46, $D730)&gt;0, $E$9, "")))</f>
        <v/>
      </c>
      <c r="P730" s="12" t="str">
        <f t="shared" si="57"/>
        <v/>
      </c>
      <c r="R730" s="12" t="str">
        <f t="shared" si="58"/>
        <v/>
      </c>
      <c r="T730" s="12" t="str">
        <f ca="1">IFERROR(INDEX(Report!$BE$6:$BE$17, MATCH($P730, Report!$AZ$6:$AZ$17, 0)), "")</f>
        <v/>
      </c>
      <c r="V730" s="12" t="str">
        <f t="shared" ca="1" si="59"/>
        <v/>
      </c>
      <c r="X730" s="12" t="str">
        <f>IF($B730="", "", IF(OR(ISNUMBER($B730)=FALSE, $B730&lt;Report!$AX$6, $B730&gt;Report!$AY$17), "Red", ""))</f>
        <v/>
      </c>
    </row>
    <row r="731" spans="1:24" x14ac:dyDescent="0.25">
      <c r="A731" s="2"/>
      <c r="B731" s="86"/>
      <c r="C731" s="87"/>
      <c r="D731" s="88"/>
      <c r="E731" s="89"/>
      <c r="F731" s="90"/>
      <c r="G731" s="2"/>
      <c r="H731" s="38" t="str">
        <f t="shared" si="55"/>
        <v/>
      </c>
      <c r="I731" s="2"/>
      <c r="M731" s="6" t="str">
        <f t="shared" si="56"/>
        <v/>
      </c>
      <c r="N731" s="7" t="str">
        <f>IF($D731="", "", IF(COUNTIF(Budgets!$T$11:$T$20, $D731)&gt;0, $F$9, IF(COUNTIF(Budgets!$T$22:$T$46, $D731)&gt;0, $E$9, "")))</f>
        <v/>
      </c>
      <c r="P731" s="12" t="str">
        <f t="shared" si="57"/>
        <v/>
      </c>
      <c r="R731" s="12" t="str">
        <f t="shared" si="58"/>
        <v/>
      </c>
      <c r="T731" s="12" t="str">
        <f ca="1">IFERROR(INDEX(Report!$BE$6:$BE$17, MATCH($P731, Report!$AZ$6:$AZ$17, 0)), "")</f>
        <v/>
      </c>
      <c r="V731" s="12" t="str">
        <f t="shared" ca="1" si="59"/>
        <v/>
      </c>
      <c r="X731" s="12" t="str">
        <f>IF($B731="", "", IF(OR(ISNUMBER($B731)=FALSE, $B731&lt;Report!$AX$6, $B731&gt;Report!$AY$17), "Red", ""))</f>
        <v/>
      </c>
    </row>
    <row r="732" spans="1:24" x14ac:dyDescent="0.25">
      <c r="A732" s="2"/>
      <c r="B732" s="86"/>
      <c r="C732" s="87"/>
      <c r="D732" s="88"/>
      <c r="E732" s="89"/>
      <c r="F732" s="90"/>
      <c r="G732" s="2"/>
      <c r="H732" s="38" t="str">
        <f t="shared" si="55"/>
        <v/>
      </c>
      <c r="I732" s="2"/>
      <c r="M732" s="6" t="str">
        <f t="shared" si="56"/>
        <v/>
      </c>
      <c r="N732" s="7" t="str">
        <f>IF($D732="", "", IF(COUNTIF(Budgets!$T$11:$T$20, $D732)&gt;0, $F$9, IF(COUNTIF(Budgets!$T$22:$T$46, $D732)&gt;0, $E$9, "")))</f>
        <v/>
      </c>
      <c r="P732" s="12" t="str">
        <f t="shared" si="57"/>
        <v/>
      </c>
      <c r="R732" s="12" t="str">
        <f t="shared" si="58"/>
        <v/>
      </c>
      <c r="T732" s="12" t="str">
        <f ca="1">IFERROR(INDEX(Report!$BE$6:$BE$17, MATCH($P732, Report!$AZ$6:$AZ$17, 0)), "")</f>
        <v/>
      </c>
      <c r="V732" s="12" t="str">
        <f t="shared" ca="1" si="59"/>
        <v/>
      </c>
      <c r="X732" s="12" t="str">
        <f>IF($B732="", "", IF(OR(ISNUMBER($B732)=FALSE, $B732&lt;Report!$AX$6, $B732&gt;Report!$AY$17), "Red", ""))</f>
        <v/>
      </c>
    </row>
    <row r="733" spans="1:24" x14ac:dyDescent="0.25">
      <c r="A733" s="2"/>
      <c r="B733" s="86"/>
      <c r="C733" s="87"/>
      <c r="D733" s="88"/>
      <c r="E733" s="89"/>
      <c r="F733" s="90"/>
      <c r="G733" s="2"/>
      <c r="H733" s="38" t="str">
        <f t="shared" si="55"/>
        <v/>
      </c>
      <c r="I733" s="2"/>
      <c r="M733" s="6" t="str">
        <f t="shared" si="56"/>
        <v/>
      </c>
      <c r="N733" s="7" t="str">
        <f>IF($D733="", "", IF(COUNTIF(Budgets!$T$11:$T$20, $D733)&gt;0, $F$9, IF(COUNTIF(Budgets!$T$22:$T$46, $D733)&gt;0, $E$9, "")))</f>
        <v/>
      </c>
      <c r="P733" s="12" t="str">
        <f t="shared" si="57"/>
        <v/>
      </c>
      <c r="R733" s="12" t="str">
        <f t="shared" si="58"/>
        <v/>
      </c>
      <c r="T733" s="12" t="str">
        <f ca="1">IFERROR(INDEX(Report!$BE$6:$BE$17, MATCH($P733, Report!$AZ$6:$AZ$17, 0)), "")</f>
        <v/>
      </c>
      <c r="V733" s="12" t="str">
        <f t="shared" ca="1" si="59"/>
        <v/>
      </c>
      <c r="X733" s="12" t="str">
        <f>IF($B733="", "", IF(OR(ISNUMBER($B733)=FALSE, $B733&lt;Report!$AX$6, $B733&gt;Report!$AY$17), "Red", ""))</f>
        <v/>
      </c>
    </row>
    <row r="734" spans="1:24" x14ac:dyDescent="0.25">
      <c r="A734" s="2"/>
      <c r="B734" s="86"/>
      <c r="C734" s="87"/>
      <c r="D734" s="88"/>
      <c r="E734" s="89"/>
      <c r="F734" s="90"/>
      <c r="G734" s="2"/>
      <c r="H734" s="38" t="str">
        <f t="shared" si="55"/>
        <v/>
      </c>
      <c r="I734" s="2"/>
      <c r="M734" s="6" t="str">
        <f t="shared" si="56"/>
        <v/>
      </c>
      <c r="N734" s="7" t="str">
        <f>IF($D734="", "", IF(COUNTIF(Budgets!$T$11:$T$20, $D734)&gt;0, $F$9, IF(COUNTIF(Budgets!$T$22:$T$46, $D734)&gt;0, $E$9, "")))</f>
        <v/>
      </c>
      <c r="P734" s="12" t="str">
        <f t="shared" si="57"/>
        <v/>
      </c>
      <c r="R734" s="12" t="str">
        <f t="shared" si="58"/>
        <v/>
      </c>
      <c r="T734" s="12" t="str">
        <f ca="1">IFERROR(INDEX(Report!$BE$6:$BE$17, MATCH($P734, Report!$AZ$6:$AZ$17, 0)), "")</f>
        <v/>
      </c>
      <c r="V734" s="12" t="str">
        <f t="shared" ca="1" si="59"/>
        <v/>
      </c>
      <c r="X734" s="12" t="str">
        <f>IF($B734="", "", IF(OR(ISNUMBER($B734)=FALSE, $B734&lt;Report!$AX$6, $B734&gt;Report!$AY$17), "Red", ""))</f>
        <v/>
      </c>
    </row>
    <row r="735" spans="1:24" x14ac:dyDescent="0.25">
      <c r="A735" s="2"/>
      <c r="B735" s="86"/>
      <c r="C735" s="87"/>
      <c r="D735" s="88"/>
      <c r="E735" s="89"/>
      <c r="F735" s="90"/>
      <c r="G735" s="2"/>
      <c r="H735" s="38" t="str">
        <f t="shared" si="55"/>
        <v/>
      </c>
      <c r="I735" s="2"/>
      <c r="M735" s="6" t="str">
        <f t="shared" si="56"/>
        <v/>
      </c>
      <c r="N735" s="7" t="str">
        <f>IF($D735="", "", IF(COUNTIF(Budgets!$T$11:$T$20, $D735)&gt;0, $F$9, IF(COUNTIF(Budgets!$T$22:$T$46, $D735)&gt;0, $E$9, "")))</f>
        <v/>
      </c>
      <c r="P735" s="12" t="str">
        <f t="shared" si="57"/>
        <v/>
      </c>
      <c r="R735" s="12" t="str">
        <f t="shared" si="58"/>
        <v/>
      </c>
      <c r="T735" s="12" t="str">
        <f ca="1">IFERROR(INDEX(Report!$BE$6:$BE$17, MATCH($P735, Report!$AZ$6:$AZ$17, 0)), "")</f>
        <v/>
      </c>
      <c r="V735" s="12" t="str">
        <f t="shared" ca="1" si="59"/>
        <v/>
      </c>
      <c r="X735" s="12" t="str">
        <f>IF($B735="", "", IF(OR(ISNUMBER($B735)=FALSE, $B735&lt;Report!$AX$6, $B735&gt;Report!$AY$17), "Red", ""))</f>
        <v/>
      </c>
    </row>
    <row r="736" spans="1:24" x14ac:dyDescent="0.25">
      <c r="A736" s="2"/>
      <c r="B736" s="86"/>
      <c r="C736" s="87"/>
      <c r="D736" s="88"/>
      <c r="E736" s="89"/>
      <c r="F736" s="90"/>
      <c r="G736" s="2"/>
      <c r="H736" s="38" t="str">
        <f t="shared" si="55"/>
        <v/>
      </c>
      <c r="I736" s="2"/>
      <c r="M736" s="6" t="str">
        <f t="shared" si="56"/>
        <v/>
      </c>
      <c r="N736" s="7" t="str">
        <f>IF($D736="", "", IF(COUNTIF(Budgets!$T$11:$T$20, $D736)&gt;0, $F$9, IF(COUNTIF(Budgets!$T$22:$T$46, $D736)&gt;0, $E$9, "")))</f>
        <v/>
      </c>
      <c r="P736" s="12" t="str">
        <f t="shared" si="57"/>
        <v/>
      </c>
      <c r="R736" s="12" t="str">
        <f t="shared" si="58"/>
        <v/>
      </c>
      <c r="T736" s="12" t="str">
        <f ca="1">IFERROR(INDEX(Report!$BE$6:$BE$17, MATCH($P736, Report!$AZ$6:$AZ$17, 0)), "")</f>
        <v/>
      </c>
      <c r="V736" s="12" t="str">
        <f t="shared" ca="1" si="59"/>
        <v/>
      </c>
      <c r="X736" s="12" t="str">
        <f>IF($B736="", "", IF(OR(ISNUMBER($B736)=FALSE, $B736&lt;Report!$AX$6, $B736&gt;Report!$AY$17), "Red", ""))</f>
        <v/>
      </c>
    </row>
    <row r="737" spans="1:24" x14ac:dyDescent="0.25">
      <c r="A737" s="2"/>
      <c r="B737" s="86"/>
      <c r="C737" s="87"/>
      <c r="D737" s="88"/>
      <c r="E737" s="89"/>
      <c r="F737" s="90"/>
      <c r="G737" s="2"/>
      <c r="H737" s="38" t="str">
        <f t="shared" si="55"/>
        <v/>
      </c>
      <c r="I737" s="2"/>
      <c r="M737" s="6" t="str">
        <f t="shared" si="56"/>
        <v/>
      </c>
      <c r="N737" s="7" t="str">
        <f>IF($D737="", "", IF(COUNTIF(Budgets!$T$11:$T$20, $D737)&gt;0, $F$9, IF(COUNTIF(Budgets!$T$22:$T$46, $D737)&gt;0, $E$9, "")))</f>
        <v/>
      </c>
      <c r="P737" s="12" t="str">
        <f t="shared" si="57"/>
        <v/>
      </c>
      <c r="R737" s="12" t="str">
        <f t="shared" si="58"/>
        <v/>
      </c>
      <c r="T737" s="12" t="str">
        <f ca="1">IFERROR(INDEX(Report!$BE$6:$BE$17, MATCH($P737, Report!$AZ$6:$AZ$17, 0)), "")</f>
        <v/>
      </c>
      <c r="V737" s="12" t="str">
        <f t="shared" ca="1" si="59"/>
        <v/>
      </c>
      <c r="X737" s="12" t="str">
        <f>IF($B737="", "", IF(OR(ISNUMBER($B737)=FALSE, $B737&lt;Report!$AX$6, $B737&gt;Report!$AY$17), "Red", ""))</f>
        <v/>
      </c>
    </row>
    <row r="738" spans="1:24" x14ac:dyDescent="0.25">
      <c r="A738" s="2"/>
      <c r="B738" s="86"/>
      <c r="C738" s="87"/>
      <c r="D738" s="88"/>
      <c r="E738" s="89"/>
      <c r="F738" s="90"/>
      <c r="G738" s="2"/>
      <c r="H738" s="38" t="str">
        <f t="shared" si="55"/>
        <v/>
      </c>
      <c r="I738" s="2"/>
      <c r="M738" s="6" t="str">
        <f t="shared" si="56"/>
        <v/>
      </c>
      <c r="N738" s="7" t="str">
        <f>IF($D738="", "", IF(COUNTIF(Budgets!$T$11:$T$20, $D738)&gt;0, $F$9, IF(COUNTIF(Budgets!$T$22:$T$46, $D738)&gt;0, $E$9, "")))</f>
        <v/>
      </c>
      <c r="P738" s="12" t="str">
        <f t="shared" si="57"/>
        <v/>
      </c>
      <c r="R738" s="12" t="str">
        <f t="shared" si="58"/>
        <v/>
      </c>
      <c r="T738" s="12" t="str">
        <f ca="1">IFERROR(INDEX(Report!$BE$6:$BE$17, MATCH($P738, Report!$AZ$6:$AZ$17, 0)), "")</f>
        <v/>
      </c>
      <c r="V738" s="12" t="str">
        <f t="shared" ca="1" si="59"/>
        <v/>
      </c>
      <c r="X738" s="12" t="str">
        <f>IF($B738="", "", IF(OR(ISNUMBER($B738)=FALSE, $B738&lt;Report!$AX$6, $B738&gt;Report!$AY$17), "Red", ""))</f>
        <v/>
      </c>
    </row>
    <row r="739" spans="1:24" x14ac:dyDescent="0.25">
      <c r="A739" s="2"/>
      <c r="B739" s="86"/>
      <c r="C739" s="87"/>
      <c r="D739" s="88"/>
      <c r="E739" s="89"/>
      <c r="F739" s="90"/>
      <c r="G739" s="2"/>
      <c r="H739" s="38" t="str">
        <f t="shared" si="55"/>
        <v/>
      </c>
      <c r="I739" s="2"/>
      <c r="M739" s="6" t="str">
        <f t="shared" si="56"/>
        <v/>
      </c>
      <c r="N739" s="7" t="str">
        <f>IF($D739="", "", IF(COUNTIF(Budgets!$T$11:$T$20, $D739)&gt;0, $F$9, IF(COUNTIF(Budgets!$T$22:$T$46, $D739)&gt;0, $E$9, "")))</f>
        <v/>
      </c>
      <c r="P739" s="12" t="str">
        <f t="shared" si="57"/>
        <v/>
      </c>
      <c r="R739" s="12" t="str">
        <f t="shared" si="58"/>
        <v/>
      </c>
      <c r="T739" s="12" t="str">
        <f ca="1">IFERROR(INDEX(Report!$BE$6:$BE$17, MATCH($P739, Report!$AZ$6:$AZ$17, 0)), "")</f>
        <v/>
      </c>
      <c r="V739" s="12" t="str">
        <f t="shared" ca="1" si="59"/>
        <v/>
      </c>
      <c r="X739" s="12" t="str">
        <f>IF($B739="", "", IF(OR(ISNUMBER($B739)=FALSE, $B739&lt;Report!$AX$6, $B739&gt;Report!$AY$17), "Red", ""))</f>
        <v/>
      </c>
    </row>
    <row r="740" spans="1:24" x14ac:dyDescent="0.25">
      <c r="A740" s="2"/>
      <c r="B740" s="86"/>
      <c r="C740" s="87"/>
      <c r="D740" s="88"/>
      <c r="E740" s="89"/>
      <c r="F740" s="90"/>
      <c r="G740" s="2"/>
      <c r="H740" s="38" t="str">
        <f t="shared" si="55"/>
        <v/>
      </c>
      <c r="I740" s="2"/>
      <c r="M740" s="6" t="str">
        <f t="shared" si="56"/>
        <v/>
      </c>
      <c r="N740" s="7" t="str">
        <f>IF($D740="", "", IF(COUNTIF(Budgets!$T$11:$T$20, $D740)&gt;0, $F$9, IF(COUNTIF(Budgets!$T$22:$T$46, $D740)&gt;0, $E$9, "")))</f>
        <v/>
      </c>
      <c r="P740" s="12" t="str">
        <f t="shared" si="57"/>
        <v/>
      </c>
      <c r="R740" s="12" t="str">
        <f t="shared" si="58"/>
        <v/>
      </c>
      <c r="T740" s="12" t="str">
        <f ca="1">IFERROR(INDEX(Report!$BE$6:$BE$17, MATCH($P740, Report!$AZ$6:$AZ$17, 0)), "")</f>
        <v/>
      </c>
      <c r="V740" s="12" t="str">
        <f t="shared" ca="1" si="59"/>
        <v/>
      </c>
      <c r="X740" s="12" t="str">
        <f>IF($B740="", "", IF(OR(ISNUMBER($B740)=FALSE, $B740&lt;Report!$AX$6, $B740&gt;Report!$AY$17), "Red", ""))</f>
        <v/>
      </c>
    </row>
    <row r="741" spans="1:24" x14ac:dyDescent="0.25">
      <c r="A741" s="2"/>
      <c r="B741" s="86"/>
      <c r="C741" s="87"/>
      <c r="D741" s="88"/>
      <c r="E741" s="89"/>
      <c r="F741" s="90"/>
      <c r="G741" s="2"/>
      <c r="H741" s="38" t="str">
        <f t="shared" si="55"/>
        <v/>
      </c>
      <c r="I741" s="2"/>
      <c r="M741" s="6" t="str">
        <f t="shared" si="56"/>
        <v/>
      </c>
      <c r="N741" s="7" t="str">
        <f>IF($D741="", "", IF(COUNTIF(Budgets!$T$11:$T$20, $D741)&gt;0, $F$9, IF(COUNTIF(Budgets!$T$22:$T$46, $D741)&gt;0, $E$9, "")))</f>
        <v/>
      </c>
      <c r="P741" s="12" t="str">
        <f t="shared" si="57"/>
        <v/>
      </c>
      <c r="R741" s="12" t="str">
        <f t="shared" si="58"/>
        <v/>
      </c>
      <c r="T741" s="12" t="str">
        <f ca="1">IFERROR(INDEX(Report!$BE$6:$BE$17, MATCH($P741, Report!$AZ$6:$AZ$17, 0)), "")</f>
        <v/>
      </c>
      <c r="V741" s="12" t="str">
        <f t="shared" ca="1" si="59"/>
        <v/>
      </c>
      <c r="X741" s="12" t="str">
        <f>IF($B741="", "", IF(OR(ISNUMBER($B741)=FALSE, $B741&lt;Report!$AX$6, $B741&gt;Report!$AY$17), "Red", ""))</f>
        <v/>
      </c>
    </row>
    <row r="742" spans="1:24" x14ac:dyDescent="0.25">
      <c r="A742" s="2"/>
      <c r="B742" s="86"/>
      <c r="C742" s="87"/>
      <c r="D742" s="88"/>
      <c r="E742" s="89"/>
      <c r="F742" s="90"/>
      <c r="G742" s="2"/>
      <c r="H742" s="38" t="str">
        <f t="shared" si="55"/>
        <v/>
      </c>
      <c r="I742" s="2"/>
      <c r="M742" s="6" t="str">
        <f t="shared" si="56"/>
        <v/>
      </c>
      <c r="N742" s="7" t="str">
        <f>IF($D742="", "", IF(COUNTIF(Budgets!$T$11:$T$20, $D742)&gt;0, $F$9, IF(COUNTIF(Budgets!$T$22:$T$46, $D742)&gt;0, $E$9, "")))</f>
        <v/>
      </c>
      <c r="P742" s="12" t="str">
        <f t="shared" si="57"/>
        <v/>
      </c>
      <c r="R742" s="12" t="str">
        <f t="shared" si="58"/>
        <v/>
      </c>
      <c r="T742" s="12" t="str">
        <f ca="1">IFERROR(INDEX(Report!$BE$6:$BE$17, MATCH($P742, Report!$AZ$6:$AZ$17, 0)), "")</f>
        <v/>
      </c>
      <c r="V742" s="12" t="str">
        <f t="shared" ca="1" si="59"/>
        <v/>
      </c>
      <c r="X742" s="12" t="str">
        <f>IF($B742="", "", IF(OR(ISNUMBER($B742)=FALSE, $B742&lt;Report!$AX$6, $B742&gt;Report!$AY$17), "Red", ""))</f>
        <v/>
      </c>
    </row>
    <row r="743" spans="1:24" x14ac:dyDescent="0.25">
      <c r="A743" s="2"/>
      <c r="B743" s="86"/>
      <c r="C743" s="87"/>
      <c r="D743" s="88"/>
      <c r="E743" s="89"/>
      <c r="F743" s="90"/>
      <c r="G743" s="2"/>
      <c r="H743" s="38" t="str">
        <f t="shared" si="55"/>
        <v/>
      </c>
      <c r="I743" s="2"/>
      <c r="M743" s="6" t="str">
        <f t="shared" si="56"/>
        <v/>
      </c>
      <c r="N743" s="7" t="str">
        <f>IF($D743="", "", IF(COUNTIF(Budgets!$T$11:$T$20, $D743)&gt;0, $F$9, IF(COUNTIF(Budgets!$T$22:$T$46, $D743)&gt;0, $E$9, "")))</f>
        <v/>
      </c>
      <c r="P743" s="12" t="str">
        <f t="shared" si="57"/>
        <v/>
      </c>
      <c r="R743" s="12" t="str">
        <f t="shared" si="58"/>
        <v/>
      </c>
      <c r="T743" s="12" t="str">
        <f ca="1">IFERROR(INDEX(Report!$BE$6:$BE$17, MATCH($P743, Report!$AZ$6:$AZ$17, 0)), "")</f>
        <v/>
      </c>
      <c r="V743" s="12" t="str">
        <f t="shared" ca="1" si="59"/>
        <v/>
      </c>
      <c r="X743" s="12" t="str">
        <f>IF($B743="", "", IF(OR(ISNUMBER($B743)=FALSE, $B743&lt;Report!$AX$6, $B743&gt;Report!$AY$17), "Red", ""))</f>
        <v/>
      </c>
    </row>
    <row r="744" spans="1:24" x14ac:dyDescent="0.25">
      <c r="A744" s="2"/>
      <c r="B744" s="86"/>
      <c r="C744" s="87"/>
      <c r="D744" s="88"/>
      <c r="E744" s="89"/>
      <c r="F744" s="90"/>
      <c r="G744" s="2"/>
      <c r="H744" s="38" t="str">
        <f t="shared" si="55"/>
        <v/>
      </c>
      <c r="I744" s="2"/>
      <c r="M744" s="6" t="str">
        <f t="shared" si="56"/>
        <v/>
      </c>
      <c r="N744" s="7" t="str">
        <f>IF($D744="", "", IF(COUNTIF(Budgets!$T$11:$T$20, $D744)&gt;0, $F$9, IF(COUNTIF(Budgets!$T$22:$T$46, $D744)&gt;0, $E$9, "")))</f>
        <v/>
      </c>
      <c r="P744" s="12" t="str">
        <f t="shared" si="57"/>
        <v/>
      </c>
      <c r="R744" s="12" t="str">
        <f t="shared" si="58"/>
        <v/>
      </c>
      <c r="T744" s="12" t="str">
        <f ca="1">IFERROR(INDEX(Report!$BE$6:$BE$17, MATCH($P744, Report!$AZ$6:$AZ$17, 0)), "")</f>
        <v/>
      </c>
      <c r="V744" s="12" t="str">
        <f t="shared" ca="1" si="59"/>
        <v/>
      </c>
      <c r="X744" s="12" t="str">
        <f>IF($B744="", "", IF(OR(ISNUMBER($B744)=FALSE, $B744&lt;Report!$AX$6, $B744&gt;Report!$AY$17), "Red", ""))</f>
        <v/>
      </c>
    </row>
    <row r="745" spans="1:24" x14ac:dyDescent="0.25">
      <c r="A745" s="2"/>
      <c r="B745" s="86"/>
      <c r="C745" s="87"/>
      <c r="D745" s="88"/>
      <c r="E745" s="89"/>
      <c r="F745" s="90"/>
      <c r="G745" s="2"/>
      <c r="H745" s="38" t="str">
        <f t="shared" si="55"/>
        <v/>
      </c>
      <c r="I745" s="2"/>
      <c r="M745" s="6" t="str">
        <f t="shared" si="56"/>
        <v/>
      </c>
      <c r="N745" s="7" t="str">
        <f>IF($D745="", "", IF(COUNTIF(Budgets!$T$11:$T$20, $D745)&gt;0, $F$9, IF(COUNTIF(Budgets!$T$22:$T$46, $D745)&gt;0, $E$9, "")))</f>
        <v/>
      </c>
      <c r="P745" s="12" t="str">
        <f t="shared" si="57"/>
        <v/>
      </c>
      <c r="R745" s="12" t="str">
        <f t="shared" si="58"/>
        <v/>
      </c>
      <c r="T745" s="12" t="str">
        <f ca="1">IFERROR(INDEX(Report!$BE$6:$BE$17, MATCH($P745, Report!$AZ$6:$AZ$17, 0)), "")</f>
        <v/>
      </c>
      <c r="V745" s="12" t="str">
        <f t="shared" ca="1" si="59"/>
        <v/>
      </c>
      <c r="X745" s="12" t="str">
        <f>IF($B745="", "", IF(OR(ISNUMBER($B745)=FALSE, $B745&lt;Report!$AX$6, $B745&gt;Report!$AY$17), "Red", ""))</f>
        <v/>
      </c>
    </row>
    <row r="746" spans="1:24" x14ac:dyDescent="0.25">
      <c r="A746" s="2"/>
      <c r="B746" s="86"/>
      <c r="C746" s="87"/>
      <c r="D746" s="88"/>
      <c r="E746" s="89"/>
      <c r="F746" s="90"/>
      <c r="G746" s="2"/>
      <c r="H746" s="38" t="str">
        <f t="shared" si="55"/>
        <v/>
      </c>
      <c r="I746" s="2"/>
      <c r="M746" s="6" t="str">
        <f t="shared" si="56"/>
        <v/>
      </c>
      <c r="N746" s="7" t="str">
        <f>IF($D746="", "", IF(COUNTIF(Budgets!$T$11:$T$20, $D746)&gt;0, $F$9, IF(COUNTIF(Budgets!$T$22:$T$46, $D746)&gt;0, $E$9, "")))</f>
        <v/>
      </c>
      <c r="P746" s="12" t="str">
        <f t="shared" si="57"/>
        <v/>
      </c>
      <c r="R746" s="12" t="str">
        <f t="shared" si="58"/>
        <v/>
      </c>
      <c r="T746" s="12" t="str">
        <f ca="1">IFERROR(INDEX(Report!$BE$6:$BE$17, MATCH($P746, Report!$AZ$6:$AZ$17, 0)), "")</f>
        <v/>
      </c>
      <c r="V746" s="12" t="str">
        <f t="shared" ca="1" si="59"/>
        <v/>
      </c>
      <c r="X746" s="12" t="str">
        <f>IF($B746="", "", IF(OR(ISNUMBER($B746)=FALSE, $B746&lt;Report!$AX$6, $B746&gt;Report!$AY$17), "Red", ""))</f>
        <v/>
      </c>
    </row>
    <row r="747" spans="1:24" x14ac:dyDescent="0.25">
      <c r="A747" s="2"/>
      <c r="B747" s="86"/>
      <c r="C747" s="87"/>
      <c r="D747" s="88"/>
      <c r="E747" s="89"/>
      <c r="F747" s="90"/>
      <c r="G747" s="2"/>
      <c r="H747" s="38" t="str">
        <f t="shared" si="55"/>
        <v/>
      </c>
      <c r="I747" s="2"/>
      <c r="M747" s="6" t="str">
        <f t="shared" si="56"/>
        <v/>
      </c>
      <c r="N747" s="7" t="str">
        <f>IF($D747="", "", IF(COUNTIF(Budgets!$T$11:$T$20, $D747)&gt;0, $F$9, IF(COUNTIF(Budgets!$T$22:$T$46, $D747)&gt;0, $E$9, "")))</f>
        <v/>
      </c>
      <c r="P747" s="12" t="str">
        <f t="shared" si="57"/>
        <v/>
      </c>
      <c r="R747" s="12" t="str">
        <f t="shared" si="58"/>
        <v/>
      </c>
      <c r="T747" s="12" t="str">
        <f ca="1">IFERROR(INDEX(Report!$BE$6:$BE$17, MATCH($P747, Report!$AZ$6:$AZ$17, 0)), "")</f>
        <v/>
      </c>
      <c r="V747" s="12" t="str">
        <f t="shared" ca="1" si="59"/>
        <v/>
      </c>
      <c r="X747" s="12" t="str">
        <f>IF($B747="", "", IF(OR(ISNUMBER($B747)=FALSE, $B747&lt;Report!$AX$6, $B747&gt;Report!$AY$17), "Red", ""))</f>
        <v/>
      </c>
    </row>
    <row r="748" spans="1:24" x14ac:dyDescent="0.25">
      <c r="A748" s="2"/>
      <c r="B748" s="86"/>
      <c r="C748" s="87"/>
      <c r="D748" s="88"/>
      <c r="E748" s="89"/>
      <c r="F748" s="90"/>
      <c r="G748" s="2"/>
      <c r="H748" s="38" t="str">
        <f t="shared" si="55"/>
        <v/>
      </c>
      <c r="I748" s="2"/>
      <c r="M748" s="6" t="str">
        <f t="shared" si="56"/>
        <v/>
      </c>
      <c r="N748" s="7" t="str">
        <f>IF($D748="", "", IF(COUNTIF(Budgets!$T$11:$T$20, $D748)&gt;0, $F$9, IF(COUNTIF(Budgets!$T$22:$T$46, $D748)&gt;0, $E$9, "")))</f>
        <v/>
      </c>
      <c r="P748" s="12" t="str">
        <f t="shared" si="57"/>
        <v/>
      </c>
      <c r="R748" s="12" t="str">
        <f t="shared" si="58"/>
        <v/>
      </c>
      <c r="T748" s="12" t="str">
        <f ca="1">IFERROR(INDEX(Report!$BE$6:$BE$17, MATCH($P748, Report!$AZ$6:$AZ$17, 0)), "")</f>
        <v/>
      </c>
      <c r="V748" s="12" t="str">
        <f t="shared" ca="1" si="59"/>
        <v/>
      </c>
      <c r="X748" s="12" t="str">
        <f>IF($B748="", "", IF(OR(ISNUMBER($B748)=FALSE, $B748&lt;Report!$AX$6, $B748&gt;Report!$AY$17), "Red", ""))</f>
        <v/>
      </c>
    </row>
    <row r="749" spans="1:24" x14ac:dyDescent="0.25">
      <c r="A749" s="2"/>
      <c r="B749" s="86"/>
      <c r="C749" s="87"/>
      <c r="D749" s="88"/>
      <c r="E749" s="89"/>
      <c r="F749" s="90"/>
      <c r="G749" s="2"/>
      <c r="H749" s="38" t="str">
        <f t="shared" si="55"/>
        <v/>
      </c>
      <c r="I749" s="2"/>
      <c r="M749" s="6" t="str">
        <f t="shared" si="56"/>
        <v/>
      </c>
      <c r="N749" s="7" t="str">
        <f>IF($D749="", "", IF(COUNTIF(Budgets!$T$11:$T$20, $D749)&gt;0, $F$9, IF(COUNTIF(Budgets!$T$22:$T$46, $D749)&gt;0, $E$9, "")))</f>
        <v/>
      </c>
      <c r="P749" s="12" t="str">
        <f t="shared" si="57"/>
        <v/>
      </c>
      <c r="R749" s="12" t="str">
        <f t="shared" si="58"/>
        <v/>
      </c>
      <c r="T749" s="12" t="str">
        <f ca="1">IFERROR(INDEX(Report!$BE$6:$BE$17, MATCH($P749, Report!$AZ$6:$AZ$17, 0)), "")</f>
        <v/>
      </c>
      <c r="V749" s="12" t="str">
        <f t="shared" ca="1" si="59"/>
        <v/>
      </c>
      <c r="X749" s="12" t="str">
        <f>IF($B749="", "", IF(OR(ISNUMBER($B749)=FALSE, $B749&lt;Report!$AX$6, $B749&gt;Report!$AY$17), "Red", ""))</f>
        <v/>
      </c>
    </row>
    <row r="750" spans="1:24" x14ac:dyDescent="0.25">
      <c r="A750" s="2"/>
      <c r="B750" s="86"/>
      <c r="C750" s="87"/>
      <c r="D750" s="88"/>
      <c r="E750" s="89"/>
      <c r="F750" s="90"/>
      <c r="G750" s="2"/>
      <c r="H750" s="38" t="str">
        <f t="shared" si="55"/>
        <v/>
      </c>
      <c r="I750" s="2"/>
      <c r="M750" s="6" t="str">
        <f t="shared" si="56"/>
        <v/>
      </c>
      <c r="N750" s="7" t="str">
        <f>IF($D750="", "", IF(COUNTIF(Budgets!$T$11:$T$20, $D750)&gt;0, $F$9, IF(COUNTIF(Budgets!$T$22:$T$46, $D750)&gt;0, $E$9, "")))</f>
        <v/>
      </c>
      <c r="P750" s="12" t="str">
        <f t="shared" si="57"/>
        <v/>
      </c>
      <c r="R750" s="12" t="str">
        <f t="shared" si="58"/>
        <v/>
      </c>
      <c r="T750" s="12" t="str">
        <f ca="1">IFERROR(INDEX(Report!$BE$6:$BE$17, MATCH($P750, Report!$AZ$6:$AZ$17, 0)), "")</f>
        <v/>
      </c>
      <c r="V750" s="12" t="str">
        <f t="shared" ca="1" si="59"/>
        <v/>
      </c>
      <c r="X750" s="12" t="str">
        <f>IF($B750="", "", IF(OR(ISNUMBER($B750)=FALSE, $B750&lt;Report!$AX$6, $B750&gt;Report!$AY$17), "Red", ""))</f>
        <v/>
      </c>
    </row>
    <row r="751" spans="1:24" x14ac:dyDescent="0.25">
      <c r="A751" s="2"/>
      <c r="B751" s="86"/>
      <c r="C751" s="87"/>
      <c r="D751" s="88"/>
      <c r="E751" s="89"/>
      <c r="F751" s="90"/>
      <c r="G751" s="2"/>
      <c r="H751" s="38" t="str">
        <f t="shared" si="55"/>
        <v/>
      </c>
      <c r="I751" s="2"/>
      <c r="M751" s="6" t="str">
        <f t="shared" si="56"/>
        <v/>
      </c>
      <c r="N751" s="7" t="str">
        <f>IF($D751="", "", IF(COUNTIF(Budgets!$T$11:$T$20, $D751)&gt;0, $F$9, IF(COUNTIF(Budgets!$T$22:$T$46, $D751)&gt;0, $E$9, "")))</f>
        <v/>
      </c>
      <c r="P751" s="12" t="str">
        <f t="shared" si="57"/>
        <v/>
      </c>
      <c r="R751" s="12" t="str">
        <f t="shared" si="58"/>
        <v/>
      </c>
      <c r="T751" s="12" t="str">
        <f ca="1">IFERROR(INDEX(Report!$BE$6:$BE$17, MATCH($P751, Report!$AZ$6:$AZ$17, 0)), "")</f>
        <v/>
      </c>
      <c r="V751" s="12" t="str">
        <f t="shared" ca="1" si="59"/>
        <v/>
      </c>
      <c r="X751" s="12" t="str">
        <f>IF($B751="", "", IF(OR(ISNUMBER($B751)=FALSE, $B751&lt;Report!$AX$6, $B751&gt;Report!$AY$17), "Red", ""))</f>
        <v/>
      </c>
    </row>
    <row r="752" spans="1:24" x14ac:dyDescent="0.25">
      <c r="A752" s="2"/>
      <c r="B752" s="86"/>
      <c r="C752" s="87"/>
      <c r="D752" s="88"/>
      <c r="E752" s="89"/>
      <c r="F752" s="90"/>
      <c r="G752" s="2"/>
      <c r="H752" s="38" t="str">
        <f t="shared" si="55"/>
        <v/>
      </c>
      <c r="I752" s="2"/>
      <c r="M752" s="6" t="str">
        <f t="shared" si="56"/>
        <v/>
      </c>
      <c r="N752" s="7" t="str">
        <f>IF($D752="", "", IF(COUNTIF(Budgets!$T$11:$T$20, $D752)&gt;0, $F$9, IF(COUNTIF(Budgets!$T$22:$T$46, $D752)&gt;0, $E$9, "")))</f>
        <v/>
      </c>
      <c r="P752" s="12" t="str">
        <f t="shared" si="57"/>
        <v/>
      </c>
      <c r="R752" s="12" t="str">
        <f t="shared" si="58"/>
        <v/>
      </c>
      <c r="T752" s="12" t="str">
        <f ca="1">IFERROR(INDEX(Report!$BE$6:$BE$17, MATCH($P752, Report!$AZ$6:$AZ$17, 0)), "")</f>
        <v/>
      </c>
      <c r="V752" s="12" t="str">
        <f t="shared" ca="1" si="59"/>
        <v/>
      </c>
      <c r="X752" s="12" t="str">
        <f>IF($B752="", "", IF(OR(ISNUMBER($B752)=FALSE, $B752&lt;Report!$AX$6, $B752&gt;Report!$AY$17), "Red", ""))</f>
        <v/>
      </c>
    </row>
    <row r="753" spans="1:24" x14ac:dyDescent="0.25">
      <c r="A753" s="2"/>
      <c r="B753" s="86"/>
      <c r="C753" s="87"/>
      <c r="D753" s="88"/>
      <c r="E753" s="89"/>
      <c r="F753" s="90"/>
      <c r="G753" s="2"/>
      <c r="H753" s="38" t="str">
        <f t="shared" si="55"/>
        <v/>
      </c>
      <c r="I753" s="2"/>
      <c r="M753" s="6" t="str">
        <f t="shared" si="56"/>
        <v/>
      </c>
      <c r="N753" s="7" t="str">
        <f>IF($D753="", "", IF(COUNTIF(Budgets!$T$11:$T$20, $D753)&gt;0, $F$9, IF(COUNTIF(Budgets!$T$22:$T$46, $D753)&gt;0, $E$9, "")))</f>
        <v/>
      </c>
      <c r="P753" s="12" t="str">
        <f t="shared" si="57"/>
        <v/>
      </c>
      <c r="R753" s="12" t="str">
        <f t="shared" si="58"/>
        <v/>
      </c>
      <c r="T753" s="12" t="str">
        <f ca="1">IFERROR(INDEX(Report!$BE$6:$BE$17, MATCH($P753, Report!$AZ$6:$AZ$17, 0)), "")</f>
        <v/>
      </c>
      <c r="V753" s="12" t="str">
        <f t="shared" ca="1" si="59"/>
        <v/>
      </c>
      <c r="X753" s="12" t="str">
        <f>IF($B753="", "", IF(OR(ISNUMBER($B753)=FALSE, $B753&lt;Report!$AX$6, $B753&gt;Report!$AY$17), "Red", ""))</f>
        <v/>
      </c>
    </row>
    <row r="754" spans="1:24" x14ac:dyDescent="0.25">
      <c r="A754" s="2"/>
      <c r="B754" s="86"/>
      <c r="C754" s="87"/>
      <c r="D754" s="88"/>
      <c r="E754" s="89"/>
      <c r="F754" s="90"/>
      <c r="G754" s="2"/>
      <c r="H754" s="38" t="str">
        <f t="shared" si="55"/>
        <v/>
      </c>
      <c r="I754" s="2"/>
      <c r="M754" s="6" t="str">
        <f t="shared" si="56"/>
        <v/>
      </c>
      <c r="N754" s="7" t="str">
        <f>IF($D754="", "", IF(COUNTIF(Budgets!$T$11:$T$20, $D754)&gt;0, $F$9, IF(COUNTIF(Budgets!$T$22:$T$46, $D754)&gt;0, $E$9, "")))</f>
        <v/>
      </c>
      <c r="P754" s="12" t="str">
        <f t="shared" si="57"/>
        <v/>
      </c>
      <c r="R754" s="12" t="str">
        <f t="shared" si="58"/>
        <v/>
      </c>
      <c r="T754" s="12" t="str">
        <f ca="1">IFERROR(INDEX(Report!$BE$6:$BE$17, MATCH($P754, Report!$AZ$6:$AZ$17, 0)), "")</f>
        <v/>
      </c>
      <c r="V754" s="12" t="str">
        <f t="shared" ca="1" si="59"/>
        <v/>
      </c>
      <c r="X754" s="12" t="str">
        <f>IF($B754="", "", IF(OR(ISNUMBER($B754)=FALSE, $B754&lt;Report!$AX$6, $B754&gt;Report!$AY$17), "Red", ""))</f>
        <v/>
      </c>
    </row>
    <row r="755" spans="1:24" x14ac:dyDescent="0.25">
      <c r="A755" s="2"/>
      <c r="B755" s="86"/>
      <c r="C755" s="87"/>
      <c r="D755" s="88"/>
      <c r="E755" s="89"/>
      <c r="F755" s="90"/>
      <c r="G755" s="2"/>
      <c r="H755" s="38" t="str">
        <f t="shared" si="55"/>
        <v/>
      </c>
      <c r="I755" s="2"/>
      <c r="M755" s="6" t="str">
        <f t="shared" si="56"/>
        <v/>
      </c>
      <c r="N755" s="7" t="str">
        <f>IF($D755="", "", IF(COUNTIF(Budgets!$T$11:$T$20, $D755)&gt;0, $F$9, IF(COUNTIF(Budgets!$T$22:$T$46, $D755)&gt;0, $E$9, "")))</f>
        <v/>
      </c>
      <c r="P755" s="12" t="str">
        <f t="shared" si="57"/>
        <v/>
      </c>
      <c r="R755" s="12" t="str">
        <f t="shared" si="58"/>
        <v/>
      </c>
      <c r="T755" s="12" t="str">
        <f ca="1">IFERROR(INDEX(Report!$BE$6:$BE$17, MATCH($P755, Report!$AZ$6:$AZ$17, 0)), "")</f>
        <v/>
      </c>
      <c r="V755" s="12" t="str">
        <f t="shared" ca="1" si="59"/>
        <v/>
      </c>
      <c r="X755" s="12" t="str">
        <f>IF($B755="", "", IF(OR(ISNUMBER($B755)=FALSE, $B755&lt;Report!$AX$6, $B755&gt;Report!$AY$17), "Red", ""))</f>
        <v/>
      </c>
    </row>
    <row r="756" spans="1:24" x14ac:dyDescent="0.25">
      <c r="A756" s="2"/>
      <c r="B756" s="86"/>
      <c r="C756" s="87"/>
      <c r="D756" s="88"/>
      <c r="E756" s="89"/>
      <c r="F756" s="90"/>
      <c r="G756" s="2"/>
      <c r="H756" s="38" t="str">
        <f t="shared" si="55"/>
        <v/>
      </c>
      <c r="I756" s="2"/>
      <c r="M756" s="6" t="str">
        <f t="shared" si="56"/>
        <v/>
      </c>
      <c r="N756" s="7" t="str">
        <f>IF($D756="", "", IF(COUNTIF(Budgets!$T$11:$T$20, $D756)&gt;0, $F$9, IF(COUNTIF(Budgets!$T$22:$T$46, $D756)&gt;0, $E$9, "")))</f>
        <v/>
      </c>
      <c r="P756" s="12" t="str">
        <f t="shared" si="57"/>
        <v/>
      </c>
      <c r="R756" s="12" t="str">
        <f t="shared" si="58"/>
        <v/>
      </c>
      <c r="T756" s="12" t="str">
        <f ca="1">IFERROR(INDEX(Report!$BE$6:$BE$17, MATCH($P756, Report!$AZ$6:$AZ$17, 0)), "")</f>
        <v/>
      </c>
      <c r="V756" s="12" t="str">
        <f t="shared" ca="1" si="59"/>
        <v/>
      </c>
      <c r="X756" s="12" t="str">
        <f>IF($B756="", "", IF(OR(ISNUMBER($B756)=FALSE, $B756&lt;Report!$AX$6, $B756&gt;Report!$AY$17), "Red", ""))</f>
        <v/>
      </c>
    </row>
    <row r="757" spans="1:24" x14ac:dyDescent="0.25">
      <c r="A757" s="2"/>
      <c r="B757" s="86"/>
      <c r="C757" s="87"/>
      <c r="D757" s="88"/>
      <c r="E757" s="89"/>
      <c r="F757" s="90"/>
      <c r="G757" s="2"/>
      <c r="H757" s="38" t="str">
        <f t="shared" si="55"/>
        <v/>
      </c>
      <c r="I757" s="2"/>
      <c r="M757" s="6" t="str">
        <f t="shared" si="56"/>
        <v/>
      </c>
      <c r="N757" s="7" t="str">
        <f>IF($D757="", "", IF(COUNTIF(Budgets!$T$11:$T$20, $D757)&gt;0, $F$9, IF(COUNTIF(Budgets!$T$22:$T$46, $D757)&gt;0, $E$9, "")))</f>
        <v/>
      </c>
      <c r="P757" s="12" t="str">
        <f t="shared" si="57"/>
        <v/>
      </c>
      <c r="R757" s="12" t="str">
        <f t="shared" si="58"/>
        <v/>
      </c>
      <c r="T757" s="12" t="str">
        <f ca="1">IFERROR(INDEX(Report!$BE$6:$BE$17, MATCH($P757, Report!$AZ$6:$AZ$17, 0)), "")</f>
        <v/>
      </c>
      <c r="V757" s="12" t="str">
        <f t="shared" ca="1" si="59"/>
        <v/>
      </c>
      <c r="X757" s="12" t="str">
        <f>IF($B757="", "", IF(OR(ISNUMBER($B757)=FALSE, $B757&lt;Report!$AX$6, $B757&gt;Report!$AY$17), "Red", ""))</f>
        <v/>
      </c>
    </row>
    <row r="758" spans="1:24" x14ac:dyDescent="0.25">
      <c r="A758" s="2"/>
      <c r="B758" s="86"/>
      <c r="C758" s="87"/>
      <c r="D758" s="88"/>
      <c r="E758" s="89"/>
      <c r="F758" s="90"/>
      <c r="G758" s="2"/>
      <c r="H758" s="38" t="str">
        <f t="shared" si="55"/>
        <v/>
      </c>
      <c r="I758" s="2"/>
      <c r="M758" s="6" t="str">
        <f t="shared" si="56"/>
        <v/>
      </c>
      <c r="N758" s="7" t="str">
        <f>IF($D758="", "", IF(COUNTIF(Budgets!$T$11:$T$20, $D758)&gt;0, $F$9, IF(COUNTIF(Budgets!$T$22:$T$46, $D758)&gt;0, $E$9, "")))</f>
        <v/>
      </c>
      <c r="P758" s="12" t="str">
        <f t="shared" si="57"/>
        <v/>
      </c>
      <c r="R758" s="12" t="str">
        <f t="shared" si="58"/>
        <v/>
      </c>
      <c r="T758" s="12" t="str">
        <f ca="1">IFERROR(INDEX(Report!$BE$6:$BE$17, MATCH($P758, Report!$AZ$6:$AZ$17, 0)), "")</f>
        <v/>
      </c>
      <c r="V758" s="12" t="str">
        <f t="shared" ca="1" si="59"/>
        <v/>
      </c>
      <c r="X758" s="12" t="str">
        <f>IF($B758="", "", IF(OR(ISNUMBER($B758)=FALSE, $B758&lt;Report!$AX$6, $B758&gt;Report!$AY$17), "Red", ""))</f>
        <v/>
      </c>
    </row>
    <row r="759" spans="1:24" x14ac:dyDescent="0.25">
      <c r="A759" s="2"/>
      <c r="B759" s="86"/>
      <c r="C759" s="87"/>
      <c r="D759" s="88"/>
      <c r="E759" s="89"/>
      <c r="F759" s="90"/>
      <c r="G759" s="2"/>
      <c r="H759" s="38" t="str">
        <f t="shared" si="55"/>
        <v/>
      </c>
      <c r="I759" s="2"/>
      <c r="M759" s="6" t="str">
        <f t="shared" si="56"/>
        <v/>
      </c>
      <c r="N759" s="7" t="str">
        <f>IF($D759="", "", IF(COUNTIF(Budgets!$T$11:$T$20, $D759)&gt;0, $F$9, IF(COUNTIF(Budgets!$T$22:$T$46, $D759)&gt;0, $E$9, "")))</f>
        <v/>
      </c>
      <c r="P759" s="12" t="str">
        <f t="shared" si="57"/>
        <v/>
      </c>
      <c r="R759" s="12" t="str">
        <f t="shared" si="58"/>
        <v/>
      </c>
      <c r="T759" s="12" t="str">
        <f ca="1">IFERROR(INDEX(Report!$BE$6:$BE$17, MATCH($P759, Report!$AZ$6:$AZ$17, 0)), "")</f>
        <v/>
      </c>
      <c r="V759" s="12" t="str">
        <f t="shared" ca="1" si="59"/>
        <v/>
      </c>
      <c r="X759" s="12" t="str">
        <f>IF($B759="", "", IF(OR(ISNUMBER($B759)=FALSE, $B759&lt;Report!$AX$6, $B759&gt;Report!$AY$17), "Red", ""))</f>
        <v/>
      </c>
    </row>
    <row r="760" spans="1:24" x14ac:dyDescent="0.25">
      <c r="A760" s="2"/>
      <c r="B760" s="86"/>
      <c r="C760" s="87"/>
      <c r="D760" s="88"/>
      <c r="E760" s="89"/>
      <c r="F760" s="90"/>
      <c r="G760" s="2"/>
      <c r="H760" s="38" t="str">
        <f t="shared" si="55"/>
        <v/>
      </c>
      <c r="I760" s="2"/>
      <c r="M760" s="6" t="str">
        <f t="shared" si="56"/>
        <v/>
      </c>
      <c r="N760" s="7" t="str">
        <f>IF($D760="", "", IF(COUNTIF(Budgets!$T$11:$T$20, $D760)&gt;0, $F$9, IF(COUNTIF(Budgets!$T$22:$T$46, $D760)&gt;0, $E$9, "")))</f>
        <v/>
      </c>
      <c r="P760" s="12" t="str">
        <f t="shared" si="57"/>
        <v/>
      </c>
      <c r="R760" s="12" t="str">
        <f t="shared" si="58"/>
        <v/>
      </c>
      <c r="T760" s="12" t="str">
        <f ca="1">IFERROR(INDEX(Report!$BE$6:$BE$17, MATCH($P760, Report!$AZ$6:$AZ$17, 0)), "")</f>
        <v/>
      </c>
      <c r="V760" s="12" t="str">
        <f t="shared" ca="1" si="59"/>
        <v/>
      </c>
      <c r="X760" s="12" t="str">
        <f>IF($B760="", "", IF(OR(ISNUMBER($B760)=FALSE, $B760&lt;Report!$AX$6, $B760&gt;Report!$AY$17), "Red", ""))</f>
        <v/>
      </c>
    </row>
    <row r="761" spans="1:24" x14ac:dyDescent="0.25">
      <c r="A761" s="2"/>
      <c r="B761" s="86"/>
      <c r="C761" s="87"/>
      <c r="D761" s="88"/>
      <c r="E761" s="89"/>
      <c r="F761" s="90"/>
      <c r="G761" s="2"/>
      <c r="H761" s="38" t="str">
        <f t="shared" si="55"/>
        <v/>
      </c>
      <c r="I761" s="2"/>
      <c r="M761" s="6" t="str">
        <f t="shared" si="56"/>
        <v/>
      </c>
      <c r="N761" s="7" t="str">
        <f>IF($D761="", "", IF(COUNTIF(Budgets!$T$11:$T$20, $D761)&gt;0, $F$9, IF(COUNTIF(Budgets!$T$22:$T$46, $D761)&gt;0, $E$9, "")))</f>
        <v/>
      </c>
      <c r="P761" s="12" t="str">
        <f t="shared" si="57"/>
        <v/>
      </c>
      <c r="R761" s="12" t="str">
        <f t="shared" si="58"/>
        <v/>
      </c>
      <c r="T761" s="12" t="str">
        <f ca="1">IFERROR(INDEX(Report!$BE$6:$BE$17, MATCH($P761, Report!$AZ$6:$AZ$17, 0)), "")</f>
        <v/>
      </c>
      <c r="V761" s="12" t="str">
        <f t="shared" ca="1" si="59"/>
        <v/>
      </c>
      <c r="X761" s="12" t="str">
        <f>IF($B761="", "", IF(OR(ISNUMBER($B761)=FALSE, $B761&lt;Report!$AX$6, $B761&gt;Report!$AY$17), "Red", ""))</f>
        <v/>
      </c>
    </row>
    <row r="762" spans="1:24" x14ac:dyDescent="0.25">
      <c r="A762" s="2"/>
      <c r="B762" s="86"/>
      <c r="C762" s="87"/>
      <c r="D762" s="88"/>
      <c r="E762" s="89"/>
      <c r="F762" s="90"/>
      <c r="G762" s="2"/>
      <c r="H762" s="38" t="str">
        <f t="shared" si="55"/>
        <v/>
      </c>
      <c r="I762" s="2"/>
      <c r="M762" s="6" t="str">
        <f t="shared" si="56"/>
        <v/>
      </c>
      <c r="N762" s="7" t="str">
        <f>IF($D762="", "", IF(COUNTIF(Budgets!$T$11:$T$20, $D762)&gt;0, $F$9, IF(COUNTIF(Budgets!$T$22:$T$46, $D762)&gt;0, $E$9, "")))</f>
        <v/>
      </c>
      <c r="P762" s="12" t="str">
        <f t="shared" si="57"/>
        <v/>
      </c>
      <c r="R762" s="12" t="str">
        <f t="shared" si="58"/>
        <v/>
      </c>
      <c r="T762" s="12" t="str">
        <f ca="1">IFERROR(INDEX(Report!$BE$6:$BE$17, MATCH($P762, Report!$AZ$6:$AZ$17, 0)), "")</f>
        <v/>
      </c>
      <c r="V762" s="12" t="str">
        <f t="shared" ca="1" si="59"/>
        <v/>
      </c>
      <c r="X762" s="12" t="str">
        <f>IF($B762="", "", IF(OR(ISNUMBER($B762)=FALSE, $B762&lt;Report!$AX$6, $B762&gt;Report!$AY$17), "Red", ""))</f>
        <v/>
      </c>
    </row>
    <row r="763" spans="1:24" x14ac:dyDescent="0.25">
      <c r="A763" s="2"/>
      <c r="B763" s="86"/>
      <c r="C763" s="87"/>
      <c r="D763" s="88"/>
      <c r="E763" s="89"/>
      <c r="F763" s="90"/>
      <c r="G763" s="2"/>
      <c r="H763" s="38" t="str">
        <f t="shared" si="55"/>
        <v/>
      </c>
      <c r="I763" s="2"/>
      <c r="M763" s="6" t="str">
        <f t="shared" si="56"/>
        <v/>
      </c>
      <c r="N763" s="7" t="str">
        <f>IF($D763="", "", IF(COUNTIF(Budgets!$T$11:$T$20, $D763)&gt;0, $F$9, IF(COUNTIF(Budgets!$T$22:$T$46, $D763)&gt;0, $E$9, "")))</f>
        <v/>
      </c>
      <c r="P763" s="12" t="str">
        <f t="shared" si="57"/>
        <v/>
      </c>
      <c r="R763" s="12" t="str">
        <f t="shared" si="58"/>
        <v/>
      </c>
      <c r="T763" s="12" t="str">
        <f ca="1">IFERROR(INDEX(Report!$BE$6:$BE$17, MATCH($P763, Report!$AZ$6:$AZ$17, 0)), "")</f>
        <v/>
      </c>
      <c r="V763" s="12" t="str">
        <f t="shared" ca="1" si="59"/>
        <v/>
      </c>
      <c r="X763" s="12" t="str">
        <f>IF($B763="", "", IF(OR(ISNUMBER($B763)=FALSE, $B763&lt;Report!$AX$6, $B763&gt;Report!$AY$17), "Red", ""))</f>
        <v/>
      </c>
    </row>
    <row r="764" spans="1:24" x14ac:dyDescent="0.25">
      <c r="A764" s="2"/>
      <c r="B764" s="86"/>
      <c r="C764" s="87"/>
      <c r="D764" s="88"/>
      <c r="E764" s="89"/>
      <c r="F764" s="90"/>
      <c r="G764" s="2"/>
      <c r="H764" s="38" t="str">
        <f t="shared" si="55"/>
        <v/>
      </c>
      <c r="I764" s="2"/>
      <c r="M764" s="6" t="str">
        <f t="shared" si="56"/>
        <v/>
      </c>
      <c r="N764" s="7" t="str">
        <f>IF($D764="", "", IF(COUNTIF(Budgets!$T$11:$T$20, $D764)&gt;0, $F$9, IF(COUNTIF(Budgets!$T$22:$T$46, $D764)&gt;0, $E$9, "")))</f>
        <v/>
      </c>
      <c r="P764" s="12" t="str">
        <f t="shared" si="57"/>
        <v/>
      </c>
      <c r="R764" s="12" t="str">
        <f t="shared" si="58"/>
        <v/>
      </c>
      <c r="T764" s="12" t="str">
        <f ca="1">IFERROR(INDEX(Report!$BE$6:$BE$17, MATCH($P764, Report!$AZ$6:$AZ$17, 0)), "")</f>
        <v/>
      </c>
      <c r="V764" s="12" t="str">
        <f t="shared" ca="1" si="59"/>
        <v/>
      </c>
      <c r="X764" s="12" t="str">
        <f>IF($B764="", "", IF(OR(ISNUMBER($B764)=FALSE, $B764&lt;Report!$AX$6, $B764&gt;Report!$AY$17), "Red", ""))</f>
        <v/>
      </c>
    </row>
    <row r="765" spans="1:24" x14ac:dyDescent="0.25">
      <c r="A765" s="2"/>
      <c r="B765" s="86"/>
      <c r="C765" s="87"/>
      <c r="D765" s="88"/>
      <c r="E765" s="89"/>
      <c r="F765" s="90"/>
      <c r="G765" s="2"/>
      <c r="H765" s="38" t="str">
        <f t="shared" si="55"/>
        <v/>
      </c>
      <c r="I765" s="2"/>
      <c r="M765" s="6" t="str">
        <f t="shared" si="56"/>
        <v/>
      </c>
      <c r="N765" s="7" t="str">
        <f>IF($D765="", "", IF(COUNTIF(Budgets!$T$11:$T$20, $D765)&gt;0, $F$9, IF(COUNTIF(Budgets!$T$22:$T$46, $D765)&gt;0, $E$9, "")))</f>
        <v/>
      </c>
      <c r="P765" s="12" t="str">
        <f t="shared" si="57"/>
        <v/>
      </c>
      <c r="R765" s="12" t="str">
        <f t="shared" si="58"/>
        <v/>
      </c>
      <c r="T765" s="12" t="str">
        <f ca="1">IFERROR(INDEX(Report!$BE$6:$BE$17, MATCH($P765, Report!$AZ$6:$AZ$17, 0)), "")</f>
        <v/>
      </c>
      <c r="V765" s="12" t="str">
        <f t="shared" ca="1" si="59"/>
        <v/>
      </c>
      <c r="X765" s="12" t="str">
        <f>IF($B765="", "", IF(OR(ISNUMBER($B765)=FALSE, $B765&lt;Report!$AX$6, $B765&gt;Report!$AY$17), "Red", ""))</f>
        <v/>
      </c>
    </row>
    <row r="766" spans="1:24" x14ac:dyDescent="0.25">
      <c r="A766" s="2"/>
      <c r="B766" s="86"/>
      <c r="C766" s="87"/>
      <c r="D766" s="88"/>
      <c r="E766" s="89"/>
      <c r="F766" s="90"/>
      <c r="G766" s="2"/>
      <c r="H766" s="38" t="str">
        <f t="shared" si="55"/>
        <v/>
      </c>
      <c r="I766" s="2"/>
      <c r="M766" s="6" t="str">
        <f t="shared" si="56"/>
        <v/>
      </c>
      <c r="N766" s="7" t="str">
        <f>IF($D766="", "", IF(COUNTIF(Budgets!$T$11:$T$20, $D766)&gt;0, $F$9, IF(COUNTIF(Budgets!$T$22:$T$46, $D766)&gt;0, $E$9, "")))</f>
        <v/>
      </c>
      <c r="P766" s="12" t="str">
        <f t="shared" si="57"/>
        <v/>
      </c>
      <c r="R766" s="12" t="str">
        <f t="shared" si="58"/>
        <v/>
      </c>
      <c r="T766" s="12" t="str">
        <f ca="1">IFERROR(INDEX(Report!$BE$6:$BE$17, MATCH($P766, Report!$AZ$6:$AZ$17, 0)), "")</f>
        <v/>
      </c>
      <c r="V766" s="12" t="str">
        <f t="shared" ca="1" si="59"/>
        <v/>
      </c>
      <c r="X766" s="12" t="str">
        <f>IF($B766="", "", IF(OR(ISNUMBER($B766)=FALSE, $B766&lt;Report!$AX$6, $B766&gt;Report!$AY$17), "Red", ""))</f>
        <v/>
      </c>
    </row>
    <row r="767" spans="1:24" x14ac:dyDescent="0.25">
      <c r="A767" s="2"/>
      <c r="B767" s="86"/>
      <c r="C767" s="87"/>
      <c r="D767" s="88"/>
      <c r="E767" s="89"/>
      <c r="F767" s="90"/>
      <c r="G767" s="2"/>
      <c r="H767" s="38" t="str">
        <f t="shared" si="55"/>
        <v/>
      </c>
      <c r="I767" s="2"/>
      <c r="M767" s="6" t="str">
        <f t="shared" si="56"/>
        <v/>
      </c>
      <c r="N767" s="7" t="str">
        <f>IF($D767="", "", IF(COUNTIF(Budgets!$T$11:$T$20, $D767)&gt;0, $F$9, IF(COUNTIF(Budgets!$T$22:$T$46, $D767)&gt;0, $E$9, "")))</f>
        <v/>
      </c>
      <c r="P767" s="12" t="str">
        <f t="shared" si="57"/>
        <v/>
      </c>
      <c r="R767" s="12" t="str">
        <f t="shared" si="58"/>
        <v/>
      </c>
      <c r="T767" s="12" t="str">
        <f ca="1">IFERROR(INDEX(Report!$BE$6:$BE$17, MATCH($P767, Report!$AZ$6:$AZ$17, 0)), "")</f>
        <v/>
      </c>
      <c r="V767" s="12" t="str">
        <f t="shared" ca="1" si="59"/>
        <v/>
      </c>
      <c r="X767" s="12" t="str">
        <f>IF($B767="", "", IF(OR(ISNUMBER($B767)=FALSE, $B767&lt;Report!$AX$6, $B767&gt;Report!$AY$17), "Red", ""))</f>
        <v/>
      </c>
    </row>
    <row r="768" spans="1:24" x14ac:dyDescent="0.25">
      <c r="A768" s="2"/>
      <c r="B768" s="86"/>
      <c r="C768" s="87"/>
      <c r="D768" s="88"/>
      <c r="E768" s="89"/>
      <c r="F768" s="90"/>
      <c r="G768" s="2"/>
      <c r="H768" s="38" t="str">
        <f t="shared" si="55"/>
        <v/>
      </c>
      <c r="I768" s="2"/>
      <c r="M768" s="6" t="str">
        <f t="shared" si="56"/>
        <v/>
      </c>
      <c r="N768" s="7" t="str">
        <f>IF($D768="", "", IF(COUNTIF(Budgets!$T$11:$T$20, $D768)&gt;0, $F$9, IF(COUNTIF(Budgets!$T$22:$T$46, $D768)&gt;0, $E$9, "")))</f>
        <v/>
      </c>
      <c r="P768" s="12" t="str">
        <f t="shared" si="57"/>
        <v/>
      </c>
      <c r="R768" s="12" t="str">
        <f t="shared" si="58"/>
        <v/>
      </c>
      <c r="T768" s="12" t="str">
        <f ca="1">IFERROR(INDEX(Report!$BE$6:$BE$17, MATCH($P768, Report!$AZ$6:$AZ$17, 0)), "")</f>
        <v/>
      </c>
      <c r="V768" s="12" t="str">
        <f t="shared" ca="1" si="59"/>
        <v/>
      </c>
      <c r="X768" s="12" t="str">
        <f>IF($B768="", "", IF(OR(ISNUMBER($B768)=FALSE, $B768&lt;Report!$AX$6, $B768&gt;Report!$AY$17), "Red", ""))</f>
        <v/>
      </c>
    </row>
    <row r="769" spans="1:24" x14ac:dyDescent="0.25">
      <c r="A769" s="2"/>
      <c r="B769" s="86"/>
      <c r="C769" s="87"/>
      <c r="D769" s="88"/>
      <c r="E769" s="89"/>
      <c r="F769" s="90"/>
      <c r="G769" s="2"/>
      <c r="H769" s="38" t="str">
        <f t="shared" si="55"/>
        <v/>
      </c>
      <c r="I769" s="2"/>
      <c r="M769" s="6" t="str">
        <f t="shared" si="56"/>
        <v/>
      </c>
      <c r="N769" s="7" t="str">
        <f>IF($D769="", "", IF(COUNTIF(Budgets!$T$11:$T$20, $D769)&gt;0, $F$9, IF(COUNTIF(Budgets!$T$22:$T$46, $D769)&gt;0, $E$9, "")))</f>
        <v/>
      </c>
      <c r="P769" s="12" t="str">
        <f t="shared" si="57"/>
        <v/>
      </c>
      <c r="R769" s="12" t="str">
        <f t="shared" si="58"/>
        <v/>
      </c>
      <c r="T769" s="12" t="str">
        <f ca="1">IFERROR(INDEX(Report!$BE$6:$BE$17, MATCH($P769, Report!$AZ$6:$AZ$17, 0)), "")</f>
        <v/>
      </c>
      <c r="V769" s="12" t="str">
        <f t="shared" ca="1" si="59"/>
        <v/>
      </c>
      <c r="X769" s="12" t="str">
        <f>IF($B769="", "", IF(OR(ISNUMBER($B769)=FALSE, $B769&lt;Report!$AX$6, $B769&gt;Report!$AY$17), "Red", ""))</f>
        <v/>
      </c>
    </row>
    <row r="770" spans="1:24" x14ac:dyDescent="0.25">
      <c r="A770" s="2"/>
      <c r="B770" s="86"/>
      <c r="C770" s="87"/>
      <c r="D770" s="88"/>
      <c r="E770" s="89"/>
      <c r="F770" s="90"/>
      <c r="G770" s="2"/>
      <c r="H770" s="38" t="str">
        <f t="shared" si="55"/>
        <v/>
      </c>
      <c r="I770" s="2"/>
      <c r="M770" s="6" t="str">
        <f t="shared" si="56"/>
        <v/>
      </c>
      <c r="N770" s="7" t="str">
        <f>IF($D770="", "", IF(COUNTIF(Budgets!$T$11:$T$20, $D770)&gt;0, $F$9, IF(COUNTIF(Budgets!$T$22:$T$46, $D770)&gt;0, $E$9, "")))</f>
        <v/>
      </c>
      <c r="P770" s="12" t="str">
        <f t="shared" si="57"/>
        <v/>
      </c>
      <c r="R770" s="12" t="str">
        <f t="shared" si="58"/>
        <v/>
      </c>
      <c r="T770" s="12" t="str">
        <f ca="1">IFERROR(INDEX(Report!$BE$6:$BE$17, MATCH($P770, Report!$AZ$6:$AZ$17, 0)), "")</f>
        <v/>
      </c>
      <c r="V770" s="12" t="str">
        <f t="shared" ca="1" si="59"/>
        <v/>
      </c>
      <c r="X770" s="12" t="str">
        <f>IF($B770="", "", IF(OR(ISNUMBER($B770)=FALSE, $B770&lt;Report!$AX$6, $B770&gt;Report!$AY$17), "Red", ""))</f>
        <v/>
      </c>
    </row>
    <row r="771" spans="1:24" x14ac:dyDescent="0.25">
      <c r="A771" s="2"/>
      <c r="B771" s="86"/>
      <c r="C771" s="87"/>
      <c r="D771" s="88"/>
      <c r="E771" s="89"/>
      <c r="F771" s="90"/>
      <c r="G771" s="2"/>
      <c r="H771" s="38" t="str">
        <f t="shared" si="55"/>
        <v/>
      </c>
      <c r="I771" s="2"/>
      <c r="M771" s="6" t="str">
        <f t="shared" si="56"/>
        <v/>
      </c>
      <c r="N771" s="7" t="str">
        <f>IF($D771="", "", IF(COUNTIF(Budgets!$T$11:$T$20, $D771)&gt;0, $F$9, IF(COUNTIF(Budgets!$T$22:$T$46, $D771)&gt;0, $E$9, "")))</f>
        <v/>
      </c>
      <c r="P771" s="12" t="str">
        <f t="shared" si="57"/>
        <v/>
      </c>
      <c r="R771" s="12" t="str">
        <f t="shared" si="58"/>
        <v/>
      </c>
      <c r="T771" s="12" t="str">
        <f ca="1">IFERROR(INDEX(Report!$BE$6:$BE$17, MATCH($P771, Report!$AZ$6:$AZ$17, 0)), "")</f>
        <v/>
      </c>
      <c r="V771" s="12" t="str">
        <f t="shared" ca="1" si="59"/>
        <v/>
      </c>
      <c r="X771" s="12" t="str">
        <f>IF($B771="", "", IF(OR(ISNUMBER($B771)=FALSE, $B771&lt;Report!$AX$6, $B771&gt;Report!$AY$17), "Red", ""))</f>
        <v/>
      </c>
    </row>
    <row r="772" spans="1:24" x14ac:dyDescent="0.25">
      <c r="A772" s="2"/>
      <c r="B772" s="86"/>
      <c r="C772" s="87"/>
      <c r="D772" s="88"/>
      <c r="E772" s="89"/>
      <c r="F772" s="90"/>
      <c r="G772" s="2"/>
      <c r="H772" s="38" t="str">
        <f t="shared" si="55"/>
        <v/>
      </c>
      <c r="I772" s="2"/>
      <c r="M772" s="6" t="str">
        <f t="shared" si="56"/>
        <v/>
      </c>
      <c r="N772" s="7" t="str">
        <f>IF($D772="", "", IF(COUNTIF(Budgets!$T$11:$T$20, $D772)&gt;0, $F$9, IF(COUNTIF(Budgets!$T$22:$T$46, $D772)&gt;0, $E$9, "")))</f>
        <v/>
      </c>
      <c r="P772" s="12" t="str">
        <f t="shared" si="57"/>
        <v/>
      </c>
      <c r="R772" s="12" t="str">
        <f t="shared" si="58"/>
        <v/>
      </c>
      <c r="T772" s="12" t="str">
        <f ca="1">IFERROR(INDEX(Report!$BE$6:$BE$17, MATCH($P772, Report!$AZ$6:$AZ$17, 0)), "")</f>
        <v/>
      </c>
      <c r="V772" s="12" t="str">
        <f t="shared" ca="1" si="59"/>
        <v/>
      </c>
      <c r="X772" s="12" t="str">
        <f>IF($B772="", "", IF(OR(ISNUMBER($B772)=FALSE, $B772&lt;Report!$AX$6, $B772&gt;Report!$AY$17), "Red", ""))</f>
        <v/>
      </c>
    </row>
    <row r="773" spans="1:24" x14ac:dyDescent="0.25">
      <c r="A773" s="2"/>
      <c r="B773" s="86"/>
      <c r="C773" s="87"/>
      <c r="D773" s="88"/>
      <c r="E773" s="89"/>
      <c r="F773" s="90"/>
      <c r="G773" s="2"/>
      <c r="H773" s="38" t="str">
        <f t="shared" si="55"/>
        <v/>
      </c>
      <c r="I773" s="2"/>
      <c r="M773" s="6" t="str">
        <f t="shared" si="56"/>
        <v/>
      </c>
      <c r="N773" s="7" t="str">
        <f>IF($D773="", "", IF(COUNTIF(Budgets!$T$11:$T$20, $D773)&gt;0, $F$9, IF(COUNTIF(Budgets!$T$22:$T$46, $D773)&gt;0, $E$9, "")))</f>
        <v/>
      </c>
      <c r="P773" s="12" t="str">
        <f t="shared" si="57"/>
        <v/>
      </c>
      <c r="R773" s="12" t="str">
        <f t="shared" si="58"/>
        <v/>
      </c>
      <c r="T773" s="12" t="str">
        <f ca="1">IFERROR(INDEX(Report!$BE$6:$BE$17, MATCH($P773, Report!$AZ$6:$AZ$17, 0)), "")</f>
        <v/>
      </c>
      <c r="V773" s="12" t="str">
        <f t="shared" ca="1" si="59"/>
        <v/>
      </c>
      <c r="X773" s="12" t="str">
        <f>IF($B773="", "", IF(OR(ISNUMBER($B773)=FALSE, $B773&lt;Report!$AX$6, $B773&gt;Report!$AY$17), "Red", ""))</f>
        <v/>
      </c>
    </row>
    <row r="774" spans="1:24" x14ac:dyDescent="0.25">
      <c r="A774" s="2"/>
      <c r="B774" s="86"/>
      <c r="C774" s="87"/>
      <c r="D774" s="88"/>
      <c r="E774" s="89"/>
      <c r="F774" s="90"/>
      <c r="G774" s="2"/>
      <c r="H774" s="38" t="str">
        <f t="shared" si="55"/>
        <v/>
      </c>
      <c r="I774" s="2"/>
      <c r="M774" s="6" t="str">
        <f t="shared" si="56"/>
        <v/>
      </c>
      <c r="N774" s="7" t="str">
        <f>IF($D774="", "", IF(COUNTIF(Budgets!$T$11:$T$20, $D774)&gt;0, $F$9, IF(COUNTIF(Budgets!$T$22:$T$46, $D774)&gt;0, $E$9, "")))</f>
        <v/>
      </c>
      <c r="P774" s="12" t="str">
        <f t="shared" si="57"/>
        <v/>
      </c>
      <c r="R774" s="12" t="str">
        <f t="shared" si="58"/>
        <v/>
      </c>
      <c r="T774" s="12" t="str">
        <f ca="1">IFERROR(INDEX(Report!$BE$6:$BE$17, MATCH($P774, Report!$AZ$6:$AZ$17, 0)), "")</f>
        <v/>
      </c>
      <c r="V774" s="12" t="str">
        <f t="shared" ca="1" si="59"/>
        <v/>
      </c>
      <c r="X774" s="12" t="str">
        <f>IF($B774="", "", IF(OR(ISNUMBER($B774)=FALSE, $B774&lt;Report!$AX$6, $B774&gt;Report!$AY$17), "Red", ""))</f>
        <v/>
      </c>
    </row>
    <row r="775" spans="1:24" x14ac:dyDescent="0.25">
      <c r="A775" s="2"/>
      <c r="B775" s="86"/>
      <c r="C775" s="87"/>
      <c r="D775" s="88"/>
      <c r="E775" s="89"/>
      <c r="F775" s="90"/>
      <c r="G775" s="2"/>
      <c r="H775" s="38" t="str">
        <f t="shared" si="55"/>
        <v/>
      </c>
      <c r="I775" s="2"/>
      <c r="M775" s="6" t="str">
        <f t="shared" si="56"/>
        <v/>
      </c>
      <c r="N775" s="7" t="str">
        <f>IF($D775="", "", IF(COUNTIF(Budgets!$T$11:$T$20, $D775)&gt;0, $F$9, IF(COUNTIF(Budgets!$T$22:$T$46, $D775)&gt;0, $E$9, "")))</f>
        <v/>
      </c>
      <c r="P775" s="12" t="str">
        <f t="shared" si="57"/>
        <v/>
      </c>
      <c r="R775" s="12" t="str">
        <f t="shared" si="58"/>
        <v/>
      </c>
      <c r="T775" s="12" t="str">
        <f ca="1">IFERROR(INDEX(Report!$BE$6:$BE$17, MATCH($P775, Report!$AZ$6:$AZ$17, 0)), "")</f>
        <v/>
      </c>
      <c r="V775" s="12" t="str">
        <f t="shared" ca="1" si="59"/>
        <v/>
      </c>
      <c r="X775" s="12" t="str">
        <f>IF($B775="", "", IF(OR(ISNUMBER($B775)=FALSE, $B775&lt;Report!$AX$6, $B775&gt;Report!$AY$17), "Red", ""))</f>
        <v/>
      </c>
    </row>
    <row r="776" spans="1:24" x14ac:dyDescent="0.25">
      <c r="A776" s="2"/>
      <c r="B776" s="86"/>
      <c r="C776" s="87"/>
      <c r="D776" s="88"/>
      <c r="E776" s="89"/>
      <c r="F776" s="90"/>
      <c r="G776" s="2"/>
      <c r="H776" s="38" t="str">
        <f t="shared" si="55"/>
        <v/>
      </c>
      <c r="I776" s="2"/>
      <c r="M776" s="6" t="str">
        <f t="shared" si="56"/>
        <v/>
      </c>
      <c r="N776" s="7" t="str">
        <f>IF($D776="", "", IF(COUNTIF(Budgets!$T$11:$T$20, $D776)&gt;0, $F$9, IF(COUNTIF(Budgets!$T$22:$T$46, $D776)&gt;0, $E$9, "")))</f>
        <v/>
      </c>
      <c r="P776" s="12" t="str">
        <f t="shared" si="57"/>
        <v/>
      </c>
      <c r="R776" s="12" t="str">
        <f t="shared" si="58"/>
        <v/>
      </c>
      <c r="T776" s="12" t="str">
        <f ca="1">IFERROR(INDEX(Report!$BE$6:$BE$17, MATCH($P776, Report!$AZ$6:$AZ$17, 0)), "")</f>
        <v/>
      </c>
      <c r="V776" s="12" t="str">
        <f t="shared" ca="1" si="59"/>
        <v/>
      </c>
      <c r="X776" s="12" t="str">
        <f>IF($B776="", "", IF(OR(ISNUMBER($B776)=FALSE, $B776&lt;Report!$AX$6, $B776&gt;Report!$AY$17), "Red", ""))</f>
        <v/>
      </c>
    </row>
    <row r="777" spans="1:24" x14ac:dyDescent="0.25">
      <c r="A777" s="2"/>
      <c r="B777" s="86"/>
      <c r="C777" s="87"/>
      <c r="D777" s="88"/>
      <c r="E777" s="89"/>
      <c r="F777" s="90"/>
      <c r="G777" s="2"/>
      <c r="H777" s="38" t="str">
        <f t="shared" si="55"/>
        <v/>
      </c>
      <c r="I777" s="2"/>
      <c r="M777" s="6" t="str">
        <f t="shared" si="56"/>
        <v/>
      </c>
      <c r="N777" s="7" t="str">
        <f>IF($D777="", "", IF(COUNTIF(Budgets!$T$11:$T$20, $D777)&gt;0, $F$9, IF(COUNTIF(Budgets!$T$22:$T$46, $D777)&gt;0, $E$9, "")))</f>
        <v/>
      </c>
      <c r="P777" s="12" t="str">
        <f t="shared" si="57"/>
        <v/>
      </c>
      <c r="R777" s="12" t="str">
        <f t="shared" si="58"/>
        <v/>
      </c>
      <c r="T777" s="12" t="str">
        <f ca="1">IFERROR(INDEX(Report!$BE$6:$BE$17, MATCH($P777, Report!$AZ$6:$AZ$17, 0)), "")</f>
        <v/>
      </c>
      <c r="V777" s="12" t="str">
        <f t="shared" ca="1" si="59"/>
        <v/>
      </c>
      <c r="X777" s="12" t="str">
        <f>IF($B777="", "", IF(OR(ISNUMBER($B777)=FALSE, $B777&lt;Report!$AX$6, $B777&gt;Report!$AY$17), "Red", ""))</f>
        <v/>
      </c>
    </row>
    <row r="778" spans="1:24" x14ac:dyDescent="0.25">
      <c r="A778" s="2"/>
      <c r="B778" s="86"/>
      <c r="C778" s="87"/>
      <c r="D778" s="88"/>
      <c r="E778" s="89"/>
      <c r="F778" s="90"/>
      <c r="G778" s="2"/>
      <c r="H778" s="38" t="str">
        <f t="shared" si="55"/>
        <v/>
      </c>
      <c r="I778" s="2"/>
      <c r="M778" s="6" t="str">
        <f t="shared" si="56"/>
        <v/>
      </c>
      <c r="N778" s="7" t="str">
        <f>IF($D778="", "", IF(COUNTIF(Budgets!$T$11:$T$20, $D778)&gt;0, $F$9, IF(COUNTIF(Budgets!$T$22:$T$46, $D778)&gt;0, $E$9, "")))</f>
        <v/>
      </c>
      <c r="P778" s="12" t="str">
        <f t="shared" si="57"/>
        <v/>
      </c>
      <c r="R778" s="12" t="str">
        <f t="shared" si="58"/>
        <v/>
      </c>
      <c r="T778" s="12" t="str">
        <f ca="1">IFERROR(INDEX(Report!$BE$6:$BE$17, MATCH($P778, Report!$AZ$6:$AZ$17, 0)), "")</f>
        <v/>
      </c>
      <c r="V778" s="12" t="str">
        <f t="shared" ca="1" si="59"/>
        <v/>
      </c>
      <c r="X778" s="12" t="str">
        <f>IF($B778="", "", IF(OR(ISNUMBER($B778)=FALSE, $B778&lt;Report!$AX$6, $B778&gt;Report!$AY$17), "Red", ""))</f>
        <v/>
      </c>
    </row>
    <row r="779" spans="1:24" x14ac:dyDescent="0.25">
      <c r="A779" s="2"/>
      <c r="B779" s="86"/>
      <c r="C779" s="87"/>
      <c r="D779" s="88"/>
      <c r="E779" s="89"/>
      <c r="F779" s="90"/>
      <c r="G779" s="2"/>
      <c r="H779" s="38" t="str">
        <f t="shared" si="55"/>
        <v/>
      </c>
      <c r="I779" s="2"/>
      <c r="M779" s="6" t="str">
        <f t="shared" si="56"/>
        <v/>
      </c>
      <c r="N779" s="7" t="str">
        <f>IF($D779="", "", IF(COUNTIF(Budgets!$T$11:$T$20, $D779)&gt;0, $F$9, IF(COUNTIF(Budgets!$T$22:$T$46, $D779)&gt;0, $E$9, "")))</f>
        <v/>
      </c>
      <c r="P779" s="12" t="str">
        <f t="shared" si="57"/>
        <v/>
      </c>
      <c r="R779" s="12" t="str">
        <f t="shared" si="58"/>
        <v/>
      </c>
      <c r="T779" s="12" t="str">
        <f ca="1">IFERROR(INDEX(Report!$BE$6:$BE$17, MATCH($P779, Report!$AZ$6:$AZ$17, 0)), "")</f>
        <v/>
      </c>
      <c r="V779" s="12" t="str">
        <f t="shared" ca="1" si="59"/>
        <v/>
      </c>
      <c r="X779" s="12" t="str">
        <f>IF($B779="", "", IF(OR(ISNUMBER($B779)=FALSE, $B779&lt;Report!$AX$6, $B779&gt;Report!$AY$17), "Red", ""))</f>
        <v/>
      </c>
    </row>
    <row r="780" spans="1:24" x14ac:dyDescent="0.25">
      <c r="A780" s="2"/>
      <c r="B780" s="86"/>
      <c r="C780" s="87"/>
      <c r="D780" s="88"/>
      <c r="E780" s="89"/>
      <c r="F780" s="90"/>
      <c r="G780" s="2"/>
      <c r="H780" s="38" t="str">
        <f t="shared" ref="H780:H843" si="60">IF(OR($M780="", $N780=""), "", IF($M780=$N780, "", $H$9))</f>
        <v/>
      </c>
      <c r="I780" s="2"/>
      <c r="M780" s="6" t="str">
        <f t="shared" ref="M780:M843" si="61">IF(AND($E780="", $F780=""), "", IF(AND(NOT($E780=""), NOT($F780="")), "", IF($E780="", $F$9, IF($F780="", $E$9, ""))))</f>
        <v/>
      </c>
      <c r="N780" s="7" t="str">
        <f>IF($D780="", "", IF(COUNTIF(Budgets!$T$11:$T$20, $D780)&gt;0, $F$9, IF(COUNTIF(Budgets!$T$22:$T$46, $D780)&gt;0, $E$9, "")))</f>
        <v/>
      </c>
      <c r="P780" s="12" t="str">
        <f t="shared" ref="P780:P843" si="62">IF($B780="", "", IFERROR(TEXT($B780, "mmm yyyy"), ""))</f>
        <v/>
      </c>
      <c r="R780" s="12" t="str">
        <f t="shared" ref="R780:R843" si="63">IF(OR($P780="", $D780=""), "", CONCATENATE($D780, " - ", $P780))</f>
        <v/>
      </c>
      <c r="T780" s="12" t="str">
        <f ca="1">IFERROR(INDEX(Report!$BE$6:$BE$17, MATCH($P780, Report!$AZ$6:$AZ$17, 0)), "")</f>
        <v/>
      </c>
      <c r="V780" s="12" t="str">
        <f t="shared" ref="V780:V843" ca="1" si="64">IF($T780="X", IF($D780="", "", $D780), "")</f>
        <v/>
      </c>
      <c r="X780" s="12" t="str">
        <f>IF($B780="", "", IF(OR(ISNUMBER($B780)=FALSE, $B780&lt;Report!$AX$6, $B780&gt;Report!$AY$17), "Red", ""))</f>
        <v/>
      </c>
    </row>
    <row r="781" spans="1:24" x14ac:dyDescent="0.25">
      <c r="A781" s="2"/>
      <c r="B781" s="86"/>
      <c r="C781" s="87"/>
      <c r="D781" s="88"/>
      <c r="E781" s="89"/>
      <c r="F781" s="90"/>
      <c r="G781" s="2"/>
      <c r="H781" s="38" t="str">
        <f t="shared" si="60"/>
        <v/>
      </c>
      <c r="I781" s="2"/>
      <c r="M781" s="6" t="str">
        <f t="shared" si="61"/>
        <v/>
      </c>
      <c r="N781" s="7" t="str">
        <f>IF($D781="", "", IF(COUNTIF(Budgets!$T$11:$T$20, $D781)&gt;0, $F$9, IF(COUNTIF(Budgets!$T$22:$T$46, $D781)&gt;0, $E$9, "")))</f>
        <v/>
      </c>
      <c r="P781" s="12" t="str">
        <f t="shared" si="62"/>
        <v/>
      </c>
      <c r="R781" s="12" t="str">
        <f t="shared" si="63"/>
        <v/>
      </c>
      <c r="T781" s="12" t="str">
        <f ca="1">IFERROR(INDEX(Report!$BE$6:$BE$17, MATCH($P781, Report!$AZ$6:$AZ$17, 0)), "")</f>
        <v/>
      </c>
      <c r="V781" s="12" t="str">
        <f t="shared" ca="1" si="64"/>
        <v/>
      </c>
      <c r="X781" s="12" t="str">
        <f>IF($B781="", "", IF(OR(ISNUMBER($B781)=FALSE, $B781&lt;Report!$AX$6, $B781&gt;Report!$AY$17), "Red", ""))</f>
        <v/>
      </c>
    </row>
    <row r="782" spans="1:24" x14ac:dyDescent="0.25">
      <c r="A782" s="2"/>
      <c r="B782" s="86"/>
      <c r="C782" s="87"/>
      <c r="D782" s="88"/>
      <c r="E782" s="89"/>
      <c r="F782" s="90"/>
      <c r="G782" s="2"/>
      <c r="H782" s="38" t="str">
        <f t="shared" si="60"/>
        <v/>
      </c>
      <c r="I782" s="2"/>
      <c r="M782" s="6" t="str">
        <f t="shared" si="61"/>
        <v/>
      </c>
      <c r="N782" s="7" t="str">
        <f>IF($D782="", "", IF(COUNTIF(Budgets!$T$11:$T$20, $D782)&gt;0, $F$9, IF(COUNTIF(Budgets!$T$22:$T$46, $D782)&gt;0, $E$9, "")))</f>
        <v/>
      </c>
      <c r="P782" s="12" t="str">
        <f t="shared" si="62"/>
        <v/>
      </c>
      <c r="R782" s="12" t="str">
        <f t="shared" si="63"/>
        <v/>
      </c>
      <c r="T782" s="12" t="str">
        <f ca="1">IFERROR(INDEX(Report!$BE$6:$BE$17, MATCH($P782, Report!$AZ$6:$AZ$17, 0)), "")</f>
        <v/>
      </c>
      <c r="V782" s="12" t="str">
        <f t="shared" ca="1" si="64"/>
        <v/>
      </c>
      <c r="X782" s="12" t="str">
        <f>IF($B782="", "", IF(OR(ISNUMBER($B782)=FALSE, $B782&lt;Report!$AX$6, $B782&gt;Report!$AY$17), "Red", ""))</f>
        <v/>
      </c>
    </row>
    <row r="783" spans="1:24" x14ac:dyDescent="0.25">
      <c r="A783" s="2"/>
      <c r="B783" s="86"/>
      <c r="C783" s="87"/>
      <c r="D783" s="88"/>
      <c r="E783" s="89"/>
      <c r="F783" s="90"/>
      <c r="G783" s="2"/>
      <c r="H783" s="38" t="str">
        <f t="shared" si="60"/>
        <v/>
      </c>
      <c r="I783" s="2"/>
      <c r="M783" s="6" t="str">
        <f t="shared" si="61"/>
        <v/>
      </c>
      <c r="N783" s="7" t="str">
        <f>IF($D783="", "", IF(COUNTIF(Budgets!$T$11:$T$20, $D783)&gt;0, $F$9, IF(COUNTIF(Budgets!$T$22:$T$46, $D783)&gt;0, $E$9, "")))</f>
        <v/>
      </c>
      <c r="P783" s="12" t="str">
        <f t="shared" si="62"/>
        <v/>
      </c>
      <c r="R783" s="12" t="str">
        <f t="shared" si="63"/>
        <v/>
      </c>
      <c r="T783" s="12" t="str">
        <f ca="1">IFERROR(INDEX(Report!$BE$6:$BE$17, MATCH($P783, Report!$AZ$6:$AZ$17, 0)), "")</f>
        <v/>
      </c>
      <c r="V783" s="12" t="str">
        <f t="shared" ca="1" si="64"/>
        <v/>
      </c>
      <c r="X783" s="12" t="str">
        <f>IF($B783="", "", IF(OR(ISNUMBER($B783)=FALSE, $B783&lt;Report!$AX$6, $B783&gt;Report!$AY$17), "Red", ""))</f>
        <v/>
      </c>
    </row>
    <row r="784" spans="1:24" x14ac:dyDescent="0.25">
      <c r="A784" s="2"/>
      <c r="B784" s="86"/>
      <c r="C784" s="87"/>
      <c r="D784" s="88"/>
      <c r="E784" s="89"/>
      <c r="F784" s="90"/>
      <c r="G784" s="2"/>
      <c r="H784" s="38" t="str">
        <f t="shared" si="60"/>
        <v/>
      </c>
      <c r="I784" s="2"/>
      <c r="M784" s="6" t="str">
        <f t="shared" si="61"/>
        <v/>
      </c>
      <c r="N784" s="7" t="str">
        <f>IF($D784="", "", IF(COUNTIF(Budgets!$T$11:$T$20, $D784)&gt;0, $F$9, IF(COUNTIF(Budgets!$T$22:$T$46, $D784)&gt;0, $E$9, "")))</f>
        <v/>
      </c>
      <c r="P784" s="12" t="str">
        <f t="shared" si="62"/>
        <v/>
      </c>
      <c r="R784" s="12" t="str">
        <f t="shared" si="63"/>
        <v/>
      </c>
      <c r="T784" s="12" t="str">
        <f ca="1">IFERROR(INDEX(Report!$BE$6:$BE$17, MATCH($P784, Report!$AZ$6:$AZ$17, 0)), "")</f>
        <v/>
      </c>
      <c r="V784" s="12" t="str">
        <f t="shared" ca="1" si="64"/>
        <v/>
      </c>
      <c r="X784" s="12" t="str">
        <f>IF($B784="", "", IF(OR(ISNUMBER($B784)=FALSE, $B784&lt;Report!$AX$6, $B784&gt;Report!$AY$17), "Red", ""))</f>
        <v/>
      </c>
    </row>
    <row r="785" spans="1:24" x14ac:dyDescent="0.25">
      <c r="A785" s="2"/>
      <c r="B785" s="86"/>
      <c r="C785" s="87"/>
      <c r="D785" s="88"/>
      <c r="E785" s="89"/>
      <c r="F785" s="90"/>
      <c r="G785" s="2"/>
      <c r="H785" s="38" t="str">
        <f t="shared" si="60"/>
        <v/>
      </c>
      <c r="I785" s="2"/>
      <c r="M785" s="6" t="str">
        <f t="shared" si="61"/>
        <v/>
      </c>
      <c r="N785" s="7" t="str">
        <f>IF($D785="", "", IF(COUNTIF(Budgets!$T$11:$T$20, $D785)&gt;0, $F$9, IF(COUNTIF(Budgets!$T$22:$T$46, $D785)&gt;0, $E$9, "")))</f>
        <v/>
      </c>
      <c r="P785" s="12" t="str">
        <f t="shared" si="62"/>
        <v/>
      </c>
      <c r="R785" s="12" t="str">
        <f t="shared" si="63"/>
        <v/>
      </c>
      <c r="T785" s="12" t="str">
        <f ca="1">IFERROR(INDEX(Report!$BE$6:$BE$17, MATCH($P785, Report!$AZ$6:$AZ$17, 0)), "")</f>
        <v/>
      </c>
      <c r="V785" s="12" t="str">
        <f t="shared" ca="1" si="64"/>
        <v/>
      </c>
      <c r="X785" s="12" t="str">
        <f>IF($B785="", "", IF(OR(ISNUMBER($B785)=FALSE, $B785&lt;Report!$AX$6, $B785&gt;Report!$AY$17), "Red", ""))</f>
        <v/>
      </c>
    </row>
    <row r="786" spans="1:24" x14ac:dyDescent="0.25">
      <c r="A786" s="2"/>
      <c r="B786" s="86"/>
      <c r="C786" s="87"/>
      <c r="D786" s="88"/>
      <c r="E786" s="89"/>
      <c r="F786" s="90"/>
      <c r="G786" s="2"/>
      <c r="H786" s="38" t="str">
        <f t="shared" si="60"/>
        <v/>
      </c>
      <c r="I786" s="2"/>
      <c r="M786" s="6" t="str">
        <f t="shared" si="61"/>
        <v/>
      </c>
      <c r="N786" s="7" t="str">
        <f>IF($D786="", "", IF(COUNTIF(Budgets!$T$11:$T$20, $D786)&gt;0, $F$9, IF(COUNTIF(Budgets!$T$22:$T$46, $D786)&gt;0, $E$9, "")))</f>
        <v/>
      </c>
      <c r="P786" s="12" t="str">
        <f t="shared" si="62"/>
        <v/>
      </c>
      <c r="R786" s="12" t="str">
        <f t="shared" si="63"/>
        <v/>
      </c>
      <c r="T786" s="12" t="str">
        <f ca="1">IFERROR(INDEX(Report!$BE$6:$BE$17, MATCH($P786, Report!$AZ$6:$AZ$17, 0)), "")</f>
        <v/>
      </c>
      <c r="V786" s="12" t="str">
        <f t="shared" ca="1" si="64"/>
        <v/>
      </c>
      <c r="X786" s="12" t="str">
        <f>IF($B786="", "", IF(OR(ISNUMBER($B786)=FALSE, $B786&lt;Report!$AX$6, $B786&gt;Report!$AY$17), "Red", ""))</f>
        <v/>
      </c>
    </row>
    <row r="787" spans="1:24" x14ac:dyDescent="0.25">
      <c r="A787" s="2"/>
      <c r="B787" s="86"/>
      <c r="C787" s="87"/>
      <c r="D787" s="88"/>
      <c r="E787" s="89"/>
      <c r="F787" s="90"/>
      <c r="G787" s="2"/>
      <c r="H787" s="38" t="str">
        <f t="shared" si="60"/>
        <v/>
      </c>
      <c r="I787" s="2"/>
      <c r="M787" s="6" t="str">
        <f t="shared" si="61"/>
        <v/>
      </c>
      <c r="N787" s="7" t="str">
        <f>IF($D787="", "", IF(COUNTIF(Budgets!$T$11:$T$20, $D787)&gt;0, $F$9, IF(COUNTIF(Budgets!$T$22:$T$46, $D787)&gt;0, $E$9, "")))</f>
        <v/>
      </c>
      <c r="P787" s="12" t="str">
        <f t="shared" si="62"/>
        <v/>
      </c>
      <c r="R787" s="12" t="str">
        <f t="shared" si="63"/>
        <v/>
      </c>
      <c r="T787" s="12" t="str">
        <f ca="1">IFERROR(INDEX(Report!$BE$6:$BE$17, MATCH($P787, Report!$AZ$6:$AZ$17, 0)), "")</f>
        <v/>
      </c>
      <c r="V787" s="12" t="str">
        <f t="shared" ca="1" si="64"/>
        <v/>
      </c>
      <c r="X787" s="12" t="str">
        <f>IF($B787="", "", IF(OR(ISNUMBER($B787)=FALSE, $B787&lt;Report!$AX$6, $B787&gt;Report!$AY$17), "Red", ""))</f>
        <v/>
      </c>
    </row>
    <row r="788" spans="1:24" x14ac:dyDescent="0.25">
      <c r="A788" s="2"/>
      <c r="B788" s="86"/>
      <c r="C788" s="87"/>
      <c r="D788" s="88"/>
      <c r="E788" s="89"/>
      <c r="F788" s="90"/>
      <c r="G788" s="2"/>
      <c r="H788" s="38" t="str">
        <f t="shared" si="60"/>
        <v/>
      </c>
      <c r="I788" s="2"/>
      <c r="M788" s="6" t="str">
        <f t="shared" si="61"/>
        <v/>
      </c>
      <c r="N788" s="7" t="str">
        <f>IF($D788="", "", IF(COUNTIF(Budgets!$T$11:$T$20, $D788)&gt;0, $F$9, IF(COUNTIF(Budgets!$T$22:$T$46, $D788)&gt;0, $E$9, "")))</f>
        <v/>
      </c>
      <c r="P788" s="12" t="str">
        <f t="shared" si="62"/>
        <v/>
      </c>
      <c r="R788" s="12" t="str">
        <f t="shared" si="63"/>
        <v/>
      </c>
      <c r="T788" s="12" t="str">
        <f ca="1">IFERROR(INDEX(Report!$BE$6:$BE$17, MATCH($P788, Report!$AZ$6:$AZ$17, 0)), "")</f>
        <v/>
      </c>
      <c r="V788" s="12" t="str">
        <f t="shared" ca="1" si="64"/>
        <v/>
      </c>
      <c r="X788" s="12" t="str">
        <f>IF($B788="", "", IF(OR(ISNUMBER($B788)=FALSE, $B788&lt;Report!$AX$6, $B788&gt;Report!$AY$17), "Red", ""))</f>
        <v/>
      </c>
    </row>
    <row r="789" spans="1:24" x14ac:dyDescent="0.25">
      <c r="A789" s="2"/>
      <c r="B789" s="86"/>
      <c r="C789" s="87"/>
      <c r="D789" s="88"/>
      <c r="E789" s="89"/>
      <c r="F789" s="90"/>
      <c r="G789" s="2"/>
      <c r="H789" s="38" t="str">
        <f t="shared" si="60"/>
        <v/>
      </c>
      <c r="I789" s="2"/>
      <c r="M789" s="6" t="str">
        <f t="shared" si="61"/>
        <v/>
      </c>
      <c r="N789" s="7" t="str">
        <f>IF($D789="", "", IF(COUNTIF(Budgets!$T$11:$T$20, $D789)&gt;0, $F$9, IF(COUNTIF(Budgets!$T$22:$T$46, $D789)&gt;0, $E$9, "")))</f>
        <v/>
      </c>
      <c r="P789" s="12" t="str">
        <f t="shared" si="62"/>
        <v/>
      </c>
      <c r="R789" s="12" t="str">
        <f t="shared" si="63"/>
        <v/>
      </c>
      <c r="T789" s="12" t="str">
        <f ca="1">IFERROR(INDEX(Report!$BE$6:$BE$17, MATCH($P789, Report!$AZ$6:$AZ$17, 0)), "")</f>
        <v/>
      </c>
      <c r="V789" s="12" t="str">
        <f t="shared" ca="1" si="64"/>
        <v/>
      </c>
      <c r="X789" s="12" t="str">
        <f>IF($B789="", "", IF(OR(ISNUMBER($B789)=FALSE, $B789&lt;Report!$AX$6, $B789&gt;Report!$AY$17), "Red", ""))</f>
        <v/>
      </c>
    </row>
    <row r="790" spans="1:24" x14ac:dyDescent="0.25">
      <c r="A790" s="2"/>
      <c r="B790" s="86"/>
      <c r="C790" s="87"/>
      <c r="D790" s="88"/>
      <c r="E790" s="89"/>
      <c r="F790" s="90"/>
      <c r="G790" s="2"/>
      <c r="H790" s="38" t="str">
        <f t="shared" si="60"/>
        <v/>
      </c>
      <c r="I790" s="2"/>
      <c r="M790" s="6" t="str">
        <f t="shared" si="61"/>
        <v/>
      </c>
      <c r="N790" s="7" t="str">
        <f>IF($D790="", "", IF(COUNTIF(Budgets!$T$11:$T$20, $D790)&gt;0, $F$9, IF(COUNTIF(Budgets!$T$22:$T$46, $D790)&gt;0, $E$9, "")))</f>
        <v/>
      </c>
      <c r="P790" s="12" t="str">
        <f t="shared" si="62"/>
        <v/>
      </c>
      <c r="R790" s="12" t="str">
        <f t="shared" si="63"/>
        <v/>
      </c>
      <c r="T790" s="12" t="str">
        <f ca="1">IFERROR(INDEX(Report!$BE$6:$BE$17, MATCH($P790, Report!$AZ$6:$AZ$17, 0)), "")</f>
        <v/>
      </c>
      <c r="V790" s="12" t="str">
        <f t="shared" ca="1" si="64"/>
        <v/>
      </c>
      <c r="X790" s="12" t="str">
        <f>IF($B790="", "", IF(OR(ISNUMBER($B790)=FALSE, $B790&lt;Report!$AX$6, $B790&gt;Report!$AY$17), "Red", ""))</f>
        <v/>
      </c>
    </row>
    <row r="791" spans="1:24" x14ac:dyDescent="0.25">
      <c r="A791" s="2"/>
      <c r="B791" s="86"/>
      <c r="C791" s="87"/>
      <c r="D791" s="88"/>
      <c r="E791" s="89"/>
      <c r="F791" s="90"/>
      <c r="G791" s="2"/>
      <c r="H791" s="38" t="str">
        <f t="shared" si="60"/>
        <v/>
      </c>
      <c r="I791" s="2"/>
      <c r="M791" s="6" t="str">
        <f t="shared" si="61"/>
        <v/>
      </c>
      <c r="N791" s="7" t="str">
        <f>IF($D791="", "", IF(COUNTIF(Budgets!$T$11:$T$20, $D791)&gt;0, $F$9, IF(COUNTIF(Budgets!$T$22:$T$46, $D791)&gt;0, $E$9, "")))</f>
        <v/>
      </c>
      <c r="P791" s="12" t="str">
        <f t="shared" si="62"/>
        <v/>
      </c>
      <c r="R791" s="12" t="str">
        <f t="shared" si="63"/>
        <v/>
      </c>
      <c r="T791" s="12" t="str">
        <f ca="1">IFERROR(INDEX(Report!$BE$6:$BE$17, MATCH($P791, Report!$AZ$6:$AZ$17, 0)), "")</f>
        <v/>
      </c>
      <c r="V791" s="12" t="str">
        <f t="shared" ca="1" si="64"/>
        <v/>
      </c>
      <c r="X791" s="12" t="str">
        <f>IF($B791="", "", IF(OR(ISNUMBER($B791)=FALSE, $B791&lt;Report!$AX$6, $B791&gt;Report!$AY$17), "Red", ""))</f>
        <v/>
      </c>
    </row>
    <row r="792" spans="1:24" x14ac:dyDescent="0.25">
      <c r="A792" s="2"/>
      <c r="B792" s="86"/>
      <c r="C792" s="87"/>
      <c r="D792" s="88"/>
      <c r="E792" s="89"/>
      <c r="F792" s="90"/>
      <c r="G792" s="2"/>
      <c r="H792" s="38" t="str">
        <f t="shared" si="60"/>
        <v/>
      </c>
      <c r="I792" s="2"/>
      <c r="M792" s="6" t="str">
        <f t="shared" si="61"/>
        <v/>
      </c>
      <c r="N792" s="7" t="str">
        <f>IF($D792="", "", IF(COUNTIF(Budgets!$T$11:$T$20, $D792)&gt;0, $F$9, IF(COUNTIF(Budgets!$T$22:$T$46, $D792)&gt;0, $E$9, "")))</f>
        <v/>
      </c>
      <c r="P792" s="12" t="str">
        <f t="shared" si="62"/>
        <v/>
      </c>
      <c r="R792" s="12" t="str">
        <f t="shared" si="63"/>
        <v/>
      </c>
      <c r="T792" s="12" t="str">
        <f ca="1">IFERROR(INDEX(Report!$BE$6:$BE$17, MATCH($P792, Report!$AZ$6:$AZ$17, 0)), "")</f>
        <v/>
      </c>
      <c r="V792" s="12" t="str">
        <f t="shared" ca="1" si="64"/>
        <v/>
      </c>
      <c r="X792" s="12" t="str">
        <f>IF($B792="", "", IF(OR(ISNUMBER($B792)=FALSE, $B792&lt;Report!$AX$6, $B792&gt;Report!$AY$17), "Red", ""))</f>
        <v/>
      </c>
    </row>
    <row r="793" spans="1:24" x14ac:dyDescent="0.25">
      <c r="A793" s="2"/>
      <c r="B793" s="86"/>
      <c r="C793" s="87"/>
      <c r="D793" s="88"/>
      <c r="E793" s="89"/>
      <c r="F793" s="90"/>
      <c r="G793" s="2"/>
      <c r="H793" s="38" t="str">
        <f t="shared" si="60"/>
        <v/>
      </c>
      <c r="I793" s="2"/>
      <c r="M793" s="6" t="str">
        <f t="shared" si="61"/>
        <v/>
      </c>
      <c r="N793" s="7" t="str">
        <f>IF($D793="", "", IF(COUNTIF(Budgets!$T$11:$T$20, $D793)&gt;0, $F$9, IF(COUNTIF(Budgets!$T$22:$T$46, $D793)&gt;0, $E$9, "")))</f>
        <v/>
      </c>
      <c r="P793" s="12" t="str">
        <f t="shared" si="62"/>
        <v/>
      </c>
      <c r="R793" s="12" t="str">
        <f t="shared" si="63"/>
        <v/>
      </c>
      <c r="T793" s="12" t="str">
        <f ca="1">IFERROR(INDEX(Report!$BE$6:$BE$17, MATCH($P793, Report!$AZ$6:$AZ$17, 0)), "")</f>
        <v/>
      </c>
      <c r="V793" s="12" t="str">
        <f t="shared" ca="1" si="64"/>
        <v/>
      </c>
      <c r="X793" s="12" t="str">
        <f>IF($B793="", "", IF(OR(ISNUMBER($B793)=FALSE, $B793&lt;Report!$AX$6, $B793&gt;Report!$AY$17), "Red", ""))</f>
        <v/>
      </c>
    </row>
    <row r="794" spans="1:24" x14ac:dyDescent="0.25">
      <c r="A794" s="2"/>
      <c r="B794" s="86"/>
      <c r="C794" s="87"/>
      <c r="D794" s="88"/>
      <c r="E794" s="89"/>
      <c r="F794" s="90"/>
      <c r="G794" s="2"/>
      <c r="H794" s="38" t="str">
        <f t="shared" si="60"/>
        <v/>
      </c>
      <c r="I794" s="2"/>
      <c r="M794" s="6" t="str">
        <f t="shared" si="61"/>
        <v/>
      </c>
      <c r="N794" s="7" t="str">
        <f>IF($D794="", "", IF(COUNTIF(Budgets!$T$11:$T$20, $D794)&gt;0, $F$9, IF(COUNTIF(Budgets!$T$22:$T$46, $D794)&gt;0, $E$9, "")))</f>
        <v/>
      </c>
      <c r="P794" s="12" t="str">
        <f t="shared" si="62"/>
        <v/>
      </c>
      <c r="R794" s="12" t="str">
        <f t="shared" si="63"/>
        <v/>
      </c>
      <c r="T794" s="12" t="str">
        <f ca="1">IFERROR(INDEX(Report!$BE$6:$BE$17, MATCH($P794, Report!$AZ$6:$AZ$17, 0)), "")</f>
        <v/>
      </c>
      <c r="V794" s="12" t="str">
        <f t="shared" ca="1" si="64"/>
        <v/>
      </c>
      <c r="X794" s="12" t="str">
        <f>IF($B794="", "", IF(OR(ISNUMBER($B794)=FALSE, $B794&lt;Report!$AX$6, $B794&gt;Report!$AY$17), "Red", ""))</f>
        <v/>
      </c>
    </row>
    <row r="795" spans="1:24" x14ac:dyDescent="0.25">
      <c r="A795" s="2"/>
      <c r="B795" s="86"/>
      <c r="C795" s="87"/>
      <c r="D795" s="88"/>
      <c r="E795" s="89"/>
      <c r="F795" s="90"/>
      <c r="G795" s="2"/>
      <c r="H795" s="38" t="str">
        <f t="shared" si="60"/>
        <v/>
      </c>
      <c r="I795" s="2"/>
      <c r="M795" s="6" t="str">
        <f t="shared" si="61"/>
        <v/>
      </c>
      <c r="N795" s="7" t="str">
        <f>IF($D795="", "", IF(COUNTIF(Budgets!$T$11:$T$20, $D795)&gt;0, $F$9, IF(COUNTIF(Budgets!$T$22:$T$46, $D795)&gt;0, $E$9, "")))</f>
        <v/>
      </c>
      <c r="P795" s="12" t="str">
        <f t="shared" si="62"/>
        <v/>
      </c>
      <c r="R795" s="12" t="str">
        <f t="shared" si="63"/>
        <v/>
      </c>
      <c r="T795" s="12" t="str">
        <f ca="1">IFERROR(INDEX(Report!$BE$6:$BE$17, MATCH($P795, Report!$AZ$6:$AZ$17, 0)), "")</f>
        <v/>
      </c>
      <c r="V795" s="12" t="str">
        <f t="shared" ca="1" si="64"/>
        <v/>
      </c>
      <c r="X795" s="12" t="str">
        <f>IF($B795="", "", IF(OR(ISNUMBER($B795)=FALSE, $B795&lt;Report!$AX$6, $B795&gt;Report!$AY$17), "Red", ""))</f>
        <v/>
      </c>
    </row>
    <row r="796" spans="1:24" x14ac:dyDescent="0.25">
      <c r="A796" s="2"/>
      <c r="B796" s="86"/>
      <c r="C796" s="87"/>
      <c r="D796" s="88"/>
      <c r="E796" s="89"/>
      <c r="F796" s="90"/>
      <c r="G796" s="2"/>
      <c r="H796" s="38" t="str">
        <f t="shared" si="60"/>
        <v/>
      </c>
      <c r="I796" s="2"/>
      <c r="M796" s="6" t="str">
        <f t="shared" si="61"/>
        <v/>
      </c>
      <c r="N796" s="7" t="str">
        <f>IF($D796="", "", IF(COUNTIF(Budgets!$T$11:$T$20, $D796)&gt;0, $F$9, IF(COUNTIF(Budgets!$T$22:$T$46, $D796)&gt;0, $E$9, "")))</f>
        <v/>
      </c>
      <c r="P796" s="12" t="str">
        <f t="shared" si="62"/>
        <v/>
      </c>
      <c r="R796" s="12" t="str">
        <f t="shared" si="63"/>
        <v/>
      </c>
      <c r="T796" s="12" t="str">
        <f ca="1">IFERROR(INDEX(Report!$BE$6:$BE$17, MATCH($P796, Report!$AZ$6:$AZ$17, 0)), "")</f>
        <v/>
      </c>
      <c r="V796" s="12" t="str">
        <f t="shared" ca="1" si="64"/>
        <v/>
      </c>
      <c r="X796" s="12" t="str">
        <f>IF($B796="", "", IF(OR(ISNUMBER($B796)=FALSE, $B796&lt;Report!$AX$6, $B796&gt;Report!$AY$17), "Red", ""))</f>
        <v/>
      </c>
    </row>
    <row r="797" spans="1:24" x14ac:dyDescent="0.25">
      <c r="A797" s="2"/>
      <c r="B797" s="86"/>
      <c r="C797" s="87"/>
      <c r="D797" s="88"/>
      <c r="E797" s="89"/>
      <c r="F797" s="90"/>
      <c r="G797" s="2"/>
      <c r="H797" s="38" t="str">
        <f t="shared" si="60"/>
        <v/>
      </c>
      <c r="I797" s="2"/>
      <c r="M797" s="6" t="str">
        <f t="shared" si="61"/>
        <v/>
      </c>
      <c r="N797" s="7" t="str">
        <f>IF($D797="", "", IF(COUNTIF(Budgets!$T$11:$T$20, $D797)&gt;0, $F$9, IF(COUNTIF(Budgets!$T$22:$T$46, $D797)&gt;0, $E$9, "")))</f>
        <v/>
      </c>
      <c r="P797" s="12" t="str">
        <f t="shared" si="62"/>
        <v/>
      </c>
      <c r="R797" s="12" t="str">
        <f t="shared" si="63"/>
        <v/>
      </c>
      <c r="T797" s="12" t="str">
        <f ca="1">IFERROR(INDEX(Report!$BE$6:$BE$17, MATCH($P797, Report!$AZ$6:$AZ$17, 0)), "")</f>
        <v/>
      </c>
      <c r="V797" s="12" t="str">
        <f t="shared" ca="1" si="64"/>
        <v/>
      </c>
      <c r="X797" s="12" t="str">
        <f>IF($B797="", "", IF(OR(ISNUMBER($B797)=FALSE, $B797&lt;Report!$AX$6, $B797&gt;Report!$AY$17), "Red", ""))</f>
        <v/>
      </c>
    </row>
    <row r="798" spans="1:24" x14ac:dyDescent="0.25">
      <c r="A798" s="2"/>
      <c r="B798" s="86"/>
      <c r="C798" s="87"/>
      <c r="D798" s="88"/>
      <c r="E798" s="89"/>
      <c r="F798" s="90"/>
      <c r="G798" s="2"/>
      <c r="H798" s="38" t="str">
        <f t="shared" si="60"/>
        <v/>
      </c>
      <c r="I798" s="2"/>
      <c r="M798" s="6" t="str">
        <f t="shared" si="61"/>
        <v/>
      </c>
      <c r="N798" s="7" t="str">
        <f>IF($D798="", "", IF(COUNTIF(Budgets!$T$11:$T$20, $D798)&gt;0, $F$9, IF(COUNTIF(Budgets!$T$22:$T$46, $D798)&gt;0, $E$9, "")))</f>
        <v/>
      </c>
      <c r="P798" s="12" t="str">
        <f t="shared" si="62"/>
        <v/>
      </c>
      <c r="R798" s="12" t="str">
        <f t="shared" si="63"/>
        <v/>
      </c>
      <c r="T798" s="12" t="str">
        <f ca="1">IFERROR(INDEX(Report!$BE$6:$BE$17, MATCH($P798, Report!$AZ$6:$AZ$17, 0)), "")</f>
        <v/>
      </c>
      <c r="V798" s="12" t="str">
        <f t="shared" ca="1" si="64"/>
        <v/>
      </c>
      <c r="X798" s="12" t="str">
        <f>IF($B798="", "", IF(OR(ISNUMBER($B798)=FALSE, $B798&lt;Report!$AX$6, $B798&gt;Report!$AY$17), "Red", ""))</f>
        <v/>
      </c>
    </row>
    <row r="799" spans="1:24" x14ac:dyDescent="0.25">
      <c r="A799" s="2"/>
      <c r="B799" s="86"/>
      <c r="C799" s="87"/>
      <c r="D799" s="88"/>
      <c r="E799" s="89"/>
      <c r="F799" s="90"/>
      <c r="G799" s="2"/>
      <c r="H799" s="38" t="str">
        <f t="shared" si="60"/>
        <v/>
      </c>
      <c r="I799" s="2"/>
      <c r="M799" s="6" t="str">
        <f t="shared" si="61"/>
        <v/>
      </c>
      <c r="N799" s="7" t="str">
        <f>IF($D799="", "", IF(COUNTIF(Budgets!$T$11:$T$20, $D799)&gt;0, $F$9, IF(COUNTIF(Budgets!$T$22:$T$46, $D799)&gt;0, $E$9, "")))</f>
        <v/>
      </c>
      <c r="P799" s="12" t="str">
        <f t="shared" si="62"/>
        <v/>
      </c>
      <c r="R799" s="12" t="str">
        <f t="shared" si="63"/>
        <v/>
      </c>
      <c r="T799" s="12" t="str">
        <f ca="1">IFERROR(INDEX(Report!$BE$6:$BE$17, MATCH($P799, Report!$AZ$6:$AZ$17, 0)), "")</f>
        <v/>
      </c>
      <c r="V799" s="12" t="str">
        <f t="shared" ca="1" si="64"/>
        <v/>
      </c>
      <c r="X799" s="12" t="str">
        <f>IF($B799="", "", IF(OR(ISNUMBER($B799)=FALSE, $B799&lt;Report!$AX$6, $B799&gt;Report!$AY$17), "Red", ""))</f>
        <v/>
      </c>
    </row>
    <row r="800" spans="1:24" x14ac:dyDescent="0.25">
      <c r="A800" s="2"/>
      <c r="B800" s="86"/>
      <c r="C800" s="87"/>
      <c r="D800" s="88"/>
      <c r="E800" s="89"/>
      <c r="F800" s="90"/>
      <c r="G800" s="2"/>
      <c r="H800" s="38" t="str">
        <f t="shared" si="60"/>
        <v/>
      </c>
      <c r="I800" s="2"/>
      <c r="M800" s="6" t="str">
        <f t="shared" si="61"/>
        <v/>
      </c>
      <c r="N800" s="7" t="str">
        <f>IF($D800="", "", IF(COUNTIF(Budgets!$T$11:$T$20, $D800)&gt;0, $F$9, IF(COUNTIF(Budgets!$T$22:$T$46, $D800)&gt;0, $E$9, "")))</f>
        <v/>
      </c>
      <c r="P800" s="12" t="str">
        <f t="shared" si="62"/>
        <v/>
      </c>
      <c r="R800" s="12" t="str">
        <f t="shared" si="63"/>
        <v/>
      </c>
      <c r="T800" s="12" t="str">
        <f ca="1">IFERROR(INDEX(Report!$BE$6:$BE$17, MATCH($P800, Report!$AZ$6:$AZ$17, 0)), "")</f>
        <v/>
      </c>
      <c r="V800" s="12" t="str">
        <f t="shared" ca="1" si="64"/>
        <v/>
      </c>
      <c r="X800" s="12" t="str">
        <f>IF($B800="", "", IF(OR(ISNUMBER($B800)=FALSE, $B800&lt;Report!$AX$6, $B800&gt;Report!$AY$17), "Red", ""))</f>
        <v/>
      </c>
    </row>
    <row r="801" spans="1:24" x14ac:dyDescent="0.25">
      <c r="A801" s="2"/>
      <c r="B801" s="86"/>
      <c r="C801" s="87"/>
      <c r="D801" s="88"/>
      <c r="E801" s="89"/>
      <c r="F801" s="90"/>
      <c r="G801" s="2"/>
      <c r="H801" s="38" t="str">
        <f t="shared" si="60"/>
        <v/>
      </c>
      <c r="I801" s="2"/>
      <c r="M801" s="6" t="str">
        <f t="shared" si="61"/>
        <v/>
      </c>
      <c r="N801" s="7" t="str">
        <f>IF($D801="", "", IF(COUNTIF(Budgets!$T$11:$T$20, $D801)&gt;0, $F$9, IF(COUNTIF(Budgets!$T$22:$T$46, $D801)&gt;0, $E$9, "")))</f>
        <v/>
      </c>
      <c r="P801" s="12" t="str">
        <f t="shared" si="62"/>
        <v/>
      </c>
      <c r="R801" s="12" t="str">
        <f t="shared" si="63"/>
        <v/>
      </c>
      <c r="T801" s="12" t="str">
        <f ca="1">IFERROR(INDEX(Report!$BE$6:$BE$17, MATCH($P801, Report!$AZ$6:$AZ$17, 0)), "")</f>
        <v/>
      </c>
      <c r="V801" s="12" t="str">
        <f t="shared" ca="1" si="64"/>
        <v/>
      </c>
      <c r="X801" s="12" t="str">
        <f>IF($B801="", "", IF(OR(ISNUMBER($B801)=FALSE, $B801&lt;Report!$AX$6, $B801&gt;Report!$AY$17), "Red", ""))</f>
        <v/>
      </c>
    </row>
    <row r="802" spans="1:24" x14ac:dyDescent="0.25">
      <c r="A802" s="2"/>
      <c r="B802" s="86"/>
      <c r="C802" s="87"/>
      <c r="D802" s="88"/>
      <c r="E802" s="89"/>
      <c r="F802" s="90"/>
      <c r="G802" s="2"/>
      <c r="H802" s="38" t="str">
        <f t="shared" si="60"/>
        <v/>
      </c>
      <c r="I802" s="2"/>
      <c r="M802" s="6" t="str">
        <f t="shared" si="61"/>
        <v/>
      </c>
      <c r="N802" s="7" t="str">
        <f>IF($D802="", "", IF(COUNTIF(Budgets!$T$11:$T$20, $D802)&gt;0, $F$9, IF(COUNTIF(Budgets!$T$22:$T$46, $D802)&gt;0, $E$9, "")))</f>
        <v/>
      </c>
      <c r="P802" s="12" t="str">
        <f t="shared" si="62"/>
        <v/>
      </c>
      <c r="R802" s="12" t="str">
        <f t="shared" si="63"/>
        <v/>
      </c>
      <c r="T802" s="12" t="str">
        <f ca="1">IFERROR(INDEX(Report!$BE$6:$BE$17, MATCH($P802, Report!$AZ$6:$AZ$17, 0)), "")</f>
        <v/>
      </c>
      <c r="V802" s="12" t="str">
        <f t="shared" ca="1" si="64"/>
        <v/>
      </c>
      <c r="X802" s="12" t="str">
        <f>IF($B802="", "", IF(OR(ISNUMBER($B802)=FALSE, $B802&lt;Report!$AX$6, $B802&gt;Report!$AY$17), "Red", ""))</f>
        <v/>
      </c>
    </row>
    <row r="803" spans="1:24" x14ac:dyDescent="0.25">
      <c r="A803" s="2"/>
      <c r="B803" s="86"/>
      <c r="C803" s="87"/>
      <c r="D803" s="88"/>
      <c r="E803" s="89"/>
      <c r="F803" s="90"/>
      <c r="G803" s="2"/>
      <c r="H803" s="38" t="str">
        <f t="shared" si="60"/>
        <v/>
      </c>
      <c r="I803" s="2"/>
      <c r="M803" s="6" t="str">
        <f t="shared" si="61"/>
        <v/>
      </c>
      <c r="N803" s="7" t="str">
        <f>IF($D803="", "", IF(COUNTIF(Budgets!$T$11:$T$20, $D803)&gt;0, $F$9, IF(COUNTIF(Budgets!$T$22:$T$46, $D803)&gt;0, $E$9, "")))</f>
        <v/>
      </c>
      <c r="P803" s="12" t="str">
        <f t="shared" si="62"/>
        <v/>
      </c>
      <c r="R803" s="12" t="str">
        <f t="shared" si="63"/>
        <v/>
      </c>
      <c r="T803" s="12" t="str">
        <f ca="1">IFERROR(INDEX(Report!$BE$6:$BE$17, MATCH($P803, Report!$AZ$6:$AZ$17, 0)), "")</f>
        <v/>
      </c>
      <c r="V803" s="12" t="str">
        <f t="shared" ca="1" si="64"/>
        <v/>
      </c>
      <c r="X803" s="12" t="str">
        <f>IF($B803="", "", IF(OR(ISNUMBER($B803)=FALSE, $B803&lt;Report!$AX$6, $B803&gt;Report!$AY$17), "Red", ""))</f>
        <v/>
      </c>
    </row>
    <row r="804" spans="1:24" x14ac:dyDescent="0.25">
      <c r="A804" s="2"/>
      <c r="B804" s="86"/>
      <c r="C804" s="87"/>
      <c r="D804" s="88"/>
      <c r="E804" s="89"/>
      <c r="F804" s="90"/>
      <c r="G804" s="2"/>
      <c r="H804" s="38" t="str">
        <f t="shared" si="60"/>
        <v/>
      </c>
      <c r="I804" s="2"/>
      <c r="M804" s="6" t="str">
        <f t="shared" si="61"/>
        <v/>
      </c>
      <c r="N804" s="7" t="str">
        <f>IF($D804="", "", IF(COUNTIF(Budgets!$T$11:$T$20, $D804)&gt;0, $F$9, IF(COUNTIF(Budgets!$T$22:$T$46, $D804)&gt;0, $E$9, "")))</f>
        <v/>
      </c>
      <c r="P804" s="12" t="str">
        <f t="shared" si="62"/>
        <v/>
      </c>
      <c r="R804" s="12" t="str">
        <f t="shared" si="63"/>
        <v/>
      </c>
      <c r="T804" s="12" t="str">
        <f ca="1">IFERROR(INDEX(Report!$BE$6:$BE$17, MATCH($P804, Report!$AZ$6:$AZ$17, 0)), "")</f>
        <v/>
      </c>
      <c r="V804" s="12" t="str">
        <f t="shared" ca="1" si="64"/>
        <v/>
      </c>
      <c r="X804" s="12" t="str">
        <f>IF($B804="", "", IF(OR(ISNUMBER($B804)=FALSE, $B804&lt;Report!$AX$6, $B804&gt;Report!$AY$17), "Red", ""))</f>
        <v/>
      </c>
    </row>
    <row r="805" spans="1:24" x14ac:dyDescent="0.25">
      <c r="A805" s="2"/>
      <c r="B805" s="86"/>
      <c r="C805" s="87"/>
      <c r="D805" s="88"/>
      <c r="E805" s="89"/>
      <c r="F805" s="90"/>
      <c r="G805" s="2"/>
      <c r="H805" s="38" t="str">
        <f t="shared" si="60"/>
        <v/>
      </c>
      <c r="I805" s="2"/>
      <c r="M805" s="6" t="str">
        <f t="shared" si="61"/>
        <v/>
      </c>
      <c r="N805" s="7" t="str">
        <f>IF($D805="", "", IF(COUNTIF(Budgets!$T$11:$T$20, $D805)&gt;0, $F$9, IF(COUNTIF(Budgets!$T$22:$T$46, $D805)&gt;0, $E$9, "")))</f>
        <v/>
      </c>
      <c r="P805" s="12" t="str">
        <f t="shared" si="62"/>
        <v/>
      </c>
      <c r="R805" s="12" t="str">
        <f t="shared" si="63"/>
        <v/>
      </c>
      <c r="T805" s="12" t="str">
        <f ca="1">IFERROR(INDEX(Report!$BE$6:$BE$17, MATCH($P805, Report!$AZ$6:$AZ$17, 0)), "")</f>
        <v/>
      </c>
      <c r="V805" s="12" t="str">
        <f t="shared" ca="1" si="64"/>
        <v/>
      </c>
      <c r="X805" s="12" t="str">
        <f>IF($B805="", "", IF(OR(ISNUMBER($B805)=FALSE, $B805&lt;Report!$AX$6, $B805&gt;Report!$AY$17), "Red", ""))</f>
        <v/>
      </c>
    </row>
    <row r="806" spans="1:24" x14ac:dyDescent="0.25">
      <c r="A806" s="2"/>
      <c r="B806" s="86"/>
      <c r="C806" s="87"/>
      <c r="D806" s="88"/>
      <c r="E806" s="89"/>
      <c r="F806" s="90"/>
      <c r="G806" s="2"/>
      <c r="H806" s="38" t="str">
        <f t="shared" si="60"/>
        <v/>
      </c>
      <c r="I806" s="2"/>
      <c r="M806" s="6" t="str">
        <f t="shared" si="61"/>
        <v/>
      </c>
      <c r="N806" s="7" t="str">
        <f>IF($D806="", "", IF(COUNTIF(Budgets!$T$11:$T$20, $D806)&gt;0, $F$9, IF(COUNTIF(Budgets!$T$22:$T$46, $D806)&gt;0, $E$9, "")))</f>
        <v/>
      </c>
      <c r="P806" s="12" t="str">
        <f t="shared" si="62"/>
        <v/>
      </c>
      <c r="R806" s="12" t="str">
        <f t="shared" si="63"/>
        <v/>
      </c>
      <c r="T806" s="12" t="str">
        <f ca="1">IFERROR(INDEX(Report!$BE$6:$BE$17, MATCH($P806, Report!$AZ$6:$AZ$17, 0)), "")</f>
        <v/>
      </c>
      <c r="V806" s="12" t="str">
        <f t="shared" ca="1" si="64"/>
        <v/>
      </c>
      <c r="X806" s="12" t="str">
        <f>IF($B806="", "", IF(OR(ISNUMBER($B806)=FALSE, $B806&lt;Report!$AX$6, $B806&gt;Report!$AY$17), "Red", ""))</f>
        <v/>
      </c>
    </row>
    <row r="807" spans="1:24" x14ac:dyDescent="0.25">
      <c r="A807" s="2"/>
      <c r="B807" s="86"/>
      <c r="C807" s="87"/>
      <c r="D807" s="88"/>
      <c r="E807" s="89"/>
      <c r="F807" s="90"/>
      <c r="G807" s="2"/>
      <c r="H807" s="38" t="str">
        <f t="shared" si="60"/>
        <v/>
      </c>
      <c r="I807" s="2"/>
      <c r="M807" s="6" t="str">
        <f t="shared" si="61"/>
        <v/>
      </c>
      <c r="N807" s="7" t="str">
        <f>IF($D807="", "", IF(COUNTIF(Budgets!$T$11:$T$20, $D807)&gt;0, $F$9, IF(COUNTIF(Budgets!$T$22:$T$46, $D807)&gt;0, $E$9, "")))</f>
        <v/>
      </c>
      <c r="P807" s="12" t="str">
        <f t="shared" si="62"/>
        <v/>
      </c>
      <c r="R807" s="12" t="str">
        <f t="shared" si="63"/>
        <v/>
      </c>
      <c r="T807" s="12" t="str">
        <f ca="1">IFERROR(INDEX(Report!$BE$6:$BE$17, MATCH($P807, Report!$AZ$6:$AZ$17, 0)), "")</f>
        <v/>
      </c>
      <c r="V807" s="12" t="str">
        <f t="shared" ca="1" si="64"/>
        <v/>
      </c>
      <c r="X807" s="12" t="str">
        <f>IF($B807="", "", IF(OR(ISNUMBER($B807)=FALSE, $B807&lt;Report!$AX$6, $B807&gt;Report!$AY$17), "Red", ""))</f>
        <v/>
      </c>
    </row>
    <row r="808" spans="1:24" x14ac:dyDescent="0.25">
      <c r="A808" s="2"/>
      <c r="B808" s="86"/>
      <c r="C808" s="87"/>
      <c r="D808" s="88"/>
      <c r="E808" s="89"/>
      <c r="F808" s="90"/>
      <c r="G808" s="2"/>
      <c r="H808" s="38" t="str">
        <f t="shared" si="60"/>
        <v/>
      </c>
      <c r="I808" s="2"/>
      <c r="M808" s="6" t="str">
        <f t="shared" si="61"/>
        <v/>
      </c>
      <c r="N808" s="7" t="str">
        <f>IF($D808="", "", IF(COUNTIF(Budgets!$T$11:$T$20, $D808)&gt;0, $F$9, IF(COUNTIF(Budgets!$T$22:$T$46, $D808)&gt;0, $E$9, "")))</f>
        <v/>
      </c>
      <c r="P808" s="12" t="str">
        <f t="shared" si="62"/>
        <v/>
      </c>
      <c r="R808" s="12" t="str">
        <f t="shared" si="63"/>
        <v/>
      </c>
      <c r="T808" s="12" t="str">
        <f ca="1">IFERROR(INDEX(Report!$BE$6:$BE$17, MATCH($P808, Report!$AZ$6:$AZ$17, 0)), "")</f>
        <v/>
      </c>
      <c r="V808" s="12" t="str">
        <f t="shared" ca="1" si="64"/>
        <v/>
      </c>
      <c r="X808" s="12" t="str">
        <f>IF($B808="", "", IF(OR(ISNUMBER($B808)=FALSE, $B808&lt;Report!$AX$6, $B808&gt;Report!$AY$17), "Red", ""))</f>
        <v/>
      </c>
    </row>
    <row r="809" spans="1:24" x14ac:dyDescent="0.25">
      <c r="A809" s="2"/>
      <c r="B809" s="86"/>
      <c r="C809" s="87"/>
      <c r="D809" s="88"/>
      <c r="E809" s="89"/>
      <c r="F809" s="90"/>
      <c r="G809" s="2"/>
      <c r="H809" s="38" t="str">
        <f t="shared" si="60"/>
        <v/>
      </c>
      <c r="I809" s="2"/>
      <c r="M809" s="6" t="str">
        <f t="shared" si="61"/>
        <v/>
      </c>
      <c r="N809" s="7" t="str">
        <f>IF($D809="", "", IF(COUNTIF(Budgets!$T$11:$T$20, $D809)&gt;0, $F$9, IF(COUNTIF(Budgets!$T$22:$T$46, $D809)&gt;0, $E$9, "")))</f>
        <v/>
      </c>
      <c r="P809" s="12" t="str">
        <f t="shared" si="62"/>
        <v/>
      </c>
      <c r="R809" s="12" t="str">
        <f t="shared" si="63"/>
        <v/>
      </c>
      <c r="T809" s="12" t="str">
        <f ca="1">IFERROR(INDEX(Report!$BE$6:$BE$17, MATCH($P809, Report!$AZ$6:$AZ$17, 0)), "")</f>
        <v/>
      </c>
      <c r="V809" s="12" t="str">
        <f t="shared" ca="1" si="64"/>
        <v/>
      </c>
      <c r="X809" s="12" t="str">
        <f>IF($B809="", "", IF(OR(ISNUMBER($B809)=FALSE, $B809&lt;Report!$AX$6, $B809&gt;Report!$AY$17), "Red", ""))</f>
        <v/>
      </c>
    </row>
    <row r="810" spans="1:24" x14ac:dyDescent="0.25">
      <c r="A810" s="2"/>
      <c r="B810" s="86"/>
      <c r="C810" s="87"/>
      <c r="D810" s="88"/>
      <c r="E810" s="89"/>
      <c r="F810" s="90"/>
      <c r="G810" s="2"/>
      <c r="H810" s="38" t="str">
        <f t="shared" si="60"/>
        <v/>
      </c>
      <c r="I810" s="2"/>
      <c r="M810" s="6" t="str">
        <f t="shared" si="61"/>
        <v/>
      </c>
      <c r="N810" s="7" t="str">
        <f>IF($D810="", "", IF(COUNTIF(Budgets!$T$11:$T$20, $D810)&gt;0, $F$9, IF(COUNTIF(Budgets!$T$22:$T$46, $D810)&gt;0, $E$9, "")))</f>
        <v/>
      </c>
      <c r="P810" s="12" t="str">
        <f t="shared" si="62"/>
        <v/>
      </c>
      <c r="R810" s="12" t="str">
        <f t="shared" si="63"/>
        <v/>
      </c>
      <c r="T810" s="12" t="str">
        <f ca="1">IFERROR(INDEX(Report!$BE$6:$BE$17, MATCH($P810, Report!$AZ$6:$AZ$17, 0)), "")</f>
        <v/>
      </c>
      <c r="V810" s="12" t="str">
        <f t="shared" ca="1" si="64"/>
        <v/>
      </c>
      <c r="X810" s="12" t="str">
        <f>IF($B810="", "", IF(OR(ISNUMBER($B810)=FALSE, $B810&lt;Report!$AX$6, $B810&gt;Report!$AY$17), "Red", ""))</f>
        <v/>
      </c>
    </row>
    <row r="811" spans="1:24" x14ac:dyDescent="0.25">
      <c r="A811" s="2"/>
      <c r="B811" s="86"/>
      <c r="C811" s="87"/>
      <c r="D811" s="88"/>
      <c r="E811" s="89"/>
      <c r="F811" s="90"/>
      <c r="G811" s="2"/>
      <c r="H811" s="38" t="str">
        <f t="shared" si="60"/>
        <v/>
      </c>
      <c r="I811" s="2"/>
      <c r="M811" s="6" t="str">
        <f t="shared" si="61"/>
        <v/>
      </c>
      <c r="N811" s="7" t="str">
        <f>IF($D811="", "", IF(COUNTIF(Budgets!$T$11:$T$20, $D811)&gt;0, $F$9, IF(COUNTIF(Budgets!$T$22:$T$46, $D811)&gt;0, $E$9, "")))</f>
        <v/>
      </c>
      <c r="P811" s="12" t="str">
        <f t="shared" si="62"/>
        <v/>
      </c>
      <c r="R811" s="12" t="str">
        <f t="shared" si="63"/>
        <v/>
      </c>
      <c r="T811" s="12" t="str">
        <f ca="1">IFERROR(INDEX(Report!$BE$6:$BE$17, MATCH($P811, Report!$AZ$6:$AZ$17, 0)), "")</f>
        <v/>
      </c>
      <c r="V811" s="12" t="str">
        <f t="shared" ca="1" si="64"/>
        <v/>
      </c>
      <c r="X811" s="12" t="str">
        <f>IF($B811="", "", IF(OR(ISNUMBER($B811)=FALSE, $B811&lt;Report!$AX$6, $B811&gt;Report!$AY$17), "Red", ""))</f>
        <v/>
      </c>
    </row>
    <row r="812" spans="1:24" x14ac:dyDescent="0.25">
      <c r="A812" s="2"/>
      <c r="B812" s="86"/>
      <c r="C812" s="87"/>
      <c r="D812" s="88"/>
      <c r="E812" s="89"/>
      <c r="F812" s="90"/>
      <c r="G812" s="2"/>
      <c r="H812" s="38" t="str">
        <f t="shared" si="60"/>
        <v/>
      </c>
      <c r="I812" s="2"/>
      <c r="M812" s="6" t="str">
        <f t="shared" si="61"/>
        <v/>
      </c>
      <c r="N812" s="7" t="str">
        <f>IF($D812="", "", IF(COUNTIF(Budgets!$T$11:$T$20, $D812)&gt;0, $F$9, IF(COUNTIF(Budgets!$T$22:$T$46, $D812)&gt;0, $E$9, "")))</f>
        <v/>
      </c>
      <c r="P812" s="12" t="str">
        <f t="shared" si="62"/>
        <v/>
      </c>
      <c r="R812" s="12" t="str">
        <f t="shared" si="63"/>
        <v/>
      </c>
      <c r="T812" s="12" t="str">
        <f ca="1">IFERROR(INDEX(Report!$BE$6:$BE$17, MATCH($P812, Report!$AZ$6:$AZ$17, 0)), "")</f>
        <v/>
      </c>
      <c r="V812" s="12" t="str">
        <f t="shared" ca="1" si="64"/>
        <v/>
      </c>
      <c r="X812" s="12" t="str">
        <f>IF($B812="", "", IF(OR(ISNUMBER($B812)=FALSE, $B812&lt;Report!$AX$6, $B812&gt;Report!$AY$17), "Red", ""))</f>
        <v/>
      </c>
    </row>
    <row r="813" spans="1:24" x14ac:dyDescent="0.25">
      <c r="A813" s="2"/>
      <c r="B813" s="86"/>
      <c r="C813" s="87"/>
      <c r="D813" s="88"/>
      <c r="E813" s="89"/>
      <c r="F813" s="90"/>
      <c r="G813" s="2"/>
      <c r="H813" s="38" t="str">
        <f t="shared" si="60"/>
        <v/>
      </c>
      <c r="I813" s="2"/>
      <c r="M813" s="6" t="str">
        <f t="shared" si="61"/>
        <v/>
      </c>
      <c r="N813" s="7" t="str">
        <f>IF($D813="", "", IF(COUNTIF(Budgets!$T$11:$T$20, $D813)&gt;0, $F$9, IF(COUNTIF(Budgets!$T$22:$T$46, $D813)&gt;0, $E$9, "")))</f>
        <v/>
      </c>
      <c r="P813" s="12" t="str">
        <f t="shared" si="62"/>
        <v/>
      </c>
      <c r="R813" s="12" t="str">
        <f t="shared" si="63"/>
        <v/>
      </c>
      <c r="T813" s="12" t="str">
        <f ca="1">IFERROR(INDEX(Report!$BE$6:$BE$17, MATCH($P813, Report!$AZ$6:$AZ$17, 0)), "")</f>
        <v/>
      </c>
      <c r="V813" s="12" t="str">
        <f t="shared" ca="1" si="64"/>
        <v/>
      </c>
      <c r="X813" s="12" t="str">
        <f>IF($B813="", "", IF(OR(ISNUMBER($B813)=FALSE, $B813&lt;Report!$AX$6, $B813&gt;Report!$AY$17), "Red", ""))</f>
        <v/>
      </c>
    </row>
    <row r="814" spans="1:24" x14ac:dyDescent="0.25">
      <c r="A814" s="2"/>
      <c r="B814" s="86"/>
      <c r="C814" s="87"/>
      <c r="D814" s="88"/>
      <c r="E814" s="89"/>
      <c r="F814" s="90"/>
      <c r="G814" s="2"/>
      <c r="H814" s="38" t="str">
        <f t="shared" si="60"/>
        <v/>
      </c>
      <c r="I814" s="2"/>
      <c r="M814" s="6" t="str">
        <f t="shared" si="61"/>
        <v/>
      </c>
      <c r="N814" s="7" t="str">
        <f>IF($D814="", "", IF(COUNTIF(Budgets!$T$11:$T$20, $D814)&gt;0, $F$9, IF(COUNTIF(Budgets!$T$22:$T$46, $D814)&gt;0, $E$9, "")))</f>
        <v/>
      </c>
      <c r="P814" s="12" t="str">
        <f t="shared" si="62"/>
        <v/>
      </c>
      <c r="R814" s="12" t="str">
        <f t="shared" si="63"/>
        <v/>
      </c>
      <c r="T814" s="12" t="str">
        <f ca="1">IFERROR(INDEX(Report!$BE$6:$BE$17, MATCH($P814, Report!$AZ$6:$AZ$17, 0)), "")</f>
        <v/>
      </c>
      <c r="V814" s="12" t="str">
        <f t="shared" ca="1" si="64"/>
        <v/>
      </c>
      <c r="X814" s="12" t="str">
        <f>IF($B814="", "", IF(OR(ISNUMBER($B814)=FALSE, $B814&lt;Report!$AX$6, $B814&gt;Report!$AY$17), "Red", ""))</f>
        <v/>
      </c>
    </row>
    <row r="815" spans="1:24" x14ac:dyDescent="0.25">
      <c r="A815" s="2"/>
      <c r="B815" s="86"/>
      <c r="C815" s="87"/>
      <c r="D815" s="88"/>
      <c r="E815" s="89"/>
      <c r="F815" s="90"/>
      <c r="G815" s="2"/>
      <c r="H815" s="38" t="str">
        <f t="shared" si="60"/>
        <v/>
      </c>
      <c r="I815" s="2"/>
      <c r="M815" s="6" t="str">
        <f t="shared" si="61"/>
        <v/>
      </c>
      <c r="N815" s="7" t="str">
        <f>IF($D815="", "", IF(COUNTIF(Budgets!$T$11:$T$20, $D815)&gt;0, $F$9, IF(COUNTIF(Budgets!$T$22:$T$46, $D815)&gt;0, $E$9, "")))</f>
        <v/>
      </c>
      <c r="P815" s="12" t="str">
        <f t="shared" si="62"/>
        <v/>
      </c>
      <c r="R815" s="12" t="str">
        <f t="shared" si="63"/>
        <v/>
      </c>
      <c r="T815" s="12" t="str">
        <f ca="1">IFERROR(INDEX(Report!$BE$6:$BE$17, MATCH($P815, Report!$AZ$6:$AZ$17, 0)), "")</f>
        <v/>
      </c>
      <c r="V815" s="12" t="str">
        <f t="shared" ca="1" si="64"/>
        <v/>
      </c>
      <c r="X815" s="12" t="str">
        <f>IF($B815="", "", IF(OR(ISNUMBER($B815)=FALSE, $B815&lt;Report!$AX$6, $B815&gt;Report!$AY$17), "Red", ""))</f>
        <v/>
      </c>
    </row>
    <row r="816" spans="1:24" x14ac:dyDescent="0.25">
      <c r="A816" s="2"/>
      <c r="B816" s="86"/>
      <c r="C816" s="87"/>
      <c r="D816" s="88"/>
      <c r="E816" s="89"/>
      <c r="F816" s="90"/>
      <c r="G816" s="2"/>
      <c r="H816" s="38" t="str">
        <f t="shared" si="60"/>
        <v/>
      </c>
      <c r="I816" s="2"/>
      <c r="M816" s="6" t="str">
        <f t="shared" si="61"/>
        <v/>
      </c>
      <c r="N816" s="7" t="str">
        <f>IF($D816="", "", IF(COUNTIF(Budgets!$T$11:$T$20, $D816)&gt;0, $F$9, IF(COUNTIF(Budgets!$T$22:$T$46, $D816)&gt;0, $E$9, "")))</f>
        <v/>
      </c>
      <c r="P816" s="12" t="str">
        <f t="shared" si="62"/>
        <v/>
      </c>
      <c r="R816" s="12" t="str">
        <f t="shared" si="63"/>
        <v/>
      </c>
      <c r="T816" s="12" t="str">
        <f ca="1">IFERROR(INDEX(Report!$BE$6:$BE$17, MATCH($P816, Report!$AZ$6:$AZ$17, 0)), "")</f>
        <v/>
      </c>
      <c r="V816" s="12" t="str">
        <f t="shared" ca="1" si="64"/>
        <v/>
      </c>
      <c r="X816" s="12" t="str">
        <f>IF($B816="", "", IF(OR(ISNUMBER($B816)=FALSE, $B816&lt;Report!$AX$6, $B816&gt;Report!$AY$17), "Red", ""))</f>
        <v/>
      </c>
    </row>
    <row r="817" spans="1:24" x14ac:dyDescent="0.25">
      <c r="A817" s="2"/>
      <c r="B817" s="86"/>
      <c r="C817" s="87"/>
      <c r="D817" s="88"/>
      <c r="E817" s="89"/>
      <c r="F817" s="90"/>
      <c r="G817" s="2"/>
      <c r="H817" s="38" t="str">
        <f t="shared" si="60"/>
        <v/>
      </c>
      <c r="I817" s="2"/>
      <c r="M817" s="6" t="str">
        <f t="shared" si="61"/>
        <v/>
      </c>
      <c r="N817" s="7" t="str">
        <f>IF($D817="", "", IF(COUNTIF(Budgets!$T$11:$T$20, $D817)&gt;0, $F$9, IF(COUNTIF(Budgets!$T$22:$T$46, $D817)&gt;0, $E$9, "")))</f>
        <v/>
      </c>
      <c r="P817" s="12" t="str">
        <f t="shared" si="62"/>
        <v/>
      </c>
      <c r="R817" s="12" t="str">
        <f t="shared" si="63"/>
        <v/>
      </c>
      <c r="T817" s="12" t="str">
        <f ca="1">IFERROR(INDEX(Report!$BE$6:$BE$17, MATCH($P817, Report!$AZ$6:$AZ$17, 0)), "")</f>
        <v/>
      </c>
      <c r="V817" s="12" t="str">
        <f t="shared" ca="1" si="64"/>
        <v/>
      </c>
      <c r="X817" s="12" t="str">
        <f>IF($B817="", "", IF(OR(ISNUMBER($B817)=FALSE, $B817&lt;Report!$AX$6, $B817&gt;Report!$AY$17), "Red", ""))</f>
        <v/>
      </c>
    </row>
    <row r="818" spans="1:24" x14ac:dyDescent="0.25">
      <c r="A818" s="2"/>
      <c r="B818" s="86"/>
      <c r="C818" s="87"/>
      <c r="D818" s="88"/>
      <c r="E818" s="89"/>
      <c r="F818" s="90"/>
      <c r="G818" s="2"/>
      <c r="H818" s="38" t="str">
        <f t="shared" si="60"/>
        <v/>
      </c>
      <c r="I818" s="2"/>
      <c r="M818" s="6" t="str">
        <f t="shared" si="61"/>
        <v/>
      </c>
      <c r="N818" s="7" t="str">
        <f>IF($D818="", "", IF(COUNTIF(Budgets!$T$11:$T$20, $D818)&gt;0, $F$9, IF(COUNTIF(Budgets!$T$22:$T$46, $D818)&gt;0, $E$9, "")))</f>
        <v/>
      </c>
      <c r="P818" s="12" t="str">
        <f t="shared" si="62"/>
        <v/>
      </c>
      <c r="R818" s="12" t="str">
        <f t="shared" si="63"/>
        <v/>
      </c>
      <c r="T818" s="12" t="str">
        <f ca="1">IFERROR(INDEX(Report!$BE$6:$BE$17, MATCH($P818, Report!$AZ$6:$AZ$17, 0)), "")</f>
        <v/>
      </c>
      <c r="V818" s="12" t="str">
        <f t="shared" ca="1" si="64"/>
        <v/>
      </c>
      <c r="X818" s="12" t="str">
        <f>IF($B818="", "", IF(OR(ISNUMBER($B818)=FALSE, $B818&lt;Report!$AX$6, $B818&gt;Report!$AY$17), "Red", ""))</f>
        <v/>
      </c>
    </row>
    <row r="819" spans="1:24" x14ac:dyDescent="0.25">
      <c r="A819" s="2"/>
      <c r="B819" s="86"/>
      <c r="C819" s="87"/>
      <c r="D819" s="88"/>
      <c r="E819" s="89"/>
      <c r="F819" s="90"/>
      <c r="G819" s="2"/>
      <c r="H819" s="38" t="str">
        <f t="shared" si="60"/>
        <v/>
      </c>
      <c r="I819" s="2"/>
      <c r="M819" s="6" t="str">
        <f t="shared" si="61"/>
        <v/>
      </c>
      <c r="N819" s="7" t="str">
        <f>IF($D819="", "", IF(COUNTIF(Budgets!$T$11:$T$20, $D819)&gt;0, $F$9, IF(COUNTIF(Budgets!$T$22:$T$46, $D819)&gt;0, $E$9, "")))</f>
        <v/>
      </c>
      <c r="P819" s="12" t="str">
        <f t="shared" si="62"/>
        <v/>
      </c>
      <c r="R819" s="12" t="str">
        <f t="shared" si="63"/>
        <v/>
      </c>
      <c r="T819" s="12" t="str">
        <f ca="1">IFERROR(INDEX(Report!$BE$6:$BE$17, MATCH($P819, Report!$AZ$6:$AZ$17, 0)), "")</f>
        <v/>
      </c>
      <c r="V819" s="12" t="str">
        <f t="shared" ca="1" si="64"/>
        <v/>
      </c>
      <c r="X819" s="12" t="str">
        <f>IF($B819="", "", IF(OR(ISNUMBER($B819)=FALSE, $B819&lt;Report!$AX$6, $B819&gt;Report!$AY$17), "Red", ""))</f>
        <v/>
      </c>
    </row>
    <row r="820" spans="1:24" x14ac:dyDescent="0.25">
      <c r="A820" s="2"/>
      <c r="B820" s="86"/>
      <c r="C820" s="87"/>
      <c r="D820" s="88"/>
      <c r="E820" s="89"/>
      <c r="F820" s="90"/>
      <c r="G820" s="2"/>
      <c r="H820" s="38" t="str">
        <f t="shared" si="60"/>
        <v/>
      </c>
      <c r="I820" s="2"/>
      <c r="M820" s="6" t="str">
        <f t="shared" si="61"/>
        <v/>
      </c>
      <c r="N820" s="7" t="str">
        <f>IF($D820="", "", IF(COUNTIF(Budgets!$T$11:$T$20, $D820)&gt;0, $F$9, IF(COUNTIF(Budgets!$T$22:$T$46, $D820)&gt;0, $E$9, "")))</f>
        <v/>
      </c>
      <c r="P820" s="12" t="str">
        <f t="shared" si="62"/>
        <v/>
      </c>
      <c r="R820" s="12" t="str">
        <f t="shared" si="63"/>
        <v/>
      </c>
      <c r="T820" s="12" t="str">
        <f ca="1">IFERROR(INDEX(Report!$BE$6:$BE$17, MATCH($P820, Report!$AZ$6:$AZ$17, 0)), "")</f>
        <v/>
      </c>
      <c r="V820" s="12" t="str">
        <f t="shared" ca="1" si="64"/>
        <v/>
      </c>
      <c r="X820" s="12" t="str">
        <f>IF($B820="", "", IF(OR(ISNUMBER($B820)=FALSE, $B820&lt;Report!$AX$6, $B820&gt;Report!$AY$17), "Red", ""))</f>
        <v/>
      </c>
    </row>
    <row r="821" spans="1:24" x14ac:dyDescent="0.25">
      <c r="A821" s="2"/>
      <c r="B821" s="86"/>
      <c r="C821" s="87"/>
      <c r="D821" s="88"/>
      <c r="E821" s="89"/>
      <c r="F821" s="90"/>
      <c r="G821" s="2"/>
      <c r="H821" s="38" t="str">
        <f t="shared" si="60"/>
        <v/>
      </c>
      <c r="I821" s="2"/>
      <c r="M821" s="6" t="str">
        <f t="shared" si="61"/>
        <v/>
      </c>
      <c r="N821" s="7" t="str">
        <f>IF($D821="", "", IF(COUNTIF(Budgets!$T$11:$T$20, $D821)&gt;0, $F$9, IF(COUNTIF(Budgets!$T$22:$T$46, $D821)&gt;0, $E$9, "")))</f>
        <v/>
      </c>
      <c r="P821" s="12" t="str">
        <f t="shared" si="62"/>
        <v/>
      </c>
      <c r="R821" s="12" t="str">
        <f t="shared" si="63"/>
        <v/>
      </c>
      <c r="T821" s="12" t="str">
        <f ca="1">IFERROR(INDEX(Report!$BE$6:$BE$17, MATCH($P821, Report!$AZ$6:$AZ$17, 0)), "")</f>
        <v/>
      </c>
      <c r="V821" s="12" t="str">
        <f t="shared" ca="1" si="64"/>
        <v/>
      </c>
      <c r="X821" s="12" t="str">
        <f>IF($B821="", "", IF(OR(ISNUMBER($B821)=FALSE, $B821&lt;Report!$AX$6, $B821&gt;Report!$AY$17), "Red", ""))</f>
        <v/>
      </c>
    </row>
    <row r="822" spans="1:24" x14ac:dyDescent="0.25">
      <c r="A822" s="2"/>
      <c r="B822" s="86"/>
      <c r="C822" s="87"/>
      <c r="D822" s="88"/>
      <c r="E822" s="89"/>
      <c r="F822" s="90"/>
      <c r="G822" s="2"/>
      <c r="H822" s="38" t="str">
        <f t="shared" si="60"/>
        <v/>
      </c>
      <c r="I822" s="2"/>
      <c r="M822" s="6" t="str">
        <f t="shared" si="61"/>
        <v/>
      </c>
      <c r="N822" s="7" t="str">
        <f>IF($D822="", "", IF(COUNTIF(Budgets!$T$11:$T$20, $D822)&gt;0, $F$9, IF(COUNTIF(Budgets!$T$22:$T$46, $D822)&gt;0, $E$9, "")))</f>
        <v/>
      </c>
      <c r="P822" s="12" t="str">
        <f t="shared" si="62"/>
        <v/>
      </c>
      <c r="R822" s="12" t="str">
        <f t="shared" si="63"/>
        <v/>
      </c>
      <c r="T822" s="12" t="str">
        <f ca="1">IFERROR(INDEX(Report!$BE$6:$BE$17, MATCH($P822, Report!$AZ$6:$AZ$17, 0)), "")</f>
        <v/>
      </c>
      <c r="V822" s="12" t="str">
        <f t="shared" ca="1" si="64"/>
        <v/>
      </c>
      <c r="X822" s="12" t="str">
        <f>IF($B822="", "", IF(OR(ISNUMBER($B822)=FALSE, $B822&lt;Report!$AX$6, $B822&gt;Report!$AY$17), "Red", ""))</f>
        <v/>
      </c>
    </row>
    <row r="823" spans="1:24" x14ac:dyDescent="0.25">
      <c r="A823" s="2"/>
      <c r="B823" s="86"/>
      <c r="C823" s="87"/>
      <c r="D823" s="88"/>
      <c r="E823" s="89"/>
      <c r="F823" s="90"/>
      <c r="G823" s="2"/>
      <c r="H823" s="38" t="str">
        <f t="shared" si="60"/>
        <v/>
      </c>
      <c r="I823" s="2"/>
      <c r="M823" s="6" t="str">
        <f t="shared" si="61"/>
        <v/>
      </c>
      <c r="N823" s="7" t="str">
        <f>IF($D823="", "", IF(COUNTIF(Budgets!$T$11:$T$20, $D823)&gt;0, $F$9, IF(COUNTIF(Budgets!$T$22:$T$46, $D823)&gt;0, $E$9, "")))</f>
        <v/>
      </c>
      <c r="P823" s="12" t="str">
        <f t="shared" si="62"/>
        <v/>
      </c>
      <c r="R823" s="12" t="str">
        <f t="shared" si="63"/>
        <v/>
      </c>
      <c r="T823" s="12" t="str">
        <f ca="1">IFERROR(INDEX(Report!$BE$6:$BE$17, MATCH($P823, Report!$AZ$6:$AZ$17, 0)), "")</f>
        <v/>
      </c>
      <c r="V823" s="12" t="str">
        <f t="shared" ca="1" si="64"/>
        <v/>
      </c>
      <c r="X823" s="12" t="str">
        <f>IF($B823="", "", IF(OR(ISNUMBER($B823)=FALSE, $B823&lt;Report!$AX$6, $B823&gt;Report!$AY$17), "Red", ""))</f>
        <v/>
      </c>
    </row>
    <row r="824" spans="1:24" x14ac:dyDescent="0.25">
      <c r="A824" s="2"/>
      <c r="B824" s="86"/>
      <c r="C824" s="87"/>
      <c r="D824" s="88"/>
      <c r="E824" s="89"/>
      <c r="F824" s="90"/>
      <c r="G824" s="2"/>
      <c r="H824" s="38" t="str">
        <f t="shared" si="60"/>
        <v/>
      </c>
      <c r="I824" s="2"/>
      <c r="M824" s="6" t="str">
        <f t="shared" si="61"/>
        <v/>
      </c>
      <c r="N824" s="7" t="str">
        <f>IF($D824="", "", IF(COUNTIF(Budgets!$T$11:$T$20, $D824)&gt;0, $F$9, IF(COUNTIF(Budgets!$T$22:$T$46, $D824)&gt;0, $E$9, "")))</f>
        <v/>
      </c>
      <c r="P824" s="12" t="str">
        <f t="shared" si="62"/>
        <v/>
      </c>
      <c r="R824" s="12" t="str">
        <f t="shared" si="63"/>
        <v/>
      </c>
      <c r="T824" s="12" t="str">
        <f ca="1">IFERROR(INDEX(Report!$BE$6:$BE$17, MATCH($P824, Report!$AZ$6:$AZ$17, 0)), "")</f>
        <v/>
      </c>
      <c r="V824" s="12" t="str">
        <f t="shared" ca="1" si="64"/>
        <v/>
      </c>
      <c r="X824" s="12" t="str">
        <f>IF($B824="", "", IF(OR(ISNUMBER($B824)=FALSE, $B824&lt;Report!$AX$6, $B824&gt;Report!$AY$17), "Red", ""))</f>
        <v/>
      </c>
    </row>
    <row r="825" spans="1:24" x14ac:dyDescent="0.25">
      <c r="A825" s="2"/>
      <c r="B825" s="86"/>
      <c r="C825" s="87"/>
      <c r="D825" s="88"/>
      <c r="E825" s="89"/>
      <c r="F825" s="90"/>
      <c r="G825" s="2"/>
      <c r="H825" s="38" t="str">
        <f t="shared" si="60"/>
        <v/>
      </c>
      <c r="I825" s="2"/>
      <c r="M825" s="6" t="str">
        <f t="shared" si="61"/>
        <v/>
      </c>
      <c r="N825" s="7" t="str">
        <f>IF($D825="", "", IF(COUNTIF(Budgets!$T$11:$T$20, $D825)&gt;0, $F$9, IF(COUNTIF(Budgets!$T$22:$T$46, $D825)&gt;0, $E$9, "")))</f>
        <v/>
      </c>
      <c r="P825" s="12" t="str">
        <f t="shared" si="62"/>
        <v/>
      </c>
      <c r="R825" s="12" t="str">
        <f t="shared" si="63"/>
        <v/>
      </c>
      <c r="T825" s="12" t="str">
        <f ca="1">IFERROR(INDEX(Report!$BE$6:$BE$17, MATCH($P825, Report!$AZ$6:$AZ$17, 0)), "")</f>
        <v/>
      </c>
      <c r="V825" s="12" t="str">
        <f t="shared" ca="1" si="64"/>
        <v/>
      </c>
      <c r="X825" s="12" t="str">
        <f>IF($B825="", "", IF(OR(ISNUMBER($B825)=FALSE, $B825&lt;Report!$AX$6, $B825&gt;Report!$AY$17), "Red", ""))</f>
        <v/>
      </c>
    </row>
    <row r="826" spans="1:24" x14ac:dyDescent="0.25">
      <c r="A826" s="2"/>
      <c r="B826" s="86"/>
      <c r="C826" s="87"/>
      <c r="D826" s="88"/>
      <c r="E826" s="89"/>
      <c r="F826" s="90"/>
      <c r="G826" s="2"/>
      <c r="H826" s="38" t="str">
        <f t="shared" si="60"/>
        <v/>
      </c>
      <c r="I826" s="2"/>
      <c r="M826" s="6" t="str">
        <f t="shared" si="61"/>
        <v/>
      </c>
      <c r="N826" s="7" t="str">
        <f>IF($D826="", "", IF(COUNTIF(Budgets!$T$11:$T$20, $D826)&gt;0, $F$9, IF(COUNTIF(Budgets!$T$22:$T$46, $D826)&gt;0, $E$9, "")))</f>
        <v/>
      </c>
      <c r="P826" s="12" t="str">
        <f t="shared" si="62"/>
        <v/>
      </c>
      <c r="R826" s="12" t="str">
        <f t="shared" si="63"/>
        <v/>
      </c>
      <c r="T826" s="12" t="str">
        <f ca="1">IFERROR(INDEX(Report!$BE$6:$BE$17, MATCH($P826, Report!$AZ$6:$AZ$17, 0)), "")</f>
        <v/>
      </c>
      <c r="V826" s="12" t="str">
        <f t="shared" ca="1" si="64"/>
        <v/>
      </c>
      <c r="X826" s="12" t="str">
        <f>IF($B826="", "", IF(OR(ISNUMBER($B826)=FALSE, $B826&lt;Report!$AX$6, $B826&gt;Report!$AY$17), "Red", ""))</f>
        <v/>
      </c>
    </row>
    <row r="827" spans="1:24" x14ac:dyDescent="0.25">
      <c r="A827" s="2"/>
      <c r="B827" s="86"/>
      <c r="C827" s="87"/>
      <c r="D827" s="88"/>
      <c r="E827" s="89"/>
      <c r="F827" s="90"/>
      <c r="G827" s="2"/>
      <c r="H827" s="38" t="str">
        <f t="shared" si="60"/>
        <v/>
      </c>
      <c r="I827" s="2"/>
      <c r="M827" s="6" t="str">
        <f t="shared" si="61"/>
        <v/>
      </c>
      <c r="N827" s="7" t="str">
        <f>IF($D827="", "", IF(COUNTIF(Budgets!$T$11:$T$20, $D827)&gt;0, $F$9, IF(COUNTIF(Budgets!$T$22:$T$46, $D827)&gt;0, $E$9, "")))</f>
        <v/>
      </c>
      <c r="P827" s="12" t="str">
        <f t="shared" si="62"/>
        <v/>
      </c>
      <c r="R827" s="12" t="str">
        <f t="shared" si="63"/>
        <v/>
      </c>
      <c r="T827" s="12" t="str">
        <f ca="1">IFERROR(INDEX(Report!$BE$6:$BE$17, MATCH($P827, Report!$AZ$6:$AZ$17, 0)), "")</f>
        <v/>
      </c>
      <c r="V827" s="12" t="str">
        <f t="shared" ca="1" si="64"/>
        <v/>
      </c>
      <c r="X827" s="12" t="str">
        <f>IF($B827="", "", IF(OR(ISNUMBER($B827)=FALSE, $B827&lt;Report!$AX$6, $B827&gt;Report!$AY$17), "Red", ""))</f>
        <v/>
      </c>
    </row>
    <row r="828" spans="1:24" x14ac:dyDescent="0.25">
      <c r="A828" s="2"/>
      <c r="B828" s="86"/>
      <c r="C828" s="87"/>
      <c r="D828" s="88"/>
      <c r="E828" s="89"/>
      <c r="F828" s="90"/>
      <c r="G828" s="2"/>
      <c r="H828" s="38" t="str">
        <f t="shared" si="60"/>
        <v/>
      </c>
      <c r="I828" s="2"/>
      <c r="M828" s="6" t="str">
        <f t="shared" si="61"/>
        <v/>
      </c>
      <c r="N828" s="7" t="str">
        <f>IF($D828="", "", IF(COUNTIF(Budgets!$T$11:$T$20, $D828)&gt;0, $F$9, IF(COUNTIF(Budgets!$T$22:$T$46, $D828)&gt;0, $E$9, "")))</f>
        <v/>
      </c>
      <c r="P828" s="12" t="str">
        <f t="shared" si="62"/>
        <v/>
      </c>
      <c r="R828" s="12" t="str">
        <f t="shared" si="63"/>
        <v/>
      </c>
      <c r="T828" s="12" t="str">
        <f ca="1">IFERROR(INDEX(Report!$BE$6:$BE$17, MATCH($P828, Report!$AZ$6:$AZ$17, 0)), "")</f>
        <v/>
      </c>
      <c r="V828" s="12" t="str">
        <f t="shared" ca="1" si="64"/>
        <v/>
      </c>
      <c r="X828" s="12" t="str">
        <f>IF($B828="", "", IF(OR(ISNUMBER($B828)=FALSE, $B828&lt;Report!$AX$6, $B828&gt;Report!$AY$17), "Red", ""))</f>
        <v/>
      </c>
    </row>
    <row r="829" spans="1:24" x14ac:dyDescent="0.25">
      <c r="A829" s="2"/>
      <c r="B829" s="86"/>
      <c r="C829" s="87"/>
      <c r="D829" s="88"/>
      <c r="E829" s="89"/>
      <c r="F829" s="90"/>
      <c r="G829" s="2"/>
      <c r="H829" s="38" t="str">
        <f t="shared" si="60"/>
        <v/>
      </c>
      <c r="I829" s="2"/>
      <c r="M829" s="6" t="str">
        <f t="shared" si="61"/>
        <v/>
      </c>
      <c r="N829" s="7" t="str">
        <f>IF($D829="", "", IF(COUNTIF(Budgets!$T$11:$T$20, $D829)&gt;0, $F$9, IF(COUNTIF(Budgets!$T$22:$T$46, $D829)&gt;0, $E$9, "")))</f>
        <v/>
      </c>
      <c r="P829" s="12" t="str">
        <f t="shared" si="62"/>
        <v/>
      </c>
      <c r="R829" s="12" t="str">
        <f t="shared" si="63"/>
        <v/>
      </c>
      <c r="T829" s="12" t="str">
        <f ca="1">IFERROR(INDEX(Report!$BE$6:$BE$17, MATCH($P829, Report!$AZ$6:$AZ$17, 0)), "")</f>
        <v/>
      </c>
      <c r="V829" s="12" t="str">
        <f t="shared" ca="1" si="64"/>
        <v/>
      </c>
      <c r="X829" s="12" t="str">
        <f>IF($B829="", "", IF(OR(ISNUMBER($B829)=FALSE, $B829&lt;Report!$AX$6, $B829&gt;Report!$AY$17), "Red", ""))</f>
        <v/>
      </c>
    </row>
    <row r="830" spans="1:24" x14ac:dyDescent="0.25">
      <c r="A830" s="2"/>
      <c r="B830" s="86"/>
      <c r="C830" s="87"/>
      <c r="D830" s="88"/>
      <c r="E830" s="89"/>
      <c r="F830" s="90"/>
      <c r="G830" s="2"/>
      <c r="H830" s="38" t="str">
        <f t="shared" si="60"/>
        <v/>
      </c>
      <c r="I830" s="2"/>
      <c r="M830" s="6" t="str">
        <f t="shared" si="61"/>
        <v/>
      </c>
      <c r="N830" s="7" t="str">
        <f>IF($D830="", "", IF(COUNTIF(Budgets!$T$11:$T$20, $D830)&gt;0, $F$9, IF(COUNTIF(Budgets!$T$22:$T$46, $D830)&gt;0, $E$9, "")))</f>
        <v/>
      </c>
      <c r="P830" s="12" t="str">
        <f t="shared" si="62"/>
        <v/>
      </c>
      <c r="R830" s="12" t="str">
        <f t="shared" si="63"/>
        <v/>
      </c>
      <c r="T830" s="12" t="str">
        <f ca="1">IFERROR(INDEX(Report!$BE$6:$BE$17, MATCH($P830, Report!$AZ$6:$AZ$17, 0)), "")</f>
        <v/>
      </c>
      <c r="V830" s="12" t="str">
        <f t="shared" ca="1" si="64"/>
        <v/>
      </c>
      <c r="X830" s="12" t="str">
        <f>IF($B830="", "", IF(OR(ISNUMBER($B830)=FALSE, $B830&lt;Report!$AX$6, $B830&gt;Report!$AY$17), "Red", ""))</f>
        <v/>
      </c>
    </row>
    <row r="831" spans="1:24" x14ac:dyDescent="0.25">
      <c r="A831" s="2"/>
      <c r="B831" s="86"/>
      <c r="C831" s="87"/>
      <c r="D831" s="88"/>
      <c r="E831" s="89"/>
      <c r="F831" s="90"/>
      <c r="G831" s="2"/>
      <c r="H831" s="38" t="str">
        <f t="shared" si="60"/>
        <v/>
      </c>
      <c r="I831" s="2"/>
      <c r="M831" s="6" t="str">
        <f t="shared" si="61"/>
        <v/>
      </c>
      <c r="N831" s="7" t="str">
        <f>IF($D831="", "", IF(COUNTIF(Budgets!$T$11:$T$20, $D831)&gt;0, $F$9, IF(COUNTIF(Budgets!$T$22:$T$46, $D831)&gt;0, $E$9, "")))</f>
        <v/>
      </c>
      <c r="P831" s="12" t="str">
        <f t="shared" si="62"/>
        <v/>
      </c>
      <c r="R831" s="12" t="str">
        <f t="shared" si="63"/>
        <v/>
      </c>
      <c r="T831" s="12" t="str">
        <f ca="1">IFERROR(INDEX(Report!$BE$6:$BE$17, MATCH($P831, Report!$AZ$6:$AZ$17, 0)), "")</f>
        <v/>
      </c>
      <c r="V831" s="12" t="str">
        <f t="shared" ca="1" si="64"/>
        <v/>
      </c>
      <c r="X831" s="12" t="str">
        <f>IF($B831="", "", IF(OR(ISNUMBER($B831)=FALSE, $B831&lt;Report!$AX$6, $B831&gt;Report!$AY$17), "Red", ""))</f>
        <v/>
      </c>
    </row>
    <row r="832" spans="1:24" x14ac:dyDescent="0.25">
      <c r="A832" s="2"/>
      <c r="B832" s="86"/>
      <c r="C832" s="87"/>
      <c r="D832" s="88"/>
      <c r="E832" s="89"/>
      <c r="F832" s="90"/>
      <c r="G832" s="2"/>
      <c r="H832" s="38" t="str">
        <f t="shared" si="60"/>
        <v/>
      </c>
      <c r="I832" s="2"/>
      <c r="M832" s="6" t="str">
        <f t="shared" si="61"/>
        <v/>
      </c>
      <c r="N832" s="7" t="str">
        <f>IF($D832="", "", IF(COUNTIF(Budgets!$T$11:$T$20, $D832)&gt;0, $F$9, IF(COUNTIF(Budgets!$T$22:$T$46, $D832)&gt;0, $E$9, "")))</f>
        <v/>
      </c>
      <c r="P832" s="12" t="str">
        <f t="shared" si="62"/>
        <v/>
      </c>
      <c r="R832" s="12" t="str">
        <f t="shared" si="63"/>
        <v/>
      </c>
      <c r="T832" s="12" t="str">
        <f ca="1">IFERROR(INDEX(Report!$BE$6:$BE$17, MATCH($P832, Report!$AZ$6:$AZ$17, 0)), "")</f>
        <v/>
      </c>
      <c r="V832" s="12" t="str">
        <f t="shared" ca="1" si="64"/>
        <v/>
      </c>
      <c r="X832" s="12" t="str">
        <f>IF($B832="", "", IF(OR(ISNUMBER($B832)=FALSE, $B832&lt;Report!$AX$6, $B832&gt;Report!$AY$17), "Red", ""))</f>
        <v/>
      </c>
    </row>
    <row r="833" spans="1:24" x14ac:dyDescent="0.25">
      <c r="A833" s="2"/>
      <c r="B833" s="86"/>
      <c r="C833" s="87"/>
      <c r="D833" s="88"/>
      <c r="E833" s="89"/>
      <c r="F833" s="90"/>
      <c r="G833" s="2"/>
      <c r="H833" s="38" t="str">
        <f t="shared" si="60"/>
        <v/>
      </c>
      <c r="I833" s="2"/>
      <c r="M833" s="6" t="str">
        <f t="shared" si="61"/>
        <v/>
      </c>
      <c r="N833" s="7" t="str">
        <f>IF($D833="", "", IF(COUNTIF(Budgets!$T$11:$T$20, $D833)&gt;0, $F$9, IF(COUNTIF(Budgets!$T$22:$T$46, $D833)&gt;0, $E$9, "")))</f>
        <v/>
      </c>
      <c r="P833" s="12" t="str">
        <f t="shared" si="62"/>
        <v/>
      </c>
      <c r="R833" s="12" t="str">
        <f t="shared" si="63"/>
        <v/>
      </c>
      <c r="T833" s="12" t="str">
        <f ca="1">IFERROR(INDEX(Report!$BE$6:$BE$17, MATCH($P833, Report!$AZ$6:$AZ$17, 0)), "")</f>
        <v/>
      </c>
      <c r="V833" s="12" t="str">
        <f t="shared" ca="1" si="64"/>
        <v/>
      </c>
      <c r="X833" s="12" t="str">
        <f>IF($B833="", "", IF(OR(ISNUMBER($B833)=FALSE, $B833&lt;Report!$AX$6, $B833&gt;Report!$AY$17), "Red", ""))</f>
        <v/>
      </c>
    </row>
    <row r="834" spans="1:24" x14ac:dyDescent="0.25">
      <c r="A834" s="2"/>
      <c r="B834" s="86"/>
      <c r="C834" s="87"/>
      <c r="D834" s="88"/>
      <c r="E834" s="89"/>
      <c r="F834" s="90"/>
      <c r="G834" s="2"/>
      <c r="H834" s="38" t="str">
        <f t="shared" si="60"/>
        <v/>
      </c>
      <c r="I834" s="2"/>
      <c r="M834" s="6" t="str">
        <f t="shared" si="61"/>
        <v/>
      </c>
      <c r="N834" s="7" t="str">
        <f>IF($D834="", "", IF(COUNTIF(Budgets!$T$11:$T$20, $D834)&gt;0, $F$9, IF(COUNTIF(Budgets!$T$22:$T$46, $D834)&gt;0, $E$9, "")))</f>
        <v/>
      </c>
      <c r="P834" s="12" t="str">
        <f t="shared" si="62"/>
        <v/>
      </c>
      <c r="R834" s="12" t="str">
        <f t="shared" si="63"/>
        <v/>
      </c>
      <c r="T834" s="12" t="str">
        <f ca="1">IFERROR(INDEX(Report!$BE$6:$BE$17, MATCH($P834, Report!$AZ$6:$AZ$17, 0)), "")</f>
        <v/>
      </c>
      <c r="V834" s="12" t="str">
        <f t="shared" ca="1" si="64"/>
        <v/>
      </c>
      <c r="X834" s="12" t="str">
        <f>IF($B834="", "", IF(OR(ISNUMBER($B834)=FALSE, $B834&lt;Report!$AX$6, $B834&gt;Report!$AY$17), "Red", ""))</f>
        <v/>
      </c>
    </row>
    <row r="835" spans="1:24" x14ac:dyDescent="0.25">
      <c r="A835" s="2"/>
      <c r="B835" s="86"/>
      <c r="C835" s="87"/>
      <c r="D835" s="88"/>
      <c r="E835" s="89"/>
      <c r="F835" s="90"/>
      <c r="G835" s="2"/>
      <c r="H835" s="38" t="str">
        <f t="shared" si="60"/>
        <v/>
      </c>
      <c r="I835" s="2"/>
      <c r="M835" s="6" t="str">
        <f t="shared" si="61"/>
        <v/>
      </c>
      <c r="N835" s="7" t="str">
        <f>IF($D835="", "", IF(COUNTIF(Budgets!$T$11:$T$20, $D835)&gt;0, $F$9, IF(COUNTIF(Budgets!$T$22:$T$46, $D835)&gt;0, $E$9, "")))</f>
        <v/>
      </c>
      <c r="P835" s="12" t="str">
        <f t="shared" si="62"/>
        <v/>
      </c>
      <c r="R835" s="12" t="str">
        <f t="shared" si="63"/>
        <v/>
      </c>
      <c r="T835" s="12" t="str">
        <f ca="1">IFERROR(INDEX(Report!$BE$6:$BE$17, MATCH($P835, Report!$AZ$6:$AZ$17, 0)), "")</f>
        <v/>
      </c>
      <c r="V835" s="12" t="str">
        <f t="shared" ca="1" si="64"/>
        <v/>
      </c>
      <c r="X835" s="12" t="str">
        <f>IF($B835="", "", IF(OR(ISNUMBER($B835)=FALSE, $B835&lt;Report!$AX$6, $B835&gt;Report!$AY$17), "Red", ""))</f>
        <v/>
      </c>
    </row>
    <row r="836" spans="1:24" x14ac:dyDescent="0.25">
      <c r="A836" s="2"/>
      <c r="B836" s="86"/>
      <c r="C836" s="87"/>
      <c r="D836" s="88"/>
      <c r="E836" s="89"/>
      <c r="F836" s="90"/>
      <c r="G836" s="2"/>
      <c r="H836" s="38" t="str">
        <f t="shared" si="60"/>
        <v/>
      </c>
      <c r="I836" s="2"/>
      <c r="M836" s="6" t="str">
        <f t="shared" si="61"/>
        <v/>
      </c>
      <c r="N836" s="7" t="str">
        <f>IF($D836="", "", IF(COUNTIF(Budgets!$T$11:$T$20, $D836)&gt;0, $F$9, IF(COUNTIF(Budgets!$T$22:$T$46, $D836)&gt;0, $E$9, "")))</f>
        <v/>
      </c>
      <c r="P836" s="12" t="str">
        <f t="shared" si="62"/>
        <v/>
      </c>
      <c r="R836" s="12" t="str">
        <f t="shared" si="63"/>
        <v/>
      </c>
      <c r="T836" s="12" t="str">
        <f ca="1">IFERROR(INDEX(Report!$BE$6:$BE$17, MATCH($P836, Report!$AZ$6:$AZ$17, 0)), "")</f>
        <v/>
      </c>
      <c r="V836" s="12" t="str">
        <f t="shared" ca="1" si="64"/>
        <v/>
      </c>
      <c r="X836" s="12" t="str">
        <f>IF($B836="", "", IF(OR(ISNUMBER($B836)=FALSE, $B836&lt;Report!$AX$6, $B836&gt;Report!$AY$17), "Red", ""))</f>
        <v/>
      </c>
    </row>
    <row r="837" spans="1:24" x14ac:dyDescent="0.25">
      <c r="A837" s="2"/>
      <c r="B837" s="86"/>
      <c r="C837" s="87"/>
      <c r="D837" s="88"/>
      <c r="E837" s="89"/>
      <c r="F837" s="90"/>
      <c r="G837" s="2"/>
      <c r="H837" s="38" t="str">
        <f t="shared" si="60"/>
        <v/>
      </c>
      <c r="I837" s="2"/>
      <c r="M837" s="6" t="str">
        <f t="shared" si="61"/>
        <v/>
      </c>
      <c r="N837" s="7" t="str">
        <f>IF($D837="", "", IF(COUNTIF(Budgets!$T$11:$T$20, $D837)&gt;0, $F$9, IF(COUNTIF(Budgets!$T$22:$T$46, $D837)&gt;0, $E$9, "")))</f>
        <v/>
      </c>
      <c r="P837" s="12" t="str">
        <f t="shared" si="62"/>
        <v/>
      </c>
      <c r="R837" s="12" t="str">
        <f t="shared" si="63"/>
        <v/>
      </c>
      <c r="T837" s="12" t="str">
        <f ca="1">IFERROR(INDEX(Report!$BE$6:$BE$17, MATCH($P837, Report!$AZ$6:$AZ$17, 0)), "")</f>
        <v/>
      </c>
      <c r="V837" s="12" t="str">
        <f t="shared" ca="1" si="64"/>
        <v/>
      </c>
      <c r="X837" s="12" t="str">
        <f>IF($B837="", "", IF(OR(ISNUMBER($B837)=FALSE, $B837&lt;Report!$AX$6, $B837&gt;Report!$AY$17), "Red", ""))</f>
        <v/>
      </c>
    </row>
    <row r="838" spans="1:24" x14ac:dyDescent="0.25">
      <c r="A838" s="2"/>
      <c r="B838" s="86"/>
      <c r="C838" s="87"/>
      <c r="D838" s="88"/>
      <c r="E838" s="89"/>
      <c r="F838" s="90"/>
      <c r="G838" s="2"/>
      <c r="H838" s="38" t="str">
        <f t="shared" si="60"/>
        <v/>
      </c>
      <c r="I838" s="2"/>
      <c r="M838" s="6" t="str">
        <f t="shared" si="61"/>
        <v/>
      </c>
      <c r="N838" s="7" t="str">
        <f>IF($D838="", "", IF(COUNTIF(Budgets!$T$11:$T$20, $D838)&gt;0, $F$9, IF(COUNTIF(Budgets!$T$22:$T$46, $D838)&gt;0, $E$9, "")))</f>
        <v/>
      </c>
      <c r="P838" s="12" t="str">
        <f t="shared" si="62"/>
        <v/>
      </c>
      <c r="R838" s="12" t="str">
        <f t="shared" si="63"/>
        <v/>
      </c>
      <c r="T838" s="12" t="str">
        <f ca="1">IFERROR(INDEX(Report!$BE$6:$BE$17, MATCH($P838, Report!$AZ$6:$AZ$17, 0)), "")</f>
        <v/>
      </c>
      <c r="V838" s="12" t="str">
        <f t="shared" ca="1" si="64"/>
        <v/>
      </c>
      <c r="X838" s="12" t="str">
        <f>IF($B838="", "", IF(OR(ISNUMBER($B838)=FALSE, $B838&lt;Report!$AX$6, $B838&gt;Report!$AY$17), "Red", ""))</f>
        <v/>
      </c>
    </row>
    <row r="839" spans="1:24" x14ac:dyDescent="0.25">
      <c r="A839" s="2"/>
      <c r="B839" s="86"/>
      <c r="C839" s="87"/>
      <c r="D839" s="88"/>
      <c r="E839" s="89"/>
      <c r="F839" s="90"/>
      <c r="G839" s="2"/>
      <c r="H839" s="38" t="str">
        <f t="shared" si="60"/>
        <v/>
      </c>
      <c r="I839" s="2"/>
      <c r="M839" s="6" t="str">
        <f t="shared" si="61"/>
        <v/>
      </c>
      <c r="N839" s="7" t="str">
        <f>IF($D839="", "", IF(COUNTIF(Budgets!$T$11:$T$20, $D839)&gt;0, $F$9, IF(COUNTIF(Budgets!$T$22:$T$46, $D839)&gt;0, $E$9, "")))</f>
        <v/>
      </c>
      <c r="P839" s="12" t="str">
        <f t="shared" si="62"/>
        <v/>
      </c>
      <c r="R839" s="12" t="str">
        <f t="shared" si="63"/>
        <v/>
      </c>
      <c r="T839" s="12" t="str">
        <f ca="1">IFERROR(INDEX(Report!$BE$6:$BE$17, MATCH($P839, Report!$AZ$6:$AZ$17, 0)), "")</f>
        <v/>
      </c>
      <c r="V839" s="12" t="str">
        <f t="shared" ca="1" si="64"/>
        <v/>
      </c>
      <c r="X839" s="12" t="str">
        <f>IF($B839="", "", IF(OR(ISNUMBER($B839)=FALSE, $B839&lt;Report!$AX$6, $B839&gt;Report!$AY$17), "Red", ""))</f>
        <v/>
      </c>
    </row>
    <row r="840" spans="1:24" x14ac:dyDescent="0.25">
      <c r="A840" s="2"/>
      <c r="B840" s="86"/>
      <c r="C840" s="87"/>
      <c r="D840" s="88"/>
      <c r="E840" s="89"/>
      <c r="F840" s="90"/>
      <c r="G840" s="2"/>
      <c r="H840" s="38" t="str">
        <f t="shared" si="60"/>
        <v/>
      </c>
      <c r="I840" s="2"/>
      <c r="M840" s="6" t="str">
        <f t="shared" si="61"/>
        <v/>
      </c>
      <c r="N840" s="7" t="str">
        <f>IF($D840="", "", IF(COUNTIF(Budgets!$T$11:$T$20, $D840)&gt;0, $F$9, IF(COUNTIF(Budgets!$T$22:$T$46, $D840)&gt;0, $E$9, "")))</f>
        <v/>
      </c>
      <c r="P840" s="12" t="str">
        <f t="shared" si="62"/>
        <v/>
      </c>
      <c r="R840" s="12" t="str">
        <f t="shared" si="63"/>
        <v/>
      </c>
      <c r="T840" s="12" t="str">
        <f ca="1">IFERROR(INDEX(Report!$BE$6:$BE$17, MATCH($P840, Report!$AZ$6:$AZ$17, 0)), "")</f>
        <v/>
      </c>
      <c r="V840" s="12" t="str">
        <f t="shared" ca="1" si="64"/>
        <v/>
      </c>
      <c r="X840" s="12" t="str">
        <f>IF($B840="", "", IF(OR(ISNUMBER($B840)=FALSE, $B840&lt;Report!$AX$6, $B840&gt;Report!$AY$17), "Red", ""))</f>
        <v/>
      </c>
    </row>
    <row r="841" spans="1:24" x14ac:dyDescent="0.25">
      <c r="A841" s="2"/>
      <c r="B841" s="86"/>
      <c r="C841" s="87"/>
      <c r="D841" s="88"/>
      <c r="E841" s="89"/>
      <c r="F841" s="90"/>
      <c r="G841" s="2"/>
      <c r="H841" s="38" t="str">
        <f t="shared" si="60"/>
        <v/>
      </c>
      <c r="I841" s="2"/>
      <c r="M841" s="6" t="str">
        <f t="shared" si="61"/>
        <v/>
      </c>
      <c r="N841" s="7" t="str">
        <f>IF($D841="", "", IF(COUNTIF(Budgets!$T$11:$T$20, $D841)&gt;0, $F$9, IF(COUNTIF(Budgets!$T$22:$T$46, $D841)&gt;0, $E$9, "")))</f>
        <v/>
      </c>
      <c r="P841" s="12" t="str">
        <f t="shared" si="62"/>
        <v/>
      </c>
      <c r="R841" s="12" t="str">
        <f t="shared" si="63"/>
        <v/>
      </c>
      <c r="T841" s="12" t="str">
        <f ca="1">IFERROR(INDEX(Report!$BE$6:$BE$17, MATCH($P841, Report!$AZ$6:$AZ$17, 0)), "")</f>
        <v/>
      </c>
      <c r="V841" s="12" t="str">
        <f t="shared" ca="1" si="64"/>
        <v/>
      </c>
      <c r="X841" s="12" t="str">
        <f>IF($B841="", "", IF(OR(ISNUMBER($B841)=FALSE, $B841&lt;Report!$AX$6, $B841&gt;Report!$AY$17), "Red", ""))</f>
        <v/>
      </c>
    </row>
    <row r="842" spans="1:24" x14ac:dyDescent="0.25">
      <c r="A842" s="2"/>
      <c r="B842" s="86"/>
      <c r="C842" s="87"/>
      <c r="D842" s="88"/>
      <c r="E842" s="89"/>
      <c r="F842" s="90"/>
      <c r="G842" s="2"/>
      <c r="H842" s="38" t="str">
        <f t="shared" si="60"/>
        <v/>
      </c>
      <c r="I842" s="2"/>
      <c r="M842" s="6" t="str">
        <f t="shared" si="61"/>
        <v/>
      </c>
      <c r="N842" s="7" t="str">
        <f>IF($D842="", "", IF(COUNTIF(Budgets!$T$11:$T$20, $D842)&gt;0, $F$9, IF(COUNTIF(Budgets!$T$22:$T$46, $D842)&gt;0, $E$9, "")))</f>
        <v/>
      </c>
      <c r="P842" s="12" t="str">
        <f t="shared" si="62"/>
        <v/>
      </c>
      <c r="R842" s="12" t="str">
        <f t="shared" si="63"/>
        <v/>
      </c>
      <c r="T842" s="12" t="str">
        <f ca="1">IFERROR(INDEX(Report!$BE$6:$BE$17, MATCH($P842, Report!$AZ$6:$AZ$17, 0)), "")</f>
        <v/>
      </c>
      <c r="V842" s="12" t="str">
        <f t="shared" ca="1" si="64"/>
        <v/>
      </c>
      <c r="X842" s="12" t="str">
        <f>IF($B842="", "", IF(OR(ISNUMBER($B842)=FALSE, $B842&lt;Report!$AX$6, $B842&gt;Report!$AY$17), "Red", ""))</f>
        <v/>
      </c>
    </row>
    <row r="843" spans="1:24" x14ac:dyDescent="0.25">
      <c r="A843" s="2"/>
      <c r="B843" s="86"/>
      <c r="C843" s="87"/>
      <c r="D843" s="88"/>
      <c r="E843" s="89"/>
      <c r="F843" s="90"/>
      <c r="G843" s="2"/>
      <c r="H843" s="38" t="str">
        <f t="shared" si="60"/>
        <v/>
      </c>
      <c r="I843" s="2"/>
      <c r="M843" s="6" t="str">
        <f t="shared" si="61"/>
        <v/>
      </c>
      <c r="N843" s="7" t="str">
        <f>IF($D843="", "", IF(COUNTIF(Budgets!$T$11:$T$20, $D843)&gt;0, $F$9, IF(COUNTIF(Budgets!$T$22:$T$46, $D843)&gt;0, $E$9, "")))</f>
        <v/>
      </c>
      <c r="P843" s="12" t="str">
        <f t="shared" si="62"/>
        <v/>
      </c>
      <c r="R843" s="12" t="str">
        <f t="shared" si="63"/>
        <v/>
      </c>
      <c r="T843" s="12" t="str">
        <f ca="1">IFERROR(INDEX(Report!$BE$6:$BE$17, MATCH($P843, Report!$AZ$6:$AZ$17, 0)), "")</f>
        <v/>
      </c>
      <c r="V843" s="12" t="str">
        <f t="shared" ca="1" si="64"/>
        <v/>
      </c>
      <c r="X843" s="12" t="str">
        <f>IF($B843="", "", IF(OR(ISNUMBER($B843)=FALSE, $B843&lt;Report!$AX$6, $B843&gt;Report!$AY$17), "Red", ""))</f>
        <v/>
      </c>
    </row>
    <row r="844" spans="1:24" x14ac:dyDescent="0.25">
      <c r="A844" s="2"/>
      <c r="B844" s="86"/>
      <c r="C844" s="87"/>
      <c r="D844" s="88"/>
      <c r="E844" s="89"/>
      <c r="F844" s="90"/>
      <c r="G844" s="2"/>
      <c r="H844" s="38" t="str">
        <f t="shared" ref="H844:H907" si="65">IF(OR($M844="", $N844=""), "", IF($M844=$N844, "", $H$9))</f>
        <v/>
      </c>
      <c r="I844" s="2"/>
      <c r="M844" s="6" t="str">
        <f t="shared" ref="M844:M907" si="66">IF(AND($E844="", $F844=""), "", IF(AND(NOT($E844=""), NOT($F844="")), "", IF($E844="", $F$9, IF($F844="", $E$9, ""))))</f>
        <v/>
      </c>
      <c r="N844" s="7" t="str">
        <f>IF($D844="", "", IF(COUNTIF(Budgets!$T$11:$T$20, $D844)&gt;0, $F$9, IF(COUNTIF(Budgets!$T$22:$T$46, $D844)&gt;0, $E$9, "")))</f>
        <v/>
      </c>
      <c r="P844" s="12" t="str">
        <f t="shared" ref="P844:P907" si="67">IF($B844="", "", IFERROR(TEXT($B844, "mmm yyyy"), ""))</f>
        <v/>
      </c>
      <c r="R844" s="12" t="str">
        <f t="shared" ref="R844:R907" si="68">IF(OR($P844="", $D844=""), "", CONCATENATE($D844, " - ", $P844))</f>
        <v/>
      </c>
      <c r="T844" s="12" t="str">
        <f ca="1">IFERROR(INDEX(Report!$BE$6:$BE$17, MATCH($P844, Report!$AZ$6:$AZ$17, 0)), "")</f>
        <v/>
      </c>
      <c r="V844" s="12" t="str">
        <f t="shared" ref="V844:V907" ca="1" si="69">IF($T844="X", IF($D844="", "", $D844), "")</f>
        <v/>
      </c>
      <c r="X844" s="12" t="str">
        <f>IF($B844="", "", IF(OR(ISNUMBER($B844)=FALSE, $B844&lt;Report!$AX$6, $B844&gt;Report!$AY$17), "Red", ""))</f>
        <v/>
      </c>
    </row>
    <row r="845" spans="1:24" x14ac:dyDescent="0.25">
      <c r="A845" s="2"/>
      <c r="B845" s="86"/>
      <c r="C845" s="87"/>
      <c r="D845" s="88"/>
      <c r="E845" s="89"/>
      <c r="F845" s="90"/>
      <c r="G845" s="2"/>
      <c r="H845" s="38" t="str">
        <f t="shared" si="65"/>
        <v/>
      </c>
      <c r="I845" s="2"/>
      <c r="M845" s="6" t="str">
        <f t="shared" si="66"/>
        <v/>
      </c>
      <c r="N845" s="7" t="str">
        <f>IF($D845="", "", IF(COUNTIF(Budgets!$T$11:$T$20, $D845)&gt;0, $F$9, IF(COUNTIF(Budgets!$T$22:$T$46, $D845)&gt;0, $E$9, "")))</f>
        <v/>
      </c>
      <c r="P845" s="12" t="str">
        <f t="shared" si="67"/>
        <v/>
      </c>
      <c r="R845" s="12" t="str">
        <f t="shared" si="68"/>
        <v/>
      </c>
      <c r="T845" s="12" t="str">
        <f ca="1">IFERROR(INDEX(Report!$BE$6:$BE$17, MATCH($P845, Report!$AZ$6:$AZ$17, 0)), "")</f>
        <v/>
      </c>
      <c r="V845" s="12" t="str">
        <f t="shared" ca="1" si="69"/>
        <v/>
      </c>
      <c r="X845" s="12" t="str">
        <f>IF($B845="", "", IF(OR(ISNUMBER($B845)=FALSE, $B845&lt;Report!$AX$6, $B845&gt;Report!$AY$17), "Red", ""))</f>
        <v/>
      </c>
    </row>
    <row r="846" spans="1:24" x14ac:dyDescent="0.25">
      <c r="A846" s="2"/>
      <c r="B846" s="86"/>
      <c r="C846" s="87"/>
      <c r="D846" s="88"/>
      <c r="E846" s="89"/>
      <c r="F846" s="90"/>
      <c r="G846" s="2"/>
      <c r="H846" s="38" t="str">
        <f t="shared" si="65"/>
        <v/>
      </c>
      <c r="I846" s="2"/>
      <c r="M846" s="6" t="str">
        <f t="shared" si="66"/>
        <v/>
      </c>
      <c r="N846" s="7" t="str">
        <f>IF($D846="", "", IF(COUNTIF(Budgets!$T$11:$T$20, $D846)&gt;0, $F$9, IF(COUNTIF(Budgets!$T$22:$T$46, $D846)&gt;0, $E$9, "")))</f>
        <v/>
      </c>
      <c r="P846" s="12" t="str">
        <f t="shared" si="67"/>
        <v/>
      </c>
      <c r="R846" s="12" t="str">
        <f t="shared" si="68"/>
        <v/>
      </c>
      <c r="T846" s="12" t="str">
        <f ca="1">IFERROR(INDEX(Report!$BE$6:$BE$17, MATCH($P846, Report!$AZ$6:$AZ$17, 0)), "")</f>
        <v/>
      </c>
      <c r="V846" s="12" t="str">
        <f t="shared" ca="1" si="69"/>
        <v/>
      </c>
      <c r="X846" s="12" t="str">
        <f>IF($B846="", "", IF(OR(ISNUMBER($B846)=FALSE, $B846&lt;Report!$AX$6, $B846&gt;Report!$AY$17), "Red", ""))</f>
        <v/>
      </c>
    </row>
    <row r="847" spans="1:24" x14ac:dyDescent="0.25">
      <c r="A847" s="2"/>
      <c r="B847" s="86"/>
      <c r="C847" s="87"/>
      <c r="D847" s="88"/>
      <c r="E847" s="89"/>
      <c r="F847" s="90"/>
      <c r="G847" s="2"/>
      <c r="H847" s="38" t="str">
        <f t="shared" si="65"/>
        <v/>
      </c>
      <c r="I847" s="2"/>
      <c r="M847" s="6" t="str">
        <f t="shared" si="66"/>
        <v/>
      </c>
      <c r="N847" s="7" t="str">
        <f>IF($D847="", "", IF(COUNTIF(Budgets!$T$11:$T$20, $D847)&gt;0, $F$9, IF(COUNTIF(Budgets!$T$22:$T$46, $D847)&gt;0, $E$9, "")))</f>
        <v/>
      </c>
      <c r="P847" s="12" t="str">
        <f t="shared" si="67"/>
        <v/>
      </c>
      <c r="R847" s="12" t="str">
        <f t="shared" si="68"/>
        <v/>
      </c>
      <c r="T847" s="12" t="str">
        <f ca="1">IFERROR(INDEX(Report!$BE$6:$BE$17, MATCH($P847, Report!$AZ$6:$AZ$17, 0)), "")</f>
        <v/>
      </c>
      <c r="V847" s="12" t="str">
        <f t="shared" ca="1" si="69"/>
        <v/>
      </c>
      <c r="X847" s="12" t="str">
        <f>IF($B847="", "", IF(OR(ISNUMBER($B847)=FALSE, $B847&lt;Report!$AX$6, $B847&gt;Report!$AY$17), "Red", ""))</f>
        <v/>
      </c>
    </row>
    <row r="848" spans="1:24" x14ac:dyDescent="0.25">
      <c r="A848" s="2"/>
      <c r="B848" s="86"/>
      <c r="C848" s="87"/>
      <c r="D848" s="88"/>
      <c r="E848" s="89"/>
      <c r="F848" s="90"/>
      <c r="G848" s="2"/>
      <c r="H848" s="38" t="str">
        <f t="shared" si="65"/>
        <v/>
      </c>
      <c r="I848" s="2"/>
      <c r="M848" s="6" t="str">
        <f t="shared" si="66"/>
        <v/>
      </c>
      <c r="N848" s="7" t="str">
        <f>IF($D848="", "", IF(COUNTIF(Budgets!$T$11:$T$20, $D848)&gt;0, $F$9, IF(COUNTIF(Budgets!$T$22:$T$46, $D848)&gt;0, $E$9, "")))</f>
        <v/>
      </c>
      <c r="P848" s="12" t="str">
        <f t="shared" si="67"/>
        <v/>
      </c>
      <c r="R848" s="12" t="str">
        <f t="shared" si="68"/>
        <v/>
      </c>
      <c r="T848" s="12" t="str">
        <f ca="1">IFERROR(INDEX(Report!$BE$6:$BE$17, MATCH($P848, Report!$AZ$6:$AZ$17, 0)), "")</f>
        <v/>
      </c>
      <c r="V848" s="12" t="str">
        <f t="shared" ca="1" si="69"/>
        <v/>
      </c>
      <c r="X848" s="12" t="str">
        <f>IF($B848="", "", IF(OR(ISNUMBER($B848)=FALSE, $B848&lt;Report!$AX$6, $B848&gt;Report!$AY$17), "Red", ""))</f>
        <v/>
      </c>
    </row>
    <row r="849" spans="1:24" x14ac:dyDescent="0.25">
      <c r="A849" s="2"/>
      <c r="B849" s="86"/>
      <c r="C849" s="87"/>
      <c r="D849" s="88"/>
      <c r="E849" s="89"/>
      <c r="F849" s="90"/>
      <c r="G849" s="2"/>
      <c r="H849" s="38" t="str">
        <f t="shared" si="65"/>
        <v/>
      </c>
      <c r="I849" s="2"/>
      <c r="M849" s="6" t="str">
        <f t="shared" si="66"/>
        <v/>
      </c>
      <c r="N849" s="7" t="str">
        <f>IF($D849="", "", IF(COUNTIF(Budgets!$T$11:$T$20, $D849)&gt;0, $F$9, IF(COUNTIF(Budgets!$T$22:$T$46, $D849)&gt;0, $E$9, "")))</f>
        <v/>
      </c>
      <c r="P849" s="12" t="str">
        <f t="shared" si="67"/>
        <v/>
      </c>
      <c r="R849" s="12" t="str">
        <f t="shared" si="68"/>
        <v/>
      </c>
      <c r="T849" s="12" t="str">
        <f ca="1">IFERROR(INDEX(Report!$BE$6:$BE$17, MATCH($P849, Report!$AZ$6:$AZ$17, 0)), "")</f>
        <v/>
      </c>
      <c r="V849" s="12" t="str">
        <f t="shared" ca="1" si="69"/>
        <v/>
      </c>
      <c r="X849" s="12" t="str">
        <f>IF($B849="", "", IF(OR(ISNUMBER($B849)=FALSE, $B849&lt;Report!$AX$6, $B849&gt;Report!$AY$17), "Red", ""))</f>
        <v/>
      </c>
    </row>
    <row r="850" spans="1:24" x14ac:dyDescent="0.25">
      <c r="A850" s="2"/>
      <c r="B850" s="86"/>
      <c r="C850" s="87"/>
      <c r="D850" s="88"/>
      <c r="E850" s="89"/>
      <c r="F850" s="90"/>
      <c r="G850" s="2"/>
      <c r="H850" s="38" t="str">
        <f t="shared" si="65"/>
        <v/>
      </c>
      <c r="I850" s="2"/>
      <c r="M850" s="6" t="str">
        <f t="shared" si="66"/>
        <v/>
      </c>
      <c r="N850" s="7" t="str">
        <f>IF($D850="", "", IF(COUNTIF(Budgets!$T$11:$T$20, $D850)&gt;0, $F$9, IF(COUNTIF(Budgets!$T$22:$T$46, $D850)&gt;0, $E$9, "")))</f>
        <v/>
      </c>
      <c r="P850" s="12" t="str">
        <f t="shared" si="67"/>
        <v/>
      </c>
      <c r="R850" s="12" t="str">
        <f t="shared" si="68"/>
        <v/>
      </c>
      <c r="T850" s="12" t="str">
        <f ca="1">IFERROR(INDEX(Report!$BE$6:$BE$17, MATCH($P850, Report!$AZ$6:$AZ$17, 0)), "")</f>
        <v/>
      </c>
      <c r="V850" s="12" t="str">
        <f t="shared" ca="1" si="69"/>
        <v/>
      </c>
      <c r="X850" s="12" t="str">
        <f>IF($B850="", "", IF(OR(ISNUMBER($B850)=FALSE, $B850&lt;Report!$AX$6, $B850&gt;Report!$AY$17), "Red", ""))</f>
        <v/>
      </c>
    </row>
    <row r="851" spans="1:24" x14ac:dyDescent="0.25">
      <c r="A851" s="2"/>
      <c r="B851" s="86"/>
      <c r="C851" s="87"/>
      <c r="D851" s="88"/>
      <c r="E851" s="89"/>
      <c r="F851" s="90"/>
      <c r="G851" s="2"/>
      <c r="H851" s="38" t="str">
        <f t="shared" si="65"/>
        <v/>
      </c>
      <c r="I851" s="2"/>
      <c r="M851" s="6" t="str">
        <f t="shared" si="66"/>
        <v/>
      </c>
      <c r="N851" s="7" t="str">
        <f>IF($D851="", "", IF(COUNTIF(Budgets!$T$11:$T$20, $D851)&gt;0, $F$9, IF(COUNTIF(Budgets!$T$22:$T$46, $D851)&gt;0, $E$9, "")))</f>
        <v/>
      </c>
      <c r="P851" s="12" t="str">
        <f t="shared" si="67"/>
        <v/>
      </c>
      <c r="R851" s="12" t="str">
        <f t="shared" si="68"/>
        <v/>
      </c>
      <c r="T851" s="12" t="str">
        <f ca="1">IFERROR(INDEX(Report!$BE$6:$BE$17, MATCH($P851, Report!$AZ$6:$AZ$17, 0)), "")</f>
        <v/>
      </c>
      <c r="V851" s="12" t="str">
        <f t="shared" ca="1" si="69"/>
        <v/>
      </c>
      <c r="X851" s="12" t="str">
        <f>IF($B851="", "", IF(OR(ISNUMBER($B851)=FALSE, $B851&lt;Report!$AX$6, $B851&gt;Report!$AY$17), "Red", ""))</f>
        <v/>
      </c>
    </row>
    <row r="852" spans="1:24" x14ac:dyDescent="0.25">
      <c r="A852" s="2"/>
      <c r="B852" s="86"/>
      <c r="C852" s="87"/>
      <c r="D852" s="88"/>
      <c r="E852" s="89"/>
      <c r="F852" s="90"/>
      <c r="G852" s="2"/>
      <c r="H852" s="38" t="str">
        <f t="shared" si="65"/>
        <v/>
      </c>
      <c r="I852" s="2"/>
      <c r="M852" s="6" t="str">
        <f t="shared" si="66"/>
        <v/>
      </c>
      <c r="N852" s="7" t="str">
        <f>IF($D852="", "", IF(COUNTIF(Budgets!$T$11:$T$20, $D852)&gt;0, $F$9, IF(COUNTIF(Budgets!$T$22:$T$46, $D852)&gt;0, $E$9, "")))</f>
        <v/>
      </c>
      <c r="P852" s="12" t="str">
        <f t="shared" si="67"/>
        <v/>
      </c>
      <c r="R852" s="12" t="str">
        <f t="shared" si="68"/>
        <v/>
      </c>
      <c r="T852" s="12" t="str">
        <f ca="1">IFERROR(INDEX(Report!$BE$6:$BE$17, MATCH($P852, Report!$AZ$6:$AZ$17, 0)), "")</f>
        <v/>
      </c>
      <c r="V852" s="12" t="str">
        <f t="shared" ca="1" si="69"/>
        <v/>
      </c>
      <c r="X852" s="12" t="str">
        <f>IF($B852="", "", IF(OR(ISNUMBER($B852)=FALSE, $B852&lt;Report!$AX$6, $B852&gt;Report!$AY$17), "Red", ""))</f>
        <v/>
      </c>
    </row>
    <row r="853" spans="1:24" x14ac:dyDescent="0.25">
      <c r="A853" s="2"/>
      <c r="B853" s="86"/>
      <c r="C853" s="87"/>
      <c r="D853" s="88"/>
      <c r="E853" s="89"/>
      <c r="F853" s="90"/>
      <c r="G853" s="2"/>
      <c r="H853" s="38" t="str">
        <f t="shared" si="65"/>
        <v/>
      </c>
      <c r="I853" s="2"/>
      <c r="M853" s="6" t="str">
        <f t="shared" si="66"/>
        <v/>
      </c>
      <c r="N853" s="7" t="str">
        <f>IF($D853="", "", IF(COUNTIF(Budgets!$T$11:$T$20, $D853)&gt;0, $F$9, IF(COUNTIF(Budgets!$T$22:$T$46, $D853)&gt;0, $E$9, "")))</f>
        <v/>
      </c>
      <c r="P853" s="12" t="str">
        <f t="shared" si="67"/>
        <v/>
      </c>
      <c r="R853" s="12" t="str">
        <f t="shared" si="68"/>
        <v/>
      </c>
      <c r="T853" s="12" t="str">
        <f ca="1">IFERROR(INDEX(Report!$BE$6:$BE$17, MATCH($P853, Report!$AZ$6:$AZ$17, 0)), "")</f>
        <v/>
      </c>
      <c r="V853" s="12" t="str">
        <f t="shared" ca="1" si="69"/>
        <v/>
      </c>
      <c r="X853" s="12" t="str">
        <f>IF($B853="", "", IF(OR(ISNUMBER($B853)=FALSE, $B853&lt;Report!$AX$6, $B853&gt;Report!$AY$17), "Red", ""))</f>
        <v/>
      </c>
    </row>
    <row r="854" spans="1:24" x14ac:dyDescent="0.25">
      <c r="A854" s="2"/>
      <c r="B854" s="86"/>
      <c r="C854" s="87"/>
      <c r="D854" s="88"/>
      <c r="E854" s="89"/>
      <c r="F854" s="90"/>
      <c r="G854" s="2"/>
      <c r="H854" s="38" t="str">
        <f t="shared" si="65"/>
        <v/>
      </c>
      <c r="I854" s="2"/>
      <c r="M854" s="6" t="str">
        <f t="shared" si="66"/>
        <v/>
      </c>
      <c r="N854" s="7" t="str">
        <f>IF($D854="", "", IF(COUNTIF(Budgets!$T$11:$T$20, $D854)&gt;0, $F$9, IF(COUNTIF(Budgets!$T$22:$T$46, $D854)&gt;0, $E$9, "")))</f>
        <v/>
      </c>
      <c r="P854" s="12" t="str">
        <f t="shared" si="67"/>
        <v/>
      </c>
      <c r="R854" s="12" t="str">
        <f t="shared" si="68"/>
        <v/>
      </c>
      <c r="T854" s="12" t="str">
        <f ca="1">IFERROR(INDEX(Report!$BE$6:$BE$17, MATCH($P854, Report!$AZ$6:$AZ$17, 0)), "")</f>
        <v/>
      </c>
      <c r="V854" s="12" t="str">
        <f t="shared" ca="1" si="69"/>
        <v/>
      </c>
      <c r="X854" s="12" t="str">
        <f>IF($B854="", "", IF(OR(ISNUMBER($B854)=FALSE, $B854&lt;Report!$AX$6, $B854&gt;Report!$AY$17), "Red", ""))</f>
        <v/>
      </c>
    </row>
    <row r="855" spans="1:24" x14ac:dyDescent="0.25">
      <c r="A855" s="2"/>
      <c r="B855" s="86"/>
      <c r="C855" s="87"/>
      <c r="D855" s="88"/>
      <c r="E855" s="89"/>
      <c r="F855" s="90"/>
      <c r="G855" s="2"/>
      <c r="H855" s="38" t="str">
        <f t="shared" si="65"/>
        <v/>
      </c>
      <c r="I855" s="2"/>
      <c r="M855" s="6" t="str">
        <f t="shared" si="66"/>
        <v/>
      </c>
      <c r="N855" s="7" t="str">
        <f>IF($D855="", "", IF(COUNTIF(Budgets!$T$11:$T$20, $D855)&gt;0, $F$9, IF(COUNTIF(Budgets!$T$22:$T$46, $D855)&gt;0, $E$9, "")))</f>
        <v/>
      </c>
      <c r="P855" s="12" t="str">
        <f t="shared" si="67"/>
        <v/>
      </c>
      <c r="R855" s="12" t="str">
        <f t="shared" si="68"/>
        <v/>
      </c>
      <c r="T855" s="12" t="str">
        <f ca="1">IFERROR(INDEX(Report!$BE$6:$BE$17, MATCH($P855, Report!$AZ$6:$AZ$17, 0)), "")</f>
        <v/>
      </c>
      <c r="V855" s="12" t="str">
        <f t="shared" ca="1" si="69"/>
        <v/>
      </c>
      <c r="X855" s="12" t="str">
        <f>IF($B855="", "", IF(OR(ISNUMBER($B855)=FALSE, $B855&lt;Report!$AX$6, $B855&gt;Report!$AY$17), "Red", ""))</f>
        <v/>
      </c>
    </row>
    <row r="856" spans="1:24" x14ac:dyDescent="0.25">
      <c r="A856" s="2"/>
      <c r="B856" s="86"/>
      <c r="C856" s="87"/>
      <c r="D856" s="88"/>
      <c r="E856" s="89"/>
      <c r="F856" s="90"/>
      <c r="G856" s="2"/>
      <c r="H856" s="38" t="str">
        <f t="shared" si="65"/>
        <v/>
      </c>
      <c r="I856" s="2"/>
      <c r="M856" s="6" t="str">
        <f t="shared" si="66"/>
        <v/>
      </c>
      <c r="N856" s="7" t="str">
        <f>IF($D856="", "", IF(COUNTIF(Budgets!$T$11:$T$20, $D856)&gt;0, $F$9, IF(COUNTIF(Budgets!$T$22:$T$46, $D856)&gt;0, $E$9, "")))</f>
        <v/>
      </c>
      <c r="P856" s="12" t="str">
        <f t="shared" si="67"/>
        <v/>
      </c>
      <c r="R856" s="12" t="str">
        <f t="shared" si="68"/>
        <v/>
      </c>
      <c r="T856" s="12" t="str">
        <f ca="1">IFERROR(INDEX(Report!$BE$6:$BE$17, MATCH($P856, Report!$AZ$6:$AZ$17, 0)), "")</f>
        <v/>
      </c>
      <c r="V856" s="12" t="str">
        <f t="shared" ca="1" si="69"/>
        <v/>
      </c>
      <c r="X856" s="12" t="str">
        <f>IF($B856="", "", IF(OR(ISNUMBER($B856)=FALSE, $B856&lt;Report!$AX$6, $B856&gt;Report!$AY$17), "Red", ""))</f>
        <v/>
      </c>
    </row>
    <row r="857" spans="1:24" x14ac:dyDescent="0.25">
      <c r="A857" s="2"/>
      <c r="B857" s="86"/>
      <c r="C857" s="87"/>
      <c r="D857" s="88"/>
      <c r="E857" s="89"/>
      <c r="F857" s="90"/>
      <c r="G857" s="2"/>
      <c r="H857" s="38" t="str">
        <f t="shared" si="65"/>
        <v/>
      </c>
      <c r="I857" s="2"/>
      <c r="M857" s="6" t="str">
        <f t="shared" si="66"/>
        <v/>
      </c>
      <c r="N857" s="7" t="str">
        <f>IF($D857="", "", IF(COUNTIF(Budgets!$T$11:$T$20, $D857)&gt;0, $F$9, IF(COUNTIF(Budgets!$T$22:$T$46, $D857)&gt;0, $E$9, "")))</f>
        <v/>
      </c>
      <c r="P857" s="12" t="str">
        <f t="shared" si="67"/>
        <v/>
      </c>
      <c r="R857" s="12" t="str">
        <f t="shared" si="68"/>
        <v/>
      </c>
      <c r="T857" s="12" t="str">
        <f ca="1">IFERROR(INDEX(Report!$BE$6:$BE$17, MATCH($P857, Report!$AZ$6:$AZ$17, 0)), "")</f>
        <v/>
      </c>
      <c r="V857" s="12" t="str">
        <f t="shared" ca="1" si="69"/>
        <v/>
      </c>
      <c r="X857" s="12" t="str">
        <f>IF($B857="", "", IF(OR(ISNUMBER($B857)=FALSE, $B857&lt;Report!$AX$6, $B857&gt;Report!$AY$17), "Red", ""))</f>
        <v/>
      </c>
    </row>
    <row r="858" spans="1:24" x14ac:dyDescent="0.25">
      <c r="A858" s="2"/>
      <c r="B858" s="86"/>
      <c r="C858" s="87"/>
      <c r="D858" s="88"/>
      <c r="E858" s="89"/>
      <c r="F858" s="90"/>
      <c r="G858" s="2"/>
      <c r="H858" s="38" t="str">
        <f t="shared" si="65"/>
        <v/>
      </c>
      <c r="I858" s="2"/>
      <c r="M858" s="6" t="str">
        <f t="shared" si="66"/>
        <v/>
      </c>
      <c r="N858" s="7" t="str">
        <f>IF($D858="", "", IF(COUNTIF(Budgets!$T$11:$T$20, $D858)&gt;0, $F$9, IF(COUNTIF(Budgets!$T$22:$T$46, $D858)&gt;0, $E$9, "")))</f>
        <v/>
      </c>
      <c r="P858" s="12" t="str">
        <f t="shared" si="67"/>
        <v/>
      </c>
      <c r="R858" s="12" t="str">
        <f t="shared" si="68"/>
        <v/>
      </c>
      <c r="T858" s="12" t="str">
        <f ca="1">IFERROR(INDEX(Report!$BE$6:$BE$17, MATCH($P858, Report!$AZ$6:$AZ$17, 0)), "")</f>
        <v/>
      </c>
      <c r="V858" s="12" t="str">
        <f t="shared" ca="1" si="69"/>
        <v/>
      </c>
      <c r="X858" s="12" t="str">
        <f>IF($B858="", "", IF(OR(ISNUMBER($B858)=FALSE, $B858&lt;Report!$AX$6, $B858&gt;Report!$AY$17), "Red", ""))</f>
        <v/>
      </c>
    </row>
    <row r="859" spans="1:24" x14ac:dyDescent="0.25">
      <c r="A859" s="2"/>
      <c r="B859" s="86"/>
      <c r="C859" s="87"/>
      <c r="D859" s="88"/>
      <c r="E859" s="89"/>
      <c r="F859" s="90"/>
      <c r="G859" s="2"/>
      <c r="H859" s="38" t="str">
        <f t="shared" si="65"/>
        <v/>
      </c>
      <c r="I859" s="2"/>
      <c r="M859" s="6" t="str">
        <f t="shared" si="66"/>
        <v/>
      </c>
      <c r="N859" s="7" t="str">
        <f>IF($D859="", "", IF(COUNTIF(Budgets!$T$11:$T$20, $D859)&gt;0, $F$9, IF(COUNTIF(Budgets!$T$22:$T$46, $D859)&gt;0, $E$9, "")))</f>
        <v/>
      </c>
      <c r="P859" s="12" t="str">
        <f t="shared" si="67"/>
        <v/>
      </c>
      <c r="R859" s="12" t="str">
        <f t="shared" si="68"/>
        <v/>
      </c>
      <c r="T859" s="12" t="str">
        <f ca="1">IFERROR(INDEX(Report!$BE$6:$BE$17, MATCH($P859, Report!$AZ$6:$AZ$17, 0)), "")</f>
        <v/>
      </c>
      <c r="V859" s="12" t="str">
        <f t="shared" ca="1" si="69"/>
        <v/>
      </c>
      <c r="X859" s="12" t="str">
        <f>IF($B859="", "", IF(OR(ISNUMBER($B859)=FALSE, $B859&lt;Report!$AX$6, $B859&gt;Report!$AY$17), "Red", ""))</f>
        <v/>
      </c>
    </row>
    <row r="860" spans="1:24" x14ac:dyDescent="0.25">
      <c r="A860" s="2"/>
      <c r="B860" s="86"/>
      <c r="C860" s="87"/>
      <c r="D860" s="88"/>
      <c r="E860" s="89"/>
      <c r="F860" s="90"/>
      <c r="G860" s="2"/>
      <c r="H860" s="38" t="str">
        <f t="shared" si="65"/>
        <v/>
      </c>
      <c r="I860" s="2"/>
      <c r="M860" s="6" t="str">
        <f t="shared" si="66"/>
        <v/>
      </c>
      <c r="N860" s="7" t="str">
        <f>IF($D860="", "", IF(COUNTIF(Budgets!$T$11:$T$20, $D860)&gt;0, $F$9, IF(COUNTIF(Budgets!$T$22:$T$46, $D860)&gt;0, $E$9, "")))</f>
        <v/>
      </c>
      <c r="P860" s="12" t="str">
        <f t="shared" si="67"/>
        <v/>
      </c>
      <c r="R860" s="12" t="str">
        <f t="shared" si="68"/>
        <v/>
      </c>
      <c r="T860" s="12" t="str">
        <f ca="1">IFERROR(INDEX(Report!$BE$6:$BE$17, MATCH($P860, Report!$AZ$6:$AZ$17, 0)), "")</f>
        <v/>
      </c>
      <c r="V860" s="12" t="str">
        <f t="shared" ca="1" si="69"/>
        <v/>
      </c>
      <c r="X860" s="12" t="str">
        <f>IF($B860="", "", IF(OR(ISNUMBER($B860)=FALSE, $B860&lt;Report!$AX$6, $B860&gt;Report!$AY$17), "Red", ""))</f>
        <v/>
      </c>
    </row>
    <row r="861" spans="1:24" x14ac:dyDescent="0.25">
      <c r="A861" s="2"/>
      <c r="B861" s="86"/>
      <c r="C861" s="87"/>
      <c r="D861" s="88"/>
      <c r="E861" s="89"/>
      <c r="F861" s="90"/>
      <c r="G861" s="2"/>
      <c r="H861" s="38" t="str">
        <f t="shared" si="65"/>
        <v/>
      </c>
      <c r="I861" s="2"/>
      <c r="M861" s="6" t="str">
        <f t="shared" si="66"/>
        <v/>
      </c>
      <c r="N861" s="7" t="str">
        <f>IF($D861="", "", IF(COUNTIF(Budgets!$T$11:$T$20, $D861)&gt;0, $F$9, IF(COUNTIF(Budgets!$T$22:$T$46, $D861)&gt;0, $E$9, "")))</f>
        <v/>
      </c>
      <c r="P861" s="12" t="str">
        <f t="shared" si="67"/>
        <v/>
      </c>
      <c r="R861" s="12" t="str">
        <f t="shared" si="68"/>
        <v/>
      </c>
      <c r="T861" s="12" t="str">
        <f ca="1">IFERROR(INDEX(Report!$BE$6:$BE$17, MATCH($P861, Report!$AZ$6:$AZ$17, 0)), "")</f>
        <v/>
      </c>
      <c r="V861" s="12" t="str">
        <f t="shared" ca="1" si="69"/>
        <v/>
      </c>
      <c r="X861" s="12" t="str">
        <f>IF($B861="", "", IF(OR(ISNUMBER($B861)=FALSE, $B861&lt;Report!$AX$6, $B861&gt;Report!$AY$17), "Red", ""))</f>
        <v/>
      </c>
    </row>
    <row r="862" spans="1:24" x14ac:dyDescent="0.25">
      <c r="A862" s="2"/>
      <c r="B862" s="86"/>
      <c r="C862" s="87"/>
      <c r="D862" s="88"/>
      <c r="E862" s="89"/>
      <c r="F862" s="90"/>
      <c r="G862" s="2"/>
      <c r="H862" s="38" t="str">
        <f t="shared" si="65"/>
        <v/>
      </c>
      <c r="I862" s="2"/>
      <c r="M862" s="6" t="str">
        <f t="shared" si="66"/>
        <v/>
      </c>
      <c r="N862" s="7" t="str">
        <f>IF($D862="", "", IF(COUNTIF(Budgets!$T$11:$T$20, $D862)&gt;0, $F$9, IF(COUNTIF(Budgets!$T$22:$T$46, $D862)&gt;0, $E$9, "")))</f>
        <v/>
      </c>
      <c r="P862" s="12" t="str">
        <f t="shared" si="67"/>
        <v/>
      </c>
      <c r="R862" s="12" t="str">
        <f t="shared" si="68"/>
        <v/>
      </c>
      <c r="T862" s="12" t="str">
        <f ca="1">IFERROR(INDEX(Report!$BE$6:$BE$17, MATCH($P862, Report!$AZ$6:$AZ$17, 0)), "")</f>
        <v/>
      </c>
      <c r="V862" s="12" t="str">
        <f t="shared" ca="1" si="69"/>
        <v/>
      </c>
      <c r="X862" s="12" t="str">
        <f>IF($B862="", "", IF(OR(ISNUMBER($B862)=FALSE, $B862&lt;Report!$AX$6, $B862&gt;Report!$AY$17), "Red", ""))</f>
        <v/>
      </c>
    </row>
    <row r="863" spans="1:24" x14ac:dyDescent="0.25">
      <c r="A863" s="2"/>
      <c r="B863" s="86"/>
      <c r="C863" s="87"/>
      <c r="D863" s="88"/>
      <c r="E863" s="89"/>
      <c r="F863" s="90"/>
      <c r="G863" s="2"/>
      <c r="H863" s="38" t="str">
        <f t="shared" si="65"/>
        <v/>
      </c>
      <c r="I863" s="2"/>
      <c r="M863" s="6" t="str">
        <f t="shared" si="66"/>
        <v/>
      </c>
      <c r="N863" s="7" t="str">
        <f>IF($D863="", "", IF(COUNTIF(Budgets!$T$11:$T$20, $D863)&gt;0, $F$9, IF(COUNTIF(Budgets!$T$22:$T$46, $D863)&gt;0, $E$9, "")))</f>
        <v/>
      </c>
      <c r="P863" s="12" t="str">
        <f t="shared" si="67"/>
        <v/>
      </c>
      <c r="R863" s="12" t="str">
        <f t="shared" si="68"/>
        <v/>
      </c>
      <c r="T863" s="12" t="str">
        <f ca="1">IFERROR(INDEX(Report!$BE$6:$BE$17, MATCH($P863, Report!$AZ$6:$AZ$17, 0)), "")</f>
        <v/>
      </c>
      <c r="V863" s="12" t="str">
        <f t="shared" ca="1" si="69"/>
        <v/>
      </c>
      <c r="X863" s="12" t="str">
        <f>IF($B863="", "", IF(OR(ISNUMBER($B863)=FALSE, $B863&lt;Report!$AX$6, $B863&gt;Report!$AY$17), "Red", ""))</f>
        <v/>
      </c>
    </row>
    <row r="864" spans="1:24" x14ac:dyDescent="0.25">
      <c r="A864" s="2"/>
      <c r="B864" s="86"/>
      <c r="C864" s="87"/>
      <c r="D864" s="88"/>
      <c r="E864" s="89"/>
      <c r="F864" s="90"/>
      <c r="G864" s="2"/>
      <c r="H864" s="38" t="str">
        <f t="shared" si="65"/>
        <v/>
      </c>
      <c r="I864" s="2"/>
      <c r="M864" s="6" t="str">
        <f t="shared" si="66"/>
        <v/>
      </c>
      <c r="N864" s="7" t="str">
        <f>IF($D864="", "", IF(COUNTIF(Budgets!$T$11:$T$20, $D864)&gt;0, $F$9, IF(COUNTIF(Budgets!$T$22:$T$46, $D864)&gt;0, $E$9, "")))</f>
        <v/>
      </c>
      <c r="P864" s="12" t="str">
        <f t="shared" si="67"/>
        <v/>
      </c>
      <c r="R864" s="12" t="str">
        <f t="shared" si="68"/>
        <v/>
      </c>
      <c r="T864" s="12" t="str">
        <f ca="1">IFERROR(INDEX(Report!$BE$6:$BE$17, MATCH($P864, Report!$AZ$6:$AZ$17, 0)), "")</f>
        <v/>
      </c>
      <c r="V864" s="12" t="str">
        <f t="shared" ca="1" si="69"/>
        <v/>
      </c>
      <c r="X864" s="12" t="str">
        <f>IF($B864="", "", IF(OR(ISNUMBER($B864)=FALSE, $B864&lt;Report!$AX$6, $B864&gt;Report!$AY$17), "Red", ""))</f>
        <v/>
      </c>
    </row>
    <row r="865" spans="1:24" x14ac:dyDescent="0.25">
      <c r="A865" s="2"/>
      <c r="B865" s="86"/>
      <c r="C865" s="87"/>
      <c r="D865" s="88"/>
      <c r="E865" s="89"/>
      <c r="F865" s="90"/>
      <c r="G865" s="2"/>
      <c r="H865" s="38" t="str">
        <f t="shared" si="65"/>
        <v/>
      </c>
      <c r="I865" s="2"/>
      <c r="M865" s="6" t="str">
        <f t="shared" si="66"/>
        <v/>
      </c>
      <c r="N865" s="7" t="str">
        <f>IF($D865="", "", IF(COUNTIF(Budgets!$T$11:$T$20, $D865)&gt;0, $F$9, IF(COUNTIF(Budgets!$T$22:$T$46, $D865)&gt;0, $E$9, "")))</f>
        <v/>
      </c>
      <c r="P865" s="12" t="str">
        <f t="shared" si="67"/>
        <v/>
      </c>
      <c r="R865" s="12" t="str">
        <f t="shared" si="68"/>
        <v/>
      </c>
      <c r="T865" s="12" t="str">
        <f ca="1">IFERROR(INDEX(Report!$BE$6:$BE$17, MATCH($P865, Report!$AZ$6:$AZ$17, 0)), "")</f>
        <v/>
      </c>
      <c r="V865" s="12" t="str">
        <f t="shared" ca="1" si="69"/>
        <v/>
      </c>
      <c r="X865" s="12" t="str">
        <f>IF($B865="", "", IF(OR(ISNUMBER($B865)=FALSE, $B865&lt;Report!$AX$6, $B865&gt;Report!$AY$17), "Red", ""))</f>
        <v/>
      </c>
    </row>
    <row r="866" spans="1:24" x14ac:dyDescent="0.25">
      <c r="A866" s="2"/>
      <c r="B866" s="86"/>
      <c r="C866" s="87"/>
      <c r="D866" s="88"/>
      <c r="E866" s="89"/>
      <c r="F866" s="90"/>
      <c r="G866" s="2"/>
      <c r="H866" s="38" t="str">
        <f t="shared" si="65"/>
        <v/>
      </c>
      <c r="I866" s="2"/>
      <c r="M866" s="6" t="str">
        <f t="shared" si="66"/>
        <v/>
      </c>
      <c r="N866" s="7" t="str">
        <f>IF($D866="", "", IF(COUNTIF(Budgets!$T$11:$T$20, $D866)&gt;0, $F$9, IF(COUNTIF(Budgets!$T$22:$T$46, $D866)&gt;0, $E$9, "")))</f>
        <v/>
      </c>
      <c r="P866" s="12" t="str">
        <f t="shared" si="67"/>
        <v/>
      </c>
      <c r="R866" s="12" t="str">
        <f t="shared" si="68"/>
        <v/>
      </c>
      <c r="T866" s="12" t="str">
        <f ca="1">IFERROR(INDEX(Report!$BE$6:$BE$17, MATCH($P866, Report!$AZ$6:$AZ$17, 0)), "")</f>
        <v/>
      </c>
      <c r="V866" s="12" t="str">
        <f t="shared" ca="1" si="69"/>
        <v/>
      </c>
      <c r="X866" s="12" t="str">
        <f>IF($B866="", "", IF(OR(ISNUMBER($B866)=FALSE, $B866&lt;Report!$AX$6, $B866&gt;Report!$AY$17), "Red", ""))</f>
        <v/>
      </c>
    </row>
    <row r="867" spans="1:24" x14ac:dyDescent="0.25">
      <c r="A867" s="2"/>
      <c r="B867" s="86"/>
      <c r="C867" s="87"/>
      <c r="D867" s="88"/>
      <c r="E867" s="89"/>
      <c r="F867" s="90"/>
      <c r="G867" s="2"/>
      <c r="H867" s="38" t="str">
        <f t="shared" si="65"/>
        <v/>
      </c>
      <c r="I867" s="2"/>
      <c r="M867" s="6" t="str">
        <f t="shared" si="66"/>
        <v/>
      </c>
      <c r="N867" s="7" t="str">
        <f>IF($D867="", "", IF(COUNTIF(Budgets!$T$11:$T$20, $D867)&gt;0, $F$9, IF(COUNTIF(Budgets!$T$22:$T$46, $D867)&gt;0, $E$9, "")))</f>
        <v/>
      </c>
      <c r="P867" s="12" t="str">
        <f t="shared" si="67"/>
        <v/>
      </c>
      <c r="R867" s="12" t="str">
        <f t="shared" si="68"/>
        <v/>
      </c>
      <c r="T867" s="12" t="str">
        <f ca="1">IFERROR(INDEX(Report!$BE$6:$BE$17, MATCH($P867, Report!$AZ$6:$AZ$17, 0)), "")</f>
        <v/>
      </c>
      <c r="V867" s="12" t="str">
        <f t="shared" ca="1" si="69"/>
        <v/>
      </c>
      <c r="X867" s="12" t="str">
        <f>IF($B867="", "", IF(OR(ISNUMBER($B867)=FALSE, $B867&lt;Report!$AX$6, $B867&gt;Report!$AY$17), "Red", ""))</f>
        <v/>
      </c>
    </row>
    <row r="868" spans="1:24" x14ac:dyDescent="0.25">
      <c r="A868" s="2"/>
      <c r="B868" s="86"/>
      <c r="C868" s="87"/>
      <c r="D868" s="88"/>
      <c r="E868" s="89"/>
      <c r="F868" s="90"/>
      <c r="G868" s="2"/>
      <c r="H868" s="38" t="str">
        <f t="shared" si="65"/>
        <v/>
      </c>
      <c r="I868" s="2"/>
      <c r="M868" s="6" t="str">
        <f t="shared" si="66"/>
        <v/>
      </c>
      <c r="N868" s="7" t="str">
        <f>IF($D868="", "", IF(COUNTIF(Budgets!$T$11:$T$20, $D868)&gt;0, $F$9, IF(COUNTIF(Budgets!$T$22:$T$46, $D868)&gt;0, $E$9, "")))</f>
        <v/>
      </c>
      <c r="P868" s="12" t="str">
        <f t="shared" si="67"/>
        <v/>
      </c>
      <c r="R868" s="12" t="str">
        <f t="shared" si="68"/>
        <v/>
      </c>
      <c r="T868" s="12" t="str">
        <f ca="1">IFERROR(INDEX(Report!$BE$6:$BE$17, MATCH($P868, Report!$AZ$6:$AZ$17, 0)), "")</f>
        <v/>
      </c>
      <c r="V868" s="12" t="str">
        <f t="shared" ca="1" si="69"/>
        <v/>
      </c>
      <c r="X868" s="12" t="str">
        <f>IF($B868="", "", IF(OR(ISNUMBER($B868)=FALSE, $B868&lt;Report!$AX$6, $B868&gt;Report!$AY$17), "Red", ""))</f>
        <v/>
      </c>
    </row>
    <row r="869" spans="1:24" x14ac:dyDescent="0.25">
      <c r="A869" s="2"/>
      <c r="B869" s="86"/>
      <c r="C869" s="87"/>
      <c r="D869" s="88"/>
      <c r="E869" s="89"/>
      <c r="F869" s="90"/>
      <c r="G869" s="2"/>
      <c r="H869" s="38" t="str">
        <f t="shared" si="65"/>
        <v/>
      </c>
      <c r="I869" s="2"/>
      <c r="M869" s="6" t="str">
        <f t="shared" si="66"/>
        <v/>
      </c>
      <c r="N869" s="7" t="str">
        <f>IF($D869="", "", IF(COUNTIF(Budgets!$T$11:$T$20, $D869)&gt;0, $F$9, IF(COUNTIF(Budgets!$T$22:$T$46, $D869)&gt;0, $E$9, "")))</f>
        <v/>
      </c>
      <c r="P869" s="12" t="str">
        <f t="shared" si="67"/>
        <v/>
      </c>
      <c r="R869" s="12" t="str">
        <f t="shared" si="68"/>
        <v/>
      </c>
      <c r="T869" s="12" t="str">
        <f ca="1">IFERROR(INDEX(Report!$BE$6:$BE$17, MATCH($P869, Report!$AZ$6:$AZ$17, 0)), "")</f>
        <v/>
      </c>
      <c r="V869" s="12" t="str">
        <f t="shared" ca="1" si="69"/>
        <v/>
      </c>
      <c r="X869" s="12" t="str">
        <f>IF($B869="", "", IF(OR(ISNUMBER($B869)=FALSE, $B869&lt;Report!$AX$6, $B869&gt;Report!$AY$17), "Red", ""))</f>
        <v/>
      </c>
    </row>
    <row r="870" spans="1:24" x14ac:dyDescent="0.25">
      <c r="A870" s="2"/>
      <c r="B870" s="86"/>
      <c r="C870" s="87"/>
      <c r="D870" s="88"/>
      <c r="E870" s="89"/>
      <c r="F870" s="90"/>
      <c r="G870" s="2"/>
      <c r="H870" s="38" t="str">
        <f t="shared" si="65"/>
        <v/>
      </c>
      <c r="I870" s="2"/>
      <c r="M870" s="6" t="str">
        <f t="shared" si="66"/>
        <v/>
      </c>
      <c r="N870" s="7" t="str">
        <f>IF($D870="", "", IF(COUNTIF(Budgets!$T$11:$T$20, $D870)&gt;0, $F$9, IF(COUNTIF(Budgets!$T$22:$T$46, $D870)&gt;0, $E$9, "")))</f>
        <v/>
      </c>
      <c r="P870" s="12" t="str">
        <f t="shared" si="67"/>
        <v/>
      </c>
      <c r="R870" s="12" t="str">
        <f t="shared" si="68"/>
        <v/>
      </c>
      <c r="T870" s="12" t="str">
        <f ca="1">IFERROR(INDEX(Report!$BE$6:$BE$17, MATCH($P870, Report!$AZ$6:$AZ$17, 0)), "")</f>
        <v/>
      </c>
      <c r="V870" s="12" t="str">
        <f t="shared" ca="1" si="69"/>
        <v/>
      </c>
      <c r="X870" s="12" t="str">
        <f>IF($B870="", "", IF(OR(ISNUMBER($B870)=FALSE, $B870&lt;Report!$AX$6, $B870&gt;Report!$AY$17), "Red", ""))</f>
        <v/>
      </c>
    </row>
    <row r="871" spans="1:24" x14ac:dyDescent="0.25">
      <c r="A871" s="2"/>
      <c r="B871" s="86"/>
      <c r="C871" s="87"/>
      <c r="D871" s="88"/>
      <c r="E871" s="89"/>
      <c r="F871" s="90"/>
      <c r="G871" s="2"/>
      <c r="H871" s="38" t="str">
        <f t="shared" si="65"/>
        <v/>
      </c>
      <c r="I871" s="2"/>
      <c r="M871" s="6" t="str">
        <f t="shared" si="66"/>
        <v/>
      </c>
      <c r="N871" s="7" t="str">
        <f>IF($D871="", "", IF(COUNTIF(Budgets!$T$11:$T$20, $D871)&gt;0, $F$9, IF(COUNTIF(Budgets!$T$22:$T$46, $D871)&gt;0, $E$9, "")))</f>
        <v/>
      </c>
      <c r="P871" s="12" t="str">
        <f t="shared" si="67"/>
        <v/>
      </c>
      <c r="R871" s="12" t="str">
        <f t="shared" si="68"/>
        <v/>
      </c>
      <c r="T871" s="12" t="str">
        <f ca="1">IFERROR(INDEX(Report!$BE$6:$BE$17, MATCH($P871, Report!$AZ$6:$AZ$17, 0)), "")</f>
        <v/>
      </c>
      <c r="V871" s="12" t="str">
        <f t="shared" ca="1" si="69"/>
        <v/>
      </c>
      <c r="X871" s="12" t="str">
        <f>IF($B871="", "", IF(OR(ISNUMBER($B871)=FALSE, $B871&lt;Report!$AX$6, $B871&gt;Report!$AY$17), "Red", ""))</f>
        <v/>
      </c>
    </row>
    <row r="872" spans="1:24" x14ac:dyDescent="0.25">
      <c r="A872" s="2"/>
      <c r="B872" s="86"/>
      <c r="C872" s="87"/>
      <c r="D872" s="88"/>
      <c r="E872" s="89"/>
      <c r="F872" s="90"/>
      <c r="G872" s="2"/>
      <c r="H872" s="38" t="str">
        <f t="shared" si="65"/>
        <v/>
      </c>
      <c r="I872" s="2"/>
      <c r="M872" s="6" t="str">
        <f t="shared" si="66"/>
        <v/>
      </c>
      <c r="N872" s="7" t="str">
        <f>IF($D872="", "", IF(COUNTIF(Budgets!$T$11:$T$20, $D872)&gt;0, $F$9, IF(COUNTIF(Budgets!$T$22:$T$46, $D872)&gt;0, $E$9, "")))</f>
        <v/>
      </c>
      <c r="P872" s="12" t="str">
        <f t="shared" si="67"/>
        <v/>
      </c>
      <c r="R872" s="12" t="str">
        <f t="shared" si="68"/>
        <v/>
      </c>
      <c r="T872" s="12" t="str">
        <f ca="1">IFERROR(INDEX(Report!$BE$6:$BE$17, MATCH($P872, Report!$AZ$6:$AZ$17, 0)), "")</f>
        <v/>
      </c>
      <c r="V872" s="12" t="str">
        <f t="shared" ca="1" si="69"/>
        <v/>
      </c>
      <c r="X872" s="12" t="str">
        <f>IF($B872="", "", IF(OR(ISNUMBER($B872)=FALSE, $B872&lt;Report!$AX$6, $B872&gt;Report!$AY$17), "Red", ""))</f>
        <v/>
      </c>
    </row>
    <row r="873" spans="1:24" x14ac:dyDescent="0.25">
      <c r="A873" s="2"/>
      <c r="B873" s="86"/>
      <c r="C873" s="87"/>
      <c r="D873" s="88"/>
      <c r="E873" s="89"/>
      <c r="F873" s="90"/>
      <c r="G873" s="2"/>
      <c r="H873" s="38" t="str">
        <f t="shared" si="65"/>
        <v/>
      </c>
      <c r="I873" s="2"/>
      <c r="M873" s="6" t="str">
        <f t="shared" si="66"/>
        <v/>
      </c>
      <c r="N873" s="7" t="str">
        <f>IF($D873="", "", IF(COUNTIF(Budgets!$T$11:$T$20, $D873)&gt;0, $F$9, IF(COUNTIF(Budgets!$T$22:$T$46, $D873)&gt;0, $E$9, "")))</f>
        <v/>
      </c>
      <c r="P873" s="12" t="str">
        <f t="shared" si="67"/>
        <v/>
      </c>
      <c r="R873" s="12" t="str">
        <f t="shared" si="68"/>
        <v/>
      </c>
      <c r="T873" s="12" t="str">
        <f ca="1">IFERROR(INDEX(Report!$BE$6:$BE$17, MATCH($P873, Report!$AZ$6:$AZ$17, 0)), "")</f>
        <v/>
      </c>
      <c r="V873" s="12" t="str">
        <f t="shared" ca="1" si="69"/>
        <v/>
      </c>
      <c r="X873" s="12" t="str">
        <f>IF($B873="", "", IF(OR(ISNUMBER($B873)=FALSE, $B873&lt;Report!$AX$6, $B873&gt;Report!$AY$17), "Red", ""))</f>
        <v/>
      </c>
    </row>
    <row r="874" spans="1:24" x14ac:dyDescent="0.25">
      <c r="A874" s="2"/>
      <c r="B874" s="86"/>
      <c r="C874" s="87"/>
      <c r="D874" s="88"/>
      <c r="E874" s="89"/>
      <c r="F874" s="90"/>
      <c r="G874" s="2"/>
      <c r="H874" s="38" t="str">
        <f t="shared" si="65"/>
        <v/>
      </c>
      <c r="I874" s="2"/>
      <c r="M874" s="6" t="str">
        <f t="shared" si="66"/>
        <v/>
      </c>
      <c r="N874" s="7" t="str">
        <f>IF($D874="", "", IF(COUNTIF(Budgets!$T$11:$T$20, $D874)&gt;0, $F$9, IF(COUNTIF(Budgets!$T$22:$T$46, $D874)&gt;0, $E$9, "")))</f>
        <v/>
      </c>
      <c r="P874" s="12" t="str">
        <f t="shared" si="67"/>
        <v/>
      </c>
      <c r="R874" s="12" t="str">
        <f t="shared" si="68"/>
        <v/>
      </c>
      <c r="T874" s="12" t="str">
        <f ca="1">IFERROR(INDEX(Report!$BE$6:$BE$17, MATCH($P874, Report!$AZ$6:$AZ$17, 0)), "")</f>
        <v/>
      </c>
      <c r="V874" s="12" t="str">
        <f t="shared" ca="1" si="69"/>
        <v/>
      </c>
      <c r="X874" s="12" t="str">
        <f>IF($B874="", "", IF(OR(ISNUMBER($B874)=FALSE, $B874&lt;Report!$AX$6, $B874&gt;Report!$AY$17), "Red", ""))</f>
        <v/>
      </c>
    </row>
    <row r="875" spans="1:24" x14ac:dyDescent="0.25">
      <c r="A875" s="2"/>
      <c r="B875" s="86"/>
      <c r="C875" s="87"/>
      <c r="D875" s="88"/>
      <c r="E875" s="89"/>
      <c r="F875" s="90"/>
      <c r="G875" s="2"/>
      <c r="H875" s="38" t="str">
        <f t="shared" si="65"/>
        <v/>
      </c>
      <c r="I875" s="2"/>
      <c r="M875" s="6" t="str">
        <f t="shared" si="66"/>
        <v/>
      </c>
      <c r="N875" s="7" t="str">
        <f>IF($D875="", "", IF(COUNTIF(Budgets!$T$11:$T$20, $D875)&gt;0, $F$9, IF(COUNTIF(Budgets!$T$22:$T$46, $D875)&gt;0, $E$9, "")))</f>
        <v/>
      </c>
      <c r="P875" s="12" t="str">
        <f t="shared" si="67"/>
        <v/>
      </c>
      <c r="R875" s="12" t="str">
        <f t="shared" si="68"/>
        <v/>
      </c>
      <c r="T875" s="12" t="str">
        <f ca="1">IFERROR(INDEX(Report!$BE$6:$BE$17, MATCH($P875, Report!$AZ$6:$AZ$17, 0)), "")</f>
        <v/>
      </c>
      <c r="V875" s="12" t="str">
        <f t="shared" ca="1" si="69"/>
        <v/>
      </c>
      <c r="X875" s="12" t="str">
        <f>IF($B875="", "", IF(OR(ISNUMBER($B875)=FALSE, $B875&lt;Report!$AX$6, $B875&gt;Report!$AY$17), "Red", ""))</f>
        <v/>
      </c>
    </row>
    <row r="876" spans="1:24" x14ac:dyDescent="0.25">
      <c r="A876" s="2"/>
      <c r="B876" s="86"/>
      <c r="C876" s="87"/>
      <c r="D876" s="88"/>
      <c r="E876" s="89"/>
      <c r="F876" s="90"/>
      <c r="G876" s="2"/>
      <c r="H876" s="38" t="str">
        <f t="shared" si="65"/>
        <v/>
      </c>
      <c r="I876" s="2"/>
      <c r="M876" s="6" t="str">
        <f t="shared" si="66"/>
        <v/>
      </c>
      <c r="N876" s="7" t="str">
        <f>IF($D876="", "", IF(COUNTIF(Budgets!$T$11:$T$20, $D876)&gt;0, $F$9, IF(COUNTIF(Budgets!$T$22:$T$46, $D876)&gt;0, $E$9, "")))</f>
        <v/>
      </c>
      <c r="P876" s="12" t="str">
        <f t="shared" si="67"/>
        <v/>
      </c>
      <c r="R876" s="12" t="str">
        <f t="shared" si="68"/>
        <v/>
      </c>
      <c r="T876" s="12" t="str">
        <f ca="1">IFERROR(INDEX(Report!$BE$6:$BE$17, MATCH($P876, Report!$AZ$6:$AZ$17, 0)), "")</f>
        <v/>
      </c>
      <c r="V876" s="12" t="str">
        <f t="shared" ca="1" si="69"/>
        <v/>
      </c>
      <c r="X876" s="12" t="str">
        <f>IF($B876="", "", IF(OR(ISNUMBER($B876)=FALSE, $B876&lt;Report!$AX$6, $B876&gt;Report!$AY$17), "Red", ""))</f>
        <v/>
      </c>
    </row>
    <row r="877" spans="1:24" x14ac:dyDescent="0.25">
      <c r="A877" s="2"/>
      <c r="B877" s="86"/>
      <c r="C877" s="87"/>
      <c r="D877" s="88"/>
      <c r="E877" s="89"/>
      <c r="F877" s="90"/>
      <c r="G877" s="2"/>
      <c r="H877" s="38" t="str">
        <f t="shared" si="65"/>
        <v/>
      </c>
      <c r="I877" s="2"/>
      <c r="M877" s="6" t="str">
        <f t="shared" si="66"/>
        <v/>
      </c>
      <c r="N877" s="7" t="str">
        <f>IF($D877="", "", IF(COUNTIF(Budgets!$T$11:$T$20, $D877)&gt;0, $F$9, IF(COUNTIF(Budgets!$T$22:$T$46, $D877)&gt;0, $E$9, "")))</f>
        <v/>
      </c>
      <c r="P877" s="12" t="str">
        <f t="shared" si="67"/>
        <v/>
      </c>
      <c r="R877" s="12" t="str">
        <f t="shared" si="68"/>
        <v/>
      </c>
      <c r="T877" s="12" t="str">
        <f ca="1">IFERROR(INDEX(Report!$BE$6:$BE$17, MATCH($P877, Report!$AZ$6:$AZ$17, 0)), "")</f>
        <v/>
      </c>
      <c r="V877" s="12" t="str">
        <f t="shared" ca="1" si="69"/>
        <v/>
      </c>
      <c r="X877" s="12" t="str">
        <f>IF($B877="", "", IF(OR(ISNUMBER($B877)=FALSE, $B877&lt;Report!$AX$6, $B877&gt;Report!$AY$17), "Red", ""))</f>
        <v/>
      </c>
    </row>
    <row r="878" spans="1:24" x14ac:dyDescent="0.25">
      <c r="A878" s="2"/>
      <c r="B878" s="86"/>
      <c r="C878" s="87"/>
      <c r="D878" s="88"/>
      <c r="E878" s="89"/>
      <c r="F878" s="90"/>
      <c r="G878" s="2"/>
      <c r="H878" s="38" t="str">
        <f t="shared" si="65"/>
        <v/>
      </c>
      <c r="I878" s="2"/>
      <c r="M878" s="6" t="str">
        <f t="shared" si="66"/>
        <v/>
      </c>
      <c r="N878" s="7" t="str">
        <f>IF($D878="", "", IF(COUNTIF(Budgets!$T$11:$T$20, $D878)&gt;0, $F$9, IF(COUNTIF(Budgets!$T$22:$T$46, $D878)&gt;0, $E$9, "")))</f>
        <v/>
      </c>
      <c r="P878" s="12" t="str">
        <f t="shared" si="67"/>
        <v/>
      </c>
      <c r="R878" s="12" t="str">
        <f t="shared" si="68"/>
        <v/>
      </c>
      <c r="T878" s="12" t="str">
        <f ca="1">IFERROR(INDEX(Report!$BE$6:$BE$17, MATCH($P878, Report!$AZ$6:$AZ$17, 0)), "")</f>
        <v/>
      </c>
      <c r="V878" s="12" t="str">
        <f t="shared" ca="1" si="69"/>
        <v/>
      </c>
      <c r="X878" s="12" t="str">
        <f>IF($B878="", "", IF(OR(ISNUMBER($B878)=FALSE, $B878&lt;Report!$AX$6, $B878&gt;Report!$AY$17), "Red", ""))</f>
        <v/>
      </c>
    </row>
    <row r="879" spans="1:24" x14ac:dyDescent="0.25">
      <c r="A879" s="2"/>
      <c r="B879" s="86"/>
      <c r="C879" s="87"/>
      <c r="D879" s="88"/>
      <c r="E879" s="89"/>
      <c r="F879" s="90"/>
      <c r="G879" s="2"/>
      <c r="H879" s="38" t="str">
        <f t="shared" si="65"/>
        <v/>
      </c>
      <c r="I879" s="2"/>
      <c r="M879" s="6" t="str">
        <f t="shared" si="66"/>
        <v/>
      </c>
      <c r="N879" s="7" t="str">
        <f>IF($D879="", "", IF(COUNTIF(Budgets!$T$11:$T$20, $D879)&gt;0, $F$9, IF(COUNTIF(Budgets!$T$22:$T$46, $D879)&gt;0, $E$9, "")))</f>
        <v/>
      </c>
      <c r="P879" s="12" t="str">
        <f t="shared" si="67"/>
        <v/>
      </c>
      <c r="R879" s="12" t="str">
        <f t="shared" si="68"/>
        <v/>
      </c>
      <c r="T879" s="12" t="str">
        <f ca="1">IFERROR(INDEX(Report!$BE$6:$BE$17, MATCH($P879, Report!$AZ$6:$AZ$17, 0)), "")</f>
        <v/>
      </c>
      <c r="V879" s="12" t="str">
        <f t="shared" ca="1" si="69"/>
        <v/>
      </c>
      <c r="X879" s="12" t="str">
        <f>IF($B879="", "", IF(OR(ISNUMBER($B879)=FALSE, $B879&lt;Report!$AX$6, $B879&gt;Report!$AY$17), "Red", ""))</f>
        <v/>
      </c>
    </row>
    <row r="880" spans="1:24" x14ac:dyDescent="0.25">
      <c r="A880" s="2"/>
      <c r="B880" s="86"/>
      <c r="C880" s="87"/>
      <c r="D880" s="88"/>
      <c r="E880" s="89"/>
      <c r="F880" s="90"/>
      <c r="G880" s="2"/>
      <c r="H880" s="38" t="str">
        <f t="shared" si="65"/>
        <v/>
      </c>
      <c r="I880" s="2"/>
      <c r="M880" s="6" t="str">
        <f t="shared" si="66"/>
        <v/>
      </c>
      <c r="N880" s="7" t="str">
        <f>IF($D880="", "", IF(COUNTIF(Budgets!$T$11:$T$20, $D880)&gt;0, $F$9, IF(COUNTIF(Budgets!$T$22:$T$46, $D880)&gt;0, $E$9, "")))</f>
        <v/>
      </c>
      <c r="P880" s="12" t="str">
        <f t="shared" si="67"/>
        <v/>
      </c>
      <c r="R880" s="12" t="str">
        <f t="shared" si="68"/>
        <v/>
      </c>
      <c r="T880" s="12" t="str">
        <f ca="1">IFERROR(INDEX(Report!$BE$6:$BE$17, MATCH($P880, Report!$AZ$6:$AZ$17, 0)), "")</f>
        <v/>
      </c>
      <c r="V880" s="12" t="str">
        <f t="shared" ca="1" si="69"/>
        <v/>
      </c>
      <c r="X880" s="12" t="str">
        <f>IF($B880="", "", IF(OR(ISNUMBER($B880)=FALSE, $B880&lt;Report!$AX$6, $B880&gt;Report!$AY$17), "Red", ""))</f>
        <v/>
      </c>
    </row>
    <row r="881" spans="1:24" x14ac:dyDescent="0.25">
      <c r="A881" s="2"/>
      <c r="B881" s="86"/>
      <c r="C881" s="87"/>
      <c r="D881" s="88"/>
      <c r="E881" s="89"/>
      <c r="F881" s="90"/>
      <c r="G881" s="2"/>
      <c r="H881" s="38" t="str">
        <f t="shared" si="65"/>
        <v/>
      </c>
      <c r="I881" s="2"/>
      <c r="M881" s="6" t="str">
        <f t="shared" si="66"/>
        <v/>
      </c>
      <c r="N881" s="7" t="str">
        <f>IF($D881="", "", IF(COUNTIF(Budgets!$T$11:$T$20, $D881)&gt;0, $F$9, IF(COUNTIF(Budgets!$T$22:$T$46, $D881)&gt;0, $E$9, "")))</f>
        <v/>
      </c>
      <c r="P881" s="12" t="str">
        <f t="shared" si="67"/>
        <v/>
      </c>
      <c r="R881" s="12" t="str">
        <f t="shared" si="68"/>
        <v/>
      </c>
      <c r="T881" s="12" t="str">
        <f ca="1">IFERROR(INDEX(Report!$BE$6:$BE$17, MATCH($P881, Report!$AZ$6:$AZ$17, 0)), "")</f>
        <v/>
      </c>
      <c r="V881" s="12" t="str">
        <f t="shared" ca="1" si="69"/>
        <v/>
      </c>
      <c r="X881" s="12" t="str">
        <f>IF($B881="", "", IF(OR(ISNUMBER($B881)=FALSE, $B881&lt;Report!$AX$6, $B881&gt;Report!$AY$17), "Red", ""))</f>
        <v/>
      </c>
    </row>
    <row r="882" spans="1:24" x14ac:dyDescent="0.25">
      <c r="A882" s="2"/>
      <c r="B882" s="86"/>
      <c r="C882" s="87"/>
      <c r="D882" s="88"/>
      <c r="E882" s="89"/>
      <c r="F882" s="90"/>
      <c r="G882" s="2"/>
      <c r="H882" s="38" t="str">
        <f t="shared" si="65"/>
        <v/>
      </c>
      <c r="I882" s="2"/>
      <c r="M882" s="6" t="str">
        <f t="shared" si="66"/>
        <v/>
      </c>
      <c r="N882" s="7" t="str">
        <f>IF($D882="", "", IF(COUNTIF(Budgets!$T$11:$T$20, $D882)&gt;0, $F$9, IF(COUNTIF(Budgets!$T$22:$T$46, $D882)&gt;0, $E$9, "")))</f>
        <v/>
      </c>
      <c r="P882" s="12" t="str">
        <f t="shared" si="67"/>
        <v/>
      </c>
      <c r="R882" s="12" t="str">
        <f t="shared" si="68"/>
        <v/>
      </c>
      <c r="T882" s="12" t="str">
        <f ca="1">IFERROR(INDEX(Report!$BE$6:$BE$17, MATCH($P882, Report!$AZ$6:$AZ$17, 0)), "")</f>
        <v/>
      </c>
      <c r="V882" s="12" t="str">
        <f t="shared" ca="1" si="69"/>
        <v/>
      </c>
      <c r="X882" s="12" t="str">
        <f>IF($B882="", "", IF(OR(ISNUMBER($B882)=FALSE, $B882&lt;Report!$AX$6, $B882&gt;Report!$AY$17), "Red", ""))</f>
        <v/>
      </c>
    </row>
    <row r="883" spans="1:24" x14ac:dyDescent="0.25">
      <c r="A883" s="2"/>
      <c r="B883" s="86"/>
      <c r="C883" s="87"/>
      <c r="D883" s="88"/>
      <c r="E883" s="89"/>
      <c r="F883" s="90"/>
      <c r="G883" s="2"/>
      <c r="H883" s="38" t="str">
        <f t="shared" si="65"/>
        <v/>
      </c>
      <c r="I883" s="2"/>
      <c r="M883" s="6" t="str">
        <f t="shared" si="66"/>
        <v/>
      </c>
      <c r="N883" s="7" t="str">
        <f>IF($D883="", "", IF(COUNTIF(Budgets!$T$11:$T$20, $D883)&gt;0, $F$9, IF(COUNTIF(Budgets!$T$22:$T$46, $D883)&gt;0, $E$9, "")))</f>
        <v/>
      </c>
      <c r="P883" s="12" t="str">
        <f t="shared" si="67"/>
        <v/>
      </c>
      <c r="R883" s="12" t="str">
        <f t="shared" si="68"/>
        <v/>
      </c>
      <c r="T883" s="12" t="str">
        <f ca="1">IFERROR(INDEX(Report!$BE$6:$BE$17, MATCH($P883, Report!$AZ$6:$AZ$17, 0)), "")</f>
        <v/>
      </c>
      <c r="V883" s="12" t="str">
        <f t="shared" ca="1" si="69"/>
        <v/>
      </c>
      <c r="X883" s="12" t="str">
        <f>IF($B883="", "", IF(OR(ISNUMBER($B883)=FALSE, $B883&lt;Report!$AX$6, $B883&gt;Report!$AY$17), "Red", ""))</f>
        <v/>
      </c>
    </row>
    <row r="884" spans="1:24" x14ac:dyDescent="0.25">
      <c r="A884" s="2"/>
      <c r="B884" s="86"/>
      <c r="C884" s="87"/>
      <c r="D884" s="88"/>
      <c r="E884" s="89"/>
      <c r="F884" s="90"/>
      <c r="G884" s="2"/>
      <c r="H884" s="38" t="str">
        <f t="shared" si="65"/>
        <v/>
      </c>
      <c r="I884" s="2"/>
      <c r="M884" s="6" t="str">
        <f t="shared" si="66"/>
        <v/>
      </c>
      <c r="N884" s="7" t="str">
        <f>IF($D884="", "", IF(COUNTIF(Budgets!$T$11:$T$20, $D884)&gt;0, $F$9, IF(COUNTIF(Budgets!$T$22:$T$46, $D884)&gt;0, $E$9, "")))</f>
        <v/>
      </c>
      <c r="P884" s="12" t="str">
        <f t="shared" si="67"/>
        <v/>
      </c>
      <c r="R884" s="12" t="str">
        <f t="shared" si="68"/>
        <v/>
      </c>
      <c r="T884" s="12" t="str">
        <f ca="1">IFERROR(INDEX(Report!$BE$6:$BE$17, MATCH($P884, Report!$AZ$6:$AZ$17, 0)), "")</f>
        <v/>
      </c>
      <c r="V884" s="12" t="str">
        <f t="shared" ca="1" si="69"/>
        <v/>
      </c>
      <c r="X884" s="12" t="str">
        <f>IF($B884="", "", IF(OR(ISNUMBER($B884)=FALSE, $B884&lt;Report!$AX$6, $B884&gt;Report!$AY$17), "Red", ""))</f>
        <v/>
      </c>
    </row>
    <row r="885" spans="1:24" x14ac:dyDescent="0.25">
      <c r="A885" s="2"/>
      <c r="B885" s="86"/>
      <c r="C885" s="87"/>
      <c r="D885" s="88"/>
      <c r="E885" s="89"/>
      <c r="F885" s="90"/>
      <c r="G885" s="2"/>
      <c r="H885" s="38" t="str">
        <f t="shared" si="65"/>
        <v/>
      </c>
      <c r="I885" s="2"/>
      <c r="M885" s="6" t="str">
        <f t="shared" si="66"/>
        <v/>
      </c>
      <c r="N885" s="7" t="str">
        <f>IF($D885="", "", IF(COUNTIF(Budgets!$T$11:$T$20, $D885)&gt;0, $F$9, IF(COUNTIF(Budgets!$T$22:$T$46, $D885)&gt;0, $E$9, "")))</f>
        <v/>
      </c>
      <c r="P885" s="12" t="str">
        <f t="shared" si="67"/>
        <v/>
      </c>
      <c r="R885" s="12" t="str">
        <f t="shared" si="68"/>
        <v/>
      </c>
      <c r="T885" s="12" t="str">
        <f ca="1">IFERROR(INDEX(Report!$BE$6:$BE$17, MATCH($P885, Report!$AZ$6:$AZ$17, 0)), "")</f>
        <v/>
      </c>
      <c r="V885" s="12" t="str">
        <f t="shared" ca="1" si="69"/>
        <v/>
      </c>
      <c r="X885" s="12" t="str">
        <f>IF($B885="", "", IF(OR(ISNUMBER($B885)=FALSE, $B885&lt;Report!$AX$6, $B885&gt;Report!$AY$17), "Red", ""))</f>
        <v/>
      </c>
    </row>
    <row r="886" spans="1:24" x14ac:dyDescent="0.25">
      <c r="A886" s="2"/>
      <c r="B886" s="86"/>
      <c r="C886" s="87"/>
      <c r="D886" s="88"/>
      <c r="E886" s="89"/>
      <c r="F886" s="90"/>
      <c r="G886" s="2"/>
      <c r="H886" s="38" t="str">
        <f t="shared" si="65"/>
        <v/>
      </c>
      <c r="I886" s="2"/>
      <c r="M886" s="6" t="str">
        <f t="shared" si="66"/>
        <v/>
      </c>
      <c r="N886" s="7" t="str">
        <f>IF($D886="", "", IF(COUNTIF(Budgets!$T$11:$T$20, $D886)&gt;0, $F$9, IF(COUNTIF(Budgets!$T$22:$T$46, $D886)&gt;0, $E$9, "")))</f>
        <v/>
      </c>
      <c r="P886" s="12" t="str">
        <f t="shared" si="67"/>
        <v/>
      </c>
      <c r="R886" s="12" t="str">
        <f t="shared" si="68"/>
        <v/>
      </c>
      <c r="T886" s="12" t="str">
        <f ca="1">IFERROR(INDEX(Report!$BE$6:$BE$17, MATCH($P886, Report!$AZ$6:$AZ$17, 0)), "")</f>
        <v/>
      </c>
      <c r="V886" s="12" t="str">
        <f t="shared" ca="1" si="69"/>
        <v/>
      </c>
      <c r="X886" s="12" t="str">
        <f>IF($B886="", "", IF(OR(ISNUMBER($B886)=FALSE, $B886&lt;Report!$AX$6, $B886&gt;Report!$AY$17), "Red", ""))</f>
        <v/>
      </c>
    </row>
    <row r="887" spans="1:24" x14ac:dyDescent="0.25">
      <c r="A887" s="2"/>
      <c r="B887" s="86"/>
      <c r="C887" s="87"/>
      <c r="D887" s="88"/>
      <c r="E887" s="89"/>
      <c r="F887" s="90"/>
      <c r="G887" s="2"/>
      <c r="H887" s="38" t="str">
        <f t="shared" si="65"/>
        <v/>
      </c>
      <c r="I887" s="2"/>
      <c r="M887" s="6" t="str">
        <f t="shared" si="66"/>
        <v/>
      </c>
      <c r="N887" s="7" t="str">
        <f>IF($D887="", "", IF(COUNTIF(Budgets!$T$11:$T$20, $D887)&gt;0, $F$9, IF(COUNTIF(Budgets!$T$22:$T$46, $D887)&gt;0, $E$9, "")))</f>
        <v/>
      </c>
      <c r="P887" s="12" t="str">
        <f t="shared" si="67"/>
        <v/>
      </c>
      <c r="R887" s="12" t="str">
        <f t="shared" si="68"/>
        <v/>
      </c>
      <c r="T887" s="12" t="str">
        <f ca="1">IFERROR(INDEX(Report!$BE$6:$BE$17, MATCH($P887, Report!$AZ$6:$AZ$17, 0)), "")</f>
        <v/>
      </c>
      <c r="V887" s="12" t="str">
        <f t="shared" ca="1" si="69"/>
        <v/>
      </c>
      <c r="X887" s="12" t="str">
        <f>IF($B887="", "", IF(OR(ISNUMBER($B887)=FALSE, $B887&lt;Report!$AX$6, $B887&gt;Report!$AY$17), "Red", ""))</f>
        <v/>
      </c>
    </row>
    <row r="888" spans="1:24" x14ac:dyDescent="0.25">
      <c r="A888" s="2"/>
      <c r="B888" s="86"/>
      <c r="C888" s="87"/>
      <c r="D888" s="88"/>
      <c r="E888" s="89"/>
      <c r="F888" s="90"/>
      <c r="G888" s="2"/>
      <c r="H888" s="38" t="str">
        <f t="shared" si="65"/>
        <v/>
      </c>
      <c r="I888" s="2"/>
      <c r="M888" s="6" t="str">
        <f t="shared" si="66"/>
        <v/>
      </c>
      <c r="N888" s="7" t="str">
        <f>IF($D888="", "", IF(COUNTIF(Budgets!$T$11:$T$20, $D888)&gt;0, $F$9, IF(COUNTIF(Budgets!$T$22:$T$46, $D888)&gt;0, $E$9, "")))</f>
        <v/>
      </c>
      <c r="P888" s="12" t="str">
        <f t="shared" si="67"/>
        <v/>
      </c>
      <c r="R888" s="12" t="str">
        <f t="shared" si="68"/>
        <v/>
      </c>
      <c r="T888" s="12" t="str">
        <f ca="1">IFERROR(INDEX(Report!$BE$6:$BE$17, MATCH($P888, Report!$AZ$6:$AZ$17, 0)), "")</f>
        <v/>
      </c>
      <c r="V888" s="12" t="str">
        <f t="shared" ca="1" si="69"/>
        <v/>
      </c>
      <c r="X888" s="12" t="str">
        <f>IF($B888="", "", IF(OR(ISNUMBER($B888)=FALSE, $B888&lt;Report!$AX$6, $B888&gt;Report!$AY$17), "Red", ""))</f>
        <v/>
      </c>
    </row>
    <row r="889" spans="1:24" x14ac:dyDescent="0.25">
      <c r="A889" s="2"/>
      <c r="B889" s="86"/>
      <c r="C889" s="87"/>
      <c r="D889" s="88"/>
      <c r="E889" s="89"/>
      <c r="F889" s="90"/>
      <c r="G889" s="2"/>
      <c r="H889" s="38" t="str">
        <f t="shared" si="65"/>
        <v/>
      </c>
      <c r="I889" s="2"/>
      <c r="M889" s="6" t="str">
        <f t="shared" si="66"/>
        <v/>
      </c>
      <c r="N889" s="7" t="str">
        <f>IF($D889="", "", IF(COUNTIF(Budgets!$T$11:$T$20, $D889)&gt;0, $F$9, IF(COUNTIF(Budgets!$T$22:$T$46, $D889)&gt;0, $E$9, "")))</f>
        <v/>
      </c>
      <c r="P889" s="12" t="str">
        <f t="shared" si="67"/>
        <v/>
      </c>
      <c r="R889" s="12" t="str">
        <f t="shared" si="68"/>
        <v/>
      </c>
      <c r="T889" s="12" t="str">
        <f ca="1">IFERROR(INDEX(Report!$BE$6:$BE$17, MATCH($P889, Report!$AZ$6:$AZ$17, 0)), "")</f>
        <v/>
      </c>
      <c r="V889" s="12" t="str">
        <f t="shared" ca="1" si="69"/>
        <v/>
      </c>
      <c r="X889" s="12" t="str">
        <f>IF($B889="", "", IF(OR(ISNUMBER($B889)=FALSE, $B889&lt;Report!$AX$6, $B889&gt;Report!$AY$17), "Red", ""))</f>
        <v/>
      </c>
    </row>
    <row r="890" spans="1:24" x14ac:dyDescent="0.25">
      <c r="A890" s="2"/>
      <c r="B890" s="86"/>
      <c r="C890" s="87"/>
      <c r="D890" s="88"/>
      <c r="E890" s="89"/>
      <c r="F890" s="90"/>
      <c r="G890" s="2"/>
      <c r="H890" s="38" t="str">
        <f t="shared" si="65"/>
        <v/>
      </c>
      <c r="I890" s="2"/>
      <c r="M890" s="6" t="str">
        <f t="shared" si="66"/>
        <v/>
      </c>
      <c r="N890" s="7" t="str">
        <f>IF($D890="", "", IF(COUNTIF(Budgets!$T$11:$T$20, $D890)&gt;0, $F$9, IF(COUNTIF(Budgets!$T$22:$T$46, $D890)&gt;0, $E$9, "")))</f>
        <v/>
      </c>
      <c r="P890" s="12" t="str">
        <f t="shared" si="67"/>
        <v/>
      </c>
      <c r="R890" s="12" t="str">
        <f t="shared" si="68"/>
        <v/>
      </c>
      <c r="T890" s="12" t="str">
        <f ca="1">IFERROR(INDEX(Report!$BE$6:$BE$17, MATCH($P890, Report!$AZ$6:$AZ$17, 0)), "")</f>
        <v/>
      </c>
      <c r="V890" s="12" t="str">
        <f t="shared" ca="1" si="69"/>
        <v/>
      </c>
      <c r="X890" s="12" t="str">
        <f>IF($B890="", "", IF(OR(ISNUMBER($B890)=FALSE, $B890&lt;Report!$AX$6, $B890&gt;Report!$AY$17), "Red", ""))</f>
        <v/>
      </c>
    </row>
    <row r="891" spans="1:24" x14ac:dyDescent="0.25">
      <c r="A891" s="2"/>
      <c r="B891" s="86"/>
      <c r="C891" s="87"/>
      <c r="D891" s="88"/>
      <c r="E891" s="89"/>
      <c r="F891" s="90"/>
      <c r="G891" s="2"/>
      <c r="H891" s="38" t="str">
        <f t="shared" si="65"/>
        <v/>
      </c>
      <c r="I891" s="2"/>
      <c r="M891" s="6" t="str">
        <f t="shared" si="66"/>
        <v/>
      </c>
      <c r="N891" s="7" t="str">
        <f>IF($D891="", "", IF(COUNTIF(Budgets!$T$11:$T$20, $D891)&gt;0, $F$9, IF(COUNTIF(Budgets!$T$22:$T$46, $D891)&gt;0, $E$9, "")))</f>
        <v/>
      </c>
      <c r="P891" s="12" t="str">
        <f t="shared" si="67"/>
        <v/>
      </c>
      <c r="R891" s="12" t="str">
        <f t="shared" si="68"/>
        <v/>
      </c>
      <c r="T891" s="12" t="str">
        <f ca="1">IFERROR(INDEX(Report!$BE$6:$BE$17, MATCH($P891, Report!$AZ$6:$AZ$17, 0)), "")</f>
        <v/>
      </c>
      <c r="V891" s="12" t="str">
        <f t="shared" ca="1" si="69"/>
        <v/>
      </c>
      <c r="X891" s="12" t="str">
        <f>IF($B891="", "", IF(OR(ISNUMBER($B891)=FALSE, $B891&lt;Report!$AX$6, $B891&gt;Report!$AY$17), "Red", ""))</f>
        <v/>
      </c>
    </row>
    <row r="892" spans="1:24" x14ac:dyDescent="0.25">
      <c r="A892" s="2"/>
      <c r="B892" s="86"/>
      <c r="C892" s="87"/>
      <c r="D892" s="88"/>
      <c r="E892" s="89"/>
      <c r="F892" s="90"/>
      <c r="G892" s="2"/>
      <c r="H892" s="38" t="str">
        <f t="shared" si="65"/>
        <v/>
      </c>
      <c r="I892" s="2"/>
      <c r="M892" s="6" t="str">
        <f t="shared" si="66"/>
        <v/>
      </c>
      <c r="N892" s="7" t="str">
        <f>IF($D892="", "", IF(COUNTIF(Budgets!$T$11:$T$20, $D892)&gt;0, $F$9, IF(COUNTIF(Budgets!$T$22:$T$46, $D892)&gt;0, $E$9, "")))</f>
        <v/>
      </c>
      <c r="P892" s="12" t="str">
        <f t="shared" si="67"/>
        <v/>
      </c>
      <c r="R892" s="12" t="str">
        <f t="shared" si="68"/>
        <v/>
      </c>
      <c r="T892" s="12" t="str">
        <f ca="1">IFERROR(INDEX(Report!$BE$6:$BE$17, MATCH($P892, Report!$AZ$6:$AZ$17, 0)), "")</f>
        <v/>
      </c>
      <c r="V892" s="12" t="str">
        <f t="shared" ca="1" si="69"/>
        <v/>
      </c>
      <c r="X892" s="12" t="str">
        <f>IF($B892="", "", IF(OR(ISNUMBER($B892)=FALSE, $B892&lt;Report!$AX$6, $B892&gt;Report!$AY$17), "Red", ""))</f>
        <v/>
      </c>
    </row>
    <row r="893" spans="1:24" x14ac:dyDescent="0.25">
      <c r="A893" s="2"/>
      <c r="B893" s="86"/>
      <c r="C893" s="87"/>
      <c r="D893" s="88"/>
      <c r="E893" s="89"/>
      <c r="F893" s="90"/>
      <c r="G893" s="2"/>
      <c r="H893" s="38" t="str">
        <f t="shared" si="65"/>
        <v/>
      </c>
      <c r="I893" s="2"/>
      <c r="M893" s="6" t="str">
        <f t="shared" si="66"/>
        <v/>
      </c>
      <c r="N893" s="7" t="str">
        <f>IF($D893="", "", IF(COUNTIF(Budgets!$T$11:$T$20, $D893)&gt;0, $F$9, IF(COUNTIF(Budgets!$T$22:$T$46, $D893)&gt;0, $E$9, "")))</f>
        <v/>
      </c>
      <c r="P893" s="12" t="str">
        <f t="shared" si="67"/>
        <v/>
      </c>
      <c r="R893" s="12" t="str">
        <f t="shared" si="68"/>
        <v/>
      </c>
      <c r="T893" s="12" t="str">
        <f ca="1">IFERROR(INDEX(Report!$BE$6:$BE$17, MATCH($P893, Report!$AZ$6:$AZ$17, 0)), "")</f>
        <v/>
      </c>
      <c r="V893" s="12" t="str">
        <f t="shared" ca="1" si="69"/>
        <v/>
      </c>
      <c r="X893" s="12" t="str">
        <f>IF($B893="", "", IF(OR(ISNUMBER($B893)=FALSE, $B893&lt;Report!$AX$6, $B893&gt;Report!$AY$17), "Red", ""))</f>
        <v/>
      </c>
    </row>
    <row r="894" spans="1:24" x14ac:dyDescent="0.25">
      <c r="A894" s="2"/>
      <c r="B894" s="86"/>
      <c r="C894" s="87"/>
      <c r="D894" s="88"/>
      <c r="E894" s="89"/>
      <c r="F894" s="90"/>
      <c r="G894" s="2"/>
      <c r="H894" s="38" t="str">
        <f t="shared" si="65"/>
        <v/>
      </c>
      <c r="I894" s="2"/>
      <c r="M894" s="6" t="str">
        <f t="shared" si="66"/>
        <v/>
      </c>
      <c r="N894" s="7" t="str">
        <f>IF($D894="", "", IF(COUNTIF(Budgets!$T$11:$T$20, $D894)&gt;0, $F$9, IF(COUNTIF(Budgets!$T$22:$T$46, $D894)&gt;0, $E$9, "")))</f>
        <v/>
      </c>
      <c r="P894" s="12" t="str">
        <f t="shared" si="67"/>
        <v/>
      </c>
      <c r="R894" s="12" t="str">
        <f t="shared" si="68"/>
        <v/>
      </c>
      <c r="T894" s="12" t="str">
        <f ca="1">IFERROR(INDEX(Report!$BE$6:$BE$17, MATCH($P894, Report!$AZ$6:$AZ$17, 0)), "")</f>
        <v/>
      </c>
      <c r="V894" s="12" t="str">
        <f t="shared" ca="1" si="69"/>
        <v/>
      </c>
      <c r="X894" s="12" t="str">
        <f>IF($B894="", "", IF(OR(ISNUMBER($B894)=FALSE, $B894&lt;Report!$AX$6, $B894&gt;Report!$AY$17), "Red", ""))</f>
        <v/>
      </c>
    </row>
    <row r="895" spans="1:24" x14ac:dyDescent="0.25">
      <c r="A895" s="2"/>
      <c r="B895" s="86"/>
      <c r="C895" s="87"/>
      <c r="D895" s="88"/>
      <c r="E895" s="89"/>
      <c r="F895" s="90"/>
      <c r="G895" s="2"/>
      <c r="H895" s="38" t="str">
        <f t="shared" si="65"/>
        <v/>
      </c>
      <c r="I895" s="2"/>
      <c r="M895" s="6" t="str">
        <f t="shared" si="66"/>
        <v/>
      </c>
      <c r="N895" s="7" t="str">
        <f>IF($D895="", "", IF(COUNTIF(Budgets!$T$11:$T$20, $D895)&gt;0, $F$9, IF(COUNTIF(Budgets!$T$22:$T$46, $D895)&gt;0, $E$9, "")))</f>
        <v/>
      </c>
      <c r="P895" s="12" t="str">
        <f t="shared" si="67"/>
        <v/>
      </c>
      <c r="R895" s="12" t="str">
        <f t="shared" si="68"/>
        <v/>
      </c>
      <c r="T895" s="12" t="str">
        <f ca="1">IFERROR(INDEX(Report!$BE$6:$BE$17, MATCH($P895, Report!$AZ$6:$AZ$17, 0)), "")</f>
        <v/>
      </c>
      <c r="V895" s="12" t="str">
        <f t="shared" ca="1" si="69"/>
        <v/>
      </c>
      <c r="X895" s="12" t="str">
        <f>IF($B895="", "", IF(OR(ISNUMBER($B895)=FALSE, $B895&lt;Report!$AX$6, $B895&gt;Report!$AY$17), "Red", ""))</f>
        <v/>
      </c>
    </row>
    <row r="896" spans="1:24" x14ac:dyDescent="0.25">
      <c r="A896" s="2"/>
      <c r="B896" s="86"/>
      <c r="C896" s="87"/>
      <c r="D896" s="88"/>
      <c r="E896" s="89"/>
      <c r="F896" s="90"/>
      <c r="G896" s="2"/>
      <c r="H896" s="38" t="str">
        <f t="shared" si="65"/>
        <v/>
      </c>
      <c r="I896" s="2"/>
      <c r="M896" s="6" t="str">
        <f t="shared" si="66"/>
        <v/>
      </c>
      <c r="N896" s="7" t="str">
        <f>IF($D896="", "", IF(COUNTIF(Budgets!$T$11:$T$20, $D896)&gt;0, $F$9, IF(COUNTIF(Budgets!$T$22:$T$46, $D896)&gt;0, $E$9, "")))</f>
        <v/>
      </c>
      <c r="P896" s="12" t="str">
        <f t="shared" si="67"/>
        <v/>
      </c>
      <c r="R896" s="12" t="str">
        <f t="shared" si="68"/>
        <v/>
      </c>
      <c r="T896" s="12" t="str">
        <f ca="1">IFERROR(INDEX(Report!$BE$6:$BE$17, MATCH($P896, Report!$AZ$6:$AZ$17, 0)), "")</f>
        <v/>
      </c>
      <c r="V896" s="12" t="str">
        <f t="shared" ca="1" si="69"/>
        <v/>
      </c>
      <c r="X896" s="12" t="str">
        <f>IF($B896="", "", IF(OR(ISNUMBER($B896)=FALSE, $B896&lt;Report!$AX$6, $B896&gt;Report!$AY$17), "Red", ""))</f>
        <v/>
      </c>
    </row>
    <row r="897" spans="1:24" x14ac:dyDescent="0.25">
      <c r="A897" s="2"/>
      <c r="B897" s="86"/>
      <c r="C897" s="87"/>
      <c r="D897" s="88"/>
      <c r="E897" s="89"/>
      <c r="F897" s="90"/>
      <c r="G897" s="2"/>
      <c r="H897" s="38" t="str">
        <f t="shared" si="65"/>
        <v/>
      </c>
      <c r="I897" s="2"/>
      <c r="M897" s="6" t="str">
        <f t="shared" si="66"/>
        <v/>
      </c>
      <c r="N897" s="7" t="str">
        <f>IF($D897="", "", IF(COUNTIF(Budgets!$T$11:$T$20, $D897)&gt;0, $F$9, IF(COUNTIF(Budgets!$T$22:$T$46, $D897)&gt;0, $E$9, "")))</f>
        <v/>
      </c>
      <c r="P897" s="12" t="str">
        <f t="shared" si="67"/>
        <v/>
      </c>
      <c r="R897" s="12" t="str">
        <f t="shared" si="68"/>
        <v/>
      </c>
      <c r="T897" s="12" t="str">
        <f ca="1">IFERROR(INDEX(Report!$BE$6:$BE$17, MATCH($P897, Report!$AZ$6:$AZ$17, 0)), "")</f>
        <v/>
      </c>
      <c r="V897" s="12" t="str">
        <f t="shared" ca="1" si="69"/>
        <v/>
      </c>
      <c r="X897" s="12" t="str">
        <f>IF($B897="", "", IF(OR(ISNUMBER($B897)=FALSE, $B897&lt;Report!$AX$6, $B897&gt;Report!$AY$17), "Red", ""))</f>
        <v/>
      </c>
    </row>
    <row r="898" spans="1:24" x14ac:dyDescent="0.25">
      <c r="A898" s="2"/>
      <c r="B898" s="86"/>
      <c r="C898" s="87"/>
      <c r="D898" s="88"/>
      <c r="E898" s="89"/>
      <c r="F898" s="90"/>
      <c r="G898" s="2"/>
      <c r="H898" s="38" t="str">
        <f t="shared" si="65"/>
        <v/>
      </c>
      <c r="I898" s="2"/>
      <c r="M898" s="6" t="str">
        <f t="shared" si="66"/>
        <v/>
      </c>
      <c r="N898" s="7" t="str">
        <f>IF($D898="", "", IF(COUNTIF(Budgets!$T$11:$T$20, $D898)&gt;0, $F$9, IF(COUNTIF(Budgets!$T$22:$T$46, $D898)&gt;0, $E$9, "")))</f>
        <v/>
      </c>
      <c r="P898" s="12" t="str">
        <f t="shared" si="67"/>
        <v/>
      </c>
      <c r="R898" s="12" t="str">
        <f t="shared" si="68"/>
        <v/>
      </c>
      <c r="T898" s="12" t="str">
        <f ca="1">IFERROR(INDEX(Report!$BE$6:$BE$17, MATCH($P898, Report!$AZ$6:$AZ$17, 0)), "")</f>
        <v/>
      </c>
      <c r="V898" s="12" t="str">
        <f t="shared" ca="1" si="69"/>
        <v/>
      </c>
      <c r="X898" s="12" t="str">
        <f>IF($B898="", "", IF(OR(ISNUMBER($B898)=FALSE, $B898&lt;Report!$AX$6, $B898&gt;Report!$AY$17), "Red", ""))</f>
        <v/>
      </c>
    </row>
    <row r="899" spans="1:24" x14ac:dyDescent="0.25">
      <c r="A899" s="2"/>
      <c r="B899" s="86"/>
      <c r="C899" s="87"/>
      <c r="D899" s="88"/>
      <c r="E899" s="89"/>
      <c r="F899" s="90"/>
      <c r="G899" s="2"/>
      <c r="H899" s="38" t="str">
        <f t="shared" si="65"/>
        <v/>
      </c>
      <c r="I899" s="2"/>
      <c r="M899" s="6" t="str">
        <f t="shared" si="66"/>
        <v/>
      </c>
      <c r="N899" s="7" t="str">
        <f>IF($D899="", "", IF(COUNTIF(Budgets!$T$11:$T$20, $D899)&gt;0, $F$9, IF(COUNTIF(Budgets!$T$22:$T$46, $D899)&gt;0, $E$9, "")))</f>
        <v/>
      </c>
      <c r="P899" s="12" t="str">
        <f t="shared" si="67"/>
        <v/>
      </c>
      <c r="R899" s="12" t="str">
        <f t="shared" si="68"/>
        <v/>
      </c>
      <c r="T899" s="12" t="str">
        <f ca="1">IFERROR(INDEX(Report!$BE$6:$BE$17, MATCH($P899, Report!$AZ$6:$AZ$17, 0)), "")</f>
        <v/>
      </c>
      <c r="V899" s="12" t="str">
        <f t="shared" ca="1" si="69"/>
        <v/>
      </c>
      <c r="X899" s="12" t="str">
        <f>IF($B899="", "", IF(OR(ISNUMBER($B899)=FALSE, $B899&lt;Report!$AX$6, $B899&gt;Report!$AY$17), "Red", ""))</f>
        <v/>
      </c>
    </row>
    <row r="900" spans="1:24" x14ac:dyDescent="0.25">
      <c r="A900" s="2"/>
      <c r="B900" s="86"/>
      <c r="C900" s="87"/>
      <c r="D900" s="88"/>
      <c r="E900" s="89"/>
      <c r="F900" s="90"/>
      <c r="G900" s="2"/>
      <c r="H900" s="38" t="str">
        <f t="shared" si="65"/>
        <v/>
      </c>
      <c r="I900" s="2"/>
      <c r="M900" s="6" t="str">
        <f t="shared" si="66"/>
        <v/>
      </c>
      <c r="N900" s="7" t="str">
        <f>IF($D900="", "", IF(COUNTIF(Budgets!$T$11:$T$20, $D900)&gt;0, $F$9, IF(COUNTIF(Budgets!$T$22:$T$46, $D900)&gt;0, $E$9, "")))</f>
        <v/>
      </c>
      <c r="P900" s="12" t="str">
        <f t="shared" si="67"/>
        <v/>
      </c>
      <c r="R900" s="12" t="str">
        <f t="shared" si="68"/>
        <v/>
      </c>
      <c r="T900" s="12" t="str">
        <f ca="1">IFERROR(INDEX(Report!$BE$6:$BE$17, MATCH($P900, Report!$AZ$6:$AZ$17, 0)), "")</f>
        <v/>
      </c>
      <c r="V900" s="12" t="str">
        <f t="shared" ca="1" si="69"/>
        <v/>
      </c>
      <c r="X900" s="12" t="str">
        <f>IF($B900="", "", IF(OR(ISNUMBER($B900)=FALSE, $B900&lt;Report!$AX$6, $B900&gt;Report!$AY$17), "Red", ""))</f>
        <v/>
      </c>
    </row>
    <row r="901" spans="1:24" x14ac:dyDescent="0.25">
      <c r="A901" s="2"/>
      <c r="B901" s="86"/>
      <c r="C901" s="87"/>
      <c r="D901" s="88"/>
      <c r="E901" s="89"/>
      <c r="F901" s="90"/>
      <c r="G901" s="2"/>
      <c r="H901" s="38" t="str">
        <f t="shared" si="65"/>
        <v/>
      </c>
      <c r="I901" s="2"/>
      <c r="M901" s="6" t="str">
        <f t="shared" si="66"/>
        <v/>
      </c>
      <c r="N901" s="7" t="str">
        <f>IF($D901="", "", IF(COUNTIF(Budgets!$T$11:$T$20, $D901)&gt;0, $F$9, IF(COUNTIF(Budgets!$T$22:$T$46, $D901)&gt;0, $E$9, "")))</f>
        <v/>
      </c>
      <c r="P901" s="12" t="str">
        <f t="shared" si="67"/>
        <v/>
      </c>
      <c r="R901" s="12" t="str">
        <f t="shared" si="68"/>
        <v/>
      </c>
      <c r="T901" s="12" t="str">
        <f ca="1">IFERROR(INDEX(Report!$BE$6:$BE$17, MATCH($P901, Report!$AZ$6:$AZ$17, 0)), "")</f>
        <v/>
      </c>
      <c r="V901" s="12" t="str">
        <f t="shared" ca="1" si="69"/>
        <v/>
      </c>
      <c r="X901" s="12" t="str">
        <f>IF($B901="", "", IF(OR(ISNUMBER($B901)=FALSE, $B901&lt;Report!$AX$6, $B901&gt;Report!$AY$17), "Red", ""))</f>
        <v/>
      </c>
    </row>
    <row r="902" spans="1:24" x14ac:dyDescent="0.25">
      <c r="A902" s="2"/>
      <c r="B902" s="86"/>
      <c r="C902" s="87"/>
      <c r="D902" s="88"/>
      <c r="E902" s="89"/>
      <c r="F902" s="90"/>
      <c r="G902" s="2"/>
      <c r="H902" s="38" t="str">
        <f t="shared" si="65"/>
        <v/>
      </c>
      <c r="I902" s="2"/>
      <c r="M902" s="6" t="str">
        <f t="shared" si="66"/>
        <v/>
      </c>
      <c r="N902" s="7" t="str">
        <f>IF($D902="", "", IF(COUNTIF(Budgets!$T$11:$T$20, $D902)&gt;0, $F$9, IF(COUNTIF(Budgets!$T$22:$T$46, $D902)&gt;0, $E$9, "")))</f>
        <v/>
      </c>
      <c r="P902" s="12" t="str">
        <f t="shared" si="67"/>
        <v/>
      </c>
      <c r="R902" s="12" t="str">
        <f t="shared" si="68"/>
        <v/>
      </c>
      <c r="T902" s="12" t="str">
        <f ca="1">IFERROR(INDEX(Report!$BE$6:$BE$17, MATCH($P902, Report!$AZ$6:$AZ$17, 0)), "")</f>
        <v/>
      </c>
      <c r="V902" s="12" t="str">
        <f t="shared" ca="1" si="69"/>
        <v/>
      </c>
      <c r="X902" s="12" t="str">
        <f>IF($B902="", "", IF(OR(ISNUMBER($B902)=FALSE, $B902&lt;Report!$AX$6, $B902&gt;Report!$AY$17), "Red", ""))</f>
        <v/>
      </c>
    </row>
    <row r="903" spans="1:24" x14ac:dyDescent="0.25">
      <c r="A903" s="2"/>
      <c r="B903" s="86"/>
      <c r="C903" s="87"/>
      <c r="D903" s="88"/>
      <c r="E903" s="89"/>
      <c r="F903" s="90"/>
      <c r="G903" s="2"/>
      <c r="H903" s="38" t="str">
        <f t="shared" si="65"/>
        <v/>
      </c>
      <c r="I903" s="2"/>
      <c r="M903" s="6" t="str">
        <f t="shared" si="66"/>
        <v/>
      </c>
      <c r="N903" s="7" t="str">
        <f>IF($D903="", "", IF(COUNTIF(Budgets!$T$11:$T$20, $D903)&gt;0, $F$9, IF(COUNTIF(Budgets!$T$22:$T$46, $D903)&gt;0, $E$9, "")))</f>
        <v/>
      </c>
      <c r="P903" s="12" t="str">
        <f t="shared" si="67"/>
        <v/>
      </c>
      <c r="R903" s="12" t="str">
        <f t="shared" si="68"/>
        <v/>
      </c>
      <c r="T903" s="12" t="str">
        <f ca="1">IFERROR(INDEX(Report!$BE$6:$BE$17, MATCH($P903, Report!$AZ$6:$AZ$17, 0)), "")</f>
        <v/>
      </c>
      <c r="V903" s="12" t="str">
        <f t="shared" ca="1" si="69"/>
        <v/>
      </c>
      <c r="X903" s="12" t="str">
        <f>IF($B903="", "", IF(OR(ISNUMBER($B903)=FALSE, $B903&lt;Report!$AX$6, $B903&gt;Report!$AY$17), "Red", ""))</f>
        <v/>
      </c>
    </row>
    <row r="904" spans="1:24" x14ac:dyDescent="0.25">
      <c r="A904" s="2"/>
      <c r="B904" s="86"/>
      <c r="C904" s="87"/>
      <c r="D904" s="88"/>
      <c r="E904" s="89"/>
      <c r="F904" s="90"/>
      <c r="G904" s="2"/>
      <c r="H904" s="38" t="str">
        <f t="shared" si="65"/>
        <v/>
      </c>
      <c r="I904" s="2"/>
      <c r="M904" s="6" t="str">
        <f t="shared" si="66"/>
        <v/>
      </c>
      <c r="N904" s="7" t="str">
        <f>IF($D904="", "", IF(COUNTIF(Budgets!$T$11:$T$20, $D904)&gt;0, $F$9, IF(COUNTIF(Budgets!$T$22:$T$46, $D904)&gt;0, $E$9, "")))</f>
        <v/>
      </c>
      <c r="P904" s="12" t="str">
        <f t="shared" si="67"/>
        <v/>
      </c>
      <c r="R904" s="12" t="str">
        <f t="shared" si="68"/>
        <v/>
      </c>
      <c r="T904" s="12" t="str">
        <f ca="1">IFERROR(INDEX(Report!$BE$6:$BE$17, MATCH($P904, Report!$AZ$6:$AZ$17, 0)), "")</f>
        <v/>
      </c>
      <c r="V904" s="12" t="str">
        <f t="shared" ca="1" si="69"/>
        <v/>
      </c>
      <c r="X904" s="12" t="str">
        <f>IF($B904="", "", IF(OR(ISNUMBER($B904)=FALSE, $B904&lt;Report!$AX$6, $B904&gt;Report!$AY$17), "Red", ""))</f>
        <v/>
      </c>
    </row>
    <row r="905" spans="1:24" x14ac:dyDescent="0.25">
      <c r="A905" s="2"/>
      <c r="B905" s="86"/>
      <c r="C905" s="87"/>
      <c r="D905" s="88"/>
      <c r="E905" s="89"/>
      <c r="F905" s="90"/>
      <c r="G905" s="2"/>
      <c r="H905" s="38" t="str">
        <f t="shared" si="65"/>
        <v/>
      </c>
      <c r="I905" s="2"/>
      <c r="M905" s="6" t="str">
        <f t="shared" si="66"/>
        <v/>
      </c>
      <c r="N905" s="7" t="str">
        <f>IF($D905="", "", IF(COUNTIF(Budgets!$T$11:$T$20, $D905)&gt;0, $F$9, IF(COUNTIF(Budgets!$T$22:$T$46, $D905)&gt;0, $E$9, "")))</f>
        <v/>
      </c>
      <c r="P905" s="12" t="str">
        <f t="shared" si="67"/>
        <v/>
      </c>
      <c r="R905" s="12" t="str">
        <f t="shared" si="68"/>
        <v/>
      </c>
      <c r="T905" s="12" t="str">
        <f ca="1">IFERROR(INDEX(Report!$BE$6:$BE$17, MATCH($P905, Report!$AZ$6:$AZ$17, 0)), "")</f>
        <v/>
      </c>
      <c r="V905" s="12" t="str">
        <f t="shared" ca="1" si="69"/>
        <v/>
      </c>
      <c r="X905" s="12" t="str">
        <f>IF($B905="", "", IF(OR(ISNUMBER($B905)=FALSE, $B905&lt;Report!$AX$6, $B905&gt;Report!$AY$17), "Red", ""))</f>
        <v/>
      </c>
    </row>
    <row r="906" spans="1:24" x14ac:dyDescent="0.25">
      <c r="A906" s="2"/>
      <c r="B906" s="86"/>
      <c r="C906" s="87"/>
      <c r="D906" s="88"/>
      <c r="E906" s="89"/>
      <c r="F906" s="90"/>
      <c r="G906" s="2"/>
      <c r="H906" s="38" t="str">
        <f t="shared" si="65"/>
        <v/>
      </c>
      <c r="I906" s="2"/>
      <c r="M906" s="6" t="str">
        <f t="shared" si="66"/>
        <v/>
      </c>
      <c r="N906" s="7" t="str">
        <f>IF($D906="", "", IF(COUNTIF(Budgets!$T$11:$T$20, $D906)&gt;0, $F$9, IF(COUNTIF(Budgets!$T$22:$T$46, $D906)&gt;0, $E$9, "")))</f>
        <v/>
      </c>
      <c r="P906" s="12" t="str">
        <f t="shared" si="67"/>
        <v/>
      </c>
      <c r="R906" s="12" t="str">
        <f t="shared" si="68"/>
        <v/>
      </c>
      <c r="T906" s="12" t="str">
        <f ca="1">IFERROR(INDEX(Report!$BE$6:$BE$17, MATCH($P906, Report!$AZ$6:$AZ$17, 0)), "")</f>
        <v/>
      </c>
      <c r="V906" s="12" t="str">
        <f t="shared" ca="1" si="69"/>
        <v/>
      </c>
      <c r="X906" s="12" t="str">
        <f>IF($B906="", "", IF(OR(ISNUMBER($B906)=FALSE, $B906&lt;Report!$AX$6, $B906&gt;Report!$AY$17), "Red", ""))</f>
        <v/>
      </c>
    </row>
    <row r="907" spans="1:24" x14ac:dyDescent="0.25">
      <c r="A907" s="2"/>
      <c r="B907" s="86"/>
      <c r="C907" s="87"/>
      <c r="D907" s="88"/>
      <c r="E907" s="89"/>
      <c r="F907" s="90"/>
      <c r="G907" s="2"/>
      <c r="H907" s="38" t="str">
        <f t="shared" si="65"/>
        <v/>
      </c>
      <c r="I907" s="2"/>
      <c r="M907" s="6" t="str">
        <f t="shared" si="66"/>
        <v/>
      </c>
      <c r="N907" s="7" t="str">
        <f>IF($D907="", "", IF(COUNTIF(Budgets!$T$11:$T$20, $D907)&gt;0, $F$9, IF(COUNTIF(Budgets!$T$22:$T$46, $D907)&gt;0, $E$9, "")))</f>
        <v/>
      </c>
      <c r="P907" s="12" t="str">
        <f t="shared" si="67"/>
        <v/>
      </c>
      <c r="R907" s="12" t="str">
        <f t="shared" si="68"/>
        <v/>
      </c>
      <c r="T907" s="12" t="str">
        <f ca="1">IFERROR(INDEX(Report!$BE$6:$BE$17, MATCH($P907, Report!$AZ$6:$AZ$17, 0)), "")</f>
        <v/>
      </c>
      <c r="V907" s="12" t="str">
        <f t="shared" ca="1" si="69"/>
        <v/>
      </c>
      <c r="X907" s="12" t="str">
        <f>IF($B907="", "", IF(OR(ISNUMBER($B907)=FALSE, $B907&lt;Report!$AX$6, $B907&gt;Report!$AY$17), "Red", ""))</f>
        <v/>
      </c>
    </row>
    <row r="908" spans="1:24" x14ac:dyDescent="0.25">
      <c r="A908" s="2"/>
      <c r="B908" s="86"/>
      <c r="C908" s="87"/>
      <c r="D908" s="88"/>
      <c r="E908" s="89"/>
      <c r="F908" s="90"/>
      <c r="G908" s="2"/>
      <c r="H908" s="38" t="str">
        <f t="shared" ref="H908:H971" si="70">IF(OR($M908="", $N908=""), "", IF($M908=$N908, "", $H$9))</f>
        <v/>
      </c>
      <c r="I908" s="2"/>
      <c r="M908" s="6" t="str">
        <f t="shared" ref="M908:M971" si="71">IF(AND($E908="", $F908=""), "", IF(AND(NOT($E908=""), NOT($F908="")), "", IF($E908="", $F$9, IF($F908="", $E$9, ""))))</f>
        <v/>
      </c>
      <c r="N908" s="7" t="str">
        <f>IF($D908="", "", IF(COUNTIF(Budgets!$T$11:$T$20, $D908)&gt;0, $F$9, IF(COUNTIF(Budgets!$T$22:$T$46, $D908)&gt;0, $E$9, "")))</f>
        <v/>
      </c>
      <c r="P908" s="12" t="str">
        <f t="shared" ref="P908:P971" si="72">IF($B908="", "", IFERROR(TEXT($B908, "mmm yyyy"), ""))</f>
        <v/>
      </c>
      <c r="R908" s="12" t="str">
        <f t="shared" ref="R908:R971" si="73">IF(OR($P908="", $D908=""), "", CONCATENATE($D908, " - ", $P908))</f>
        <v/>
      </c>
      <c r="T908" s="12" t="str">
        <f ca="1">IFERROR(INDEX(Report!$BE$6:$BE$17, MATCH($P908, Report!$AZ$6:$AZ$17, 0)), "")</f>
        <v/>
      </c>
      <c r="V908" s="12" t="str">
        <f t="shared" ref="V908:V971" ca="1" si="74">IF($T908="X", IF($D908="", "", $D908), "")</f>
        <v/>
      </c>
      <c r="X908" s="12" t="str">
        <f>IF($B908="", "", IF(OR(ISNUMBER($B908)=FALSE, $B908&lt;Report!$AX$6, $B908&gt;Report!$AY$17), "Red", ""))</f>
        <v/>
      </c>
    </row>
    <row r="909" spans="1:24" x14ac:dyDescent="0.25">
      <c r="A909" s="2"/>
      <c r="B909" s="86"/>
      <c r="C909" s="87"/>
      <c r="D909" s="88"/>
      <c r="E909" s="89"/>
      <c r="F909" s="90"/>
      <c r="G909" s="2"/>
      <c r="H909" s="38" t="str">
        <f t="shared" si="70"/>
        <v/>
      </c>
      <c r="I909" s="2"/>
      <c r="M909" s="6" t="str">
        <f t="shared" si="71"/>
        <v/>
      </c>
      <c r="N909" s="7" t="str">
        <f>IF($D909="", "", IF(COUNTIF(Budgets!$T$11:$T$20, $D909)&gt;0, $F$9, IF(COUNTIF(Budgets!$T$22:$T$46, $D909)&gt;0, $E$9, "")))</f>
        <v/>
      </c>
      <c r="P909" s="12" t="str">
        <f t="shared" si="72"/>
        <v/>
      </c>
      <c r="R909" s="12" t="str">
        <f t="shared" si="73"/>
        <v/>
      </c>
      <c r="T909" s="12" t="str">
        <f ca="1">IFERROR(INDEX(Report!$BE$6:$BE$17, MATCH($P909, Report!$AZ$6:$AZ$17, 0)), "")</f>
        <v/>
      </c>
      <c r="V909" s="12" t="str">
        <f t="shared" ca="1" si="74"/>
        <v/>
      </c>
      <c r="X909" s="12" t="str">
        <f>IF($B909="", "", IF(OR(ISNUMBER($B909)=FALSE, $B909&lt;Report!$AX$6, $B909&gt;Report!$AY$17), "Red", ""))</f>
        <v/>
      </c>
    </row>
    <row r="910" spans="1:24" x14ac:dyDescent="0.25">
      <c r="A910" s="2"/>
      <c r="B910" s="86"/>
      <c r="C910" s="87"/>
      <c r="D910" s="88"/>
      <c r="E910" s="89"/>
      <c r="F910" s="90"/>
      <c r="G910" s="2"/>
      <c r="H910" s="38" t="str">
        <f t="shared" si="70"/>
        <v/>
      </c>
      <c r="I910" s="2"/>
      <c r="M910" s="6" t="str">
        <f t="shared" si="71"/>
        <v/>
      </c>
      <c r="N910" s="7" t="str">
        <f>IF($D910="", "", IF(COUNTIF(Budgets!$T$11:$T$20, $D910)&gt;0, $F$9, IF(COUNTIF(Budgets!$T$22:$T$46, $D910)&gt;0, $E$9, "")))</f>
        <v/>
      </c>
      <c r="P910" s="12" t="str">
        <f t="shared" si="72"/>
        <v/>
      </c>
      <c r="R910" s="12" t="str">
        <f t="shared" si="73"/>
        <v/>
      </c>
      <c r="T910" s="12" t="str">
        <f ca="1">IFERROR(INDEX(Report!$BE$6:$BE$17, MATCH($P910, Report!$AZ$6:$AZ$17, 0)), "")</f>
        <v/>
      </c>
      <c r="V910" s="12" t="str">
        <f t="shared" ca="1" si="74"/>
        <v/>
      </c>
      <c r="X910" s="12" t="str">
        <f>IF($B910="", "", IF(OR(ISNUMBER($B910)=FALSE, $B910&lt;Report!$AX$6, $B910&gt;Report!$AY$17), "Red", ""))</f>
        <v/>
      </c>
    </row>
    <row r="911" spans="1:24" x14ac:dyDescent="0.25">
      <c r="A911" s="2"/>
      <c r="B911" s="86"/>
      <c r="C911" s="87"/>
      <c r="D911" s="88"/>
      <c r="E911" s="89"/>
      <c r="F911" s="90"/>
      <c r="G911" s="2"/>
      <c r="H911" s="38" t="str">
        <f t="shared" si="70"/>
        <v/>
      </c>
      <c r="I911" s="2"/>
      <c r="M911" s="6" t="str">
        <f t="shared" si="71"/>
        <v/>
      </c>
      <c r="N911" s="7" t="str">
        <f>IF($D911="", "", IF(COUNTIF(Budgets!$T$11:$T$20, $D911)&gt;0, $F$9, IF(COUNTIF(Budgets!$T$22:$T$46, $D911)&gt;0, $E$9, "")))</f>
        <v/>
      </c>
      <c r="P911" s="12" t="str">
        <f t="shared" si="72"/>
        <v/>
      </c>
      <c r="R911" s="12" t="str">
        <f t="shared" si="73"/>
        <v/>
      </c>
      <c r="T911" s="12" t="str">
        <f ca="1">IFERROR(INDEX(Report!$BE$6:$BE$17, MATCH($P911, Report!$AZ$6:$AZ$17, 0)), "")</f>
        <v/>
      </c>
      <c r="V911" s="12" t="str">
        <f t="shared" ca="1" si="74"/>
        <v/>
      </c>
      <c r="X911" s="12" t="str">
        <f>IF($B911="", "", IF(OR(ISNUMBER($B911)=FALSE, $B911&lt;Report!$AX$6, $B911&gt;Report!$AY$17), "Red", ""))</f>
        <v/>
      </c>
    </row>
    <row r="912" spans="1:24" x14ac:dyDescent="0.25">
      <c r="A912" s="2"/>
      <c r="B912" s="86"/>
      <c r="C912" s="87"/>
      <c r="D912" s="88"/>
      <c r="E912" s="89"/>
      <c r="F912" s="90"/>
      <c r="G912" s="2"/>
      <c r="H912" s="38" t="str">
        <f t="shared" si="70"/>
        <v/>
      </c>
      <c r="I912" s="2"/>
      <c r="M912" s="6" t="str">
        <f t="shared" si="71"/>
        <v/>
      </c>
      <c r="N912" s="7" t="str">
        <f>IF($D912="", "", IF(COUNTIF(Budgets!$T$11:$T$20, $D912)&gt;0, $F$9, IF(COUNTIF(Budgets!$T$22:$T$46, $D912)&gt;0, $E$9, "")))</f>
        <v/>
      </c>
      <c r="P912" s="12" t="str">
        <f t="shared" si="72"/>
        <v/>
      </c>
      <c r="R912" s="12" t="str">
        <f t="shared" si="73"/>
        <v/>
      </c>
      <c r="T912" s="12" t="str">
        <f ca="1">IFERROR(INDEX(Report!$BE$6:$BE$17, MATCH($P912, Report!$AZ$6:$AZ$17, 0)), "")</f>
        <v/>
      </c>
      <c r="V912" s="12" t="str">
        <f t="shared" ca="1" si="74"/>
        <v/>
      </c>
      <c r="X912" s="12" t="str">
        <f>IF($B912="", "", IF(OR(ISNUMBER($B912)=FALSE, $B912&lt;Report!$AX$6, $B912&gt;Report!$AY$17), "Red", ""))</f>
        <v/>
      </c>
    </row>
    <row r="913" spans="1:24" x14ac:dyDescent="0.25">
      <c r="A913" s="2"/>
      <c r="B913" s="86"/>
      <c r="C913" s="87"/>
      <c r="D913" s="88"/>
      <c r="E913" s="89"/>
      <c r="F913" s="90"/>
      <c r="G913" s="2"/>
      <c r="H913" s="38" t="str">
        <f t="shared" si="70"/>
        <v/>
      </c>
      <c r="I913" s="2"/>
      <c r="M913" s="6" t="str">
        <f t="shared" si="71"/>
        <v/>
      </c>
      <c r="N913" s="7" t="str">
        <f>IF($D913="", "", IF(COUNTIF(Budgets!$T$11:$T$20, $D913)&gt;0, $F$9, IF(COUNTIF(Budgets!$T$22:$T$46, $D913)&gt;0, $E$9, "")))</f>
        <v/>
      </c>
      <c r="P913" s="12" t="str">
        <f t="shared" si="72"/>
        <v/>
      </c>
      <c r="R913" s="12" t="str">
        <f t="shared" si="73"/>
        <v/>
      </c>
      <c r="T913" s="12" t="str">
        <f ca="1">IFERROR(INDEX(Report!$BE$6:$BE$17, MATCH($P913, Report!$AZ$6:$AZ$17, 0)), "")</f>
        <v/>
      </c>
      <c r="V913" s="12" t="str">
        <f t="shared" ca="1" si="74"/>
        <v/>
      </c>
      <c r="X913" s="12" t="str">
        <f>IF($B913="", "", IF(OR(ISNUMBER($B913)=FALSE, $B913&lt;Report!$AX$6, $B913&gt;Report!$AY$17), "Red", ""))</f>
        <v/>
      </c>
    </row>
    <row r="914" spans="1:24" x14ac:dyDescent="0.25">
      <c r="A914" s="2"/>
      <c r="B914" s="86"/>
      <c r="C914" s="87"/>
      <c r="D914" s="88"/>
      <c r="E914" s="89"/>
      <c r="F914" s="90"/>
      <c r="G914" s="2"/>
      <c r="H914" s="38" t="str">
        <f t="shared" si="70"/>
        <v/>
      </c>
      <c r="I914" s="2"/>
      <c r="M914" s="6" t="str">
        <f t="shared" si="71"/>
        <v/>
      </c>
      <c r="N914" s="7" t="str">
        <f>IF($D914="", "", IF(COUNTIF(Budgets!$T$11:$T$20, $D914)&gt;0, $F$9, IF(COUNTIF(Budgets!$T$22:$T$46, $D914)&gt;0, $E$9, "")))</f>
        <v/>
      </c>
      <c r="P914" s="12" t="str">
        <f t="shared" si="72"/>
        <v/>
      </c>
      <c r="R914" s="12" t="str">
        <f t="shared" si="73"/>
        <v/>
      </c>
      <c r="T914" s="12" t="str">
        <f ca="1">IFERROR(INDEX(Report!$BE$6:$BE$17, MATCH($P914, Report!$AZ$6:$AZ$17, 0)), "")</f>
        <v/>
      </c>
      <c r="V914" s="12" t="str">
        <f t="shared" ca="1" si="74"/>
        <v/>
      </c>
      <c r="X914" s="12" t="str">
        <f>IF($B914="", "", IF(OR(ISNUMBER($B914)=FALSE, $B914&lt;Report!$AX$6, $B914&gt;Report!$AY$17), "Red", ""))</f>
        <v/>
      </c>
    </row>
    <row r="915" spans="1:24" x14ac:dyDescent="0.25">
      <c r="A915" s="2"/>
      <c r="B915" s="86"/>
      <c r="C915" s="87"/>
      <c r="D915" s="88"/>
      <c r="E915" s="89"/>
      <c r="F915" s="90"/>
      <c r="G915" s="2"/>
      <c r="H915" s="38" t="str">
        <f t="shared" si="70"/>
        <v/>
      </c>
      <c r="I915" s="2"/>
      <c r="M915" s="6" t="str">
        <f t="shared" si="71"/>
        <v/>
      </c>
      <c r="N915" s="7" t="str">
        <f>IF($D915="", "", IF(COUNTIF(Budgets!$T$11:$T$20, $D915)&gt;0, $F$9, IF(COUNTIF(Budgets!$T$22:$T$46, $D915)&gt;0, $E$9, "")))</f>
        <v/>
      </c>
      <c r="P915" s="12" t="str">
        <f t="shared" si="72"/>
        <v/>
      </c>
      <c r="R915" s="12" t="str">
        <f t="shared" si="73"/>
        <v/>
      </c>
      <c r="T915" s="12" t="str">
        <f ca="1">IFERROR(INDEX(Report!$BE$6:$BE$17, MATCH($P915, Report!$AZ$6:$AZ$17, 0)), "")</f>
        <v/>
      </c>
      <c r="V915" s="12" t="str">
        <f t="shared" ca="1" si="74"/>
        <v/>
      </c>
      <c r="X915" s="12" t="str">
        <f>IF($B915="", "", IF(OR(ISNUMBER($B915)=FALSE, $B915&lt;Report!$AX$6, $B915&gt;Report!$AY$17), "Red", ""))</f>
        <v/>
      </c>
    </row>
    <row r="916" spans="1:24" x14ac:dyDescent="0.25">
      <c r="A916" s="2"/>
      <c r="B916" s="86"/>
      <c r="C916" s="87"/>
      <c r="D916" s="88"/>
      <c r="E916" s="89"/>
      <c r="F916" s="90"/>
      <c r="G916" s="2"/>
      <c r="H916" s="38" t="str">
        <f t="shared" si="70"/>
        <v/>
      </c>
      <c r="I916" s="2"/>
      <c r="M916" s="6" t="str">
        <f t="shared" si="71"/>
        <v/>
      </c>
      <c r="N916" s="7" t="str">
        <f>IF($D916="", "", IF(COUNTIF(Budgets!$T$11:$T$20, $D916)&gt;0, $F$9, IF(COUNTIF(Budgets!$T$22:$T$46, $D916)&gt;0, $E$9, "")))</f>
        <v/>
      </c>
      <c r="P916" s="12" t="str">
        <f t="shared" si="72"/>
        <v/>
      </c>
      <c r="R916" s="12" t="str">
        <f t="shared" si="73"/>
        <v/>
      </c>
      <c r="T916" s="12" t="str">
        <f ca="1">IFERROR(INDEX(Report!$BE$6:$BE$17, MATCH($P916, Report!$AZ$6:$AZ$17, 0)), "")</f>
        <v/>
      </c>
      <c r="V916" s="12" t="str">
        <f t="shared" ca="1" si="74"/>
        <v/>
      </c>
      <c r="X916" s="12" t="str">
        <f>IF($B916="", "", IF(OR(ISNUMBER($B916)=FALSE, $B916&lt;Report!$AX$6, $B916&gt;Report!$AY$17), "Red", ""))</f>
        <v/>
      </c>
    </row>
    <row r="917" spans="1:24" x14ac:dyDescent="0.25">
      <c r="A917" s="2"/>
      <c r="B917" s="86"/>
      <c r="C917" s="87"/>
      <c r="D917" s="88"/>
      <c r="E917" s="89"/>
      <c r="F917" s="90"/>
      <c r="G917" s="2"/>
      <c r="H917" s="38" t="str">
        <f t="shared" si="70"/>
        <v/>
      </c>
      <c r="I917" s="2"/>
      <c r="M917" s="6" t="str">
        <f t="shared" si="71"/>
        <v/>
      </c>
      <c r="N917" s="7" t="str">
        <f>IF($D917="", "", IF(COUNTIF(Budgets!$T$11:$T$20, $D917)&gt;0, $F$9, IF(COUNTIF(Budgets!$T$22:$T$46, $D917)&gt;0, $E$9, "")))</f>
        <v/>
      </c>
      <c r="P917" s="12" t="str">
        <f t="shared" si="72"/>
        <v/>
      </c>
      <c r="R917" s="12" t="str">
        <f t="shared" si="73"/>
        <v/>
      </c>
      <c r="T917" s="12" t="str">
        <f ca="1">IFERROR(INDEX(Report!$BE$6:$BE$17, MATCH($P917, Report!$AZ$6:$AZ$17, 0)), "")</f>
        <v/>
      </c>
      <c r="V917" s="12" t="str">
        <f t="shared" ca="1" si="74"/>
        <v/>
      </c>
      <c r="X917" s="12" t="str">
        <f>IF($B917="", "", IF(OR(ISNUMBER($B917)=FALSE, $B917&lt;Report!$AX$6, $B917&gt;Report!$AY$17), "Red", ""))</f>
        <v/>
      </c>
    </row>
    <row r="918" spans="1:24" x14ac:dyDescent="0.25">
      <c r="A918" s="2"/>
      <c r="B918" s="86"/>
      <c r="C918" s="87"/>
      <c r="D918" s="88"/>
      <c r="E918" s="89"/>
      <c r="F918" s="90"/>
      <c r="G918" s="2"/>
      <c r="H918" s="38" t="str">
        <f t="shared" si="70"/>
        <v/>
      </c>
      <c r="I918" s="2"/>
      <c r="M918" s="6" t="str">
        <f t="shared" si="71"/>
        <v/>
      </c>
      <c r="N918" s="7" t="str">
        <f>IF($D918="", "", IF(COUNTIF(Budgets!$T$11:$T$20, $D918)&gt;0, $F$9, IF(COUNTIF(Budgets!$T$22:$T$46, $D918)&gt;0, $E$9, "")))</f>
        <v/>
      </c>
      <c r="P918" s="12" t="str">
        <f t="shared" si="72"/>
        <v/>
      </c>
      <c r="R918" s="12" t="str">
        <f t="shared" si="73"/>
        <v/>
      </c>
      <c r="T918" s="12" t="str">
        <f ca="1">IFERROR(INDEX(Report!$BE$6:$BE$17, MATCH($P918, Report!$AZ$6:$AZ$17, 0)), "")</f>
        <v/>
      </c>
      <c r="V918" s="12" t="str">
        <f t="shared" ca="1" si="74"/>
        <v/>
      </c>
      <c r="X918" s="12" t="str">
        <f>IF($B918="", "", IF(OR(ISNUMBER($B918)=FALSE, $B918&lt;Report!$AX$6, $B918&gt;Report!$AY$17), "Red", ""))</f>
        <v/>
      </c>
    </row>
    <row r="919" spans="1:24" x14ac:dyDescent="0.25">
      <c r="A919" s="2"/>
      <c r="B919" s="86"/>
      <c r="C919" s="87"/>
      <c r="D919" s="88"/>
      <c r="E919" s="89"/>
      <c r="F919" s="90"/>
      <c r="G919" s="2"/>
      <c r="H919" s="38" t="str">
        <f t="shared" si="70"/>
        <v/>
      </c>
      <c r="I919" s="2"/>
      <c r="M919" s="6" t="str">
        <f t="shared" si="71"/>
        <v/>
      </c>
      <c r="N919" s="7" t="str">
        <f>IF($D919="", "", IF(COUNTIF(Budgets!$T$11:$T$20, $D919)&gt;0, $F$9, IF(COUNTIF(Budgets!$T$22:$T$46, $D919)&gt;0, $E$9, "")))</f>
        <v/>
      </c>
      <c r="P919" s="12" t="str">
        <f t="shared" si="72"/>
        <v/>
      </c>
      <c r="R919" s="12" t="str">
        <f t="shared" si="73"/>
        <v/>
      </c>
      <c r="T919" s="12" t="str">
        <f ca="1">IFERROR(INDEX(Report!$BE$6:$BE$17, MATCH($P919, Report!$AZ$6:$AZ$17, 0)), "")</f>
        <v/>
      </c>
      <c r="V919" s="12" t="str">
        <f t="shared" ca="1" si="74"/>
        <v/>
      </c>
      <c r="X919" s="12" t="str">
        <f>IF($B919="", "", IF(OR(ISNUMBER($B919)=FALSE, $B919&lt;Report!$AX$6, $B919&gt;Report!$AY$17), "Red", ""))</f>
        <v/>
      </c>
    </row>
    <row r="920" spans="1:24" x14ac:dyDescent="0.25">
      <c r="A920" s="2"/>
      <c r="B920" s="86"/>
      <c r="C920" s="87"/>
      <c r="D920" s="88"/>
      <c r="E920" s="89"/>
      <c r="F920" s="90"/>
      <c r="G920" s="2"/>
      <c r="H920" s="38" t="str">
        <f t="shared" si="70"/>
        <v/>
      </c>
      <c r="I920" s="2"/>
      <c r="M920" s="6" t="str">
        <f t="shared" si="71"/>
        <v/>
      </c>
      <c r="N920" s="7" t="str">
        <f>IF($D920="", "", IF(COUNTIF(Budgets!$T$11:$T$20, $D920)&gt;0, $F$9, IF(COUNTIF(Budgets!$T$22:$T$46, $D920)&gt;0, $E$9, "")))</f>
        <v/>
      </c>
      <c r="P920" s="12" t="str">
        <f t="shared" si="72"/>
        <v/>
      </c>
      <c r="R920" s="12" t="str">
        <f t="shared" si="73"/>
        <v/>
      </c>
      <c r="T920" s="12" t="str">
        <f ca="1">IFERROR(INDEX(Report!$BE$6:$BE$17, MATCH($P920, Report!$AZ$6:$AZ$17, 0)), "")</f>
        <v/>
      </c>
      <c r="V920" s="12" t="str">
        <f t="shared" ca="1" si="74"/>
        <v/>
      </c>
      <c r="X920" s="12" t="str">
        <f>IF($B920="", "", IF(OR(ISNUMBER($B920)=FALSE, $B920&lt;Report!$AX$6, $B920&gt;Report!$AY$17), "Red", ""))</f>
        <v/>
      </c>
    </row>
    <row r="921" spans="1:24" x14ac:dyDescent="0.25">
      <c r="A921" s="2"/>
      <c r="B921" s="86"/>
      <c r="C921" s="87"/>
      <c r="D921" s="88"/>
      <c r="E921" s="89"/>
      <c r="F921" s="90"/>
      <c r="G921" s="2"/>
      <c r="H921" s="38" t="str">
        <f t="shared" si="70"/>
        <v/>
      </c>
      <c r="I921" s="2"/>
      <c r="M921" s="6" t="str">
        <f t="shared" si="71"/>
        <v/>
      </c>
      <c r="N921" s="7" t="str">
        <f>IF($D921="", "", IF(COUNTIF(Budgets!$T$11:$T$20, $D921)&gt;0, $F$9, IF(COUNTIF(Budgets!$T$22:$T$46, $D921)&gt;0, $E$9, "")))</f>
        <v/>
      </c>
      <c r="P921" s="12" t="str">
        <f t="shared" si="72"/>
        <v/>
      </c>
      <c r="R921" s="12" t="str">
        <f t="shared" si="73"/>
        <v/>
      </c>
      <c r="T921" s="12" t="str">
        <f ca="1">IFERROR(INDEX(Report!$BE$6:$BE$17, MATCH($P921, Report!$AZ$6:$AZ$17, 0)), "")</f>
        <v/>
      </c>
      <c r="V921" s="12" t="str">
        <f t="shared" ca="1" si="74"/>
        <v/>
      </c>
      <c r="X921" s="12" t="str">
        <f>IF($B921="", "", IF(OR(ISNUMBER($B921)=FALSE, $B921&lt;Report!$AX$6, $B921&gt;Report!$AY$17), "Red", ""))</f>
        <v/>
      </c>
    </row>
    <row r="922" spans="1:24" x14ac:dyDescent="0.25">
      <c r="A922" s="2"/>
      <c r="B922" s="86"/>
      <c r="C922" s="87"/>
      <c r="D922" s="88"/>
      <c r="E922" s="89"/>
      <c r="F922" s="90"/>
      <c r="G922" s="2"/>
      <c r="H922" s="38" t="str">
        <f t="shared" si="70"/>
        <v/>
      </c>
      <c r="I922" s="2"/>
      <c r="M922" s="6" t="str">
        <f t="shared" si="71"/>
        <v/>
      </c>
      <c r="N922" s="7" t="str">
        <f>IF($D922="", "", IF(COUNTIF(Budgets!$T$11:$T$20, $D922)&gt;0, $F$9, IF(COUNTIF(Budgets!$T$22:$T$46, $D922)&gt;0, $E$9, "")))</f>
        <v/>
      </c>
      <c r="P922" s="12" t="str">
        <f t="shared" si="72"/>
        <v/>
      </c>
      <c r="R922" s="12" t="str">
        <f t="shared" si="73"/>
        <v/>
      </c>
      <c r="T922" s="12" t="str">
        <f ca="1">IFERROR(INDEX(Report!$BE$6:$BE$17, MATCH($P922, Report!$AZ$6:$AZ$17, 0)), "")</f>
        <v/>
      </c>
      <c r="V922" s="12" t="str">
        <f t="shared" ca="1" si="74"/>
        <v/>
      </c>
      <c r="X922" s="12" t="str">
        <f>IF($B922="", "", IF(OR(ISNUMBER($B922)=FALSE, $B922&lt;Report!$AX$6, $B922&gt;Report!$AY$17), "Red", ""))</f>
        <v/>
      </c>
    </row>
    <row r="923" spans="1:24" x14ac:dyDescent="0.25">
      <c r="A923" s="2"/>
      <c r="B923" s="86"/>
      <c r="C923" s="87"/>
      <c r="D923" s="88"/>
      <c r="E923" s="89"/>
      <c r="F923" s="90"/>
      <c r="G923" s="2"/>
      <c r="H923" s="38" t="str">
        <f t="shared" si="70"/>
        <v/>
      </c>
      <c r="I923" s="2"/>
      <c r="M923" s="6" t="str">
        <f t="shared" si="71"/>
        <v/>
      </c>
      <c r="N923" s="7" t="str">
        <f>IF($D923="", "", IF(COUNTIF(Budgets!$T$11:$T$20, $D923)&gt;0, $F$9, IF(COUNTIF(Budgets!$T$22:$T$46, $D923)&gt;0, $E$9, "")))</f>
        <v/>
      </c>
      <c r="P923" s="12" t="str">
        <f t="shared" si="72"/>
        <v/>
      </c>
      <c r="R923" s="12" t="str">
        <f t="shared" si="73"/>
        <v/>
      </c>
      <c r="T923" s="12" t="str">
        <f ca="1">IFERROR(INDEX(Report!$BE$6:$BE$17, MATCH($P923, Report!$AZ$6:$AZ$17, 0)), "")</f>
        <v/>
      </c>
      <c r="V923" s="12" t="str">
        <f t="shared" ca="1" si="74"/>
        <v/>
      </c>
      <c r="X923" s="12" t="str">
        <f>IF($B923="", "", IF(OR(ISNUMBER($B923)=FALSE, $B923&lt;Report!$AX$6, $B923&gt;Report!$AY$17), "Red", ""))</f>
        <v/>
      </c>
    </row>
    <row r="924" spans="1:24" x14ac:dyDescent="0.25">
      <c r="A924" s="2"/>
      <c r="B924" s="86"/>
      <c r="C924" s="87"/>
      <c r="D924" s="88"/>
      <c r="E924" s="89"/>
      <c r="F924" s="90"/>
      <c r="G924" s="2"/>
      <c r="H924" s="38" t="str">
        <f t="shared" si="70"/>
        <v/>
      </c>
      <c r="I924" s="2"/>
      <c r="M924" s="6" t="str">
        <f t="shared" si="71"/>
        <v/>
      </c>
      <c r="N924" s="7" t="str">
        <f>IF($D924="", "", IF(COUNTIF(Budgets!$T$11:$T$20, $D924)&gt;0, $F$9, IF(COUNTIF(Budgets!$T$22:$T$46, $D924)&gt;0, $E$9, "")))</f>
        <v/>
      </c>
      <c r="P924" s="12" t="str">
        <f t="shared" si="72"/>
        <v/>
      </c>
      <c r="R924" s="12" t="str">
        <f t="shared" si="73"/>
        <v/>
      </c>
      <c r="T924" s="12" t="str">
        <f ca="1">IFERROR(INDEX(Report!$BE$6:$BE$17, MATCH($P924, Report!$AZ$6:$AZ$17, 0)), "")</f>
        <v/>
      </c>
      <c r="V924" s="12" t="str">
        <f t="shared" ca="1" si="74"/>
        <v/>
      </c>
      <c r="X924" s="12" t="str">
        <f>IF($B924="", "", IF(OR(ISNUMBER($B924)=FALSE, $B924&lt;Report!$AX$6, $B924&gt;Report!$AY$17), "Red", ""))</f>
        <v/>
      </c>
    </row>
    <row r="925" spans="1:24" x14ac:dyDescent="0.25">
      <c r="A925" s="2"/>
      <c r="B925" s="86"/>
      <c r="C925" s="87"/>
      <c r="D925" s="88"/>
      <c r="E925" s="89"/>
      <c r="F925" s="90"/>
      <c r="G925" s="2"/>
      <c r="H925" s="38" t="str">
        <f t="shared" si="70"/>
        <v/>
      </c>
      <c r="I925" s="2"/>
      <c r="M925" s="6" t="str">
        <f t="shared" si="71"/>
        <v/>
      </c>
      <c r="N925" s="7" t="str">
        <f>IF($D925="", "", IF(COUNTIF(Budgets!$T$11:$T$20, $D925)&gt;0, $F$9, IF(COUNTIF(Budgets!$T$22:$T$46, $D925)&gt;0, $E$9, "")))</f>
        <v/>
      </c>
      <c r="P925" s="12" t="str">
        <f t="shared" si="72"/>
        <v/>
      </c>
      <c r="R925" s="12" t="str">
        <f t="shared" si="73"/>
        <v/>
      </c>
      <c r="T925" s="12" t="str">
        <f ca="1">IFERROR(INDEX(Report!$BE$6:$BE$17, MATCH($P925, Report!$AZ$6:$AZ$17, 0)), "")</f>
        <v/>
      </c>
      <c r="V925" s="12" t="str">
        <f t="shared" ca="1" si="74"/>
        <v/>
      </c>
      <c r="X925" s="12" t="str">
        <f>IF($B925="", "", IF(OR(ISNUMBER($B925)=FALSE, $B925&lt;Report!$AX$6, $B925&gt;Report!$AY$17), "Red", ""))</f>
        <v/>
      </c>
    </row>
    <row r="926" spans="1:24" x14ac:dyDescent="0.25">
      <c r="A926" s="2"/>
      <c r="B926" s="86"/>
      <c r="C926" s="87"/>
      <c r="D926" s="88"/>
      <c r="E926" s="89"/>
      <c r="F926" s="90"/>
      <c r="G926" s="2"/>
      <c r="H926" s="38" t="str">
        <f t="shared" si="70"/>
        <v/>
      </c>
      <c r="I926" s="2"/>
      <c r="M926" s="6" t="str">
        <f t="shared" si="71"/>
        <v/>
      </c>
      <c r="N926" s="7" t="str">
        <f>IF($D926="", "", IF(COUNTIF(Budgets!$T$11:$T$20, $D926)&gt;0, $F$9, IF(COUNTIF(Budgets!$T$22:$T$46, $D926)&gt;0, $E$9, "")))</f>
        <v/>
      </c>
      <c r="P926" s="12" t="str">
        <f t="shared" si="72"/>
        <v/>
      </c>
      <c r="R926" s="12" t="str">
        <f t="shared" si="73"/>
        <v/>
      </c>
      <c r="T926" s="12" t="str">
        <f ca="1">IFERROR(INDEX(Report!$BE$6:$BE$17, MATCH($P926, Report!$AZ$6:$AZ$17, 0)), "")</f>
        <v/>
      </c>
      <c r="V926" s="12" t="str">
        <f t="shared" ca="1" si="74"/>
        <v/>
      </c>
      <c r="X926" s="12" t="str">
        <f>IF($B926="", "", IF(OR(ISNUMBER($B926)=FALSE, $B926&lt;Report!$AX$6, $B926&gt;Report!$AY$17), "Red", ""))</f>
        <v/>
      </c>
    </row>
    <row r="927" spans="1:24" x14ac:dyDescent="0.25">
      <c r="A927" s="2"/>
      <c r="B927" s="86"/>
      <c r="C927" s="87"/>
      <c r="D927" s="88"/>
      <c r="E927" s="89"/>
      <c r="F927" s="90"/>
      <c r="G927" s="2"/>
      <c r="H927" s="38" t="str">
        <f t="shared" si="70"/>
        <v/>
      </c>
      <c r="I927" s="2"/>
      <c r="M927" s="6" t="str">
        <f t="shared" si="71"/>
        <v/>
      </c>
      <c r="N927" s="7" t="str">
        <f>IF($D927="", "", IF(COUNTIF(Budgets!$T$11:$T$20, $D927)&gt;0, $F$9, IF(COUNTIF(Budgets!$T$22:$T$46, $D927)&gt;0, $E$9, "")))</f>
        <v/>
      </c>
      <c r="P927" s="12" t="str">
        <f t="shared" si="72"/>
        <v/>
      </c>
      <c r="R927" s="12" t="str">
        <f t="shared" si="73"/>
        <v/>
      </c>
      <c r="T927" s="12" t="str">
        <f ca="1">IFERROR(INDEX(Report!$BE$6:$BE$17, MATCH($P927, Report!$AZ$6:$AZ$17, 0)), "")</f>
        <v/>
      </c>
      <c r="V927" s="12" t="str">
        <f t="shared" ca="1" si="74"/>
        <v/>
      </c>
      <c r="X927" s="12" t="str">
        <f>IF($B927="", "", IF(OR(ISNUMBER($B927)=FALSE, $B927&lt;Report!$AX$6, $B927&gt;Report!$AY$17), "Red", ""))</f>
        <v/>
      </c>
    </row>
    <row r="928" spans="1:24" x14ac:dyDescent="0.25">
      <c r="A928" s="2"/>
      <c r="B928" s="86"/>
      <c r="C928" s="87"/>
      <c r="D928" s="88"/>
      <c r="E928" s="89"/>
      <c r="F928" s="90"/>
      <c r="G928" s="2"/>
      <c r="H928" s="38" t="str">
        <f t="shared" si="70"/>
        <v/>
      </c>
      <c r="I928" s="2"/>
      <c r="M928" s="6" t="str">
        <f t="shared" si="71"/>
        <v/>
      </c>
      <c r="N928" s="7" t="str">
        <f>IF($D928="", "", IF(COUNTIF(Budgets!$T$11:$T$20, $D928)&gt;0, $F$9, IF(COUNTIF(Budgets!$T$22:$T$46, $D928)&gt;0, $E$9, "")))</f>
        <v/>
      </c>
      <c r="P928" s="12" t="str">
        <f t="shared" si="72"/>
        <v/>
      </c>
      <c r="R928" s="12" t="str">
        <f t="shared" si="73"/>
        <v/>
      </c>
      <c r="T928" s="12" t="str">
        <f ca="1">IFERROR(INDEX(Report!$BE$6:$BE$17, MATCH($P928, Report!$AZ$6:$AZ$17, 0)), "")</f>
        <v/>
      </c>
      <c r="V928" s="12" t="str">
        <f t="shared" ca="1" si="74"/>
        <v/>
      </c>
      <c r="X928" s="12" t="str">
        <f>IF($B928="", "", IF(OR(ISNUMBER($B928)=FALSE, $B928&lt;Report!$AX$6, $B928&gt;Report!$AY$17), "Red", ""))</f>
        <v/>
      </c>
    </row>
    <row r="929" spans="1:24" x14ac:dyDescent="0.25">
      <c r="A929" s="2"/>
      <c r="B929" s="86"/>
      <c r="C929" s="87"/>
      <c r="D929" s="88"/>
      <c r="E929" s="89"/>
      <c r="F929" s="90"/>
      <c r="G929" s="2"/>
      <c r="H929" s="38" t="str">
        <f t="shared" si="70"/>
        <v/>
      </c>
      <c r="I929" s="2"/>
      <c r="M929" s="6" t="str">
        <f t="shared" si="71"/>
        <v/>
      </c>
      <c r="N929" s="7" t="str">
        <f>IF($D929="", "", IF(COUNTIF(Budgets!$T$11:$T$20, $D929)&gt;0, $F$9, IF(COUNTIF(Budgets!$T$22:$T$46, $D929)&gt;0, $E$9, "")))</f>
        <v/>
      </c>
      <c r="P929" s="12" t="str">
        <f t="shared" si="72"/>
        <v/>
      </c>
      <c r="R929" s="12" t="str">
        <f t="shared" si="73"/>
        <v/>
      </c>
      <c r="T929" s="12" t="str">
        <f ca="1">IFERROR(INDEX(Report!$BE$6:$BE$17, MATCH($P929, Report!$AZ$6:$AZ$17, 0)), "")</f>
        <v/>
      </c>
      <c r="V929" s="12" t="str">
        <f t="shared" ca="1" si="74"/>
        <v/>
      </c>
      <c r="X929" s="12" t="str">
        <f>IF($B929="", "", IF(OR(ISNUMBER($B929)=FALSE, $B929&lt;Report!$AX$6, $B929&gt;Report!$AY$17), "Red", ""))</f>
        <v/>
      </c>
    </row>
    <row r="930" spans="1:24" x14ac:dyDescent="0.25">
      <c r="A930" s="2"/>
      <c r="B930" s="86"/>
      <c r="C930" s="87"/>
      <c r="D930" s="88"/>
      <c r="E930" s="89"/>
      <c r="F930" s="90"/>
      <c r="G930" s="2"/>
      <c r="H930" s="38" t="str">
        <f t="shared" si="70"/>
        <v/>
      </c>
      <c r="I930" s="2"/>
      <c r="M930" s="6" t="str">
        <f t="shared" si="71"/>
        <v/>
      </c>
      <c r="N930" s="7" t="str">
        <f>IF($D930="", "", IF(COUNTIF(Budgets!$T$11:$T$20, $D930)&gt;0, $F$9, IF(COUNTIF(Budgets!$T$22:$T$46, $D930)&gt;0, $E$9, "")))</f>
        <v/>
      </c>
      <c r="P930" s="12" t="str">
        <f t="shared" si="72"/>
        <v/>
      </c>
      <c r="R930" s="12" t="str">
        <f t="shared" si="73"/>
        <v/>
      </c>
      <c r="T930" s="12" t="str">
        <f ca="1">IFERROR(INDEX(Report!$BE$6:$BE$17, MATCH($P930, Report!$AZ$6:$AZ$17, 0)), "")</f>
        <v/>
      </c>
      <c r="V930" s="12" t="str">
        <f t="shared" ca="1" si="74"/>
        <v/>
      </c>
      <c r="X930" s="12" t="str">
        <f>IF($B930="", "", IF(OR(ISNUMBER($B930)=FALSE, $B930&lt;Report!$AX$6, $B930&gt;Report!$AY$17), "Red", ""))</f>
        <v/>
      </c>
    </row>
    <row r="931" spans="1:24" x14ac:dyDescent="0.25">
      <c r="A931" s="2"/>
      <c r="B931" s="86"/>
      <c r="C931" s="87"/>
      <c r="D931" s="88"/>
      <c r="E931" s="89"/>
      <c r="F931" s="90"/>
      <c r="G931" s="2"/>
      <c r="H931" s="38" t="str">
        <f t="shared" si="70"/>
        <v/>
      </c>
      <c r="I931" s="2"/>
      <c r="M931" s="6" t="str">
        <f t="shared" si="71"/>
        <v/>
      </c>
      <c r="N931" s="7" t="str">
        <f>IF($D931="", "", IF(COUNTIF(Budgets!$T$11:$T$20, $D931)&gt;0, $F$9, IF(COUNTIF(Budgets!$T$22:$T$46, $D931)&gt;0, $E$9, "")))</f>
        <v/>
      </c>
      <c r="P931" s="12" t="str">
        <f t="shared" si="72"/>
        <v/>
      </c>
      <c r="R931" s="12" t="str">
        <f t="shared" si="73"/>
        <v/>
      </c>
      <c r="T931" s="12" t="str">
        <f ca="1">IFERROR(INDEX(Report!$BE$6:$BE$17, MATCH($P931, Report!$AZ$6:$AZ$17, 0)), "")</f>
        <v/>
      </c>
      <c r="V931" s="12" t="str">
        <f t="shared" ca="1" si="74"/>
        <v/>
      </c>
      <c r="X931" s="12" t="str">
        <f>IF($B931="", "", IF(OR(ISNUMBER($B931)=FALSE, $B931&lt;Report!$AX$6, $B931&gt;Report!$AY$17), "Red", ""))</f>
        <v/>
      </c>
    </row>
    <row r="932" spans="1:24" x14ac:dyDescent="0.25">
      <c r="A932" s="2"/>
      <c r="B932" s="86"/>
      <c r="C932" s="87"/>
      <c r="D932" s="88"/>
      <c r="E932" s="89"/>
      <c r="F932" s="90"/>
      <c r="G932" s="2"/>
      <c r="H932" s="38" t="str">
        <f t="shared" si="70"/>
        <v/>
      </c>
      <c r="I932" s="2"/>
      <c r="M932" s="6" t="str">
        <f t="shared" si="71"/>
        <v/>
      </c>
      <c r="N932" s="7" t="str">
        <f>IF($D932="", "", IF(COUNTIF(Budgets!$T$11:$T$20, $D932)&gt;0, $F$9, IF(COUNTIF(Budgets!$T$22:$T$46, $D932)&gt;0, $E$9, "")))</f>
        <v/>
      </c>
      <c r="P932" s="12" t="str">
        <f t="shared" si="72"/>
        <v/>
      </c>
      <c r="R932" s="12" t="str">
        <f t="shared" si="73"/>
        <v/>
      </c>
      <c r="T932" s="12" t="str">
        <f ca="1">IFERROR(INDEX(Report!$BE$6:$BE$17, MATCH($P932, Report!$AZ$6:$AZ$17, 0)), "")</f>
        <v/>
      </c>
      <c r="V932" s="12" t="str">
        <f t="shared" ca="1" si="74"/>
        <v/>
      </c>
      <c r="X932" s="12" t="str">
        <f>IF($B932="", "", IF(OR(ISNUMBER($B932)=FALSE, $B932&lt;Report!$AX$6, $B932&gt;Report!$AY$17), "Red", ""))</f>
        <v/>
      </c>
    </row>
    <row r="933" spans="1:24" x14ac:dyDescent="0.25">
      <c r="A933" s="2"/>
      <c r="B933" s="86"/>
      <c r="C933" s="87"/>
      <c r="D933" s="88"/>
      <c r="E933" s="89"/>
      <c r="F933" s="90"/>
      <c r="G933" s="2"/>
      <c r="H933" s="38" t="str">
        <f t="shared" si="70"/>
        <v/>
      </c>
      <c r="I933" s="2"/>
      <c r="M933" s="6" t="str">
        <f t="shared" si="71"/>
        <v/>
      </c>
      <c r="N933" s="7" t="str">
        <f>IF($D933="", "", IF(COUNTIF(Budgets!$T$11:$T$20, $D933)&gt;0, $F$9, IF(COUNTIF(Budgets!$T$22:$T$46, $D933)&gt;0, $E$9, "")))</f>
        <v/>
      </c>
      <c r="P933" s="12" t="str">
        <f t="shared" si="72"/>
        <v/>
      </c>
      <c r="R933" s="12" t="str">
        <f t="shared" si="73"/>
        <v/>
      </c>
      <c r="T933" s="12" t="str">
        <f ca="1">IFERROR(INDEX(Report!$BE$6:$BE$17, MATCH($P933, Report!$AZ$6:$AZ$17, 0)), "")</f>
        <v/>
      </c>
      <c r="V933" s="12" t="str">
        <f t="shared" ca="1" si="74"/>
        <v/>
      </c>
      <c r="X933" s="12" t="str">
        <f>IF($B933="", "", IF(OR(ISNUMBER($B933)=FALSE, $B933&lt;Report!$AX$6, $B933&gt;Report!$AY$17), "Red", ""))</f>
        <v/>
      </c>
    </row>
    <row r="934" spans="1:24" x14ac:dyDescent="0.25">
      <c r="A934" s="2"/>
      <c r="B934" s="86"/>
      <c r="C934" s="87"/>
      <c r="D934" s="88"/>
      <c r="E934" s="89"/>
      <c r="F934" s="90"/>
      <c r="G934" s="2"/>
      <c r="H934" s="38" t="str">
        <f t="shared" si="70"/>
        <v/>
      </c>
      <c r="I934" s="2"/>
      <c r="M934" s="6" t="str">
        <f t="shared" si="71"/>
        <v/>
      </c>
      <c r="N934" s="7" t="str">
        <f>IF($D934="", "", IF(COUNTIF(Budgets!$T$11:$T$20, $D934)&gt;0, $F$9, IF(COUNTIF(Budgets!$T$22:$T$46, $D934)&gt;0, $E$9, "")))</f>
        <v/>
      </c>
      <c r="P934" s="12" t="str">
        <f t="shared" si="72"/>
        <v/>
      </c>
      <c r="R934" s="12" t="str">
        <f t="shared" si="73"/>
        <v/>
      </c>
      <c r="T934" s="12" t="str">
        <f ca="1">IFERROR(INDEX(Report!$BE$6:$BE$17, MATCH($P934, Report!$AZ$6:$AZ$17, 0)), "")</f>
        <v/>
      </c>
      <c r="V934" s="12" t="str">
        <f t="shared" ca="1" si="74"/>
        <v/>
      </c>
      <c r="X934" s="12" t="str">
        <f>IF($B934="", "", IF(OR(ISNUMBER($B934)=FALSE, $B934&lt;Report!$AX$6, $B934&gt;Report!$AY$17), "Red", ""))</f>
        <v/>
      </c>
    </row>
    <row r="935" spans="1:24" x14ac:dyDescent="0.25">
      <c r="A935" s="2"/>
      <c r="B935" s="86"/>
      <c r="C935" s="87"/>
      <c r="D935" s="88"/>
      <c r="E935" s="89"/>
      <c r="F935" s="90"/>
      <c r="G935" s="2"/>
      <c r="H935" s="38" t="str">
        <f t="shared" si="70"/>
        <v/>
      </c>
      <c r="I935" s="2"/>
      <c r="M935" s="6" t="str">
        <f t="shared" si="71"/>
        <v/>
      </c>
      <c r="N935" s="7" t="str">
        <f>IF($D935="", "", IF(COUNTIF(Budgets!$T$11:$T$20, $D935)&gt;0, $F$9, IF(COUNTIF(Budgets!$T$22:$T$46, $D935)&gt;0, $E$9, "")))</f>
        <v/>
      </c>
      <c r="P935" s="12" t="str">
        <f t="shared" si="72"/>
        <v/>
      </c>
      <c r="R935" s="12" t="str">
        <f t="shared" si="73"/>
        <v/>
      </c>
      <c r="T935" s="12" t="str">
        <f ca="1">IFERROR(INDEX(Report!$BE$6:$BE$17, MATCH($P935, Report!$AZ$6:$AZ$17, 0)), "")</f>
        <v/>
      </c>
      <c r="V935" s="12" t="str">
        <f t="shared" ca="1" si="74"/>
        <v/>
      </c>
      <c r="X935" s="12" t="str">
        <f>IF($B935="", "", IF(OR(ISNUMBER($B935)=FALSE, $B935&lt;Report!$AX$6, $B935&gt;Report!$AY$17), "Red", ""))</f>
        <v/>
      </c>
    </row>
    <row r="936" spans="1:24" x14ac:dyDescent="0.25">
      <c r="A936" s="2"/>
      <c r="B936" s="86"/>
      <c r="C936" s="87"/>
      <c r="D936" s="88"/>
      <c r="E936" s="89"/>
      <c r="F936" s="90"/>
      <c r="G936" s="2"/>
      <c r="H936" s="38" t="str">
        <f t="shared" si="70"/>
        <v/>
      </c>
      <c r="I936" s="2"/>
      <c r="M936" s="6" t="str">
        <f t="shared" si="71"/>
        <v/>
      </c>
      <c r="N936" s="7" t="str">
        <f>IF($D936="", "", IF(COUNTIF(Budgets!$T$11:$T$20, $D936)&gt;0, $F$9, IF(COUNTIF(Budgets!$T$22:$T$46, $D936)&gt;0, $E$9, "")))</f>
        <v/>
      </c>
      <c r="P936" s="12" t="str">
        <f t="shared" si="72"/>
        <v/>
      </c>
      <c r="R936" s="12" t="str">
        <f t="shared" si="73"/>
        <v/>
      </c>
      <c r="T936" s="12" t="str">
        <f ca="1">IFERROR(INDEX(Report!$BE$6:$BE$17, MATCH($P936, Report!$AZ$6:$AZ$17, 0)), "")</f>
        <v/>
      </c>
      <c r="V936" s="12" t="str">
        <f t="shared" ca="1" si="74"/>
        <v/>
      </c>
      <c r="X936" s="12" t="str">
        <f>IF($B936="", "", IF(OR(ISNUMBER($B936)=FALSE, $B936&lt;Report!$AX$6, $B936&gt;Report!$AY$17), "Red", ""))</f>
        <v/>
      </c>
    </row>
    <row r="937" spans="1:24" x14ac:dyDescent="0.25">
      <c r="A937" s="2"/>
      <c r="B937" s="86"/>
      <c r="C937" s="87"/>
      <c r="D937" s="88"/>
      <c r="E937" s="89"/>
      <c r="F937" s="90"/>
      <c r="G937" s="2"/>
      <c r="H937" s="38" t="str">
        <f t="shared" si="70"/>
        <v/>
      </c>
      <c r="I937" s="2"/>
      <c r="M937" s="6" t="str">
        <f t="shared" si="71"/>
        <v/>
      </c>
      <c r="N937" s="7" t="str">
        <f>IF($D937="", "", IF(COUNTIF(Budgets!$T$11:$T$20, $D937)&gt;0, $F$9, IF(COUNTIF(Budgets!$T$22:$T$46, $D937)&gt;0, $E$9, "")))</f>
        <v/>
      </c>
      <c r="P937" s="12" t="str">
        <f t="shared" si="72"/>
        <v/>
      </c>
      <c r="R937" s="12" t="str">
        <f t="shared" si="73"/>
        <v/>
      </c>
      <c r="T937" s="12" t="str">
        <f ca="1">IFERROR(INDEX(Report!$BE$6:$BE$17, MATCH($P937, Report!$AZ$6:$AZ$17, 0)), "")</f>
        <v/>
      </c>
      <c r="V937" s="12" t="str">
        <f t="shared" ca="1" si="74"/>
        <v/>
      </c>
      <c r="X937" s="12" t="str">
        <f>IF($B937="", "", IF(OR(ISNUMBER($B937)=FALSE, $B937&lt;Report!$AX$6, $B937&gt;Report!$AY$17), "Red", ""))</f>
        <v/>
      </c>
    </row>
    <row r="938" spans="1:24" x14ac:dyDescent="0.25">
      <c r="A938" s="2"/>
      <c r="B938" s="86"/>
      <c r="C938" s="87"/>
      <c r="D938" s="88"/>
      <c r="E938" s="89"/>
      <c r="F938" s="90"/>
      <c r="G938" s="2"/>
      <c r="H938" s="38" t="str">
        <f t="shared" si="70"/>
        <v/>
      </c>
      <c r="I938" s="2"/>
      <c r="M938" s="6" t="str">
        <f t="shared" si="71"/>
        <v/>
      </c>
      <c r="N938" s="7" t="str">
        <f>IF($D938="", "", IF(COUNTIF(Budgets!$T$11:$T$20, $D938)&gt;0, $F$9, IF(COUNTIF(Budgets!$T$22:$T$46, $D938)&gt;0, $E$9, "")))</f>
        <v/>
      </c>
      <c r="P938" s="12" t="str">
        <f t="shared" si="72"/>
        <v/>
      </c>
      <c r="R938" s="12" t="str">
        <f t="shared" si="73"/>
        <v/>
      </c>
      <c r="T938" s="12" t="str">
        <f ca="1">IFERROR(INDEX(Report!$BE$6:$BE$17, MATCH($P938, Report!$AZ$6:$AZ$17, 0)), "")</f>
        <v/>
      </c>
      <c r="V938" s="12" t="str">
        <f t="shared" ca="1" si="74"/>
        <v/>
      </c>
      <c r="X938" s="12" t="str">
        <f>IF($B938="", "", IF(OR(ISNUMBER($B938)=FALSE, $B938&lt;Report!$AX$6, $B938&gt;Report!$AY$17), "Red", ""))</f>
        <v/>
      </c>
    </row>
    <row r="939" spans="1:24" x14ac:dyDescent="0.25">
      <c r="A939" s="2"/>
      <c r="B939" s="86"/>
      <c r="C939" s="87"/>
      <c r="D939" s="88"/>
      <c r="E939" s="89"/>
      <c r="F939" s="90"/>
      <c r="G939" s="2"/>
      <c r="H939" s="38" t="str">
        <f t="shared" si="70"/>
        <v/>
      </c>
      <c r="I939" s="2"/>
      <c r="M939" s="6" t="str">
        <f t="shared" si="71"/>
        <v/>
      </c>
      <c r="N939" s="7" t="str">
        <f>IF($D939="", "", IF(COUNTIF(Budgets!$T$11:$T$20, $D939)&gt;0, $F$9, IF(COUNTIF(Budgets!$T$22:$T$46, $D939)&gt;0, $E$9, "")))</f>
        <v/>
      </c>
      <c r="P939" s="12" t="str">
        <f t="shared" si="72"/>
        <v/>
      </c>
      <c r="R939" s="12" t="str">
        <f t="shared" si="73"/>
        <v/>
      </c>
      <c r="T939" s="12" t="str">
        <f ca="1">IFERROR(INDEX(Report!$BE$6:$BE$17, MATCH($P939, Report!$AZ$6:$AZ$17, 0)), "")</f>
        <v/>
      </c>
      <c r="V939" s="12" t="str">
        <f t="shared" ca="1" si="74"/>
        <v/>
      </c>
      <c r="X939" s="12" t="str">
        <f>IF($B939="", "", IF(OR(ISNUMBER($B939)=FALSE, $B939&lt;Report!$AX$6, $B939&gt;Report!$AY$17), "Red", ""))</f>
        <v/>
      </c>
    </row>
    <row r="940" spans="1:24" x14ac:dyDescent="0.25">
      <c r="A940" s="2"/>
      <c r="B940" s="86"/>
      <c r="C940" s="87"/>
      <c r="D940" s="88"/>
      <c r="E940" s="89"/>
      <c r="F940" s="90"/>
      <c r="G940" s="2"/>
      <c r="H940" s="38" t="str">
        <f t="shared" si="70"/>
        <v/>
      </c>
      <c r="I940" s="2"/>
      <c r="M940" s="6" t="str">
        <f t="shared" si="71"/>
        <v/>
      </c>
      <c r="N940" s="7" t="str">
        <f>IF($D940="", "", IF(COUNTIF(Budgets!$T$11:$T$20, $D940)&gt;0, $F$9, IF(COUNTIF(Budgets!$T$22:$T$46, $D940)&gt;0, $E$9, "")))</f>
        <v/>
      </c>
      <c r="P940" s="12" t="str">
        <f t="shared" si="72"/>
        <v/>
      </c>
      <c r="R940" s="12" t="str">
        <f t="shared" si="73"/>
        <v/>
      </c>
      <c r="T940" s="12" t="str">
        <f ca="1">IFERROR(INDEX(Report!$BE$6:$BE$17, MATCH($P940, Report!$AZ$6:$AZ$17, 0)), "")</f>
        <v/>
      </c>
      <c r="V940" s="12" t="str">
        <f t="shared" ca="1" si="74"/>
        <v/>
      </c>
      <c r="X940" s="12" t="str">
        <f>IF($B940="", "", IF(OR(ISNUMBER($B940)=FALSE, $B940&lt;Report!$AX$6, $B940&gt;Report!$AY$17), "Red", ""))</f>
        <v/>
      </c>
    </row>
    <row r="941" spans="1:24" x14ac:dyDescent="0.25">
      <c r="A941" s="2"/>
      <c r="B941" s="86"/>
      <c r="C941" s="87"/>
      <c r="D941" s="88"/>
      <c r="E941" s="89"/>
      <c r="F941" s="90"/>
      <c r="G941" s="2"/>
      <c r="H941" s="38" t="str">
        <f t="shared" si="70"/>
        <v/>
      </c>
      <c r="I941" s="2"/>
      <c r="M941" s="6" t="str">
        <f t="shared" si="71"/>
        <v/>
      </c>
      <c r="N941" s="7" t="str">
        <f>IF($D941="", "", IF(COUNTIF(Budgets!$T$11:$T$20, $D941)&gt;0, $F$9, IF(COUNTIF(Budgets!$T$22:$T$46, $D941)&gt;0, $E$9, "")))</f>
        <v/>
      </c>
      <c r="P941" s="12" t="str">
        <f t="shared" si="72"/>
        <v/>
      </c>
      <c r="R941" s="12" t="str">
        <f t="shared" si="73"/>
        <v/>
      </c>
      <c r="T941" s="12" t="str">
        <f ca="1">IFERROR(INDEX(Report!$BE$6:$BE$17, MATCH($P941, Report!$AZ$6:$AZ$17, 0)), "")</f>
        <v/>
      </c>
      <c r="V941" s="12" t="str">
        <f t="shared" ca="1" si="74"/>
        <v/>
      </c>
      <c r="X941" s="12" t="str">
        <f>IF($B941="", "", IF(OR(ISNUMBER($B941)=FALSE, $B941&lt;Report!$AX$6, $B941&gt;Report!$AY$17), "Red", ""))</f>
        <v/>
      </c>
    </row>
    <row r="942" spans="1:24" x14ac:dyDescent="0.25">
      <c r="A942" s="2"/>
      <c r="B942" s="86"/>
      <c r="C942" s="87"/>
      <c r="D942" s="88"/>
      <c r="E942" s="89"/>
      <c r="F942" s="90"/>
      <c r="G942" s="2"/>
      <c r="H942" s="38" t="str">
        <f t="shared" si="70"/>
        <v/>
      </c>
      <c r="I942" s="2"/>
      <c r="M942" s="6" t="str">
        <f t="shared" si="71"/>
        <v/>
      </c>
      <c r="N942" s="7" t="str">
        <f>IF($D942="", "", IF(COUNTIF(Budgets!$T$11:$T$20, $D942)&gt;0, $F$9, IF(COUNTIF(Budgets!$T$22:$T$46, $D942)&gt;0, $E$9, "")))</f>
        <v/>
      </c>
      <c r="P942" s="12" t="str">
        <f t="shared" si="72"/>
        <v/>
      </c>
      <c r="R942" s="12" t="str">
        <f t="shared" si="73"/>
        <v/>
      </c>
      <c r="T942" s="12" t="str">
        <f ca="1">IFERROR(INDEX(Report!$BE$6:$BE$17, MATCH($P942, Report!$AZ$6:$AZ$17, 0)), "")</f>
        <v/>
      </c>
      <c r="V942" s="12" t="str">
        <f t="shared" ca="1" si="74"/>
        <v/>
      </c>
      <c r="X942" s="12" t="str">
        <f>IF($B942="", "", IF(OR(ISNUMBER($B942)=FALSE, $B942&lt;Report!$AX$6, $B942&gt;Report!$AY$17), "Red", ""))</f>
        <v/>
      </c>
    </row>
    <row r="943" spans="1:24" x14ac:dyDescent="0.25">
      <c r="A943" s="2"/>
      <c r="B943" s="86"/>
      <c r="C943" s="87"/>
      <c r="D943" s="88"/>
      <c r="E943" s="89"/>
      <c r="F943" s="90"/>
      <c r="G943" s="2"/>
      <c r="H943" s="38" t="str">
        <f t="shared" si="70"/>
        <v/>
      </c>
      <c r="I943" s="2"/>
      <c r="M943" s="6" t="str">
        <f t="shared" si="71"/>
        <v/>
      </c>
      <c r="N943" s="7" t="str">
        <f>IF($D943="", "", IF(COUNTIF(Budgets!$T$11:$T$20, $D943)&gt;0, $F$9, IF(COUNTIF(Budgets!$T$22:$T$46, $D943)&gt;0, $E$9, "")))</f>
        <v/>
      </c>
      <c r="P943" s="12" t="str">
        <f t="shared" si="72"/>
        <v/>
      </c>
      <c r="R943" s="12" t="str">
        <f t="shared" si="73"/>
        <v/>
      </c>
      <c r="T943" s="12" t="str">
        <f ca="1">IFERROR(INDEX(Report!$BE$6:$BE$17, MATCH($P943, Report!$AZ$6:$AZ$17, 0)), "")</f>
        <v/>
      </c>
      <c r="V943" s="12" t="str">
        <f t="shared" ca="1" si="74"/>
        <v/>
      </c>
      <c r="X943" s="12" t="str">
        <f>IF($B943="", "", IF(OR(ISNUMBER($B943)=FALSE, $B943&lt;Report!$AX$6, $B943&gt;Report!$AY$17), "Red", ""))</f>
        <v/>
      </c>
    </row>
    <row r="944" spans="1:24" x14ac:dyDescent="0.25">
      <c r="A944" s="2"/>
      <c r="B944" s="86"/>
      <c r="C944" s="87"/>
      <c r="D944" s="88"/>
      <c r="E944" s="89"/>
      <c r="F944" s="90"/>
      <c r="G944" s="2"/>
      <c r="H944" s="38" t="str">
        <f t="shared" si="70"/>
        <v/>
      </c>
      <c r="I944" s="2"/>
      <c r="M944" s="6" t="str">
        <f t="shared" si="71"/>
        <v/>
      </c>
      <c r="N944" s="7" t="str">
        <f>IF($D944="", "", IF(COUNTIF(Budgets!$T$11:$T$20, $D944)&gt;0, $F$9, IF(COUNTIF(Budgets!$T$22:$T$46, $D944)&gt;0, $E$9, "")))</f>
        <v/>
      </c>
      <c r="P944" s="12" t="str">
        <f t="shared" si="72"/>
        <v/>
      </c>
      <c r="R944" s="12" t="str">
        <f t="shared" si="73"/>
        <v/>
      </c>
      <c r="T944" s="12" t="str">
        <f ca="1">IFERROR(INDEX(Report!$BE$6:$BE$17, MATCH($P944, Report!$AZ$6:$AZ$17, 0)), "")</f>
        <v/>
      </c>
      <c r="V944" s="12" t="str">
        <f t="shared" ca="1" si="74"/>
        <v/>
      </c>
      <c r="X944" s="12" t="str">
        <f>IF($B944="", "", IF(OR(ISNUMBER($B944)=FALSE, $B944&lt;Report!$AX$6, $B944&gt;Report!$AY$17), "Red", ""))</f>
        <v/>
      </c>
    </row>
    <row r="945" spans="1:24" x14ac:dyDescent="0.25">
      <c r="A945" s="2"/>
      <c r="B945" s="86"/>
      <c r="C945" s="87"/>
      <c r="D945" s="88"/>
      <c r="E945" s="89"/>
      <c r="F945" s="90"/>
      <c r="G945" s="2"/>
      <c r="H945" s="38" t="str">
        <f t="shared" si="70"/>
        <v/>
      </c>
      <c r="I945" s="2"/>
      <c r="M945" s="6" t="str">
        <f t="shared" si="71"/>
        <v/>
      </c>
      <c r="N945" s="7" t="str">
        <f>IF($D945="", "", IF(COUNTIF(Budgets!$T$11:$T$20, $D945)&gt;0, $F$9, IF(COUNTIF(Budgets!$T$22:$T$46, $D945)&gt;0, $E$9, "")))</f>
        <v/>
      </c>
      <c r="P945" s="12" t="str">
        <f t="shared" si="72"/>
        <v/>
      </c>
      <c r="R945" s="12" t="str">
        <f t="shared" si="73"/>
        <v/>
      </c>
      <c r="T945" s="12" t="str">
        <f ca="1">IFERROR(INDEX(Report!$BE$6:$BE$17, MATCH($P945, Report!$AZ$6:$AZ$17, 0)), "")</f>
        <v/>
      </c>
      <c r="V945" s="12" t="str">
        <f t="shared" ca="1" si="74"/>
        <v/>
      </c>
      <c r="X945" s="12" t="str">
        <f>IF($B945="", "", IF(OR(ISNUMBER($B945)=FALSE, $B945&lt;Report!$AX$6, $B945&gt;Report!$AY$17), "Red", ""))</f>
        <v/>
      </c>
    </row>
    <row r="946" spans="1:24" x14ac:dyDescent="0.25">
      <c r="A946" s="2"/>
      <c r="B946" s="86"/>
      <c r="C946" s="87"/>
      <c r="D946" s="88"/>
      <c r="E946" s="89"/>
      <c r="F946" s="90"/>
      <c r="G946" s="2"/>
      <c r="H946" s="38" t="str">
        <f t="shared" si="70"/>
        <v/>
      </c>
      <c r="I946" s="2"/>
      <c r="M946" s="6" t="str">
        <f t="shared" si="71"/>
        <v/>
      </c>
      <c r="N946" s="7" t="str">
        <f>IF($D946="", "", IF(COUNTIF(Budgets!$T$11:$T$20, $D946)&gt;0, $F$9, IF(COUNTIF(Budgets!$T$22:$T$46, $D946)&gt;0, $E$9, "")))</f>
        <v/>
      </c>
      <c r="P946" s="12" t="str">
        <f t="shared" si="72"/>
        <v/>
      </c>
      <c r="R946" s="12" t="str">
        <f t="shared" si="73"/>
        <v/>
      </c>
      <c r="T946" s="12" t="str">
        <f ca="1">IFERROR(INDEX(Report!$BE$6:$BE$17, MATCH($P946, Report!$AZ$6:$AZ$17, 0)), "")</f>
        <v/>
      </c>
      <c r="V946" s="12" t="str">
        <f t="shared" ca="1" si="74"/>
        <v/>
      </c>
      <c r="X946" s="12" t="str">
        <f>IF($B946="", "", IF(OR(ISNUMBER($B946)=FALSE, $B946&lt;Report!$AX$6, $B946&gt;Report!$AY$17), "Red", ""))</f>
        <v/>
      </c>
    </row>
    <row r="947" spans="1:24" x14ac:dyDescent="0.25">
      <c r="A947" s="2"/>
      <c r="B947" s="86"/>
      <c r="C947" s="87"/>
      <c r="D947" s="88"/>
      <c r="E947" s="89"/>
      <c r="F947" s="90"/>
      <c r="G947" s="2"/>
      <c r="H947" s="38" t="str">
        <f t="shared" si="70"/>
        <v/>
      </c>
      <c r="I947" s="2"/>
      <c r="M947" s="6" t="str">
        <f t="shared" si="71"/>
        <v/>
      </c>
      <c r="N947" s="7" t="str">
        <f>IF($D947="", "", IF(COUNTIF(Budgets!$T$11:$T$20, $D947)&gt;0, $F$9, IF(COUNTIF(Budgets!$T$22:$T$46, $D947)&gt;0, $E$9, "")))</f>
        <v/>
      </c>
      <c r="P947" s="12" t="str">
        <f t="shared" si="72"/>
        <v/>
      </c>
      <c r="R947" s="12" t="str">
        <f t="shared" si="73"/>
        <v/>
      </c>
      <c r="T947" s="12" t="str">
        <f ca="1">IFERROR(INDEX(Report!$BE$6:$BE$17, MATCH($P947, Report!$AZ$6:$AZ$17, 0)), "")</f>
        <v/>
      </c>
      <c r="V947" s="12" t="str">
        <f t="shared" ca="1" si="74"/>
        <v/>
      </c>
      <c r="X947" s="12" t="str">
        <f>IF($B947="", "", IF(OR(ISNUMBER($B947)=FALSE, $B947&lt;Report!$AX$6, $B947&gt;Report!$AY$17), "Red", ""))</f>
        <v/>
      </c>
    </row>
    <row r="948" spans="1:24" x14ac:dyDescent="0.25">
      <c r="A948" s="2"/>
      <c r="B948" s="86"/>
      <c r="C948" s="87"/>
      <c r="D948" s="88"/>
      <c r="E948" s="89"/>
      <c r="F948" s="90"/>
      <c r="G948" s="2"/>
      <c r="H948" s="38" t="str">
        <f t="shared" si="70"/>
        <v/>
      </c>
      <c r="I948" s="2"/>
      <c r="M948" s="6" t="str">
        <f t="shared" si="71"/>
        <v/>
      </c>
      <c r="N948" s="7" t="str">
        <f>IF($D948="", "", IF(COUNTIF(Budgets!$T$11:$T$20, $D948)&gt;0, $F$9, IF(COUNTIF(Budgets!$T$22:$T$46, $D948)&gt;0, $E$9, "")))</f>
        <v/>
      </c>
      <c r="P948" s="12" t="str">
        <f t="shared" si="72"/>
        <v/>
      </c>
      <c r="R948" s="12" t="str">
        <f t="shared" si="73"/>
        <v/>
      </c>
      <c r="T948" s="12" t="str">
        <f ca="1">IFERROR(INDEX(Report!$BE$6:$BE$17, MATCH($P948, Report!$AZ$6:$AZ$17, 0)), "")</f>
        <v/>
      </c>
      <c r="V948" s="12" t="str">
        <f t="shared" ca="1" si="74"/>
        <v/>
      </c>
      <c r="X948" s="12" t="str">
        <f>IF($B948="", "", IF(OR(ISNUMBER($B948)=FALSE, $B948&lt;Report!$AX$6, $B948&gt;Report!$AY$17), "Red", ""))</f>
        <v/>
      </c>
    </row>
    <row r="949" spans="1:24" x14ac:dyDescent="0.25">
      <c r="A949" s="2"/>
      <c r="B949" s="86"/>
      <c r="C949" s="87"/>
      <c r="D949" s="88"/>
      <c r="E949" s="89"/>
      <c r="F949" s="90"/>
      <c r="G949" s="2"/>
      <c r="H949" s="38" t="str">
        <f t="shared" si="70"/>
        <v/>
      </c>
      <c r="I949" s="2"/>
      <c r="M949" s="6" t="str">
        <f t="shared" si="71"/>
        <v/>
      </c>
      <c r="N949" s="7" t="str">
        <f>IF($D949="", "", IF(COUNTIF(Budgets!$T$11:$T$20, $D949)&gt;0, $F$9, IF(COUNTIF(Budgets!$T$22:$T$46, $D949)&gt;0, $E$9, "")))</f>
        <v/>
      </c>
      <c r="P949" s="12" t="str">
        <f t="shared" si="72"/>
        <v/>
      </c>
      <c r="R949" s="12" t="str">
        <f t="shared" si="73"/>
        <v/>
      </c>
      <c r="T949" s="12" t="str">
        <f ca="1">IFERROR(INDEX(Report!$BE$6:$BE$17, MATCH($P949, Report!$AZ$6:$AZ$17, 0)), "")</f>
        <v/>
      </c>
      <c r="V949" s="12" t="str">
        <f t="shared" ca="1" si="74"/>
        <v/>
      </c>
      <c r="X949" s="12" t="str">
        <f>IF($B949="", "", IF(OR(ISNUMBER($B949)=FALSE, $B949&lt;Report!$AX$6, $B949&gt;Report!$AY$17), "Red", ""))</f>
        <v/>
      </c>
    </row>
    <row r="950" spans="1:24" x14ac:dyDescent="0.25">
      <c r="A950" s="2"/>
      <c r="B950" s="86"/>
      <c r="C950" s="87"/>
      <c r="D950" s="88"/>
      <c r="E950" s="89"/>
      <c r="F950" s="90"/>
      <c r="G950" s="2"/>
      <c r="H950" s="38" t="str">
        <f t="shared" si="70"/>
        <v/>
      </c>
      <c r="I950" s="2"/>
      <c r="M950" s="6" t="str">
        <f t="shared" si="71"/>
        <v/>
      </c>
      <c r="N950" s="7" t="str">
        <f>IF($D950="", "", IF(COUNTIF(Budgets!$T$11:$T$20, $D950)&gt;0, $F$9, IF(COUNTIF(Budgets!$T$22:$T$46, $D950)&gt;0, $E$9, "")))</f>
        <v/>
      </c>
      <c r="P950" s="12" t="str">
        <f t="shared" si="72"/>
        <v/>
      </c>
      <c r="R950" s="12" t="str">
        <f t="shared" si="73"/>
        <v/>
      </c>
      <c r="T950" s="12" t="str">
        <f ca="1">IFERROR(INDEX(Report!$BE$6:$BE$17, MATCH($P950, Report!$AZ$6:$AZ$17, 0)), "")</f>
        <v/>
      </c>
      <c r="V950" s="12" t="str">
        <f t="shared" ca="1" si="74"/>
        <v/>
      </c>
      <c r="X950" s="12" t="str">
        <f>IF($B950="", "", IF(OR(ISNUMBER($B950)=FALSE, $B950&lt;Report!$AX$6, $B950&gt;Report!$AY$17), "Red", ""))</f>
        <v/>
      </c>
    </row>
    <row r="951" spans="1:24" x14ac:dyDescent="0.25">
      <c r="A951" s="2"/>
      <c r="B951" s="86"/>
      <c r="C951" s="87"/>
      <c r="D951" s="88"/>
      <c r="E951" s="89"/>
      <c r="F951" s="90"/>
      <c r="G951" s="2"/>
      <c r="H951" s="38" t="str">
        <f t="shared" si="70"/>
        <v/>
      </c>
      <c r="I951" s="2"/>
      <c r="M951" s="6" t="str">
        <f t="shared" si="71"/>
        <v/>
      </c>
      <c r="N951" s="7" t="str">
        <f>IF($D951="", "", IF(COUNTIF(Budgets!$T$11:$T$20, $D951)&gt;0, $F$9, IF(COUNTIF(Budgets!$T$22:$T$46, $D951)&gt;0, $E$9, "")))</f>
        <v/>
      </c>
      <c r="P951" s="12" t="str">
        <f t="shared" si="72"/>
        <v/>
      </c>
      <c r="R951" s="12" t="str">
        <f t="shared" si="73"/>
        <v/>
      </c>
      <c r="T951" s="12" t="str">
        <f ca="1">IFERROR(INDEX(Report!$BE$6:$BE$17, MATCH($P951, Report!$AZ$6:$AZ$17, 0)), "")</f>
        <v/>
      </c>
      <c r="V951" s="12" t="str">
        <f t="shared" ca="1" si="74"/>
        <v/>
      </c>
      <c r="X951" s="12" t="str">
        <f>IF($B951="", "", IF(OR(ISNUMBER($B951)=FALSE, $B951&lt;Report!$AX$6, $B951&gt;Report!$AY$17), "Red", ""))</f>
        <v/>
      </c>
    </row>
    <row r="952" spans="1:24" x14ac:dyDescent="0.25">
      <c r="A952" s="2"/>
      <c r="B952" s="86"/>
      <c r="C952" s="87"/>
      <c r="D952" s="88"/>
      <c r="E952" s="89"/>
      <c r="F952" s="90"/>
      <c r="G952" s="2"/>
      <c r="H952" s="38" t="str">
        <f t="shared" si="70"/>
        <v/>
      </c>
      <c r="I952" s="2"/>
      <c r="M952" s="6" t="str">
        <f t="shared" si="71"/>
        <v/>
      </c>
      <c r="N952" s="7" t="str">
        <f>IF($D952="", "", IF(COUNTIF(Budgets!$T$11:$T$20, $D952)&gt;0, $F$9, IF(COUNTIF(Budgets!$T$22:$T$46, $D952)&gt;0, $E$9, "")))</f>
        <v/>
      </c>
      <c r="P952" s="12" t="str">
        <f t="shared" si="72"/>
        <v/>
      </c>
      <c r="R952" s="12" t="str">
        <f t="shared" si="73"/>
        <v/>
      </c>
      <c r="T952" s="12" t="str">
        <f ca="1">IFERROR(INDEX(Report!$BE$6:$BE$17, MATCH($P952, Report!$AZ$6:$AZ$17, 0)), "")</f>
        <v/>
      </c>
      <c r="V952" s="12" t="str">
        <f t="shared" ca="1" si="74"/>
        <v/>
      </c>
      <c r="X952" s="12" t="str">
        <f>IF($B952="", "", IF(OR(ISNUMBER($B952)=FALSE, $B952&lt;Report!$AX$6, $B952&gt;Report!$AY$17), "Red", ""))</f>
        <v/>
      </c>
    </row>
    <row r="953" spans="1:24" x14ac:dyDescent="0.25">
      <c r="A953" s="2"/>
      <c r="B953" s="86"/>
      <c r="C953" s="87"/>
      <c r="D953" s="88"/>
      <c r="E953" s="89"/>
      <c r="F953" s="90"/>
      <c r="G953" s="2"/>
      <c r="H953" s="38" t="str">
        <f t="shared" si="70"/>
        <v/>
      </c>
      <c r="I953" s="2"/>
      <c r="M953" s="6" t="str">
        <f t="shared" si="71"/>
        <v/>
      </c>
      <c r="N953" s="7" t="str">
        <f>IF($D953="", "", IF(COUNTIF(Budgets!$T$11:$T$20, $D953)&gt;0, $F$9, IF(COUNTIF(Budgets!$T$22:$T$46, $D953)&gt;0, $E$9, "")))</f>
        <v/>
      </c>
      <c r="P953" s="12" t="str">
        <f t="shared" si="72"/>
        <v/>
      </c>
      <c r="R953" s="12" t="str">
        <f t="shared" si="73"/>
        <v/>
      </c>
      <c r="T953" s="12" t="str">
        <f ca="1">IFERROR(INDEX(Report!$BE$6:$BE$17, MATCH($P953, Report!$AZ$6:$AZ$17, 0)), "")</f>
        <v/>
      </c>
      <c r="V953" s="12" t="str">
        <f t="shared" ca="1" si="74"/>
        <v/>
      </c>
      <c r="X953" s="12" t="str">
        <f>IF($B953="", "", IF(OR(ISNUMBER($B953)=FALSE, $B953&lt;Report!$AX$6, $B953&gt;Report!$AY$17), "Red", ""))</f>
        <v/>
      </c>
    </row>
    <row r="954" spans="1:24" x14ac:dyDescent="0.25">
      <c r="A954" s="2"/>
      <c r="B954" s="86"/>
      <c r="C954" s="87"/>
      <c r="D954" s="88"/>
      <c r="E954" s="89"/>
      <c r="F954" s="90"/>
      <c r="G954" s="2"/>
      <c r="H954" s="38" t="str">
        <f t="shared" si="70"/>
        <v/>
      </c>
      <c r="I954" s="2"/>
      <c r="M954" s="6" t="str">
        <f t="shared" si="71"/>
        <v/>
      </c>
      <c r="N954" s="7" t="str">
        <f>IF($D954="", "", IF(COUNTIF(Budgets!$T$11:$T$20, $D954)&gt;0, $F$9, IF(COUNTIF(Budgets!$T$22:$T$46, $D954)&gt;0, $E$9, "")))</f>
        <v/>
      </c>
      <c r="P954" s="12" t="str">
        <f t="shared" si="72"/>
        <v/>
      </c>
      <c r="R954" s="12" t="str">
        <f t="shared" si="73"/>
        <v/>
      </c>
      <c r="T954" s="12" t="str">
        <f ca="1">IFERROR(INDEX(Report!$BE$6:$BE$17, MATCH($P954, Report!$AZ$6:$AZ$17, 0)), "")</f>
        <v/>
      </c>
      <c r="V954" s="12" t="str">
        <f t="shared" ca="1" si="74"/>
        <v/>
      </c>
      <c r="X954" s="12" t="str">
        <f>IF($B954="", "", IF(OR(ISNUMBER($B954)=FALSE, $B954&lt;Report!$AX$6, $B954&gt;Report!$AY$17), "Red", ""))</f>
        <v/>
      </c>
    </row>
    <row r="955" spans="1:24" x14ac:dyDescent="0.25">
      <c r="A955" s="2"/>
      <c r="B955" s="86"/>
      <c r="C955" s="87"/>
      <c r="D955" s="88"/>
      <c r="E955" s="89"/>
      <c r="F955" s="90"/>
      <c r="G955" s="2"/>
      <c r="H955" s="38" t="str">
        <f t="shared" si="70"/>
        <v/>
      </c>
      <c r="I955" s="2"/>
      <c r="M955" s="6" t="str">
        <f t="shared" si="71"/>
        <v/>
      </c>
      <c r="N955" s="7" t="str">
        <f>IF($D955="", "", IF(COUNTIF(Budgets!$T$11:$T$20, $D955)&gt;0, $F$9, IF(COUNTIF(Budgets!$T$22:$T$46, $D955)&gt;0, $E$9, "")))</f>
        <v/>
      </c>
      <c r="P955" s="12" t="str">
        <f t="shared" si="72"/>
        <v/>
      </c>
      <c r="R955" s="12" t="str">
        <f t="shared" si="73"/>
        <v/>
      </c>
      <c r="T955" s="12" t="str">
        <f ca="1">IFERROR(INDEX(Report!$BE$6:$BE$17, MATCH($P955, Report!$AZ$6:$AZ$17, 0)), "")</f>
        <v/>
      </c>
      <c r="V955" s="12" t="str">
        <f t="shared" ca="1" si="74"/>
        <v/>
      </c>
      <c r="X955" s="12" t="str">
        <f>IF($B955="", "", IF(OR(ISNUMBER($B955)=FALSE, $B955&lt;Report!$AX$6, $B955&gt;Report!$AY$17), "Red", ""))</f>
        <v/>
      </c>
    </row>
    <row r="956" spans="1:24" x14ac:dyDescent="0.25">
      <c r="A956" s="2"/>
      <c r="B956" s="86"/>
      <c r="C956" s="87"/>
      <c r="D956" s="88"/>
      <c r="E956" s="89"/>
      <c r="F956" s="90"/>
      <c r="G956" s="2"/>
      <c r="H956" s="38" t="str">
        <f t="shared" si="70"/>
        <v/>
      </c>
      <c r="I956" s="2"/>
      <c r="M956" s="6" t="str">
        <f t="shared" si="71"/>
        <v/>
      </c>
      <c r="N956" s="7" t="str">
        <f>IF($D956="", "", IF(COUNTIF(Budgets!$T$11:$T$20, $D956)&gt;0, $F$9, IF(COUNTIF(Budgets!$T$22:$T$46, $D956)&gt;0, $E$9, "")))</f>
        <v/>
      </c>
      <c r="P956" s="12" t="str">
        <f t="shared" si="72"/>
        <v/>
      </c>
      <c r="R956" s="12" t="str">
        <f t="shared" si="73"/>
        <v/>
      </c>
      <c r="T956" s="12" t="str">
        <f ca="1">IFERROR(INDEX(Report!$BE$6:$BE$17, MATCH($P956, Report!$AZ$6:$AZ$17, 0)), "")</f>
        <v/>
      </c>
      <c r="V956" s="12" t="str">
        <f t="shared" ca="1" si="74"/>
        <v/>
      </c>
      <c r="X956" s="12" t="str">
        <f>IF($B956="", "", IF(OR(ISNUMBER($B956)=FALSE, $B956&lt;Report!$AX$6, $B956&gt;Report!$AY$17), "Red", ""))</f>
        <v/>
      </c>
    </row>
    <row r="957" spans="1:24" x14ac:dyDescent="0.25">
      <c r="A957" s="2"/>
      <c r="B957" s="86"/>
      <c r="C957" s="87"/>
      <c r="D957" s="88"/>
      <c r="E957" s="89"/>
      <c r="F957" s="90"/>
      <c r="G957" s="2"/>
      <c r="H957" s="38" t="str">
        <f t="shared" si="70"/>
        <v/>
      </c>
      <c r="I957" s="2"/>
      <c r="M957" s="6" t="str">
        <f t="shared" si="71"/>
        <v/>
      </c>
      <c r="N957" s="7" t="str">
        <f>IF($D957="", "", IF(COUNTIF(Budgets!$T$11:$T$20, $D957)&gt;0, $F$9, IF(COUNTIF(Budgets!$T$22:$T$46, $D957)&gt;0, $E$9, "")))</f>
        <v/>
      </c>
      <c r="P957" s="12" t="str">
        <f t="shared" si="72"/>
        <v/>
      </c>
      <c r="R957" s="12" t="str">
        <f t="shared" si="73"/>
        <v/>
      </c>
      <c r="T957" s="12" t="str">
        <f ca="1">IFERROR(INDEX(Report!$BE$6:$BE$17, MATCH($P957, Report!$AZ$6:$AZ$17, 0)), "")</f>
        <v/>
      </c>
      <c r="V957" s="12" t="str">
        <f t="shared" ca="1" si="74"/>
        <v/>
      </c>
      <c r="X957" s="12" t="str">
        <f>IF($B957="", "", IF(OR(ISNUMBER($B957)=FALSE, $B957&lt;Report!$AX$6, $B957&gt;Report!$AY$17), "Red", ""))</f>
        <v/>
      </c>
    </row>
    <row r="958" spans="1:24" x14ac:dyDescent="0.25">
      <c r="A958" s="2"/>
      <c r="B958" s="86"/>
      <c r="C958" s="87"/>
      <c r="D958" s="88"/>
      <c r="E958" s="89"/>
      <c r="F958" s="90"/>
      <c r="G958" s="2"/>
      <c r="H958" s="38" t="str">
        <f t="shared" si="70"/>
        <v/>
      </c>
      <c r="I958" s="2"/>
      <c r="M958" s="6" t="str">
        <f t="shared" si="71"/>
        <v/>
      </c>
      <c r="N958" s="7" t="str">
        <f>IF($D958="", "", IF(COUNTIF(Budgets!$T$11:$T$20, $D958)&gt;0, $F$9, IF(COUNTIF(Budgets!$T$22:$T$46, $D958)&gt;0, $E$9, "")))</f>
        <v/>
      </c>
      <c r="P958" s="12" t="str">
        <f t="shared" si="72"/>
        <v/>
      </c>
      <c r="R958" s="12" t="str">
        <f t="shared" si="73"/>
        <v/>
      </c>
      <c r="T958" s="12" t="str">
        <f ca="1">IFERROR(INDEX(Report!$BE$6:$BE$17, MATCH($P958, Report!$AZ$6:$AZ$17, 0)), "")</f>
        <v/>
      </c>
      <c r="V958" s="12" t="str">
        <f t="shared" ca="1" si="74"/>
        <v/>
      </c>
      <c r="X958" s="12" t="str">
        <f>IF($B958="", "", IF(OR(ISNUMBER($B958)=FALSE, $B958&lt;Report!$AX$6, $B958&gt;Report!$AY$17), "Red", ""))</f>
        <v/>
      </c>
    </row>
    <row r="959" spans="1:24" x14ac:dyDescent="0.25">
      <c r="A959" s="2"/>
      <c r="B959" s="86"/>
      <c r="C959" s="87"/>
      <c r="D959" s="88"/>
      <c r="E959" s="89"/>
      <c r="F959" s="90"/>
      <c r="G959" s="2"/>
      <c r="H959" s="38" t="str">
        <f t="shared" si="70"/>
        <v/>
      </c>
      <c r="I959" s="2"/>
      <c r="M959" s="6" t="str">
        <f t="shared" si="71"/>
        <v/>
      </c>
      <c r="N959" s="7" t="str">
        <f>IF($D959="", "", IF(COUNTIF(Budgets!$T$11:$T$20, $D959)&gt;0, $F$9, IF(COUNTIF(Budgets!$T$22:$T$46, $D959)&gt;0, $E$9, "")))</f>
        <v/>
      </c>
      <c r="P959" s="12" t="str">
        <f t="shared" si="72"/>
        <v/>
      </c>
      <c r="R959" s="12" t="str">
        <f t="shared" si="73"/>
        <v/>
      </c>
      <c r="T959" s="12" t="str">
        <f ca="1">IFERROR(INDEX(Report!$BE$6:$BE$17, MATCH($P959, Report!$AZ$6:$AZ$17, 0)), "")</f>
        <v/>
      </c>
      <c r="V959" s="12" t="str">
        <f t="shared" ca="1" si="74"/>
        <v/>
      </c>
      <c r="X959" s="12" t="str">
        <f>IF($B959="", "", IF(OR(ISNUMBER($B959)=FALSE, $B959&lt;Report!$AX$6, $B959&gt;Report!$AY$17), "Red", ""))</f>
        <v/>
      </c>
    </row>
    <row r="960" spans="1:24" x14ac:dyDescent="0.25">
      <c r="A960" s="2"/>
      <c r="B960" s="86"/>
      <c r="C960" s="87"/>
      <c r="D960" s="88"/>
      <c r="E960" s="89"/>
      <c r="F960" s="90"/>
      <c r="G960" s="2"/>
      <c r="H960" s="38" t="str">
        <f t="shared" si="70"/>
        <v/>
      </c>
      <c r="I960" s="2"/>
      <c r="M960" s="6" t="str">
        <f t="shared" si="71"/>
        <v/>
      </c>
      <c r="N960" s="7" t="str">
        <f>IF($D960="", "", IF(COUNTIF(Budgets!$T$11:$T$20, $D960)&gt;0, $F$9, IF(COUNTIF(Budgets!$T$22:$T$46, $D960)&gt;0, $E$9, "")))</f>
        <v/>
      </c>
      <c r="P960" s="12" t="str">
        <f t="shared" si="72"/>
        <v/>
      </c>
      <c r="R960" s="12" t="str">
        <f t="shared" si="73"/>
        <v/>
      </c>
      <c r="T960" s="12" t="str">
        <f ca="1">IFERROR(INDEX(Report!$BE$6:$BE$17, MATCH($P960, Report!$AZ$6:$AZ$17, 0)), "")</f>
        <v/>
      </c>
      <c r="V960" s="12" t="str">
        <f t="shared" ca="1" si="74"/>
        <v/>
      </c>
      <c r="X960" s="12" t="str">
        <f>IF($B960="", "", IF(OR(ISNUMBER($B960)=FALSE, $B960&lt;Report!$AX$6, $B960&gt;Report!$AY$17), "Red", ""))</f>
        <v/>
      </c>
    </row>
    <row r="961" spans="1:24" x14ac:dyDescent="0.25">
      <c r="A961" s="2"/>
      <c r="B961" s="86"/>
      <c r="C961" s="87"/>
      <c r="D961" s="88"/>
      <c r="E961" s="89"/>
      <c r="F961" s="90"/>
      <c r="G961" s="2"/>
      <c r="H961" s="38" t="str">
        <f t="shared" si="70"/>
        <v/>
      </c>
      <c r="I961" s="2"/>
      <c r="M961" s="6" t="str">
        <f t="shared" si="71"/>
        <v/>
      </c>
      <c r="N961" s="7" t="str">
        <f>IF($D961="", "", IF(COUNTIF(Budgets!$T$11:$T$20, $D961)&gt;0, $F$9, IF(COUNTIF(Budgets!$T$22:$T$46, $D961)&gt;0, $E$9, "")))</f>
        <v/>
      </c>
      <c r="P961" s="12" t="str">
        <f t="shared" si="72"/>
        <v/>
      </c>
      <c r="R961" s="12" t="str">
        <f t="shared" si="73"/>
        <v/>
      </c>
      <c r="T961" s="12" t="str">
        <f ca="1">IFERROR(INDEX(Report!$BE$6:$BE$17, MATCH($P961, Report!$AZ$6:$AZ$17, 0)), "")</f>
        <v/>
      </c>
      <c r="V961" s="12" t="str">
        <f t="shared" ca="1" si="74"/>
        <v/>
      </c>
      <c r="X961" s="12" t="str">
        <f>IF($B961="", "", IF(OR(ISNUMBER($B961)=FALSE, $B961&lt;Report!$AX$6, $B961&gt;Report!$AY$17), "Red", ""))</f>
        <v/>
      </c>
    </row>
    <row r="962" spans="1:24" x14ac:dyDescent="0.25">
      <c r="A962" s="2"/>
      <c r="B962" s="86"/>
      <c r="C962" s="87"/>
      <c r="D962" s="88"/>
      <c r="E962" s="89"/>
      <c r="F962" s="90"/>
      <c r="G962" s="2"/>
      <c r="H962" s="38" t="str">
        <f t="shared" si="70"/>
        <v/>
      </c>
      <c r="I962" s="2"/>
      <c r="M962" s="6" t="str">
        <f t="shared" si="71"/>
        <v/>
      </c>
      <c r="N962" s="7" t="str">
        <f>IF($D962="", "", IF(COUNTIF(Budgets!$T$11:$T$20, $D962)&gt;0, $F$9, IF(COUNTIF(Budgets!$T$22:$T$46, $D962)&gt;0, $E$9, "")))</f>
        <v/>
      </c>
      <c r="P962" s="12" t="str">
        <f t="shared" si="72"/>
        <v/>
      </c>
      <c r="R962" s="12" t="str">
        <f t="shared" si="73"/>
        <v/>
      </c>
      <c r="T962" s="12" t="str">
        <f ca="1">IFERROR(INDEX(Report!$BE$6:$BE$17, MATCH($P962, Report!$AZ$6:$AZ$17, 0)), "")</f>
        <v/>
      </c>
      <c r="V962" s="12" t="str">
        <f t="shared" ca="1" si="74"/>
        <v/>
      </c>
      <c r="X962" s="12" t="str">
        <f>IF($B962="", "", IF(OR(ISNUMBER($B962)=FALSE, $B962&lt;Report!$AX$6, $B962&gt;Report!$AY$17), "Red", ""))</f>
        <v/>
      </c>
    </row>
    <row r="963" spans="1:24" x14ac:dyDescent="0.25">
      <c r="A963" s="2"/>
      <c r="B963" s="86"/>
      <c r="C963" s="87"/>
      <c r="D963" s="88"/>
      <c r="E963" s="89"/>
      <c r="F963" s="90"/>
      <c r="G963" s="2"/>
      <c r="H963" s="38" t="str">
        <f t="shared" si="70"/>
        <v/>
      </c>
      <c r="I963" s="2"/>
      <c r="M963" s="6" t="str">
        <f t="shared" si="71"/>
        <v/>
      </c>
      <c r="N963" s="7" t="str">
        <f>IF($D963="", "", IF(COUNTIF(Budgets!$T$11:$T$20, $D963)&gt;0, $F$9, IF(COUNTIF(Budgets!$T$22:$T$46, $D963)&gt;0, $E$9, "")))</f>
        <v/>
      </c>
      <c r="P963" s="12" t="str">
        <f t="shared" si="72"/>
        <v/>
      </c>
      <c r="R963" s="12" t="str">
        <f t="shared" si="73"/>
        <v/>
      </c>
      <c r="T963" s="12" t="str">
        <f ca="1">IFERROR(INDEX(Report!$BE$6:$BE$17, MATCH($P963, Report!$AZ$6:$AZ$17, 0)), "")</f>
        <v/>
      </c>
      <c r="V963" s="12" t="str">
        <f t="shared" ca="1" si="74"/>
        <v/>
      </c>
      <c r="X963" s="12" t="str">
        <f>IF($B963="", "", IF(OR(ISNUMBER($B963)=FALSE, $B963&lt;Report!$AX$6, $B963&gt;Report!$AY$17), "Red", ""))</f>
        <v/>
      </c>
    </row>
    <row r="964" spans="1:24" x14ac:dyDescent="0.25">
      <c r="A964" s="2"/>
      <c r="B964" s="86"/>
      <c r="C964" s="87"/>
      <c r="D964" s="88"/>
      <c r="E964" s="89"/>
      <c r="F964" s="90"/>
      <c r="G964" s="2"/>
      <c r="H964" s="38" t="str">
        <f t="shared" si="70"/>
        <v/>
      </c>
      <c r="I964" s="2"/>
      <c r="M964" s="6" t="str">
        <f t="shared" si="71"/>
        <v/>
      </c>
      <c r="N964" s="7" t="str">
        <f>IF($D964="", "", IF(COUNTIF(Budgets!$T$11:$T$20, $D964)&gt;0, $F$9, IF(COUNTIF(Budgets!$T$22:$T$46, $D964)&gt;0, $E$9, "")))</f>
        <v/>
      </c>
      <c r="P964" s="12" t="str">
        <f t="shared" si="72"/>
        <v/>
      </c>
      <c r="R964" s="12" t="str">
        <f t="shared" si="73"/>
        <v/>
      </c>
      <c r="T964" s="12" t="str">
        <f ca="1">IFERROR(INDEX(Report!$BE$6:$BE$17, MATCH($P964, Report!$AZ$6:$AZ$17, 0)), "")</f>
        <v/>
      </c>
      <c r="V964" s="12" t="str">
        <f t="shared" ca="1" si="74"/>
        <v/>
      </c>
      <c r="X964" s="12" t="str">
        <f>IF($B964="", "", IF(OR(ISNUMBER($B964)=FALSE, $B964&lt;Report!$AX$6, $B964&gt;Report!$AY$17), "Red", ""))</f>
        <v/>
      </c>
    </row>
    <row r="965" spans="1:24" x14ac:dyDescent="0.25">
      <c r="A965" s="2"/>
      <c r="B965" s="86"/>
      <c r="C965" s="87"/>
      <c r="D965" s="88"/>
      <c r="E965" s="89"/>
      <c r="F965" s="90"/>
      <c r="G965" s="2"/>
      <c r="H965" s="38" t="str">
        <f t="shared" si="70"/>
        <v/>
      </c>
      <c r="I965" s="2"/>
      <c r="M965" s="6" t="str">
        <f t="shared" si="71"/>
        <v/>
      </c>
      <c r="N965" s="7" t="str">
        <f>IF($D965="", "", IF(COUNTIF(Budgets!$T$11:$T$20, $D965)&gt;0, $F$9, IF(COUNTIF(Budgets!$T$22:$T$46, $D965)&gt;0, $E$9, "")))</f>
        <v/>
      </c>
      <c r="P965" s="12" t="str">
        <f t="shared" si="72"/>
        <v/>
      </c>
      <c r="R965" s="12" t="str">
        <f t="shared" si="73"/>
        <v/>
      </c>
      <c r="T965" s="12" t="str">
        <f ca="1">IFERROR(INDEX(Report!$BE$6:$BE$17, MATCH($P965, Report!$AZ$6:$AZ$17, 0)), "")</f>
        <v/>
      </c>
      <c r="V965" s="12" t="str">
        <f t="shared" ca="1" si="74"/>
        <v/>
      </c>
      <c r="X965" s="12" t="str">
        <f>IF($B965="", "", IF(OR(ISNUMBER($B965)=FALSE, $B965&lt;Report!$AX$6, $B965&gt;Report!$AY$17), "Red", ""))</f>
        <v/>
      </c>
    </row>
    <row r="966" spans="1:24" x14ac:dyDescent="0.25">
      <c r="A966" s="2"/>
      <c r="B966" s="86"/>
      <c r="C966" s="87"/>
      <c r="D966" s="88"/>
      <c r="E966" s="89"/>
      <c r="F966" s="90"/>
      <c r="G966" s="2"/>
      <c r="H966" s="38" t="str">
        <f t="shared" si="70"/>
        <v/>
      </c>
      <c r="I966" s="2"/>
      <c r="M966" s="6" t="str">
        <f t="shared" si="71"/>
        <v/>
      </c>
      <c r="N966" s="7" t="str">
        <f>IF($D966="", "", IF(COUNTIF(Budgets!$T$11:$T$20, $D966)&gt;0, $F$9, IF(COUNTIF(Budgets!$T$22:$T$46, $D966)&gt;0, $E$9, "")))</f>
        <v/>
      </c>
      <c r="P966" s="12" t="str">
        <f t="shared" si="72"/>
        <v/>
      </c>
      <c r="R966" s="12" t="str">
        <f t="shared" si="73"/>
        <v/>
      </c>
      <c r="T966" s="12" t="str">
        <f ca="1">IFERROR(INDEX(Report!$BE$6:$BE$17, MATCH($P966, Report!$AZ$6:$AZ$17, 0)), "")</f>
        <v/>
      </c>
      <c r="V966" s="12" t="str">
        <f t="shared" ca="1" si="74"/>
        <v/>
      </c>
      <c r="X966" s="12" t="str">
        <f>IF($B966="", "", IF(OR(ISNUMBER($B966)=FALSE, $B966&lt;Report!$AX$6, $B966&gt;Report!$AY$17), "Red", ""))</f>
        <v/>
      </c>
    </row>
    <row r="967" spans="1:24" x14ac:dyDescent="0.25">
      <c r="A967" s="2"/>
      <c r="B967" s="86"/>
      <c r="C967" s="87"/>
      <c r="D967" s="88"/>
      <c r="E967" s="89"/>
      <c r="F967" s="90"/>
      <c r="G967" s="2"/>
      <c r="H967" s="38" t="str">
        <f t="shared" si="70"/>
        <v/>
      </c>
      <c r="I967" s="2"/>
      <c r="M967" s="6" t="str">
        <f t="shared" si="71"/>
        <v/>
      </c>
      <c r="N967" s="7" t="str">
        <f>IF($D967="", "", IF(COUNTIF(Budgets!$T$11:$T$20, $D967)&gt;0, $F$9, IF(COUNTIF(Budgets!$T$22:$T$46, $D967)&gt;0, $E$9, "")))</f>
        <v/>
      </c>
      <c r="P967" s="12" t="str">
        <f t="shared" si="72"/>
        <v/>
      </c>
      <c r="R967" s="12" t="str">
        <f t="shared" si="73"/>
        <v/>
      </c>
      <c r="T967" s="12" t="str">
        <f ca="1">IFERROR(INDEX(Report!$BE$6:$BE$17, MATCH($P967, Report!$AZ$6:$AZ$17, 0)), "")</f>
        <v/>
      </c>
      <c r="V967" s="12" t="str">
        <f t="shared" ca="1" si="74"/>
        <v/>
      </c>
      <c r="X967" s="12" t="str">
        <f>IF($B967="", "", IF(OR(ISNUMBER($B967)=FALSE, $B967&lt;Report!$AX$6, $B967&gt;Report!$AY$17), "Red", ""))</f>
        <v/>
      </c>
    </row>
    <row r="968" spans="1:24" x14ac:dyDescent="0.25">
      <c r="A968" s="2"/>
      <c r="B968" s="86"/>
      <c r="C968" s="87"/>
      <c r="D968" s="88"/>
      <c r="E968" s="89"/>
      <c r="F968" s="90"/>
      <c r="G968" s="2"/>
      <c r="H968" s="38" t="str">
        <f t="shared" si="70"/>
        <v/>
      </c>
      <c r="I968" s="2"/>
      <c r="M968" s="6" t="str">
        <f t="shared" si="71"/>
        <v/>
      </c>
      <c r="N968" s="7" t="str">
        <f>IF($D968="", "", IF(COUNTIF(Budgets!$T$11:$T$20, $D968)&gt;0, $F$9, IF(COUNTIF(Budgets!$T$22:$T$46, $D968)&gt;0, $E$9, "")))</f>
        <v/>
      </c>
      <c r="P968" s="12" t="str">
        <f t="shared" si="72"/>
        <v/>
      </c>
      <c r="R968" s="12" t="str">
        <f t="shared" si="73"/>
        <v/>
      </c>
      <c r="T968" s="12" t="str">
        <f ca="1">IFERROR(INDEX(Report!$BE$6:$BE$17, MATCH($P968, Report!$AZ$6:$AZ$17, 0)), "")</f>
        <v/>
      </c>
      <c r="V968" s="12" t="str">
        <f t="shared" ca="1" si="74"/>
        <v/>
      </c>
      <c r="X968" s="12" t="str">
        <f>IF($B968="", "", IF(OR(ISNUMBER($B968)=FALSE, $B968&lt;Report!$AX$6, $B968&gt;Report!$AY$17), "Red", ""))</f>
        <v/>
      </c>
    </row>
    <row r="969" spans="1:24" x14ac:dyDescent="0.25">
      <c r="A969" s="2"/>
      <c r="B969" s="86"/>
      <c r="C969" s="87"/>
      <c r="D969" s="88"/>
      <c r="E969" s="89"/>
      <c r="F969" s="90"/>
      <c r="G969" s="2"/>
      <c r="H969" s="38" t="str">
        <f t="shared" si="70"/>
        <v/>
      </c>
      <c r="I969" s="2"/>
      <c r="M969" s="6" t="str">
        <f t="shared" si="71"/>
        <v/>
      </c>
      <c r="N969" s="7" t="str">
        <f>IF($D969="", "", IF(COUNTIF(Budgets!$T$11:$T$20, $D969)&gt;0, $F$9, IF(COUNTIF(Budgets!$T$22:$T$46, $D969)&gt;0, $E$9, "")))</f>
        <v/>
      </c>
      <c r="P969" s="12" t="str">
        <f t="shared" si="72"/>
        <v/>
      </c>
      <c r="R969" s="12" t="str">
        <f t="shared" si="73"/>
        <v/>
      </c>
      <c r="T969" s="12" t="str">
        <f ca="1">IFERROR(INDEX(Report!$BE$6:$BE$17, MATCH($P969, Report!$AZ$6:$AZ$17, 0)), "")</f>
        <v/>
      </c>
      <c r="V969" s="12" t="str">
        <f t="shared" ca="1" si="74"/>
        <v/>
      </c>
      <c r="X969" s="12" t="str">
        <f>IF($B969="", "", IF(OR(ISNUMBER($B969)=FALSE, $B969&lt;Report!$AX$6, $B969&gt;Report!$AY$17), "Red", ""))</f>
        <v/>
      </c>
    </row>
    <row r="970" spans="1:24" x14ac:dyDescent="0.25">
      <c r="A970" s="2"/>
      <c r="B970" s="86"/>
      <c r="C970" s="87"/>
      <c r="D970" s="88"/>
      <c r="E970" s="89"/>
      <c r="F970" s="90"/>
      <c r="G970" s="2"/>
      <c r="H970" s="38" t="str">
        <f t="shared" si="70"/>
        <v/>
      </c>
      <c r="I970" s="2"/>
      <c r="M970" s="6" t="str">
        <f t="shared" si="71"/>
        <v/>
      </c>
      <c r="N970" s="7" t="str">
        <f>IF($D970="", "", IF(COUNTIF(Budgets!$T$11:$T$20, $D970)&gt;0, $F$9, IF(COUNTIF(Budgets!$T$22:$T$46, $D970)&gt;0, $E$9, "")))</f>
        <v/>
      </c>
      <c r="P970" s="12" t="str">
        <f t="shared" si="72"/>
        <v/>
      </c>
      <c r="R970" s="12" t="str">
        <f t="shared" si="73"/>
        <v/>
      </c>
      <c r="T970" s="12" t="str">
        <f ca="1">IFERROR(INDEX(Report!$BE$6:$BE$17, MATCH($P970, Report!$AZ$6:$AZ$17, 0)), "")</f>
        <v/>
      </c>
      <c r="V970" s="12" t="str">
        <f t="shared" ca="1" si="74"/>
        <v/>
      </c>
      <c r="X970" s="12" t="str">
        <f>IF($B970="", "", IF(OR(ISNUMBER($B970)=FALSE, $B970&lt;Report!$AX$6, $B970&gt;Report!$AY$17), "Red", ""))</f>
        <v/>
      </c>
    </row>
    <row r="971" spans="1:24" x14ac:dyDescent="0.25">
      <c r="A971" s="2"/>
      <c r="B971" s="86"/>
      <c r="C971" s="87"/>
      <c r="D971" s="88"/>
      <c r="E971" s="89"/>
      <c r="F971" s="90"/>
      <c r="G971" s="2"/>
      <c r="H971" s="38" t="str">
        <f t="shared" si="70"/>
        <v/>
      </c>
      <c r="I971" s="2"/>
      <c r="M971" s="6" t="str">
        <f t="shared" si="71"/>
        <v/>
      </c>
      <c r="N971" s="7" t="str">
        <f>IF($D971="", "", IF(COUNTIF(Budgets!$T$11:$T$20, $D971)&gt;0, $F$9, IF(COUNTIF(Budgets!$T$22:$T$46, $D971)&gt;0, $E$9, "")))</f>
        <v/>
      </c>
      <c r="P971" s="12" t="str">
        <f t="shared" si="72"/>
        <v/>
      </c>
      <c r="R971" s="12" t="str">
        <f t="shared" si="73"/>
        <v/>
      </c>
      <c r="T971" s="12" t="str">
        <f ca="1">IFERROR(INDEX(Report!$BE$6:$BE$17, MATCH($P971, Report!$AZ$6:$AZ$17, 0)), "")</f>
        <v/>
      </c>
      <c r="V971" s="12" t="str">
        <f t="shared" ca="1" si="74"/>
        <v/>
      </c>
      <c r="X971" s="12" t="str">
        <f>IF($B971="", "", IF(OR(ISNUMBER($B971)=FALSE, $B971&lt;Report!$AX$6, $B971&gt;Report!$AY$17), "Red", ""))</f>
        <v/>
      </c>
    </row>
    <row r="972" spans="1:24" x14ac:dyDescent="0.25">
      <c r="A972" s="2"/>
      <c r="B972" s="86"/>
      <c r="C972" s="87"/>
      <c r="D972" s="88"/>
      <c r="E972" s="89"/>
      <c r="F972" s="90"/>
      <c r="G972" s="2"/>
      <c r="H972" s="38" t="str">
        <f t="shared" ref="H972:H1035" si="75">IF(OR($M972="", $N972=""), "", IF($M972=$N972, "", $H$9))</f>
        <v/>
      </c>
      <c r="I972" s="2"/>
      <c r="M972" s="6" t="str">
        <f t="shared" ref="M972:M1035" si="76">IF(AND($E972="", $F972=""), "", IF(AND(NOT($E972=""), NOT($F972="")), "", IF($E972="", $F$9, IF($F972="", $E$9, ""))))</f>
        <v/>
      </c>
      <c r="N972" s="7" t="str">
        <f>IF($D972="", "", IF(COUNTIF(Budgets!$T$11:$T$20, $D972)&gt;0, $F$9, IF(COUNTIF(Budgets!$T$22:$T$46, $D972)&gt;0, $E$9, "")))</f>
        <v/>
      </c>
      <c r="P972" s="12" t="str">
        <f t="shared" ref="P972:P1035" si="77">IF($B972="", "", IFERROR(TEXT($B972, "mmm yyyy"), ""))</f>
        <v/>
      </c>
      <c r="R972" s="12" t="str">
        <f t="shared" ref="R972:R1035" si="78">IF(OR($P972="", $D972=""), "", CONCATENATE($D972, " - ", $P972))</f>
        <v/>
      </c>
      <c r="T972" s="12" t="str">
        <f ca="1">IFERROR(INDEX(Report!$BE$6:$BE$17, MATCH($P972, Report!$AZ$6:$AZ$17, 0)), "")</f>
        <v/>
      </c>
      <c r="V972" s="12" t="str">
        <f t="shared" ref="V972:V1035" ca="1" si="79">IF($T972="X", IF($D972="", "", $D972), "")</f>
        <v/>
      </c>
      <c r="X972" s="12" t="str">
        <f>IF($B972="", "", IF(OR(ISNUMBER($B972)=FALSE, $B972&lt;Report!$AX$6, $B972&gt;Report!$AY$17), "Red", ""))</f>
        <v/>
      </c>
    </row>
    <row r="973" spans="1:24" x14ac:dyDescent="0.25">
      <c r="A973" s="2"/>
      <c r="B973" s="86"/>
      <c r="C973" s="87"/>
      <c r="D973" s="88"/>
      <c r="E973" s="89"/>
      <c r="F973" s="90"/>
      <c r="G973" s="2"/>
      <c r="H973" s="38" t="str">
        <f t="shared" si="75"/>
        <v/>
      </c>
      <c r="I973" s="2"/>
      <c r="M973" s="6" t="str">
        <f t="shared" si="76"/>
        <v/>
      </c>
      <c r="N973" s="7" t="str">
        <f>IF($D973="", "", IF(COUNTIF(Budgets!$T$11:$T$20, $D973)&gt;0, $F$9, IF(COUNTIF(Budgets!$T$22:$T$46, $D973)&gt;0, $E$9, "")))</f>
        <v/>
      </c>
      <c r="P973" s="12" t="str">
        <f t="shared" si="77"/>
        <v/>
      </c>
      <c r="R973" s="12" t="str">
        <f t="shared" si="78"/>
        <v/>
      </c>
      <c r="T973" s="12" t="str">
        <f ca="1">IFERROR(INDEX(Report!$BE$6:$BE$17, MATCH($P973, Report!$AZ$6:$AZ$17, 0)), "")</f>
        <v/>
      </c>
      <c r="V973" s="12" t="str">
        <f t="shared" ca="1" si="79"/>
        <v/>
      </c>
      <c r="X973" s="12" t="str">
        <f>IF($B973="", "", IF(OR(ISNUMBER($B973)=FALSE, $B973&lt;Report!$AX$6, $B973&gt;Report!$AY$17), "Red", ""))</f>
        <v/>
      </c>
    </row>
    <row r="974" spans="1:24" x14ac:dyDescent="0.25">
      <c r="A974" s="2"/>
      <c r="B974" s="86"/>
      <c r="C974" s="87"/>
      <c r="D974" s="88"/>
      <c r="E974" s="89"/>
      <c r="F974" s="90"/>
      <c r="G974" s="2"/>
      <c r="H974" s="38" t="str">
        <f t="shared" si="75"/>
        <v/>
      </c>
      <c r="I974" s="2"/>
      <c r="M974" s="6" t="str">
        <f t="shared" si="76"/>
        <v/>
      </c>
      <c r="N974" s="7" t="str">
        <f>IF($D974="", "", IF(COUNTIF(Budgets!$T$11:$T$20, $D974)&gt;0, $F$9, IF(COUNTIF(Budgets!$T$22:$T$46, $D974)&gt;0, $E$9, "")))</f>
        <v/>
      </c>
      <c r="P974" s="12" t="str">
        <f t="shared" si="77"/>
        <v/>
      </c>
      <c r="R974" s="12" t="str">
        <f t="shared" si="78"/>
        <v/>
      </c>
      <c r="T974" s="12" t="str">
        <f ca="1">IFERROR(INDEX(Report!$BE$6:$BE$17, MATCH($P974, Report!$AZ$6:$AZ$17, 0)), "")</f>
        <v/>
      </c>
      <c r="V974" s="12" t="str">
        <f t="shared" ca="1" si="79"/>
        <v/>
      </c>
      <c r="X974" s="12" t="str">
        <f>IF($B974="", "", IF(OR(ISNUMBER($B974)=FALSE, $B974&lt;Report!$AX$6, $B974&gt;Report!$AY$17), "Red", ""))</f>
        <v/>
      </c>
    </row>
    <row r="975" spans="1:24" x14ac:dyDescent="0.25">
      <c r="A975" s="2"/>
      <c r="B975" s="86"/>
      <c r="C975" s="87"/>
      <c r="D975" s="88"/>
      <c r="E975" s="89"/>
      <c r="F975" s="90"/>
      <c r="G975" s="2"/>
      <c r="H975" s="38" t="str">
        <f t="shared" si="75"/>
        <v/>
      </c>
      <c r="I975" s="2"/>
      <c r="M975" s="6" t="str">
        <f t="shared" si="76"/>
        <v/>
      </c>
      <c r="N975" s="7" t="str">
        <f>IF($D975="", "", IF(COUNTIF(Budgets!$T$11:$T$20, $D975)&gt;0, $F$9, IF(COUNTIF(Budgets!$T$22:$T$46, $D975)&gt;0, $E$9, "")))</f>
        <v/>
      </c>
      <c r="P975" s="12" t="str">
        <f t="shared" si="77"/>
        <v/>
      </c>
      <c r="R975" s="12" t="str">
        <f t="shared" si="78"/>
        <v/>
      </c>
      <c r="T975" s="12" t="str">
        <f ca="1">IFERROR(INDEX(Report!$BE$6:$BE$17, MATCH($P975, Report!$AZ$6:$AZ$17, 0)), "")</f>
        <v/>
      </c>
      <c r="V975" s="12" t="str">
        <f t="shared" ca="1" si="79"/>
        <v/>
      </c>
      <c r="X975" s="12" t="str">
        <f>IF($B975="", "", IF(OR(ISNUMBER($B975)=FALSE, $B975&lt;Report!$AX$6, $B975&gt;Report!$AY$17), "Red", ""))</f>
        <v/>
      </c>
    </row>
    <row r="976" spans="1:24" x14ac:dyDescent="0.25">
      <c r="A976" s="2"/>
      <c r="B976" s="86"/>
      <c r="C976" s="87"/>
      <c r="D976" s="88"/>
      <c r="E976" s="89"/>
      <c r="F976" s="90"/>
      <c r="G976" s="2"/>
      <c r="H976" s="38" t="str">
        <f t="shared" si="75"/>
        <v/>
      </c>
      <c r="I976" s="2"/>
      <c r="M976" s="6" t="str">
        <f t="shared" si="76"/>
        <v/>
      </c>
      <c r="N976" s="7" t="str">
        <f>IF($D976="", "", IF(COUNTIF(Budgets!$T$11:$T$20, $D976)&gt;0, $F$9, IF(COUNTIF(Budgets!$T$22:$T$46, $D976)&gt;0, $E$9, "")))</f>
        <v/>
      </c>
      <c r="P976" s="12" t="str">
        <f t="shared" si="77"/>
        <v/>
      </c>
      <c r="R976" s="12" t="str">
        <f t="shared" si="78"/>
        <v/>
      </c>
      <c r="T976" s="12" t="str">
        <f ca="1">IFERROR(INDEX(Report!$BE$6:$BE$17, MATCH($P976, Report!$AZ$6:$AZ$17, 0)), "")</f>
        <v/>
      </c>
      <c r="V976" s="12" t="str">
        <f t="shared" ca="1" si="79"/>
        <v/>
      </c>
      <c r="X976" s="12" t="str">
        <f>IF($B976="", "", IF(OR(ISNUMBER($B976)=FALSE, $B976&lt;Report!$AX$6, $B976&gt;Report!$AY$17), "Red", ""))</f>
        <v/>
      </c>
    </row>
    <row r="977" spans="1:24" x14ac:dyDescent="0.25">
      <c r="A977" s="2"/>
      <c r="B977" s="86"/>
      <c r="C977" s="87"/>
      <c r="D977" s="88"/>
      <c r="E977" s="89"/>
      <c r="F977" s="90"/>
      <c r="G977" s="2"/>
      <c r="H977" s="38" t="str">
        <f t="shared" si="75"/>
        <v/>
      </c>
      <c r="I977" s="2"/>
      <c r="M977" s="6" t="str">
        <f t="shared" si="76"/>
        <v/>
      </c>
      <c r="N977" s="7" t="str">
        <f>IF($D977="", "", IF(COUNTIF(Budgets!$T$11:$T$20, $D977)&gt;0, $F$9, IF(COUNTIF(Budgets!$T$22:$T$46, $D977)&gt;0, $E$9, "")))</f>
        <v/>
      </c>
      <c r="P977" s="12" t="str">
        <f t="shared" si="77"/>
        <v/>
      </c>
      <c r="R977" s="12" t="str">
        <f t="shared" si="78"/>
        <v/>
      </c>
      <c r="T977" s="12" t="str">
        <f ca="1">IFERROR(INDEX(Report!$BE$6:$BE$17, MATCH($P977, Report!$AZ$6:$AZ$17, 0)), "")</f>
        <v/>
      </c>
      <c r="V977" s="12" t="str">
        <f t="shared" ca="1" si="79"/>
        <v/>
      </c>
      <c r="X977" s="12" t="str">
        <f>IF($B977="", "", IF(OR(ISNUMBER($B977)=FALSE, $B977&lt;Report!$AX$6, $B977&gt;Report!$AY$17), "Red", ""))</f>
        <v/>
      </c>
    </row>
    <row r="978" spans="1:24" x14ac:dyDescent="0.25">
      <c r="A978" s="2"/>
      <c r="B978" s="86"/>
      <c r="C978" s="87"/>
      <c r="D978" s="88"/>
      <c r="E978" s="89"/>
      <c r="F978" s="90"/>
      <c r="G978" s="2"/>
      <c r="H978" s="38" t="str">
        <f t="shared" si="75"/>
        <v/>
      </c>
      <c r="I978" s="2"/>
      <c r="M978" s="6" t="str">
        <f t="shared" si="76"/>
        <v/>
      </c>
      <c r="N978" s="7" t="str">
        <f>IF($D978="", "", IF(COUNTIF(Budgets!$T$11:$T$20, $D978)&gt;0, $F$9, IF(COUNTIF(Budgets!$T$22:$T$46, $D978)&gt;0, $E$9, "")))</f>
        <v/>
      </c>
      <c r="P978" s="12" t="str">
        <f t="shared" si="77"/>
        <v/>
      </c>
      <c r="R978" s="12" t="str">
        <f t="shared" si="78"/>
        <v/>
      </c>
      <c r="T978" s="12" t="str">
        <f ca="1">IFERROR(INDEX(Report!$BE$6:$BE$17, MATCH($P978, Report!$AZ$6:$AZ$17, 0)), "")</f>
        <v/>
      </c>
      <c r="V978" s="12" t="str">
        <f t="shared" ca="1" si="79"/>
        <v/>
      </c>
      <c r="X978" s="12" t="str">
        <f>IF($B978="", "", IF(OR(ISNUMBER($B978)=FALSE, $B978&lt;Report!$AX$6, $B978&gt;Report!$AY$17), "Red", ""))</f>
        <v/>
      </c>
    </row>
    <row r="979" spans="1:24" x14ac:dyDescent="0.25">
      <c r="A979" s="2"/>
      <c r="B979" s="86"/>
      <c r="C979" s="87"/>
      <c r="D979" s="88"/>
      <c r="E979" s="89"/>
      <c r="F979" s="90"/>
      <c r="G979" s="2"/>
      <c r="H979" s="38" t="str">
        <f t="shared" si="75"/>
        <v/>
      </c>
      <c r="I979" s="2"/>
      <c r="M979" s="6" t="str">
        <f t="shared" si="76"/>
        <v/>
      </c>
      <c r="N979" s="7" t="str">
        <f>IF($D979="", "", IF(COUNTIF(Budgets!$T$11:$T$20, $D979)&gt;0, $F$9, IF(COUNTIF(Budgets!$T$22:$T$46, $D979)&gt;0, $E$9, "")))</f>
        <v/>
      </c>
      <c r="P979" s="12" t="str">
        <f t="shared" si="77"/>
        <v/>
      </c>
      <c r="R979" s="12" t="str">
        <f t="shared" si="78"/>
        <v/>
      </c>
      <c r="T979" s="12" t="str">
        <f ca="1">IFERROR(INDEX(Report!$BE$6:$BE$17, MATCH($P979, Report!$AZ$6:$AZ$17, 0)), "")</f>
        <v/>
      </c>
      <c r="V979" s="12" t="str">
        <f t="shared" ca="1" si="79"/>
        <v/>
      </c>
      <c r="X979" s="12" t="str">
        <f>IF($B979="", "", IF(OR(ISNUMBER($B979)=FALSE, $B979&lt;Report!$AX$6, $B979&gt;Report!$AY$17), "Red", ""))</f>
        <v/>
      </c>
    </row>
    <row r="980" spans="1:24" x14ac:dyDescent="0.25">
      <c r="A980" s="2"/>
      <c r="B980" s="86"/>
      <c r="C980" s="87"/>
      <c r="D980" s="88"/>
      <c r="E980" s="89"/>
      <c r="F980" s="90"/>
      <c r="G980" s="2"/>
      <c r="H980" s="38" t="str">
        <f t="shared" si="75"/>
        <v/>
      </c>
      <c r="I980" s="2"/>
      <c r="M980" s="6" t="str">
        <f t="shared" si="76"/>
        <v/>
      </c>
      <c r="N980" s="7" t="str">
        <f>IF($D980="", "", IF(COUNTIF(Budgets!$T$11:$T$20, $D980)&gt;0, $F$9, IF(COUNTIF(Budgets!$T$22:$T$46, $D980)&gt;0, $E$9, "")))</f>
        <v/>
      </c>
      <c r="P980" s="12" t="str">
        <f t="shared" si="77"/>
        <v/>
      </c>
      <c r="R980" s="12" t="str">
        <f t="shared" si="78"/>
        <v/>
      </c>
      <c r="T980" s="12" t="str">
        <f ca="1">IFERROR(INDEX(Report!$BE$6:$BE$17, MATCH($P980, Report!$AZ$6:$AZ$17, 0)), "")</f>
        <v/>
      </c>
      <c r="V980" s="12" t="str">
        <f t="shared" ca="1" si="79"/>
        <v/>
      </c>
      <c r="X980" s="12" t="str">
        <f>IF($B980="", "", IF(OR(ISNUMBER($B980)=FALSE, $B980&lt;Report!$AX$6, $B980&gt;Report!$AY$17), "Red", ""))</f>
        <v/>
      </c>
    </row>
    <row r="981" spans="1:24" x14ac:dyDescent="0.25">
      <c r="A981" s="2"/>
      <c r="B981" s="86"/>
      <c r="C981" s="87"/>
      <c r="D981" s="88"/>
      <c r="E981" s="89"/>
      <c r="F981" s="90"/>
      <c r="G981" s="2"/>
      <c r="H981" s="38" t="str">
        <f t="shared" si="75"/>
        <v/>
      </c>
      <c r="I981" s="2"/>
      <c r="M981" s="6" t="str">
        <f t="shared" si="76"/>
        <v/>
      </c>
      <c r="N981" s="7" t="str">
        <f>IF($D981="", "", IF(COUNTIF(Budgets!$T$11:$T$20, $D981)&gt;0, $F$9, IF(COUNTIF(Budgets!$T$22:$T$46, $D981)&gt;0, $E$9, "")))</f>
        <v/>
      </c>
      <c r="P981" s="12" t="str">
        <f t="shared" si="77"/>
        <v/>
      </c>
      <c r="R981" s="12" t="str">
        <f t="shared" si="78"/>
        <v/>
      </c>
      <c r="T981" s="12" t="str">
        <f ca="1">IFERROR(INDEX(Report!$BE$6:$BE$17, MATCH($P981, Report!$AZ$6:$AZ$17, 0)), "")</f>
        <v/>
      </c>
      <c r="V981" s="12" t="str">
        <f t="shared" ca="1" si="79"/>
        <v/>
      </c>
      <c r="X981" s="12" t="str">
        <f>IF($B981="", "", IF(OR(ISNUMBER($B981)=FALSE, $B981&lt;Report!$AX$6, $B981&gt;Report!$AY$17), "Red", ""))</f>
        <v/>
      </c>
    </row>
    <row r="982" spans="1:24" x14ac:dyDescent="0.25">
      <c r="A982" s="2"/>
      <c r="B982" s="86"/>
      <c r="C982" s="87"/>
      <c r="D982" s="88"/>
      <c r="E982" s="89"/>
      <c r="F982" s="90"/>
      <c r="G982" s="2"/>
      <c r="H982" s="38" t="str">
        <f t="shared" si="75"/>
        <v/>
      </c>
      <c r="I982" s="2"/>
      <c r="M982" s="6" t="str">
        <f t="shared" si="76"/>
        <v/>
      </c>
      <c r="N982" s="7" t="str">
        <f>IF($D982="", "", IF(COUNTIF(Budgets!$T$11:$T$20, $D982)&gt;0, $F$9, IF(COUNTIF(Budgets!$T$22:$T$46, $D982)&gt;0, $E$9, "")))</f>
        <v/>
      </c>
      <c r="P982" s="12" t="str">
        <f t="shared" si="77"/>
        <v/>
      </c>
      <c r="R982" s="12" t="str">
        <f t="shared" si="78"/>
        <v/>
      </c>
      <c r="T982" s="12" t="str">
        <f ca="1">IFERROR(INDEX(Report!$BE$6:$BE$17, MATCH($P982, Report!$AZ$6:$AZ$17, 0)), "")</f>
        <v/>
      </c>
      <c r="V982" s="12" t="str">
        <f t="shared" ca="1" si="79"/>
        <v/>
      </c>
      <c r="X982" s="12" t="str">
        <f>IF($B982="", "", IF(OR(ISNUMBER($B982)=FALSE, $B982&lt;Report!$AX$6, $B982&gt;Report!$AY$17), "Red", ""))</f>
        <v/>
      </c>
    </row>
    <row r="983" spans="1:24" x14ac:dyDescent="0.25">
      <c r="A983" s="2"/>
      <c r="B983" s="86"/>
      <c r="C983" s="87"/>
      <c r="D983" s="88"/>
      <c r="E983" s="89"/>
      <c r="F983" s="90"/>
      <c r="G983" s="2"/>
      <c r="H983" s="38" t="str">
        <f t="shared" si="75"/>
        <v/>
      </c>
      <c r="I983" s="2"/>
      <c r="M983" s="6" t="str">
        <f t="shared" si="76"/>
        <v/>
      </c>
      <c r="N983" s="7" t="str">
        <f>IF($D983="", "", IF(COUNTIF(Budgets!$T$11:$T$20, $D983)&gt;0, $F$9, IF(COUNTIF(Budgets!$T$22:$T$46, $D983)&gt;0, $E$9, "")))</f>
        <v/>
      </c>
      <c r="P983" s="12" t="str">
        <f t="shared" si="77"/>
        <v/>
      </c>
      <c r="R983" s="12" t="str">
        <f t="shared" si="78"/>
        <v/>
      </c>
      <c r="T983" s="12" t="str">
        <f ca="1">IFERROR(INDEX(Report!$BE$6:$BE$17, MATCH($P983, Report!$AZ$6:$AZ$17, 0)), "")</f>
        <v/>
      </c>
      <c r="V983" s="12" t="str">
        <f t="shared" ca="1" si="79"/>
        <v/>
      </c>
      <c r="X983" s="12" t="str">
        <f>IF($B983="", "", IF(OR(ISNUMBER($B983)=FALSE, $B983&lt;Report!$AX$6, $B983&gt;Report!$AY$17), "Red", ""))</f>
        <v/>
      </c>
    </row>
    <row r="984" spans="1:24" x14ac:dyDescent="0.25">
      <c r="A984" s="2"/>
      <c r="B984" s="86"/>
      <c r="C984" s="87"/>
      <c r="D984" s="88"/>
      <c r="E984" s="89"/>
      <c r="F984" s="90"/>
      <c r="G984" s="2"/>
      <c r="H984" s="38" t="str">
        <f t="shared" si="75"/>
        <v/>
      </c>
      <c r="I984" s="2"/>
      <c r="M984" s="6" t="str">
        <f t="shared" si="76"/>
        <v/>
      </c>
      <c r="N984" s="7" t="str">
        <f>IF($D984="", "", IF(COUNTIF(Budgets!$T$11:$T$20, $D984)&gt;0, $F$9, IF(COUNTIF(Budgets!$T$22:$T$46, $D984)&gt;0, $E$9, "")))</f>
        <v/>
      </c>
      <c r="P984" s="12" t="str">
        <f t="shared" si="77"/>
        <v/>
      </c>
      <c r="R984" s="12" t="str">
        <f t="shared" si="78"/>
        <v/>
      </c>
      <c r="T984" s="12" t="str">
        <f ca="1">IFERROR(INDEX(Report!$BE$6:$BE$17, MATCH($P984, Report!$AZ$6:$AZ$17, 0)), "")</f>
        <v/>
      </c>
      <c r="V984" s="12" t="str">
        <f t="shared" ca="1" si="79"/>
        <v/>
      </c>
      <c r="X984" s="12" t="str">
        <f>IF($B984="", "", IF(OR(ISNUMBER($B984)=FALSE, $B984&lt;Report!$AX$6, $B984&gt;Report!$AY$17), "Red", ""))</f>
        <v/>
      </c>
    </row>
    <row r="985" spans="1:24" x14ac:dyDescent="0.25">
      <c r="A985" s="2"/>
      <c r="B985" s="86"/>
      <c r="C985" s="87"/>
      <c r="D985" s="88"/>
      <c r="E985" s="89"/>
      <c r="F985" s="90"/>
      <c r="G985" s="2"/>
      <c r="H985" s="38" t="str">
        <f t="shared" si="75"/>
        <v/>
      </c>
      <c r="I985" s="2"/>
      <c r="M985" s="6" t="str">
        <f t="shared" si="76"/>
        <v/>
      </c>
      <c r="N985" s="7" t="str">
        <f>IF($D985="", "", IF(COUNTIF(Budgets!$T$11:$T$20, $D985)&gt;0, $F$9, IF(COUNTIF(Budgets!$T$22:$T$46, $D985)&gt;0, $E$9, "")))</f>
        <v/>
      </c>
      <c r="P985" s="12" t="str">
        <f t="shared" si="77"/>
        <v/>
      </c>
      <c r="R985" s="12" t="str">
        <f t="shared" si="78"/>
        <v/>
      </c>
      <c r="T985" s="12" t="str">
        <f ca="1">IFERROR(INDEX(Report!$BE$6:$BE$17, MATCH($P985, Report!$AZ$6:$AZ$17, 0)), "")</f>
        <v/>
      </c>
      <c r="V985" s="12" t="str">
        <f t="shared" ca="1" si="79"/>
        <v/>
      </c>
      <c r="X985" s="12" t="str">
        <f>IF($B985="", "", IF(OR(ISNUMBER($B985)=FALSE, $B985&lt;Report!$AX$6, $B985&gt;Report!$AY$17), "Red", ""))</f>
        <v/>
      </c>
    </row>
    <row r="986" spans="1:24" x14ac:dyDescent="0.25">
      <c r="A986" s="2"/>
      <c r="B986" s="86"/>
      <c r="C986" s="87"/>
      <c r="D986" s="88"/>
      <c r="E986" s="89"/>
      <c r="F986" s="90"/>
      <c r="G986" s="2"/>
      <c r="H986" s="38" t="str">
        <f t="shared" si="75"/>
        <v/>
      </c>
      <c r="I986" s="2"/>
      <c r="M986" s="6" t="str">
        <f t="shared" si="76"/>
        <v/>
      </c>
      <c r="N986" s="7" t="str">
        <f>IF($D986="", "", IF(COUNTIF(Budgets!$T$11:$T$20, $D986)&gt;0, $F$9, IF(COUNTIF(Budgets!$T$22:$T$46, $D986)&gt;0, $E$9, "")))</f>
        <v/>
      </c>
      <c r="P986" s="12" t="str">
        <f t="shared" si="77"/>
        <v/>
      </c>
      <c r="R986" s="12" t="str">
        <f t="shared" si="78"/>
        <v/>
      </c>
      <c r="T986" s="12" t="str">
        <f ca="1">IFERROR(INDEX(Report!$BE$6:$BE$17, MATCH($P986, Report!$AZ$6:$AZ$17, 0)), "")</f>
        <v/>
      </c>
      <c r="V986" s="12" t="str">
        <f t="shared" ca="1" si="79"/>
        <v/>
      </c>
      <c r="X986" s="12" t="str">
        <f>IF($B986="", "", IF(OR(ISNUMBER($B986)=FALSE, $B986&lt;Report!$AX$6, $B986&gt;Report!$AY$17), "Red", ""))</f>
        <v/>
      </c>
    </row>
    <row r="987" spans="1:24" x14ac:dyDescent="0.25">
      <c r="A987" s="2"/>
      <c r="B987" s="86"/>
      <c r="C987" s="87"/>
      <c r="D987" s="88"/>
      <c r="E987" s="89"/>
      <c r="F987" s="90"/>
      <c r="G987" s="2"/>
      <c r="H987" s="38" t="str">
        <f t="shared" si="75"/>
        <v/>
      </c>
      <c r="I987" s="2"/>
      <c r="M987" s="6" t="str">
        <f t="shared" si="76"/>
        <v/>
      </c>
      <c r="N987" s="7" t="str">
        <f>IF($D987="", "", IF(COUNTIF(Budgets!$T$11:$T$20, $D987)&gt;0, $F$9, IF(COUNTIF(Budgets!$T$22:$T$46, $D987)&gt;0, $E$9, "")))</f>
        <v/>
      </c>
      <c r="P987" s="12" t="str">
        <f t="shared" si="77"/>
        <v/>
      </c>
      <c r="R987" s="12" t="str">
        <f t="shared" si="78"/>
        <v/>
      </c>
      <c r="T987" s="12" t="str">
        <f ca="1">IFERROR(INDEX(Report!$BE$6:$BE$17, MATCH($P987, Report!$AZ$6:$AZ$17, 0)), "")</f>
        <v/>
      </c>
      <c r="V987" s="12" t="str">
        <f t="shared" ca="1" si="79"/>
        <v/>
      </c>
      <c r="X987" s="12" t="str">
        <f>IF($B987="", "", IF(OR(ISNUMBER($B987)=FALSE, $B987&lt;Report!$AX$6, $B987&gt;Report!$AY$17), "Red", ""))</f>
        <v/>
      </c>
    </row>
    <row r="988" spans="1:24" x14ac:dyDescent="0.25">
      <c r="A988" s="2"/>
      <c r="B988" s="86"/>
      <c r="C988" s="87"/>
      <c r="D988" s="88"/>
      <c r="E988" s="89"/>
      <c r="F988" s="90"/>
      <c r="G988" s="2"/>
      <c r="H988" s="38" t="str">
        <f t="shared" si="75"/>
        <v/>
      </c>
      <c r="I988" s="2"/>
      <c r="M988" s="6" t="str">
        <f t="shared" si="76"/>
        <v/>
      </c>
      <c r="N988" s="7" t="str">
        <f>IF($D988="", "", IF(COUNTIF(Budgets!$T$11:$T$20, $D988)&gt;0, $F$9, IF(COUNTIF(Budgets!$T$22:$T$46, $D988)&gt;0, $E$9, "")))</f>
        <v/>
      </c>
      <c r="P988" s="12" t="str">
        <f t="shared" si="77"/>
        <v/>
      </c>
      <c r="R988" s="12" t="str">
        <f t="shared" si="78"/>
        <v/>
      </c>
      <c r="T988" s="12" t="str">
        <f ca="1">IFERROR(INDEX(Report!$BE$6:$BE$17, MATCH($P988, Report!$AZ$6:$AZ$17, 0)), "")</f>
        <v/>
      </c>
      <c r="V988" s="12" t="str">
        <f t="shared" ca="1" si="79"/>
        <v/>
      </c>
      <c r="X988" s="12" t="str">
        <f>IF($B988="", "", IF(OR(ISNUMBER($B988)=FALSE, $B988&lt;Report!$AX$6, $B988&gt;Report!$AY$17), "Red", ""))</f>
        <v/>
      </c>
    </row>
    <row r="989" spans="1:24" x14ac:dyDescent="0.25">
      <c r="A989" s="2"/>
      <c r="B989" s="86"/>
      <c r="C989" s="87"/>
      <c r="D989" s="88"/>
      <c r="E989" s="89"/>
      <c r="F989" s="90"/>
      <c r="G989" s="2"/>
      <c r="H989" s="38" t="str">
        <f t="shared" si="75"/>
        <v/>
      </c>
      <c r="I989" s="2"/>
      <c r="M989" s="6" t="str">
        <f t="shared" si="76"/>
        <v/>
      </c>
      <c r="N989" s="7" t="str">
        <f>IF($D989="", "", IF(COUNTIF(Budgets!$T$11:$T$20, $D989)&gt;0, $F$9, IF(COUNTIF(Budgets!$T$22:$T$46, $D989)&gt;0, $E$9, "")))</f>
        <v/>
      </c>
      <c r="P989" s="12" t="str">
        <f t="shared" si="77"/>
        <v/>
      </c>
      <c r="R989" s="12" t="str">
        <f t="shared" si="78"/>
        <v/>
      </c>
      <c r="T989" s="12" t="str">
        <f ca="1">IFERROR(INDEX(Report!$BE$6:$BE$17, MATCH($P989, Report!$AZ$6:$AZ$17, 0)), "")</f>
        <v/>
      </c>
      <c r="V989" s="12" t="str">
        <f t="shared" ca="1" si="79"/>
        <v/>
      </c>
      <c r="X989" s="12" t="str">
        <f>IF($B989="", "", IF(OR(ISNUMBER($B989)=FALSE, $B989&lt;Report!$AX$6, $B989&gt;Report!$AY$17), "Red", ""))</f>
        <v/>
      </c>
    </row>
    <row r="990" spans="1:24" x14ac:dyDescent="0.25">
      <c r="A990" s="2"/>
      <c r="B990" s="86"/>
      <c r="C990" s="87"/>
      <c r="D990" s="88"/>
      <c r="E990" s="89"/>
      <c r="F990" s="90"/>
      <c r="G990" s="2"/>
      <c r="H990" s="38" t="str">
        <f t="shared" si="75"/>
        <v/>
      </c>
      <c r="I990" s="2"/>
      <c r="M990" s="6" t="str">
        <f t="shared" si="76"/>
        <v/>
      </c>
      <c r="N990" s="7" t="str">
        <f>IF($D990="", "", IF(COUNTIF(Budgets!$T$11:$T$20, $D990)&gt;0, $F$9, IF(COUNTIF(Budgets!$T$22:$T$46, $D990)&gt;0, $E$9, "")))</f>
        <v/>
      </c>
      <c r="P990" s="12" t="str">
        <f t="shared" si="77"/>
        <v/>
      </c>
      <c r="R990" s="12" t="str">
        <f t="shared" si="78"/>
        <v/>
      </c>
      <c r="T990" s="12" t="str">
        <f ca="1">IFERROR(INDEX(Report!$BE$6:$BE$17, MATCH($P990, Report!$AZ$6:$AZ$17, 0)), "")</f>
        <v/>
      </c>
      <c r="V990" s="12" t="str">
        <f t="shared" ca="1" si="79"/>
        <v/>
      </c>
      <c r="X990" s="12" t="str">
        <f>IF($B990="", "", IF(OR(ISNUMBER($B990)=FALSE, $B990&lt;Report!$AX$6, $B990&gt;Report!$AY$17), "Red", ""))</f>
        <v/>
      </c>
    </row>
    <row r="991" spans="1:24" x14ac:dyDescent="0.25">
      <c r="A991" s="2"/>
      <c r="B991" s="86"/>
      <c r="C991" s="87"/>
      <c r="D991" s="88"/>
      <c r="E991" s="89"/>
      <c r="F991" s="90"/>
      <c r="G991" s="2"/>
      <c r="H991" s="38" t="str">
        <f t="shared" si="75"/>
        <v/>
      </c>
      <c r="I991" s="2"/>
      <c r="M991" s="6" t="str">
        <f t="shared" si="76"/>
        <v/>
      </c>
      <c r="N991" s="7" t="str">
        <f>IF($D991="", "", IF(COUNTIF(Budgets!$T$11:$T$20, $D991)&gt;0, $F$9, IF(COUNTIF(Budgets!$T$22:$T$46, $D991)&gt;0, $E$9, "")))</f>
        <v/>
      </c>
      <c r="P991" s="12" t="str">
        <f t="shared" si="77"/>
        <v/>
      </c>
      <c r="R991" s="12" t="str">
        <f t="shared" si="78"/>
        <v/>
      </c>
      <c r="T991" s="12" t="str">
        <f ca="1">IFERROR(INDEX(Report!$BE$6:$BE$17, MATCH($P991, Report!$AZ$6:$AZ$17, 0)), "")</f>
        <v/>
      </c>
      <c r="V991" s="12" t="str">
        <f t="shared" ca="1" si="79"/>
        <v/>
      </c>
      <c r="X991" s="12" t="str">
        <f>IF($B991="", "", IF(OR(ISNUMBER($B991)=FALSE, $B991&lt;Report!$AX$6, $B991&gt;Report!$AY$17), "Red", ""))</f>
        <v/>
      </c>
    </row>
    <row r="992" spans="1:24" x14ac:dyDescent="0.25">
      <c r="A992" s="2"/>
      <c r="B992" s="86"/>
      <c r="C992" s="87"/>
      <c r="D992" s="88"/>
      <c r="E992" s="89"/>
      <c r="F992" s="90"/>
      <c r="G992" s="2"/>
      <c r="H992" s="38" t="str">
        <f t="shared" si="75"/>
        <v/>
      </c>
      <c r="I992" s="2"/>
      <c r="M992" s="6" t="str">
        <f t="shared" si="76"/>
        <v/>
      </c>
      <c r="N992" s="7" t="str">
        <f>IF($D992="", "", IF(COUNTIF(Budgets!$T$11:$T$20, $D992)&gt;0, $F$9, IF(COUNTIF(Budgets!$T$22:$T$46, $D992)&gt;0, $E$9, "")))</f>
        <v/>
      </c>
      <c r="P992" s="12" t="str">
        <f t="shared" si="77"/>
        <v/>
      </c>
      <c r="R992" s="12" t="str">
        <f t="shared" si="78"/>
        <v/>
      </c>
      <c r="T992" s="12" t="str">
        <f ca="1">IFERROR(INDEX(Report!$BE$6:$BE$17, MATCH($P992, Report!$AZ$6:$AZ$17, 0)), "")</f>
        <v/>
      </c>
      <c r="V992" s="12" t="str">
        <f t="shared" ca="1" si="79"/>
        <v/>
      </c>
      <c r="X992" s="12" t="str">
        <f>IF($B992="", "", IF(OR(ISNUMBER($B992)=FALSE, $B992&lt;Report!$AX$6, $B992&gt;Report!$AY$17), "Red", ""))</f>
        <v/>
      </c>
    </row>
    <row r="993" spans="1:24" x14ac:dyDescent="0.25">
      <c r="A993" s="2"/>
      <c r="B993" s="86"/>
      <c r="C993" s="87"/>
      <c r="D993" s="88"/>
      <c r="E993" s="89"/>
      <c r="F993" s="90"/>
      <c r="G993" s="2"/>
      <c r="H993" s="38" t="str">
        <f t="shared" si="75"/>
        <v/>
      </c>
      <c r="I993" s="2"/>
      <c r="M993" s="6" t="str">
        <f t="shared" si="76"/>
        <v/>
      </c>
      <c r="N993" s="7" t="str">
        <f>IF($D993="", "", IF(COUNTIF(Budgets!$T$11:$T$20, $D993)&gt;0, $F$9, IF(COUNTIF(Budgets!$T$22:$T$46, $D993)&gt;0, $E$9, "")))</f>
        <v/>
      </c>
      <c r="P993" s="12" t="str">
        <f t="shared" si="77"/>
        <v/>
      </c>
      <c r="R993" s="12" t="str">
        <f t="shared" si="78"/>
        <v/>
      </c>
      <c r="T993" s="12" t="str">
        <f ca="1">IFERROR(INDEX(Report!$BE$6:$BE$17, MATCH($P993, Report!$AZ$6:$AZ$17, 0)), "")</f>
        <v/>
      </c>
      <c r="V993" s="12" t="str">
        <f t="shared" ca="1" si="79"/>
        <v/>
      </c>
      <c r="X993" s="12" t="str">
        <f>IF($B993="", "", IF(OR(ISNUMBER($B993)=FALSE, $B993&lt;Report!$AX$6, $B993&gt;Report!$AY$17), "Red", ""))</f>
        <v/>
      </c>
    </row>
    <row r="994" spans="1:24" x14ac:dyDescent="0.25">
      <c r="A994" s="2"/>
      <c r="B994" s="86"/>
      <c r="C994" s="87"/>
      <c r="D994" s="88"/>
      <c r="E994" s="89"/>
      <c r="F994" s="90"/>
      <c r="G994" s="2"/>
      <c r="H994" s="38" t="str">
        <f t="shared" si="75"/>
        <v/>
      </c>
      <c r="I994" s="2"/>
      <c r="M994" s="6" t="str">
        <f t="shared" si="76"/>
        <v/>
      </c>
      <c r="N994" s="7" t="str">
        <f>IF($D994="", "", IF(COUNTIF(Budgets!$T$11:$T$20, $D994)&gt;0, $F$9, IF(COUNTIF(Budgets!$T$22:$T$46, $D994)&gt;0, $E$9, "")))</f>
        <v/>
      </c>
      <c r="P994" s="12" t="str">
        <f t="shared" si="77"/>
        <v/>
      </c>
      <c r="R994" s="12" t="str">
        <f t="shared" si="78"/>
        <v/>
      </c>
      <c r="T994" s="12" t="str">
        <f ca="1">IFERROR(INDEX(Report!$BE$6:$BE$17, MATCH($P994, Report!$AZ$6:$AZ$17, 0)), "")</f>
        <v/>
      </c>
      <c r="V994" s="12" t="str">
        <f t="shared" ca="1" si="79"/>
        <v/>
      </c>
      <c r="X994" s="12" t="str">
        <f>IF($B994="", "", IF(OR(ISNUMBER($B994)=FALSE, $B994&lt;Report!$AX$6, $B994&gt;Report!$AY$17), "Red", ""))</f>
        <v/>
      </c>
    </row>
    <row r="995" spans="1:24" x14ac:dyDescent="0.25">
      <c r="A995" s="2"/>
      <c r="B995" s="86"/>
      <c r="C995" s="87"/>
      <c r="D995" s="88"/>
      <c r="E995" s="89"/>
      <c r="F995" s="90"/>
      <c r="G995" s="2"/>
      <c r="H995" s="38" t="str">
        <f t="shared" si="75"/>
        <v/>
      </c>
      <c r="I995" s="2"/>
      <c r="M995" s="6" t="str">
        <f t="shared" si="76"/>
        <v/>
      </c>
      <c r="N995" s="7" t="str">
        <f>IF($D995="", "", IF(COUNTIF(Budgets!$T$11:$T$20, $D995)&gt;0, $F$9, IF(COUNTIF(Budgets!$T$22:$T$46, $D995)&gt;0, $E$9, "")))</f>
        <v/>
      </c>
      <c r="P995" s="12" t="str">
        <f t="shared" si="77"/>
        <v/>
      </c>
      <c r="R995" s="12" t="str">
        <f t="shared" si="78"/>
        <v/>
      </c>
      <c r="T995" s="12" t="str">
        <f ca="1">IFERROR(INDEX(Report!$BE$6:$BE$17, MATCH($P995, Report!$AZ$6:$AZ$17, 0)), "")</f>
        <v/>
      </c>
      <c r="V995" s="12" t="str">
        <f t="shared" ca="1" si="79"/>
        <v/>
      </c>
      <c r="X995" s="12" t="str">
        <f>IF($B995="", "", IF(OR(ISNUMBER($B995)=FALSE, $B995&lt;Report!$AX$6, $B995&gt;Report!$AY$17), "Red", ""))</f>
        <v/>
      </c>
    </row>
    <row r="996" spans="1:24" x14ac:dyDescent="0.25">
      <c r="A996" s="2"/>
      <c r="B996" s="86"/>
      <c r="C996" s="87"/>
      <c r="D996" s="88"/>
      <c r="E996" s="89"/>
      <c r="F996" s="90"/>
      <c r="G996" s="2"/>
      <c r="H996" s="38" t="str">
        <f t="shared" si="75"/>
        <v/>
      </c>
      <c r="I996" s="2"/>
      <c r="M996" s="6" t="str">
        <f t="shared" si="76"/>
        <v/>
      </c>
      <c r="N996" s="7" t="str">
        <f>IF($D996="", "", IF(COUNTIF(Budgets!$T$11:$T$20, $D996)&gt;0, $F$9, IF(COUNTIF(Budgets!$T$22:$T$46, $D996)&gt;0, $E$9, "")))</f>
        <v/>
      </c>
      <c r="P996" s="12" t="str">
        <f t="shared" si="77"/>
        <v/>
      </c>
      <c r="R996" s="12" t="str">
        <f t="shared" si="78"/>
        <v/>
      </c>
      <c r="T996" s="12" t="str">
        <f ca="1">IFERROR(INDEX(Report!$BE$6:$BE$17, MATCH($P996, Report!$AZ$6:$AZ$17, 0)), "")</f>
        <v/>
      </c>
      <c r="V996" s="12" t="str">
        <f t="shared" ca="1" si="79"/>
        <v/>
      </c>
      <c r="X996" s="12" t="str">
        <f>IF($B996="", "", IF(OR(ISNUMBER($B996)=FALSE, $B996&lt;Report!$AX$6, $B996&gt;Report!$AY$17), "Red", ""))</f>
        <v/>
      </c>
    </row>
    <row r="997" spans="1:24" x14ac:dyDescent="0.25">
      <c r="A997" s="2"/>
      <c r="B997" s="86"/>
      <c r="C997" s="87"/>
      <c r="D997" s="88"/>
      <c r="E997" s="89"/>
      <c r="F997" s="90"/>
      <c r="G997" s="2"/>
      <c r="H997" s="38" t="str">
        <f t="shared" si="75"/>
        <v/>
      </c>
      <c r="I997" s="2"/>
      <c r="M997" s="6" t="str">
        <f t="shared" si="76"/>
        <v/>
      </c>
      <c r="N997" s="7" t="str">
        <f>IF($D997="", "", IF(COUNTIF(Budgets!$T$11:$T$20, $D997)&gt;0, $F$9, IF(COUNTIF(Budgets!$T$22:$T$46, $D997)&gt;0, $E$9, "")))</f>
        <v/>
      </c>
      <c r="P997" s="12" t="str">
        <f t="shared" si="77"/>
        <v/>
      </c>
      <c r="R997" s="12" t="str">
        <f t="shared" si="78"/>
        <v/>
      </c>
      <c r="T997" s="12" t="str">
        <f ca="1">IFERROR(INDEX(Report!$BE$6:$BE$17, MATCH($P997, Report!$AZ$6:$AZ$17, 0)), "")</f>
        <v/>
      </c>
      <c r="V997" s="12" t="str">
        <f t="shared" ca="1" si="79"/>
        <v/>
      </c>
      <c r="X997" s="12" t="str">
        <f>IF($B997="", "", IF(OR(ISNUMBER($B997)=FALSE, $B997&lt;Report!$AX$6, $B997&gt;Report!$AY$17), "Red", ""))</f>
        <v/>
      </c>
    </row>
    <row r="998" spans="1:24" x14ac:dyDescent="0.25">
      <c r="A998" s="2"/>
      <c r="B998" s="86"/>
      <c r="C998" s="87"/>
      <c r="D998" s="88"/>
      <c r="E998" s="89"/>
      <c r="F998" s="90"/>
      <c r="G998" s="2"/>
      <c r="H998" s="38" t="str">
        <f t="shared" si="75"/>
        <v/>
      </c>
      <c r="I998" s="2"/>
      <c r="M998" s="6" t="str">
        <f t="shared" si="76"/>
        <v/>
      </c>
      <c r="N998" s="7" t="str">
        <f>IF($D998="", "", IF(COUNTIF(Budgets!$T$11:$T$20, $D998)&gt;0, $F$9, IF(COUNTIF(Budgets!$T$22:$T$46, $D998)&gt;0, $E$9, "")))</f>
        <v/>
      </c>
      <c r="P998" s="12" t="str">
        <f t="shared" si="77"/>
        <v/>
      </c>
      <c r="R998" s="12" t="str">
        <f t="shared" si="78"/>
        <v/>
      </c>
      <c r="T998" s="12" t="str">
        <f ca="1">IFERROR(INDEX(Report!$BE$6:$BE$17, MATCH($P998, Report!$AZ$6:$AZ$17, 0)), "")</f>
        <v/>
      </c>
      <c r="V998" s="12" t="str">
        <f t="shared" ca="1" si="79"/>
        <v/>
      </c>
      <c r="X998" s="12" t="str">
        <f>IF($B998="", "", IF(OR(ISNUMBER($B998)=FALSE, $B998&lt;Report!$AX$6, $B998&gt;Report!$AY$17), "Red", ""))</f>
        <v/>
      </c>
    </row>
    <row r="999" spans="1:24" x14ac:dyDescent="0.25">
      <c r="A999" s="2"/>
      <c r="B999" s="86"/>
      <c r="C999" s="87"/>
      <c r="D999" s="88"/>
      <c r="E999" s="89"/>
      <c r="F999" s="90"/>
      <c r="G999" s="2"/>
      <c r="H999" s="38" t="str">
        <f t="shared" si="75"/>
        <v/>
      </c>
      <c r="I999" s="2"/>
      <c r="M999" s="6" t="str">
        <f t="shared" si="76"/>
        <v/>
      </c>
      <c r="N999" s="7" t="str">
        <f>IF($D999="", "", IF(COUNTIF(Budgets!$T$11:$T$20, $D999)&gt;0, $F$9, IF(COUNTIF(Budgets!$T$22:$T$46, $D999)&gt;0, $E$9, "")))</f>
        <v/>
      </c>
      <c r="P999" s="12" t="str">
        <f t="shared" si="77"/>
        <v/>
      </c>
      <c r="R999" s="12" t="str">
        <f t="shared" si="78"/>
        <v/>
      </c>
      <c r="T999" s="12" t="str">
        <f ca="1">IFERROR(INDEX(Report!$BE$6:$BE$17, MATCH($P999, Report!$AZ$6:$AZ$17, 0)), "")</f>
        <v/>
      </c>
      <c r="V999" s="12" t="str">
        <f t="shared" ca="1" si="79"/>
        <v/>
      </c>
      <c r="X999" s="12" t="str">
        <f>IF($B999="", "", IF(OR(ISNUMBER($B999)=FALSE, $B999&lt;Report!$AX$6, $B999&gt;Report!$AY$17), "Red", ""))</f>
        <v/>
      </c>
    </row>
    <row r="1000" spans="1:24" x14ac:dyDescent="0.25">
      <c r="A1000" s="2"/>
      <c r="B1000" s="86"/>
      <c r="C1000" s="87"/>
      <c r="D1000" s="88"/>
      <c r="E1000" s="89"/>
      <c r="F1000" s="90"/>
      <c r="G1000" s="2"/>
      <c r="H1000" s="38" t="str">
        <f t="shared" si="75"/>
        <v/>
      </c>
      <c r="I1000" s="2"/>
      <c r="M1000" s="6" t="str">
        <f t="shared" si="76"/>
        <v/>
      </c>
      <c r="N1000" s="7" t="str">
        <f>IF($D1000="", "", IF(COUNTIF(Budgets!$T$11:$T$20, $D1000)&gt;0, $F$9, IF(COUNTIF(Budgets!$T$22:$T$46, $D1000)&gt;0, $E$9, "")))</f>
        <v/>
      </c>
      <c r="P1000" s="12" t="str">
        <f t="shared" si="77"/>
        <v/>
      </c>
      <c r="R1000" s="12" t="str">
        <f t="shared" si="78"/>
        <v/>
      </c>
      <c r="T1000" s="12" t="str">
        <f ca="1">IFERROR(INDEX(Report!$BE$6:$BE$17, MATCH($P1000, Report!$AZ$6:$AZ$17, 0)), "")</f>
        <v/>
      </c>
      <c r="V1000" s="12" t="str">
        <f t="shared" ca="1" si="79"/>
        <v/>
      </c>
      <c r="X1000" s="12" t="str">
        <f>IF($B1000="", "", IF(OR(ISNUMBER($B1000)=FALSE, $B1000&lt;Report!$AX$6, $B1000&gt;Report!$AY$17), "Red", ""))</f>
        <v/>
      </c>
    </row>
    <row r="1001" spans="1:24" x14ac:dyDescent="0.25">
      <c r="A1001" s="2"/>
      <c r="B1001" s="86"/>
      <c r="C1001" s="87"/>
      <c r="D1001" s="88"/>
      <c r="E1001" s="89"/>
      <c r="F1001" s="90"/>
      <c r="G1001" s="2"/>
      <c r="H1001" s="38" t="str">
        <f t="shared" si="75"/>
        <v/>
      </c>
      <c r="I1001" s="2"/>
      <c r="M1001" s="6" t="str">
        <f t="shared" si="76"/>
        <v/>
      </c>
      <c r="N1001" s="7" t="str">
        <f>IF($D1001="", "", IF(COUNTIF(Budgets!$T$11:$T$20, $D1001)&gt;0, $F$9, IF(COUNTIF(Budgets!$T$22:$T$46, $D1001)&gt;0, $E$9, "")))</f>
        <v/>
      </c>
      <c r="P1001" s="12" t="str">
        <f t="shared" si="77"/>
        <v/>
      </c>
      <c r="R1001" s="12" t="str">
        <f t="shared" si="78"/>
        <v/>
      </c>
      <c r="T1001" s="12" t="str">
        <f ca="1">IFERROR(INDEX(Report!$BE$6:$BE$17, MATCH($P1001, Report!$AZ$6:$AZ$17, 0)), "")</f>
        <v/>
      </c>
      <c r="V1001" s="12" t="str">
        <f t="shared" ca="1" si="79"/>
        <v/>
      </c>
      <c r="X1001" s="12" t="str">
        <f>IF($B1001="", "", IF(OR(ISNUMBER($B1001)=FALSE, $B1001&lt;Report!$AX$6, $B1001&gt;Report!$AY$17), "Red", ""))</f>
        <v/>
      </c>
    </row>
    <row r="1002" spans="1:24" x14ac:dyDescent="0.25">
      <c r="A1002" s="2"/>
      <c r="B1002" s="86"/>
      <c r="C1002" s="87"/>
      <c r="D1002" s="88"/>
      <c r="E1002" s="89"/>
      <c r="F1002" s="90"/>
      <c r="G1002" s="2"/>
      <c r="H1002" s="38" t="str">
        <f t="shared" si="75"/>
        <v/>
      </c>
      <c r="I1002" s="2"/>
      <c r="M1002" s="6" t="str">
        <f t="shared" si="76"/>
        <v/>
      </c>
      <c r="N1002" s="7" t="str">
        <f>IF($D1002="", "", IF(COUNTIF(Budgets!$T$11:$T$20, $D1002)&gt;0, $F$9, IF(COUNTIF(Budgets!$T$22:$T$46, $D1002)&gt;0, $E$9, "")))</f>
        <v/>
      </c>
      <c r="P1002" s="12" t="str">
        <f t="shared" si="77"/>
        <v/>
      </c>
      <c r="R1002" s="12" t="str">
        <f t="shared" si="78"/>
        <v/>
      </c>
      <c r="T1002" s="12" t="str">
        <f ca="1">IFERROR(INDEX(Report!$BE$6:$BE$17, MATCH($P1002, Report!$AZ$6:$AZ$17, 0)), "")</f>
        <v/>
      </c>
      <c r="V1002" s="12" t="str">
        <f t="shared" ca="1" si="79"/>
        <v/>
      </c>
      <c r="X1002" s="12" t="str">
        <f>IF($B1002="", "", IF(OR(ISNUMBER($B1002)=FALSE, $B1002&lt;Report!$AX$6, $B1002&gt;Report!$AY$17), "Red", ""))</f>
        <v/>
      </c>
    </row>
    <row r="1003" spans="1:24" x14ac:dyDescent="0.25">
      <c r="A1003" s="2"/>
      <c r="B1003" s="86"/>
      <c r="C1003" s="87"/>
      <c r="D1003" s="88"/>
      <c r="E1003" s="89"/>
      <c r="F1003" s="90"/>
      <c r="G1003" s="2"/>
      <c r="H1003" s="38" t="str">
        <f t="shared" si="75"/>
        <v/>
      </c>
      <c r="I1003" s="2"/>
      <c r="M1003" s="6" t="str">
        <f t="shared" si="76"/>
        <v/>
      </c>
      <c r="N1003" s="7" t="str">
        <f>IF($D1003="", "", IF(COUNTIF(Budgets!$T$11:$T$20, $D1003)&gt;0, $F$9, IF(COUNTIF(Budgets!$T$22:$T$46, $D1003)&gt;0, $E$9, "")))</f>
        <v/>
      </c>
      <c r="P1003" s="12" t="str">
        <f t="shared" si="77"/>
        <v/>
      </c>
      <c r="R1003" s="12" t="str">
        <f t="shared" si="78"/>
        <v/>
      </c>
      <c r="T1003" s="12" t="str">
        <f ca="1">IFERROR(INDEX(Report!$BE$6:$BE$17, MATCH($P1003, Report!$AZ$6:$AZ$17, 0)), "")</f>
        <v/>
      </c>
      <c r="V1003" s="12" t="str">
        <f t="shared" ca="1" si="79"/>
        <v/>
      </c>
      <c r="X1003" s="12" t="str">
        <f>IF($B1003="", "", IF(OR(ISNUMBER($B1003)=FALSE, $B1003&lt;Report!$AX$6, $B1003&gt;Report!$AY$17), "Red", ""))</f>
        <v/>
      </c>
    </row>
    <row r="1004" spans="1:24" x14ac:dyDescent="0.25">
      <c r="A1004" s="2"/>
      <c r="B1004" s="86"/>
      <c r="C1004" s="87"/>
      <c r="D1004" s="88"/>
      <c r="E1004" s="89"/>
      <c r="F1004" s="90"/>
      <c r="G1004" s="2"/>
      <c r="H1004" s="38" t="str">
        <f t="shared" si="75"/>
        <v/>
      </c>
      <c r="I1004" s="2"/>
      <c r="M1004" s="6" t="str">
        <f t="shared" si="76"/>
        <v/>
      </c>
      <c r="N1004" s="7" t="str">
        <f>IF($D1004="", "", IF(COUNTIF(Budgets!$T$11:$T$20, $D1004)&gt;0, $F$9, IF(COUNTIF(Budgets!$T$22:$T$46, $D1004)&gt;0, $E$9, "")))</f>
        <v/>
      </c>
      <c r="P1004" s="12" t="str">
        <f t="shared" si="77"/>
        <v/>
      </c>
      <c r="R1004" s="12" t="str">
        <f t="shared" si="78"/>
        <v/>
      </c>
      <c r="T1004" s="12" t="str">
        <f ca="1">IFERROR(INDEX(Report!$BE$6:$BE$17, MATCH($P1004, Report!$AZ$6:$AZ$17, 0)), "")</f>
        <v/>
      </c>
      <c r="V1004" s="12" t="str">
        <f t="shared" ca="1" si="79"/>
        <v/>
      </c>
      <c r="X1004" s="12" t="str">
        <f>IF($B1004="", "", IF(OR(ISNUMBER($B1004)=FALSE, $B1004&lt;Report!$AX$6, $B1004&gt;Report!$AY$17), "Red", ""))</f>
        <v/>
      </c>
    </row>
    <row r="1005" spans="1:24" x14ac:dyDescent="0.25">
      <c r="A1005" s="2"/>
      <c r="B1005" s="86"/>
      <c r="C1005" s="87"/>
      <c r="D1005" s="88"/>
      <c r="E1005" s="89"/>
      <c r="F1005" s="90"/>
      <c r="G1005" s="2"/>
      <c r="H1005" s="38" t="str">
        <f t="shared" si="75"/>
        <v/>
      </c>
      <c r="I1005" s="2"/>
      <c r="M1005" s="6" t="str">
        <f t="shared" si="76"/>
        <v/>
      </c>
      <c r="N1005" s="7" t="str">
        <f>IF($D1005="", "", IF(COUNTIF(Budgets!$T$11:$T$20, $D1005)&gt;0, $F$9, IF(COUNTIF(Budgets!$T$22:$T$46, $D1005)&gt;0, $E$9, "")))</f>
        <v/>
      </c>
      <c r="P1005" s="12" t="str">
        <f t="shared" si="77"/>
        <v/>
      </c>
      <c r="R1005" s="12" t="str">
        <f t="shared" si="78"/>
        <v/>
      </c>
      <c r="T1005" s="12" t="str">
        <f ca="1">IFERROR(INDEX(Report!$BE$6:$BE$17, MATCH($P1005, Report!$AZ$6:$AZ$17, 0)), "")</f>
        <v/>
      </c>
      <c r="V1005" s="12" t="str">
        <f t="shared" ca="1" si="79"/>
        <v/>
      </c>
      <c r="X1005" s="12" t="str">
        <f>IF($B1005="", "", IF(OR(ISNUMBER($B1005)=FALSE, $B1005&lt;Report!$AX$6, $B1005&gt;Report!$AY$17), "Red", ""))</f>
        <v/>
      </c>
    </row>
    <row r="1006" spans="1:24" x14ac:dyDescent="0.25">
      <c r="A1006" s="2"/>
      <c r="B1006" s="86"/>
      <c r="C1006" s="87"/>
      <c r="D1006" s="88"/>
      <c r="E1006" s="89"/>
      <c r="F1006" s="90"/>
      <c r="G1006" s="2"/>
      <c r="H1006" s="38" t="str">
        <f t="shared" si="75"/>
        <v/>
      </c>
      <c r="I1006" s="2"/>
      <c r="M1006" s="6" t="str">
        <f t="shared" si="76"/>
        <v/>
      </c>
      <c r="N1006" s="7" t="str">
        <f>IF($D1006="", "", IF(COUNTIF(Budgets!$T$11:$T$20, $D1006)&gt;0, $F$9, IF(COUNTIF(Budgets!$T$22:$T$46, $D1006)&gt;0, $E$9, "")))</f>
        <v/>
      </c>
      <c r="P1006" s="12" t="str">
        <f t="shared" si="77"/>
        <v/>
      </c>
      <c r="R1006" s="12" t="str">
        <f t="shared" si="78"/>
        <v/>
      </c>
      <c r="T1006" s="12" t="str">
        <f ca="1">IFERROR(INDEX(Report!$BE$6:$BE$17, MATCH($P1006, Report!$AZ$6:$AZ$17, 0)), "")</f>
        <v/>
      </c>
      <c r="V1006" s="12" t="str">
        <f t="shared" ca="1" si="79"/>
        <v/>
      </c>
      <c r="X1006" s="12" t="str">
        <f>IF($B1006="", "", IF(OR(ISNUMBER($B1006)=FALSE, $B1006&lt;Report!$AX$6, $B1006&gt;Report!$AY$17), "Red", ""))</f>
        <v/>
      </c>
    </row>
    <row r="1007" spans="1:24" x14ac:dyDescent="0.25">
      <c r="A1007" s="2"/>
      <c r="B1007" s="86"/>
      <c r="C1007" s="87"/>
      <c r="D1007" s="88"/>
      <c r="E1007" s="89"/>
      <c r="F1007" s="90"/>
      <c r="G1007" s="2"/>
      <c r="H1007" s="38" t="str">
        <f t="shared" si="75"/>
        <v/>
      </c>
      <c r="I1007" s="2"/>
      <c r="M1007" s="6" t="str">
        <f t="shared" si="76"/>
        <v/>
      </c>
      <c r="N1007" s="7" t="str">
        <f>IF($D1007="", "", IF(COUNTIF(Budgets!$T$11:$T$20, $D1007)&gt;0, $F$9, IF(COUNTIF(Budgets!$T$22:$T$46, $D1007)&gt;0, $E$9, "")))</f>
        <v/>
      </c>
      <c r="P1007" s="12" t="str">
        <f t="shared" si="77"/>
        <v/>
      </c>
      <c r="R1007" s="12" t="str">
        <f t="shared" si="78"/>
        <v/>
      </c>
      <c r="T1007" s="12" t="str">
        <f ca="1">IFERROR(INDEX(Report!$BE$6:$BE$17, MATCH($P1007, Report!$AZ$6:$AZ$17, 0)), "")</f>
        <v/>
      </c>
      <c r="V1007" s="12" t="str">
        <f t="shared" ca="1" si="79"/>
        <v/>
      </c>
      <c r="X1007" s="12" t="str">
        <f>IF($B1007="", "", IF(OR(ISNUMBER($B1007)=FALSE, $B1007&lt;Report!$AX$6, $B1007&gt;Report!$AY$17), "Red", ""))</f>
        <v/>
      </c>
    </row>
    <row r="1008" spans="1:24" x14ac:dyDescent="0.25">
      <c r="A1008" s="2"/>
      <c r="B1008" s="86"/>
      <c r="C1008" s="87"/>
      <c r="D1008" s="88"/>
      <c r="E1008" s="89"/>
      <c r="F1008" s="90"/>
      <c r="G1008" s="2"/>
      <c r="H1008" s="38" t="str">
        <f t="shared" si="75"/>
        <v/>
      </c>
      <c r="I1008" s="2"/>
      <c r="M1008" s="6" t="str">
        <f t="shared" si="76"/>
        <v/>
      </c>
      <c r="N1008" s="7" t="str">
        <f>IF($D1008="", "", IF(COUNTIF(Budgets!$T$11:$T$20, $D1008)&gt;0, $F$9, IF(COUNTIF(Budgets!$T$22:$T$46, $D1008)&gt;0, $E$9, "")))</f>
        <v/>
      </c>
      <c r="P1008" s="12" t="str">
        <f t="shared" si="77"/>
        <v/>
      </c>
      <c r="R1008" s="12" t="str">
        <f t="shared" si="78"/>
        <v/>
      </c>
      <c r="T1008" s="12" t="str">
        <f ca="1">IFERROR(INDEX(Report!$BE$6:$BE$17, MATCH($P1008, Report!$AZ$6:$AZ$17, 0)), "")</f>
        <v/>
      </c>
      <c r="V1008" s="12" t="str">
        <f t="shared" ca="1" si="79"/>
        <v/>
      </c>
      <c r="X1008" s="12" t="str">
        <f>IF($B1008="", "", IF(OR(ISNUMBER($B1008)=FALSE, $B1008&lt;Report!$AX$6, $B1008&gt;Report!$AY$17), "Red", ""))</f>
        <v/>
      </c>
    </row>
    <row r="1009" spans="1:24" x14ac:dyDescent="0.25">
      <c r="A1009" s="2"/>
      <c r="B1009" s="86"/>
      <c r="C1009" s="87"/>
      <c r="D1009" s="88"/>
      <c r="E1009" s="89"/>
      <c r="F1009" s="90"/>
      <c r="G1009" s="2"/>
      <c r="H1009" s="38" t="str">
        <f t="shared" si="75"/>
        <v/>
      </c>
      <c r="I1009" s="2"/>
      <c r="M1009" s="6" t="str">
        <f t="shared" si="76"/>
        <v/>
      </c>
      <c r="N1009" s="7" t="str">
        <f>IF($D1009="", "", IF(COUNTIF(Budgets!$T$11:$T$20, $D1009)&gt;0, $F$9, IF(COUNTIF(Budgets!$T$22:$T$46, $D1009)&gt;0, $E$9, "")))</f>
        <v/>
      </c>
      <c r="P1009" s="12" t="str">
        <f t="shared" si="77"/>
        <v/>
      </c>
      <c r="R1009" s="12" t="str">
        <f t="shared" si="78"/>
        <v/>
      </c>
      <c r="T1009" s="12" t="str">
        <f ca="1">IFERROR(INDEX(Report!$BE$6:$BE$17, MATCH($P1009, Report!$AZ$6:$AZ$17, 0)), "")</f>
        <v/>
      </c>
      <c r="V1009" s="12" t="str">
        <f t="shared" ca="1" si="79"/>
        <v/>
      </c>
      <c r="X1009" s="12" t="str">
        <f>IF($B1009="", "", IF(OR(ISNUMBER($B1009)=FALSE, $B1009&lt;Report!$AX$6, $B1009&gt;Report!$AY$17), "Red", ""))</f>
        <v/>
      </c>
    </row>
    <row r="1010" spans="1:24" x14ac:dyDescent="0.25">
      <c r="A1010" s="2"/>
      <c r="B1010" s="86"/>
      <c r="C1010" s="87"/>
      <c r="D1010" s="88"/>
      <c r="E1010" s="89"/>
      <c r="F1010" s="90"/>
      <c r="G1010" s="2"/>
      <c r="H1010" s="38" t="str">
        <f t="shared" si="75"/>
        <v/>
      </c>
      <c r="I1010" s="2"/>
      <c r="M1010" s="6" t="str">
        <f t="shared" si="76"/>
        <v/>
      </c>
      <c r="N1010" s="7" t="str">
        <f>IF($D1010="", "", IF(COUNTIF(Budgets!$T$11:$T$20, $D1010)&gt;0, $F$9, IF(COUNTIF(Budgets!$T$22:$T$46, $D1010)&gt;0, $E$9, "")))</f>
        <v/>
      </c>
      <c r="P1010" s="12" t="str">
        <f t="shared" si="77"/>
        <v/>
      </c>
      <c r="R1010" s="12" t="str">
        <f t="shared" si="78"/>
        <v/>
      </c>
      <c r="T1010" s="12" t="str">
        <f ca="1">IFERROR(INDEX(Report!$BE$6:$BE$17, MATCH($P1010, Report!$AZ$6:$AZ$17, 0)), "")</f>
        <v/>
      </c>
      <c r="V1010" s="12" t="str">
        <f t="shared" ca="1" si="79"/>
        <v/>
      </c>
      <c r="X1010" s="12" t="str">
        <f>IF($B1010="", "", IF(OR(ISNUMBER($B1010)=FALSE, $B1010&lt;Report!$AX$6, $B1010&gt;Report!$AY$17), "Red", ""))</f>
        <v/>
      </c>
    </row>
    <row r="1011" spans="1:24" x14ac:dyDescent="0.25">
      <c r="A1011" s="2"/>
      <c r="B1011" s="86"/>
      <c r="C1011" s="87"/>
      <c r="D1011" s="88"/>
      <c r="E1011" s="89"/>
      <c r="F1011" s="90"/>
      <c r="G1011" s="2"/>
      <c r="H1011" s="38" t="str">
        <f t="shared" si="75"/>
        <v/>
      </c>
      <c r="I1011" s="2"/>
      <c r="M1011" s="6" t="str">
        <f t="shared" si="76"/>
        <v/>
      </c>
      <c r="N1011" s="7" t="str">
        <f>IF($D1011="", "", IF(COUNTIF(Budgets!$T$11:$T$20, $D1011)&gt;0, $F$9, IF(COUNTIF(Budgets!$T$22:$T$46, $D1011)&gt;0, $E$9, "")))</f>
        <v/>
      </c>
      <c r="P1011" s="12" t="str">
        <f t="shared" si="77"/>
        <v/>
      </c>
      <c r="R1011" s="12" t="str">
        <f t="shared" si="78"/>
        <v/>
      </c>
      <c r="T1011" s="12" t="str">
        <f ca="1">IFERROR(INDEX(Report!$BE$6:$BE$17, MATCH($P1011, Report!$AZ$6:$AZ$17, 0)), "")</f>
        <v/>
      </c>
      <c r="V1011" s="12" t="str">
        <f t="shared" ca="1" si="79"/>
        <v/>
      </c>
      <c r="X1011" s="12" t="str">
        <f>IF($B1011="", "", IF(OR(ISNUMBER($B1011)=FALSE, $B1011&lt;Report!$AX$6, $B1011&gt;Report!$AY$17), "Red", ""))</f>
        <v/>
      </c>
    </row>
    <row r="1012" spans="1:24" x14ac:dyDescent="0.25">
      <c r="A1012" s="2"/>
      <c r="B1012" s="86"/>
      <c r="C1012" s="87"/>
      <c r="D1012" s="88"/>
      <c r="E1012" s="89"/>
      <c r="F1012" s="90"/>
      <c r="G1012" s="2"/>
      <c r="H1012" s="38" t="str">
        <f t="shared" si="75"/>
        <v/>
      </c>
      <c r="I1012" s="2"/>
      <c r="M1012" s="6" t="str">
        <f t="shared" si="76"/>
        <v/>
      </c>
      <c r="N1012" s="7" t="str">
        <f>IF($D1012="", "", IF(COUNTIF(Budgets!$T$11:$T$20, $D1012)&gt;0, $F$9, IF(COUNTIF(Budgets!$T$22:$T$46, $D1012)&gt;0, $E$9, "")))</f>
        <v/>
      </c>
      <c r="P1012" s="12" t="str">
        <f t="shared" si="77"/>
        <v/>
      </c>
      <c r="R1012" s="12" t="str">
        <f t="shared" si="78"/>
        <v/>
      </c>
      <c r="T1012" s="12" t="str">
        <f ca="1">IFERROR(INDEX(Report!$BE$6:$BE$17, MATCH($P1012, Report!$AZ$6:$AZ$17, 0)), "")</f>
        <v/>
      </c>
      <c r="V1012" s="12" t="str">
        <f t="shared" ca="1" si="79"/>
        <v/>
      </c>
      <c r="X1012" s="12" t="str">
        <f>IF($B1012="", "", IF(OR(ISNUMBER($B1012)=FALSE, $B1012&lt;Report!$AX$6, $B1012&gt;Report!$AY$17), "Red", ""))</f>
        <v/>
      </c>
    </row>
    <row r="1013" spans="1:24" x14ac:dyDescent="0.25">
      <c r="A1013" s="2"/>
      <c r="B1013" s="86"/>
      <c r="C1013" s="87"/>
      <c r="D1013" s="88"/>
      <c r="E1013" s="89"/>
      <c r="F1013" s="90"/>
      <c r="G1013" s="2"/>
      <c r="H1013" s="38" t="str">
        <f t="shared" si="75"/>
        <v/>
      </c>
      <c r="I1013" s="2"/>
      <c r="M1013" s="6" t="str">
        <f t="shared" si="76"/>
        <v/>
      </c>
      <c r="N1013" s="7" t="str">
        <f>IF($D1013="", "", IF(COUNTIF(Budgets!$T$11:$T$20, $D1013)&gt;0, $F$9, IF(COUNTIF(Budgets!$T$22:$T$46, $D1013)&gt;0, $E$9, "")))</f>
        <v/>
      </c>
      <c r="P1013" s="12" t="str">
        <f t="shared" si="77"/>
        <v/>
      </c>
      <c r="R1013" s="12" t="str">
        <f t="shared" si="78"/>
        <v/>
      </c>
      <c r="T1013" s="12" t="str">
        <f ca="1">IFERROR(INDEX(Report!$BE$6:$BE$17, MATCH($P1013, Report!$AZ$6:$AZ$17, 0)), "")</f>
        <v/>
      </c>
      <c r="V1013" s="12" t="str">
        <f t="shared" ca="1" si="79"/>
        <v/>
      </c>
      <c r="X1013" s="12" t="str">
        <f>IF($B1013="", "", IF(OR(ISNUMBER($B1013)=FALSE, $B1013&lt;Report!$AX$6, $B1013&gt;Report!$AY$17), "Red", ""))</f>
        <v/>
      </c>
    </row>
    <row r="1014" spans="1:24" x14ac:dyDescent="0.25">
      <c r="A1014" s="2"/>
      <c r="B1014" s="86"/>
      <c r="C1014" s="87"/>
      <c r="D1014" s="88"/>
      <c r="E1014" s="89"/>
      <c r="F1014" s="90"/>
      <c r="G1014" s="2"/>
      <c r="H1014" s="38" t="str">
        <f t="shared" si="75"/>
        <v/>
      </c>
      <c r="I1014" s="2"/>
      <c r="M1014" s="6" t="str">
        <f t="shared" si="76"/>
        <v/>
      </c>
      <c r="N1014" s="7" t="str">
        <f>IF($D1014="", "", IF(COUNTIF(Budgets!$T$11:$T$20, $D1014)&gt;0, $F$9, IF(COUNTIF(Budgets!$T$22:$T$46, $D1014)&gt;0, $E$9, "")))</f>
        <v/>
      </c>
      <c r="P1014" s="12" t="str">
        <f t="shared" si="77"/>
        <v/>
      </c>
      <c r="R1014" s="12" t="str">
        <f t="shared" si="78"/>
        <v/>
      </c>
      <c r="T1014" s="12" t="str">
        <f ca="1">IFERROR(INDEX(Report!$BE$6:$BE$17, MATCH($P1014, Report!$AZ$6:$AZ$17, 0)), "")</f>
        <v/>
      </c>
      <c r="V1014" s="12" t="str">
        <f t="shared" ca="1" si="79"/>
        <v/>
      </c>
      <c r="X1014" s="12" t="str">
        <f>IF($B1014="", "", IF(OR(ISNUMBER($B1014)=FALSE, $B1014&lt;Report!$AX$6, $B1014&gt;Report!$AY$17), "Red", ""))</f>
        <v/>
      </c>
    </row>
    <row r="1015" spans="1:24" x14ac:dyDescent="0.25">
      <c r="A1015" s="2"/>
      <c r="B1015" s="86"/>
      <c r="C1015" s="87"/>
      <c r="D1015" s="88"/>
      <c r="E1015" s="89"/>
      <c r="F1015" s="90"/>
      <c r="G1015" s="2"/>
      <c r="H1015" s="38" t="str">
        <f t="shared" si="75"/>
        <v/>
      </c>
      <c r="I1015" s="2"/>
      <c r="M1015" s="6" t="str">
        <f t="shared" si="76"/>
        <v/>
      </c>
      <c r="N1015" s="7" t="str">
        <f>IF($D1015="", "", IF(COUNTIF(Budgets!$T$11:$T$20, $D1015)&gt;0, $F$9, IF(COUNTIF(Budgets!$T$22:$T$46, $D1015)&gt;0, $E$9, "")))</f>
        <v/>
      </c>
      <c r="P1015" s="12" t="str">
        <f t="shared" si="77"/>
        <v/>
      </c>
      <c r="R1015" s="12" t="str">
        <f t="shared" si="78"/>
        <v/>
      </c>
      <c r="T1015" s="12" t="str">
        <f ca="1">IFERROR(INDEX(Report!$BE$6:$BE$17, MATCH($P1015, Report!$AZ$6:$AZ$17, 0)), "")</f>
        <v/>
      </c>
      <c r="V1015" s="12" t="str">
        <f t="shared" ca="1" si="79"/>
        <v/>
      </c>
      <c r="X1015" s="12" t="str">
        <f>IF($B1015="", "", IF(OR(ISNUMBER($B1015)=FALSE, $B1015&lt;Report!$AX$6, $B1015&gt;Report!$AY$17), "Red", ""))</f>
        <v/>
      </c>
    </row>
    <row r="1016" spans="1:24" x14ac:dyDescent="0.25">
      <c r="A1016" s="2"/>
      <c r="B1016" s="86"/>
      <c r="C1016" s="87"/>
      <c r="D1016" s="88"/>
      <c r="E1016" s="89"/>
      <c r="F1016" s="90"/>
      <c r="G1016" s="2"/>
      <c r="H1016" s="38" t="str">
        <f t="shared" si="75"/>
        <v/>
      </c>
      <c r="I1016" s="2"/>
      <c r="M1016" s="6" t="str">
        <f t="shared" si="76"/>
        <v/>
      </c>
      <c r="N1016" s="7" t="str">
        <f>IF($D1016="", "", IF(COUNTIF(Budgets!$T$11:$T$20, $D1016)&gt;0, $F$9, IF(COUNTIF(Budgets!$T$22:$T$46, $D1016)&gt;0, $E$9, "")))</f>
        <v/>
      </c>
      <c r="P1016" s="12" t="str">
        <f t="shared" si="77"/>
        <v/>
      </c>
      <c r="R1016" s="12" t="str">
        <f t="shared" si="78"/>
        <v/>
      </c>
      <c r="T1016" s="12" t="str">
        <f ca="1">IFERROR(INDEX(Report!$BE$6:$BE$17, MATCH($P1016, Report!$AZ$6:$AZ$17, 0)), "")</f>
        <v/>
      </c>
      <c r="V1016" s="12" t="str">
        <f t="shared" ca="1" si="79"/>
        <v/>
      </c>
      <c r="X1016" s="12" t="str">
        <f>IF($B1016="", "", IF(OR(ISNUMBER($B1016)=FALSE, $B1016&lt;Report!$AX$6, $B1016&gt;Report!$AY$17), "Red", ""))</f>
        <v/>
      </c>
    </row>
    <row r="1017" spans="1:24" x14ac:dyDescent="0.25">
      <c r="A1017" s="2"/>
      <c r="B1017" s="86"/>
      <c r="C1017" s="87"/>
      <c r="D1017" s="88"/>
      <c r="E1017" s="89"/>
      <c r="F1017" s="90"/>
      <c r="G1017" s="2"/>
      <c r="H1017" s="38" t="str">
        <f t="shared" si="75"/>
        <v/>
      </c>
      <c r="I1017" s="2"/>
      <c r="M1017" s="6" t="str">
        <f t="shared" si="76"/>
        <v/>
      </c>
      <c r="N1017" s="7" t="str">
        <f>IF($D1017="", "", IF(COUNTIF(Budgets!$T$11:$T$20, $D1017)&gt;0, $F$9, IF(COUNTIF(Budgets!$T$22:$T$46, $D1017)&gt;0, $E$9, "")))</f>
        <v/>
      </c>
      <c r="P1017" s="12" t="str">
        <f t="shared" si="77"/>
        <v/>
      </c>
      <c r="R1017" s="12" t="str">
        <f t="shared" si="78"/>
        <v/>
      </c>
      <c r="T1017" s="12" t="str">
        <f ca="1">IFERROR(INDEX(Report!$BE$6:$BE$17, MATCH($P1017, Report!$AZ$6:$AZ$17, 0)), "")</f>
        <v/>
      </c>
      <c r="V1017" s="12" t="str">
        <f t="shared" ca="1" si="79"/>
        <v/>
      </c>
      <c r="X1017" s="12" t="str">
        <f>IF($B1017="", "", IF(OR(ISNUMBER($B1017)=FALSE, $B1017&lt;Report!$AX$6, $B1017&gt;Report!$AY$17), "Red", ""))</f>
        <v/>
      </c>
    </row>
    <row r="1018" spans="1:24" x14ac:dyDescent="0.25">
      <c r="A1018" s="2"/>
      <c r="B1018" s="86"/>
      <c r="C1018" s="87"/>
      <c r="D1018" s="88"/>
      <c r="E1018" s="89"/>
      <c r="F1018" s="90"/>
      <c r="G1018" s="2"/>
      <c r="H1018" s="38" t="str">
        <f t="shared" si="75"/>
        <v/>
      </c>
      <c r="I1018" s="2"/>
      <c r="M1018" s="6" t="str">
        <f t="shared" si="76"/>
        <v/>
      </c>
      <c r="N1018" s="7" t="str">
        <f>IF($D1018="", "", IF(COUNTIF(Budgets!$T$11:$T$20, $D1018)&gt;0, $F$9, IF(COUNTIF(Budgets!$T$22:$T$46, $D1018)&gt;0, $E$9, "")))</f>
        <v/>
      </c>
      <c r="P1018" s="12" t="str">
        <f t="shared" si="77"/>
        <v/>
      </c>
      <c r="R1018" s="12" t="str">
        <f t="shared" si="78"/>
        <v/>
      </c>
      <c r="T1018" s="12" t="str">
        <f ca="1">IFERROR(INDEX(Report!$BE$6:$BE$17, MATCH($P1018, Report!$AZ$6:$AZ$17, 0)), "")</f>
        <v/>
      </c>
      <c r="V1018" s="12" t="str">
        <f t="shared" ca="1" si="79"/>
        <v/>
      </c>
      <c r="X1018" s="12" t="str">
        <f>IF($B1018="", "", IF(OR(ISNUMBER($B1018)=FALSE, $B1018&lt;Report!$AX$6, $B1018&gt;Report!$AY$17), "Red", ""))</f>
        <v/>
      </c>
    </row>
    <row r="1019" spans="1:24" x14ac:dyDescent="0.25">
      <c r="A1019" s="2"/>
      <c r="B1019" s="86"/>
      <c r="C1019" s="87"/>
      <c r="D1019" s="88"/>
      <c r="E1019" s="89"/>
      <c r="F1019" s="90"/>
      <c r="G1019" s="2"/>
      <c r="H1019" s="38" t="str">
        <f t="shared" si="75"/>
        <v/>
      </c>
      <c r="I1019" s="2"/>
      <c r="M1019" s="6" t="str">
        <f t="shared" si="76"/>
        <v/>
      </c>
      <c r="N1019" s="7" t="str">
        <f>IF($D1019="", "", IF(COUNTIF(Budgets!$T$11:$T$20, $D1019)&gt;0, $F$9, IF(COUNTIF(Budgets!$T$22:$T$46, $D1019)&gt;0, $E$9, "")))</f>
        <v/>
      </c>
      <c r="P1019" s="12" t="str">
        <f t="shared" si="77"/>
        <v/>
      </c>
      <c r="R1019" s="12" t="str">
        <f t="shared" si="78"/>
        <v/>
      </c>
      <c r="T1019" s="12" t="str">
        <f ca="1">IFERROR(INDEX(Report!$BE$6:$BE$17, MATCH($P1019, Report!$AZ$6:$AZ$17, 0)), "")</f>
        <v/>
      </c>
      <c r="V1019" s="12" t="str">
        <f t="shared" ca="1" si="79"/>
        <v/>
      </c>
      <c r="X1019" s="12" t="str">
        <f>IF($B1019="", "", IF(OR(ISNUMBER($B1019)=FALSE, $B1019&lt;Report!$AX$6, $B1019&gt;Report!$AY$17), "Red", ""))</f>
        <v/>
      </c>
    </row>
    <row r="1020" spans="1:24" x14ac:dyDescent="0.25">
      <c r="A1020" s="2"/>
      <c r="B1020" s="86"/>
      <c r="C1020" s="87"/>
      <c r="D1020" s="88"/>
      <c r="E1020" s="89"/>
      <c r="F1020" s="90"/>
      <c r="G1020" s="2"/>
      <c r="H1020" s="38" t="str">
        <f t="shared" si="75"/>
        <v/>
      </c>
      <c r="I1020" s="2"/>
      <c r="M1020" s="6" t="str">
        <f t="shared" si="76"/>
        <v/>
      </c>
      <c r="N1020" s="7" t="str">
        <f>IF($D1020="", "", IF(COUNTIF(Budgets!$T$11:$T$20, $D1020)&gt;0, $F$9, IF(COUNTIF(Budgets!$T$22:$T$46, $D1020)&gt;0, $E$9, "")))</f>
        <v/>
      </c>
      <c r="P1020" s="12" t="str">
        <f t="shared" si="77"/>
        <v/>
      </c>
      <c r="R1020" s="12" t="str">
        <f t="shared" si="78"/>
        <v/>
      </c>
      <c r="T1020" s="12" t="str">
        <f ca="1">IFERROR(INDEX(Report!$BE$6:$BE$17, MATCH($P1020, Report!$AZ$6:$AZ$17, 0)), "")</f>
        <v/>
      </c>
      <c r="V1020" s="12" t="str">
        <f t="shared" ca="1" si="79"/>
        <v/>
      </c>
      <c r="X1020" s="12" t="str">
        <f>IF($B1020="", "", IF(OR(ISNUMBER($B1020)=FALSE, $B1020&lt;Report!$AX$6, $B1020&gt;Report!$AY$17), "Red", ""))</f>
        <v/>
      </c>
    </row>
    <row r="1021" spans="1:24" x14ac:dyDescent="0.25">
      <c r="A1021" s="2"/>
      <c r="B1021" s="86"/>
      <c r="C1021" s="87"/>
      <c r="D1021" s="88"/>
      <c r="E1021" s="89"/>
      <c r="F1021" s="90"/>
      <c r="G1021" s="2"/>
      <c r="H1021" s="38" t="str">
        <f t="shared" si="75"/>
        <v/>
      </c>
      <c r="I1021" s="2"/>
      <c r="M1021" s="6" t="str">
        <f t="shared" si="76"/>
        <v/>
      </c>
      <c r="N1021" s="7" t="str">
        <f>IF($D1021="", "", IF(COUNTIF(Budgets!$T$11:$T$20, $D1021)&gt;0, $F$9, IF(COUNTIF(Budgets!$T$22:$T$46, $D1021)&gt;0, $E$9, "")))</f>
        <v/>
      </c>
      <c r="P1021" s="12" t="str">
        <f t="shared" si="77"/>
        <v/>
      </c>
      <c r="R1021" s="12" t="str">
        <f t="shared" si="78"/>
        <v/>
      </c>
      <c r="T1021" s="12" t="str">
        <f ca="1">IFERROR(INDEX(Report!$BE$6:$BE$17, MATCH($P1021, Report!$AZ$6:$AZ$17, 0)), "")</f>
        <v/>
      </c>
      <c r="V1021" s="12" t="str">
        <f t="shared" ca="1" si="79"/>
        <v/>
      </c>
      <c r="X1021" s="12" t="str">
        <f>IF($B1021="", "", IF(OR(ISNUMBER($B1021)=FALSE, $B1021&lt;Report!$AX$6, $B1021&gt;Report!$AY$17), "Red", ""))</f>
        <v/>
      </c>
    </row>
    <row r="1022" spans="1:24" x14ac:dyDescent="0.25">
      <c r="A1022" s="2"/>
      <c r="B1022" s="86"/>
      <c r="C1022" s="87"/>
      <c r="D1022" s="88"/>
      <c r="E1022" s="89"/>
      <c r="F1022" s="90"/>
      <c r="G1022" s="2"/>
      <c r="H1022" s="38" t="str">
        <f t="shared" si="75"/>
        <v/>
      </c>
      <c r="I1022" s="2"/>
      <c r="M1022" s="6" t="str">
        <f t="shared" si="76"/>
        <v/>
      </c>
      <c r="N1022" s="7" t="str">
        <f>IF($D1022="", "", IF(COUNTIF(Budgets!$T$11:$T$20, $D1022)&gt;0, $F$9, IF(COUNTIF(Budgets!$T$22:$T$46, $D1022)&gt;0, $E$9, "")))</f>
        <v/>
      </c>
      <c r="P1022" s="12" t="str">
        <f t="shared" si="77"/>
        <v/>
      </c>
      <c r="R1022" s="12" t="str">
        <f t="shared" si="78"/>
        <v/>
      </c>
      <c r="T1022" s="12" t="str">
        <f ca="1">IFERROR(INDEX(Report!$BE$6:$BE$17, MATCH($P1022, Report!$AZ$6:$AZ$17, 0)), "")</f>
        <v/>
      </c>
      <c r="V1022" s="12" t="str">
        <f t="shared" ca="1" si="79"/>
        <v/>
      </c>
      <c r="X1022" s="12" t="str">
        <f>IF($B1022="", "", IF(OR(ISNUMBER($B1022)=FALSE, $B1022&lt;Report!$AX$6, $B1022&gt;Report!$AY$17), "Red", ""))</f>
        <v/>
      </c>
    </row>
    <row r="1023" spans="1:24" x14ac:dyDescent="0.25">
      <c r="A1023" s="2"/>
      <c r="B1023" s="86"/>
      <c r="C1023" s="87"/>
      <c r="D1023" s="88"/>
      <c r="E1023" s="89"/>
      <c r="F1023" s="90"/>
      <c r="G1023" s="2"/>
      <c r="H1023" s="38" t="str">
        <f t="shared" si="75"/>
        <v/>
      </c>
      <c r="I1023" s="2"/>
      <c r="M1023" s="6" t="str">
        <f t="shared" si="76"/>
        <v/>
      </c>
      <c r="N1023" s="7" t="str">
        <f>IF($D1023="", "", IF(COUNTIF(Budgets!$T$11:$T$20, $D1023)&gt;0, $F$9, IF(COUNTIF(Budgets!$T$22:$T$46, $D1023)&gt;0, $E$9, "")))</f>
        <v/>
      </c>
      <c r="P1023" s="12" t="str">
        <f t="shared" si="77"/>
        <v/>
      </c>
      <c r="R1023" s="12" t="str">
        <f t="shared" si="78"/>
        <v/>
      </c>
      <c r="T1023" s="12" t="str">
        <f ca="1">IFERROR(INDEX(Report!$BE$6:$BE$17, MATCH($P1023, Report!$AZ$6:$AZ$17, 0)), "")</f>
        <v/>
      </c>
      <c r="V1023" s="12" t="str">
        <f t="shared" ca="1" si="79"/>
        <v/>
      </c>
      <c r="X1023" s="12" t="str">
        <f>IF($B1023="", "", IF(OR(ISNUMBER($B1023)=FALSE, $B1023&lt;Report!$AX$6, $B1023&gt;Report!$AY$17), "Red", ""))</f>
        <v/>
      </c>
    </row>
    <row r="1024" spans="1:24" x14ac:dyDescent="0.25">
      <c r="A1024" s="2"/>
      <c r="B1024" s="86"/>
      <c r="C1024" s="87"/>
      <c r="D1024" s="88"/>
      <c r="E1024" s="89"/>
      <c r="F1024" s="90"/>
      <c r="G1024" s="2"/>
      <c r="H1024" s="38" t="str">
        <f t="shared" si="75"/>
        <v/>
      </c>
      <c r="I1024" s="2"/>
      <c r="M1024" s="6" t="str">
        <f t="shared" si="76"/>
        <v/>
      </c>
      <c r="N1024" s="7" t="str">
        <f>IF($D1024="", "", IF(COUNTIF(Budgets!$T$11:$T$20, $D1024)&gt;0, $F$9, IF(COUNTIF(Budgets!$T$22:$T$46, $D1024)&gt;0, $E$9, "")))</f>
        <v/>
      </c>
      <c r="P1024" s="12" t="str">
        <f t="shared" si="77"/>
        <v/>
      </c>
      <c r="R1024" s="12" t="str">
        <f t="shared" si="78"/>
        <v/>
      </c>
      <c r="T1024" s="12" t="str">
        <f ca="1">IFERROR(INDEX(Report!$BE$6:$BE$17, MATCH($P1024, Report!$AZ$6:$AZ$17, 0)), "")</f>
        <v/>
      </c>
      <c r="V1024" s="12" t="str">
        <f t="shared" ca="1" si="79"/>
        <v/>
      </c>
      <c r="X1024" s="12" t="str">
        <f>IF($B1024="", "", IF(OR(ISNUMBER($B1024)=FALSE, $B1024&lt;Report!$AX$6, $B1024&gt;Report!$AY$17), "Red", ""))</f>
        <v/>
      </c>
    </row>
    <row r="1025" spans="1:24" x14ac:dyDescent="0.25">
      <c r="A1025" s="2"/>
      <c r="B1025" s="86"/>
      <c r="C1025" s="87"/>
      <c r="D1025" s="88"/>
      <c r="E1025" s="89"/>
      <c r="F1025" s="90"/>
      <c r="G1025" s="2"/>
      <c r="H1025" s="38" t="str">
        <f t="shared" si="75"/>
        <v/>
      </c>
      <c r="I1025" s="2"/>
      <c r="M1025" s="6" t="str">
        <f t="shared" si="76"/>
        <v/>
      </c>
      <c r="N1025" s="7" t="str">
        <f>IF($D1025="", "", IF(COUNTIF(Budgets!$T$11:$T$20, $D1025)&gt;0, $F$9, IF(COUNTIF(Budgets!$T$22:$T$46, $D1025)&gt;0, $E$9, "")))</f>
        <v/>
      </c>
      <c r="P1025" s="12" t="str">
        <f t="shared" si="77"/>
        <v/>
      </c>
      <c r="R1025" s="12" t="str">
        <f t="shared" si="78"/>
        <v/>
      </c>
      <c r="T1025" s="12" t="str">
        <f ca="1">IFERROR(INDEX(Report!$BE$6:$BE$17, MATCH($P1025, Report!$AZ$6:$AZ$17, 0)), "")</f>
        <v/>
      </c>
      <c r="V1025" s="12" t="str">
        <f t="shared" ca="1" si="79"/>
        <v/>
      </c>
      <c r="X1025" s="12" t="str">
        <f>IF($B1025="", "", IF(OR(ISNUMBER($B1025)=FALSE, $B1025&lt;Report!$AX$6, $B1025&gt;Report!$AY$17), "Red", ""))</f>
        <v/>
      </c>
    </row>
    <row r="1026" spans="1:24" x14ac:dyDescent="0.25">
      <c r="A1026" s="2"/>
      <c r="B1026" s="86"/>
      <c r="C1026" s="87"/>
      <c r="D1026" s="88"/>
      <c r="E1026" s="89"/>
      <c r="F1026" s="90"/>
      <c r="G1026" s="2"/>
      <c r="H1026" s="38" t="str">
        <f t="shared" si="75"/>
        <v/>
      </c>
      <c r="I1026" s="2"/>
      <c r="M1026" s="6" t="str">
        <f t="shared" si="76"/>
        <v/>
      </c>
      <c r="N1026" s="7" t="str">
        <f>IF($D1026="", "", IF(COUNTIF(Budgets!$T$11:$T$20, $D1026)&gt;0, $F$9, IF(COUNTIF(Budgets!$T$22:$T$46, $D1026)&gt;0, $E$9, "")))</f>
        <v/>
      </c>
      <c r="P1026" s="12" t="str">
        <f t="shared" si="77"/>
        <v/>
      </c>
      <c r="R1026" s="12" t="str">
        <f t="shared" si="78"/>
        <v/>
      </c>
      <c r="T1026" s="12" t="str">
        <f ca="1">IFERROR(INDEX(Report!$BE$6:$BE$17, MATCH($P1026, Report!$AZ$6:$AZ$17, 0)), "")</f>
        <v/>
      </c>
      <c r="V1026" s="12" t="str">
        <f t="shared" ca="1" si="79"/>
        <v/>
      </c>
      <c r="X1026" s="12" t="str">
        <f>IF($B1026="", "", IF(OR(ISNUMBER($B1026)=FALSE, $B1026&lt;Report!$AX$6, $B1026&gt;Report!$AY$17), "Red", ""))</f>
        <v/>
      </c>
    </row>
    <row r="1027" spans="1:24" x14ac:dyDescent="0.25">
      <c r="A1027" s="2"/>
      <c r="B1027" s="86"/>
      <c r="C1027" s="87"/>
      <c r="D1027" s="88"/>
      <c r="E1027" s="89"/>
      <c r="F1027" s="90"/>
      <c r="G1027" s="2"/>
      <c r="H1027" s="38" t="str">
        <f t="shared" si="75"/>
        <v/>
      </c>
      <c r="I1027" s="2"/>
      <c r="M1027" s="6" t="str">
        <f t="shared" si="76"/>
        <v/>
      </c>
      <c r="N1027" s="7" t="str">
        <f>IF($D1027="", "", IF(COUNTIF(Budgets!$T$11:$T$20, $D1027)&gt;0, $F$9, IF(COUNTIF(Budgets!$T$22:$T$46, $D1027)&gt;0, $E$9, "")))</f>
        <v/>
      </c>
      <c r="P1027" s="12" t="str">
        <f t="shared" si="77"/>
        <v/>
      </c>
      <c r="R1027" s="12" t="str">
        <f t="shared" si="78"/>
        <v/>
      </c>
      <c r="T1027" s="12" t="str">
        <f ca="1">IFERROR(INDEX(Report!$BE$6:$BE$17, MATCH($P1027, Report!$AZ$6:$AZ$17, 0)), "")</f>
        <v/>
      </c>
      <c r="V1027" s="12" t="str">
        <f t="shared" ca="1" si="79"/>
        <v/>
      </c>
      <c r="X1027" s="12" t="str">
        <f>IF($B1027="", "", IF(OR(ISNUMBER($B1027)=FALSE, $B1027&lt;Report!$AX$6, $B1027&gt;Report!$AY$17), "Red", ""))</f>
        <v/>
      </c>
    </row>
    <row r="1028" spans="1:24" x14ac:dyDescent="0.25">
      <c r="A1028" s="2"/>
      <c r="B1028" s="86"/>
      <c r="C1028" s="87"/>
      <c r="D1028" s="88"/>
      <c r="E1028" s="89"/>
      <c r="F1028" s="90"/>
      <c r="G1028" s="2"/>
      <c r="H1028" s="38" t="str">
        <f t="shared" si="75"/>
        <v/>
      </c>
      <c r="I1028" s="2"/>
      <c r="M1028" s="6" t="str">
        <f t="shared" si="76"/>
        <v/>
      </c>
      <c r="N1028" s="7" t="str">
        <f>IF($D1028="", "", IF(COUNTIF(Budgets!$T$11:$T$20, $D1028)&gt;0, $F$9, IF(COUNTIF(Budgets!$T$22:$T$46, $D1028)&gt;0, $E$9, "")))</f>
        <v/>
      </c>
      <c r="P1028" s="12" t="str">
        <f t="shared" si="77"/>
        <v/>
      </c>
      <c r="R1028" s="12" t="str">
        <f t="shared" si="78"/>
        <v/>
      </c>
      <c r="T1028" s="12" t="str">
        <f ca="1">IFERROR(INDEX(Report!$BE$6:$BE$17, MATCH($P1028, Report!$AZ$6:$AZ$17, 0)), "")</f>
        <v/>
      </c>
      <c r="V1028" s="12" t="str">
        <f t="shared" ca="1" si="79"/>
        <v/>
      </c>
      <c r="X1028" s="12" t="str">
        <f>IF($B1028="", "", IF(OR(ISNUMBER($B1028)=FALSE, $B1028&lt;Report!$AX$6, $B1028&gt;Report!$AY$17), "Red", ""))</f>
        <v/>
      </c>
    </row>
    <row r="1029" spans="1:24" x14ac:dyDescent="0.25">
      <c r="A1029" s="2"/>
      <c r="B1029" s="86"/>
      <c r="C1029" s="87"/>
      <c r="D1029" s="88"/>
      <c r="E1029" s="89"/>
      <c r="F1029" s="90"/>
      <c r="G1029" s="2"/>
      <c r="H1029" s="38" t="str">
        <f t="shared" si="75"/>
        <v/>
      </c>
      <c r="I1029" s="2"/>
      <c r="M1029" s="6" t="str">
        <f t="shared" si="76"/>
        <v/>
      </c>
      <c r="N1029" s="7" t="str">
        <f>IF($D1029="", "", IF(COUNTIF(Budgets!$T$11:$T$20, $D1029)&gt;0, $F$9, IF(COUNTIF(Budgets!$T$22:$T$46, $D1029)&gt;0, $E$9, "")))</f>
        <v/>
      </c>
      <c r="P1029" s="12" t="str">
        <f t="shared" si="77"/>
        <v/>
      </c>
      <c r="R1029" s="12" t="str">
        <f t="shared" si="78"/>
        <v/>
      </c>
      <c r="T1029" s="12" t="str">
        <f ca="1">IFERROR(INDEX(Report!$BE$6:$BE$17, MATCH($P1029, Report!$AZ$6:$AZ$17, 0)), "")</f>
        <v/>
      </c>
      <c r="V1029" s="12" t="str">
        <f t="shared" ca="1" si="79"/>
        <v/>
      </c>
      <c r="X1029" s="12" t="str">
        <f>IF($B1029="", "", IF(OR(ISNUMBER($B1029)=FALSE, $B1029&lt;Report!$AX$6, $B1029&gt;Report!$AY$17), "Red", ""))</f>
        <v/>
      </c>
    </row>
    <row r="1030" spans="1:24" x14ac:dyDescent="0.25">
      <c r="A1030" s="2"/>
      <c r="B1030" s="86"/>
      <c r="C1030" s="87"/>
      <c r="D1030" s="88"/>
      <c r="E1030" s="89"/>
      <c r="F1030" s="90"/>
      <c r="G1030" s="2"/>
      <c r="H1030" s="38" t="str">
        <f t="shared" si="75"/>
        <v/>
      </c>
      <c r="I1030" s="2"/>
      <c r="M1030" s="6" t="str">
        <f t="shared" si="76"/>
        <v/>
      </c>
      <c r="N1030" s="7" t="str">
        <f>IF($D1030="", "", IF(COUNTIF(Budgets!$T$11:$T$20, $D1030)&gt;0, $F$9, IF(COUNTIF(Budgets!$T$22:$T$46, $D1030)&gt;0, $E$9, "")))</f>
        <v/>
      </c>
      <c r="P1030" s="12" t="str">
        <f t="shared" si="77"/>
        <v/>
      </c>
      <c r="R1030" s="12" t="str">
        <f t="shared" si="78"/>
        <v/>
      </c>
      <c r="T1030" s="12" t="str">
        <f ca="1">IFERROR(INDEX(Report!$BE$6:$BE$17, MATCH($P1030, Report!$AZ$6:$AZ$17, 0)), "")</f>
        <v/>
      </c>
      <c r="V1030" s="12" t="str">
        <f t="shared" ca="1" si="79"/>
        <v/>
      </c>
      <c r="X1030" s="12" t="str">
        <f>IF($B1030="", "", IF(OR(ISNUMBER($B1030)=FALSE, $B1030&lt;Report!$AX$6, $B1030&gt;Report!$AY$17), "Red", ""))</f>
        <v/>
      </c>
    </row>
    <row r="1031" spans="1:24" x14ac:dyDescent="0.25">
      <c r="A1031" s="2"/>
      <c r="B1031" s="86"/>
      <c r="C1031" s="87"/>
      <c r="D1031" s="88"/>
      <c r="E1031" s="89"/>
      <c r="F1031" s="90"/>
      <c r="G1031" s="2"/>
      <c r="H1031" s="38" t="str">
        <f t="shared" si="75"/>
        <v/>
      </c>
      <c r="I1031" s="2"/>
      <c r="M1031" s="6" t="str">
        <f t="shared" si="76"/>
        <v/>
      </c>
      <c r="N1031" s="7" t="str">
        <f>IF($D1031="", "", IF(COUNTIF(Budgets!$T$11:$T$20, $D1031)&gt;0, $F$9, IF(COUNTIF(Budgets!$T$22:$T$46, $D1031)&gt;0, $E$9, "")))</f>
        <v/>
      </c>
      <c r="P1031" s="12" t="str">
        <f t="shared" si="77"/>
        <v/>
      </c>
      <c r="R1031" s="12" t="str">
        <f t="shared" si="78"/>
        <v/>
      </c>
      <c r="T1031" s="12" t="str">
        <f ca="1">IFERROR(INDEX(Report!$BE$6:$BE$17, MATCH($P1031, Report!$AZ$6:$AZ$17, 0)), "")</f>
        <v/>
      </c>
      <c r="V1031" s="12" t="str">
        <f t="shared" ca="1" si="79"/>
        <v/>
      </c>
      <c r="X1031" s="12" t="str">
        <f>IF($B1031="", "", IF(OR(ISNUMBER($B1031)=FALSE, $B1031&lt;Report!$AX$6, $B1031&gt;Report!$AY$17), "Red", ""))</f>
        <v/>
      </c>
    </row>
    <row r="1032" spans="1:24" x14ac:dyDescent="0.25">
      <c r="A1032" s="2"/>
      <c r="B1032" s="86"/>
      <c r="C1032" s="87"/>
      <c r="D1032" s="88"/>
      <c r="E1032" s="89"/>
      <c r="F1032" s="90"/>
      <c r="G1032" s="2"/>
      <c r="H1032" s="38" t="str">
        <f t="shared" si="75"/>
        <v/>
      </c>
      <c r="I1032" s="2"/>
      <c r="M1032" s="6" t="str">
        <f t="shared" si="76"/>
        <v/>
      </c>
      <c r="N1032" s="7" t="str">
        <f>IF($D1032="", "", IF(COUNTIF(Budgets!$T$11:$T$20, $D1032)&gt;0, $F$9, IF(COUNTIF(Budgets!$T$22:$T$46, $D1032)&gt;0, $E$9, "")))</f>
        <v/>
      </c>
      <c r="P1032" s="12" t="str">
        <f t="shared" si="77"/>
        <v/>
      </c>
      <c r="R1032" s="12" t="str">
        <f t="shared" si="78"/>
        <v/>
      </c>
      <c r="T1032" s="12" t="str">
        <f ca="1">IFERROR(INDEX(Report!$BE$6:$BE$17, MATCH($P1032, Report!$AZ$6:$AZ$17, 0)), "")</f>
        <v/>
      </c>
      <c r="V1032" s="12" t="str">
        <f t="shared" ca="1" si="79"/>
        <v/>
      </c>
      <c r="X1032" s="12" t="str">
        <f>IF($B1032="", "", IF(OR(ISNUMBER($B1032)=FALSE, $B1032&lt;Report!$AX$6, $B1032&gt;Report!$AY$17), "Red", ""))</f>
        <v/>
      </c>
    </row>
    <row r="1033" spans="1:24" x14ac:dyDescent="0.25">
      <c r="A1033" s="2"/>
      <c r="B1033" s="86"/>
      <c r="C1033" s="87"/>
      <c r="D1033" s="88"/>
      <c r="E1033" s="89"/>
      <c r="F1033" s="90"/>
      <c r="G1033" s="2"/>
      <c r="H1033" s="38" t="str">
        <f t="shared" si="75"/>
        <v/>
      </c>
      <c r="I1033" s="2"/>
      <c r="M1033" s="6" t="str">
        <f t="shared" si="76"/>
        <v/>
      </c>
      <c r="N1033" s="7" t="str">
        <f>IF($D1033="", "", IF(COUNTIF(Budgets!$T$11:$T$20, $D1033)&gt;0, $F$9, IF(COUNTIF(Budgets!$T$22:$T$46, $D1033)&gt;0, $E$9, "")))</f>
        <v/>
      </c>
      <c r="P1033" s="12" t="str">
        <f t="shared" si="77"/>
        <v/>
      </c>
      <c r="R1033" s="12" t="str">
        <f t="shared" si="78"/>
        <v/>
      </c>
      <c r="T1033" s="12" t="str">
        <f ca="1">IFERROR(INDEX(Report!$BE$6:$BE$17, MATCH($P1033, Report!$AZ$6:$AZ$17, 0)), "")</f>
        <v/>
      </c>
      <c r="V1033" s="12" t="str">
        <f t="shared" ca="1" si="79"/>
        <v/>
      </c>
      <c r="X1033" s="12" t="str">
        <f>IF($B1033="", "", IF(OR(ISNUMBER($B1033)=FALSE, $B1033&lt;Report!$AX$6, $B1033&gt;Report!$AY$17), "Red", ""))</f>
        <v/>
      </c>
    </row>
    <row r="1034" spans="1:24" x14ac:dyDescent="0.25">
      <c r="A1034" s="2"/>
      <c r="B1034" s="86"/>
      <c r="C1034" s="87"/>
      <c r="D1034" s="88"/>
      <c r="E1034" s="89"/>
      <c r="F1034" s="90"/>
      <c r="G1034" s="2"/>
      <c r="H1034" s="38" t="str">
        <f t="shared" si="75"/>
        <v/>
      </c>
      <c r="I1034" s="2"/>
      <c r="M1034" s="6" t="str">
        <f t="shared" si="76"/>
        <v/>
      </c>
      <c r="N1034" s="7" t="str">
        <f>IF($D1034="", "", IF(COUNTIF(Budgets!$T$11:$T$20, $D1034)&gt;0, $F$9, IF(COUNTIF(Budgets!$T$22:$T$46, $D1034)&gt;0, $E$9, "")))</f>
        <v/>
      </c>
      <c r="P1034" s="12" t="str">
        <f t="shared" si="77"/>
        <v/>
      </c>
      <c r="R1034" s="12" t="str">
        <f t="shared" si="78"/>
        <v/>
      </c>
      <c r="T1034" s="12" t="str">
        <f ca="1">IFERROR(INDEX(Report!$BE$6:$BE$17, MATCH($P1034, Report!$AZ$6:$AZ$17, 0)), "")</f>
        <v/>
      </c>
      <c r="V1034" s="12" t="str">
        <f t="shared" ca="1" si="79"/>
        <v/>
      </c>
      <c r="X1034" s="12" t="str">
        <f>IF($B1034="", "", IF(OR(ISNUMBER($B1034)=FALSE, $B1034&lt;Report!$AX$6, $B1034&gt;Report!$AY$17), "Red", ""))</f>
        <v/>
      </c>
    </row>
    <row r="1035" spans="1:24" x14ac:dyDescent="0.25">
      <c r="A1035" s="2"/>
      <c r="B1035" s="86"/>
      <c r="C1035" s="87"/>
      <c r="D1035" s="88"/>
      <c r="E1035" s="89"/>
      <c r="F1035" s="90"/>
      <c r="G1035" s="2"/>
      <c r="H1035" s="38" t="str">
        <f t="shared" si="75"/>
        <v/>
      </c>
      <c r="I1035" s="2"/>
      <c r="M1035" s="6" t="str">
        <f t="shared" si="76"/>
        <v/>
      </c>
      <c r="N1035" s="7" t="str">
        <f>IF($D1035="", "", IF(COUNTIF(Budgets!$T$11:$T$20, $D1035)&gt;0, $F$9, IF(COUNTIF(Budgets!$T$22:$T$46, $D1035)&gt;0, $E$9, "")))</f>
        <v/>
      </c>
      <c r="P1035" s="12" t="str">
        <f t="shared" si="77"/>
        <v/>
      </c>
      <c r="R1035" s="12" t="str">
        <f t="shared" si="78"/>
        <v/>
      </c>
      <c r="T1035" s="12" t="str">
        <f ca="1">IFERROR(INDEX(Report!$BE$6:$BE$17, MATCH($P1035, Report!$AZ$6:$AZ$17, 0)), "")</f>
        <v/>
      </c>
      <c r="V1035" s="12" t="str">
        <f t="shared" ca="1" si="79"/>
        <v/>
      </c>
      <c r="X1035" s="12" t="str">
        <f>IF($B1035="", "", IF(OR(ISNUMBER($B1035)=FALSE, $B1035&lt;Report!$AX$6, $B1035&gt;Report!$AY$17), "Red", ""))</f>
        <v/>
      </c>
    </row>
    <row r="1036" spans="1:24" x14ac:dyDescent="0.25">
      <c r="A1036" s="2"/>
      <c r="B1036" s="86"/>
      <c r="C1036" s="87"/>
      <c r="D1036" s="88"/>
      <c r="E1036" s="89"/>
      <c r="F1036" s="90"/>
      <c r="G1036" s="2"/>
      <c r="H1036" s="38" t="str">
        <f t="shared" ref="H1036:H1099" si="80">IF(OR($M1036="", $N1036=""), "", IF($M1036=$N1036, "", $H$9))</f>
        <v/>
      </c>
      <c r="I1036" s="2"/>
      <c r="M1036" s="6" t="str">
        <f t="shared" ref="M1036:M1099" si="81">IF(AND($E1036="", $F1036=""), "", IF(AND(NOT($E1036=""), NOT($F1036="")), "", IF($E1036="", $F$9, IF($F1036="", $E$9, ""))))</f>
        <v/>
      </c>
      <c r="N1036" s="7" t="str">
        <f>IF($D1036="", "", IF(COUNTIF(Budgets!$T$11:$T$20, $D1036)&gt;0, $F$9, IF(COUNTIF(Budgets!$T$22:$T$46, $D1036)&gt;0, $E$9, "")))</f>
        <v/>
      </c>
      <c r="P1036" s="12" t="str">
        <f t="shared" ref="P1036:P1099" si="82">IF($B1036="", "", IFERROR(TEXT($B1036, "mmm yyyy"), ""))</f>
        <v/>
      </c>
      <c r="R1036" s="12" t="str">
        <f t="shared" ref="R1036:R1099" si="83">IF(OR($P1036="", $D1036=""), "", CONCATENATE($D1036, " - ", $P1036))</f>
        <v/>
      </c>
      <c r="T1036" s="12" t="str">
        <f ca="1">IFERROR(INDEX(Report!$BE$6:$BE$17, MATCH($P1036, Report!$AZ$6:$AZ$17, 0)), "")</f>
        <v/>
      </c>
      <c r="V1036" s="12" t="str">
        <f t="shared" ref="V1036:V1099" ca="1" si="84">IF($T1036="X", IF($D1036="", "", $D1036), "")</f>
        <v/>
      </c>
      <c r="X1036" s="12" t="str">
        <f>IF($B1036="", "", IF(OR(ISNUMBER($B1036)=FALSE, $B1036&lt;Report!$AX$6, $B1036&gt;Report!$AY$17), "Red", ""))</f>
        <v/>
      </c>
    </row>
    <row r="1037" spans="1:24" x14ac:dyDescent="0.25">
      <c r="A1037" s="2"/>
      <c r="B1037" s="86"/>
      <c r="C1037" s="87"/>
      <c r="D1037" s="88"/>
      <c r="E1037" s="89"/>
      <c r="F1037" s="90"/>
      <c r="G1037" s="2"/>
      <c r="H1037" s="38" t="str">
        <f t="shared" si="80"/>
        <v/>
      </c>
      <c r="I1037" s="2"/>
      <c r="M1037" s="6" t="str">
        <f t="shared" si="81"/>
        <v/>
      </c>
      <c r="N1037" s="7" t="str">
        <f>IF($D1037="", "", IF(COUNTIF(Budgets!$T$11:$T$20, $D1037)&gt;0, $F$9, IF(COUNTIF(Budgets!$T$22:$T$46, $D1037)&gt;0, $E$9, "")))</f>
        <v/>
      </c>
      <c r="P1037" s="12" t="str">
        <f t="shared" si="82"/>
        <v/>
      </c>
      <c r="R1037" s="12" t="str">
        <f t="shared" si="83"/>
        <v/>
      </c>
      <c r="T1037" s="12" t="str">
        <f ca="1">IFERROR(INDEX(Report!$BE$6:$BE$17, MATCH($P1037, Report!$AZ$6:$AZ$17, 0)), "")</f>
        <v/>
      </c>
      <c r="V1037" s="12" t="str">
        <f t="shared" ca="1" si="84"/>
        <v/>
      </c>
      <c r="X1037" s="12" t="str">
        <f>IF($B1037="", "", IF(OR(ISNUMBER($B1037)=FALSE, $B1037&lt;Report!$AX$6, $B1037&gt;Report!$AY$17), "Red", ""))</f>
        <v/>
      </c>
    </row>
    <row r="1038" spans="1:24" x14ac:dyDescent="0.25">
      <c r="A1038" s="2"/>
      <c r="B1038" s="86"/>
      <c r="C1038" s="87"/>
      <c r="D1038" s="88"/>
      <c r="E1038" s="89"/>
      <c r="F1038" s="90"/>
      <c r="G1038" s="2"/>
      <c r="H1038" s="38" t="str">
        <f t="shared" si="80"/>
        <v/>
      </c>
      <c r="I1038" s="2"/>
      <c r="M1038" s="6" t="str">
        <f t="shared" si="81"/>
        <v/>
      </c>
      <c r="N1038" s="7" t="str">
        <f>IF($D1038="", "", IF(COUNTIF(Budgets!$T$11:$T$20, $D1038)&gt;0, $F$9, IF(COUNTIF(Budgets!$T$22:$T$46, $D1038)&gt;0, $E$9, "")))</f>
        <v/>
      </c>
      <c r="P1038" s="12" t="str">
        <f t="shared" si="82"/>
        <v/>
      </c>
      <c r="R1038" s="12" t="str">
        <f t="shared" si="83"/>
        <v/>
      </c>
      <c r="T1038" s="12" t="str">
        <f ca="1">IFERROR(INDEX(Report!$BE$6:$BE$17, MATCH($P1038, Report!$AZ$6:$AZ$17, 0)), "")</f>
        <v/>
      </c>
      <c r="V1038" s="12" t="str">
        <f t="shared" ca="1" si="84"/>
        <v/>
      </c>
      <c r="X1038" s="12" t="str">
        <f>IF($B1038="", "", IF(OR(ISNUMBER($B1038)=FALSE, $B1038&lt;Report!$AX$6, $B1038&gt;Report!$AY$17), "Red", ""))</f>
        <v/>
      </c>
    </row>
    <row r="1039" spans="1:24" x14ac:dyDescent="0.25">
      <c r="A1039" s="2"/>
      <c r="B1039" s="86"/>
      <c r="C1039" s="87"/>
      <c r="D1039" s="88"/>
      <c r="E1039" s="89"/>
      <c r="F1039" s="90"/>
      <c r="G1039" s="2"/>
      <c r="H1039" s="38" t="str">
        <f t="shared" si="80"/>
        <v/>
      </c>
      <c r="I1039" s="2"/>
      <c r="M1039" s="6" t="str">
        <f t="shared" si="81"/>
        <v/>
      </c>
      <c r="N1039" s="7" t="str">
        <f>IF($D1039="", "", IF(COUNTIF(Budgets!$T$11:$T$20, $D1039)&gt;0, $F$9, IF(COUNTIF(Budgets!$T$22:$T$46, $D1039)&gt;0, $E$9, "")))</f>
        <v/>
      </c>
      <c r="P1039" s="12" t="str">
        <f t="shared" si="82"/>
        <v/>
      </c>
      <c r="R1039" s="12" t="str">
        <f t="shared" si="83"/>
        <v/>
      </c>
      <c r="T1039" s="12" t="str">
        <f ca="1">IFERROR(INDEX(Report!$BE$6:$BE$17, MATCH($P1039, Report!$AZ$6:$AZ$17, 0)), "")</f>
        <v/>
      </c>
      <c r="V1039" s="12" t="str">
        <f t="shared" ca="1" si="84"/>
        <v/>
      </c>
      <c r="X1039" s="12" t="str">
        <f>IF($B1039="", "", IF(OR(ISNUMBER($B1039)=FALSE, $B1039&lt;Report!$AX$6, $B1039&gt;Report!$AY$17), "Red", ""))</f>
        <v/>
      </c>
    </row>
    <row r="1040" spans="1:24" x14ac:dyDescent="0.25">
      <c r="A1040" s="2"/>
      <c r="B1040" s="86"/>
      <c r="C1040" s="87"/>
      <c r="D1040" s="88"/>
      <c r="E1040" s="89"/>
      <c r="F1040" s="90"/>
      <c r="G1040" s="2"/>
      <c r="H1040" s="38" t="str">
        <f t="shared" si="80"/>
        <v/>
      </c>
      <c r="I1040" s="2"/>
      <c r="M1040" s="6" t="str">
        <f t="shared" si="81"/>
        <v/>
      </c>
      <c r="N1040" s="7" t="str">
        <f>IF($D1040="", "", IF(COUNTIF(Budgets!$T$11:$T$20, $D1040)&gt;0, $F$9, IF(COUNTIF(Budgets!$T$22:$T$46, $D1040)&gt;0, $E$9, "")))</f>
        <v/>
      </c>
      <c r="P1040" s="12" t="str">
        <f t="shared" si="82"/>
        <v/>
      </c>
      <c r="R1040" s="12" t="str">
        <f t="shared" si="83"/>
        <v/>
      </c>
      <c r="T1040" s="12" t="str">
        <f ca="1">IFERROR(INDEX(Report!$BE$6:$BE$17, MATCH($P1040, Report!$AZ$6:$AZ$17, 0)), "")</f>
        <v/>
      </c>
      <c r="V1040" s="12" t="str">
        <f t="shared" ca="1" si="84"/>
        <v/>
      </c>
      <c r="X1040" s="12" t="str">
        <f>IF($B1040="", "", IF(OR(ISNUMBER($B1040)=FALSE, $B1040&lt;Report!$AX$6, $B1040&gt;Report!$AY$17), "Red", ""))</f>
        <v/>
      </c>
    </row>
    <row r="1041" spans="1:24" x14ac:dyDescent="0.25">
      <c r="A1041" s="2"/>
      <c r="B1041" s="86"/>
      <c r="C1041" s="87"/>
      <c r="D1041" s="88"/>
      <c r="E1041" s="89"/>
      <c r="F1041" s="90"/>
      <c r="G1041" s="2"/>
      <c r="H1041" s="38" t="str">
        <f t="shared" si="80"/>
        <v/>
      </c>
      <c r="I1041" s="2"/>
      <c r="M1041" s="6" t="str">
        <f t="shared" si="81"/>
        <v/>
      </c>
      <c r="N1041" s="7" t="str">
        <f>IF($D1041="", "", IF(COUNTIF(Budgets!$T$11:$T$20, $D1041)&gt;0, $F$9, IF(COUNTIF(Budgets!$T$22:$T$46, $D1041)&gt;0, $E$9, "")))</f>
        <v/>
      </c>
      <c r="P1041" s="12" t="str">
        <f t="shared" si="82"/>
        <v/>
      </c>
      <c r="R1041" s="12" t="str">
        <f t="shared" si="83"/>
        <v/>
      </c>
      <c r="T1041" s="12" t="str">
        <f ca="1">IFERROR(INDEX(Report!$BE$6:$BE$17, MATCH($P1041, Report!$AZ$6:$AZ$17, 0)), "")</f>
        <v/>
      </c>
      <c r="V1041" s="12" t="str">
        <f t="shared" ca="1" si="84"/>
        <v/>
      </c>
      <c r="X1041" s="12" t="str">
        <f>IF($B1041="", "", IF(OR(ISNUMBER($B1041)=FALSE, $B1041&lt;Report!$AX$6, $B1041&gt;Report!$AY$17), "Red", ""))</f>
        <v/>
      </c>
    </row>
    <row r="1042" spans="1:24" x14ac:dyDescent="0.25">
      <c r="A1042" s="2"/>
      <c r="B1042" s="86"/>
      <c r="C1042" s="87"/>
      <c r="D1042" s="88"/>
      <c r="E1042" s="89"/>
      <c r="F1042" s="90"/>
      <c r="G1042" s="2"/>
      <c r="H1042" s="38" t="str">
        <f t="shared" si="80"/>
        <v/>
      </c>
      <c r="I1042" s="2"/>
      <c r="M1042" s="6" t="str">
        <f t="shared" si="81"/>
        <v/>
      </c>
      <c r="N1042" s="7" t="str">
        <f>IF($D1042="", "", IF(COUNTIF(Budgets!$T$11:$T$20, $D1042)&gt;0, $F$9, IF(COUNTIF(Budgets!$T$22:$T$46, $D1042)&gt;0, $E$9, "")))</f>
        <v/>
      </c>
      <c r="P1042" s="12" t="str">
        <f t="shared" si="82"/>
        <v/>
      </c>
      <c r="R1042" s="12" t="str">
        <f t="shared" si="83"/>
        <v/>
      </c>
      <c r="T1042" s="12" t="str">
        <f ca="1">IFERROR(INDEX(Report!$BE$6:$BE$17, MATCH($P1042, Report!$AZ$6:$AZ$17, 0)), "")</f>
        <v/>
      </c>
      <c r="V1042" s="12" t="str">
        <f t="shared" ca="1" si="84"/>
        <v/>
      </c>
      <c r="X1042" s="12" t="str">
        <f>IF($B1042="", "", IF(OR(ISNUMBER($B1042)=FALSE, $B1042&lt;Report!$AX$6, $B1042&gt;Report!$AY$17), "Red", ""))</f>
        <v/>
      </c>
    </row>
    <row r="1043" spans="1:24" x14ac:dyDescent="0.25">
      <c r="A1043" s="2"/>
      <c r="B1043" s="86"/>
      <c r="C1043" s="87"/>
      <c r="D1043" s="88"/>
      <c r="E1043" s="89"/>
      <c r="F1043" s="90"/>
      <c r="G1043" s="2"/>
      <c r="H1043" s="38" t="str">
        <f t="shared" si="80"/>
        <v/>
      </c>
      <c r="I1043" s="2"/>
      <c r="M1043" s="6" t="str">
        <f t="shared" si="81"/>
        <v/>
      </c>
      <c r="N1043" s="7" t="str">
        <f>IF($D1043="", "", IF(COUNTIF(Budgets!$T$11:$T$20, $D1043)&gt;0, $F$9, IF(COUNTIF(Budgets!$T$22:$T$46, $D1043)&gt;0, $E$9, "")))</f>
        <v/>
      </c>
      <c r="P1043" s="12" t="str">
        <f t="shared" si="82"/>
        <v/>
      </c>
      <c r="R1043" s="12" t="str">
        <f t="shared" si="83"/>
        <v/>
      </c>
      <c r="T1043" s="12" t="str">
        <f ca="1">IFERROR(INDEX(Report!$BE$6:$BE$17, MATCH($P1043, Report!$AZ$6:$AZ$17, 0)), "")</f>
        <v/>
      </c>
      <c r="V1043" s="12" t="str">
        <f t="shared" ca="1" si="84"/>
        <v/>
      </c>
      <c r="X1043" s="12" t="str">
        <f>IF($B1043="", "", IF(OR(ISNUMBER($B1043)=FALSE, $B1043&lt;Report!$AX$6, $B1043&gt;Report!$AY$17), "Red", ""))</f>
        <v/>
      </c>
    </row>
    <row r="1044" spans="1:24" x14ac:dyDescent="0.25">
      <c r="A1044" s="2"/>
      <c r="B1044" s="86"/>
      <c r="C1044" s="87"/>
      <c r="D1044" s="88"/>
      <c r="E1044" s="89"/>
      <c r="F1044" s="90"/>
      <c r="G1044" s="2"/>
      <c r="H1044" s="38" t="str">
        <f t="shared" si="80"/>
        <v/>
      </c>
      <c r="I1044" s="2"/>
      <c r="M1044" s="6" t="str">
        <f t="shared" si="81"/>
        <v/>
      </c>
      <c r="N1044" s="7" t="str">
        <f>IF($D1044="", "", IF(COUNTIF(Budgets!$T$11:$T$20, $D1044)&gt;0, $F$9, IF(COUNTIF(Budgets!$T$22:$T$46, $D1044)&gt;0, $E$9, "")))</f>
        <v/>
      </c>
      <c r="P1044" s="12" t="str">
        <f t="shared" si="82"/>
        <v/>
      </c>
      <c r="R1044" s="12" t="str">
        <f t="shared" si="83"/>
        <v/>
      </c>
      <c r="T1044" s="12" t="str">
        <f ca="1">IFERROR(INDEX(Report!$BE$6:$BE$17, MATCH($P1044, Report!$AZ$6:$AZ$17, 0)), "")</f>
        <v/>
      </c>
      <c r="V1044" s="12" t="str">
        <f t="shared" ca="1" si="84"/>
        <v/>
      </c>
      <c r="X1044" s="12" t="str">
        <f>IF($B1044="", "", IF(OR(ISNUMBER($B1044)=FALSE, $B1044&lt;Report!$AX$6, $B1044&gt;Report!$AY$17), "Red", ""))</f>
        <v/>
      </c>
    </row>
    <row r="1045" spans="1:24" x14ac:dyDescent="0.25">
      <c r="A1045" s="2"/>
      <c r="B1045" s="86"/>
      <c r="C1045" s="87"/>
      <c r="D1045" s="88"/>
      <c r="E1045" s="89"/>
      <c r="F1045" s="90"/>
      <c r="G1045" s="2"/>
      <c r="H1045" s="38" t="str">
        <f t="shared" si="80"/>
        <v/>
      </c>
      <c r="I1045" s="2"/>
      <c r="M1045" s="6" t="str">
        <f t="shared" si="81"/>
        <v/>
      </c>
      <c r="N1045" s="7" t="str">
        <f>IF($D1045="", "", IF(COUNTIF(Budgets!$T$11:$T$20, $D1045)&gt;0, $F$9, IF(COUNTIF(Budgets!$T$22:$T$46, $D1045)&gt;0, $E$9, "")))</f>
        <v/>
      </c>
      <c r="P1045" s="12" t="str">
        <f t="shared" si="82"/>
        <v/>
      </c>
      <c r="R1045" s="12" t="str">
        <f t="shared" si="83"/>
        <v/>
      </c>
      <c r="T1045" s="12" t="str">
        <f ca="1">IFERROR(INDEX(Report!$BE$6:$BE$17, MATCH($P1045, Report!$AZ$6:$AZ$17, 0)), "")</f>
        <v/>
      </c>
      <c r="V1045" s="12" t="str">
        <f t="shared" ca="1" si="84"/>
        <v/>
      </c>
      <c r="X1045" s="12" t="str">
        <f>IF($B1045="", "", IF(OR(ISNUMBER($B1045)=FALSE, $B1045&lt;Report!$AX$6, $B1045&gt;Report!$AY$17), "Red", ""))</f>
        <v/>
      </c>
    </row>
    <row r="1046" spans="1:24" x14ac:dyDescent="0.25">
      <c r="A1046" s="2"/>
      <c r="B1046" s="86"/>
      <c r="C1046" s="87"/>
      <c r="D1046" s="88"/>
      <c r="E1046" s="89"/>
      <c r="F1046" s="90"/>
      <c r="G1046" s="2"/>
      <c r="H1046" s="38" t="str">
        <f t="shared" si="80"/>
        <v/>
      </c>
      <c r="I1046" s="2"/>
      <c r="M1046" s="6" t="str">
        <f t="shared" si="81"/>
        <v/>
      </c>
      <c r="N1046" s="7" t="str">
        <f>IF($D1046="", "", IF(COUNTIF(Budgets!$T$11:$T$20, $D1046)&gt;0, $F$9, IF(COUNTIF(Budgets!$T$22:$T$46, $D1046)&gt;0, $E$9, "")))</f>
        <v/>
      </c>
      <c r="P1046" s="12" t="str">
        <f t="shared" si="82"/>
        <v/>
      </c>
      <c r="R1046" s="12" t="str">
        <f t="shared" si="83"/>
        <v/>
      </c>
      <c r="T1046" s="12" t="str">
        <f ca="1">IFERROR(INDEX(Report!$BE$6:$BE$17, MATCH($P1046, Report!$AZ$6:$AZ$17, 0)), "")</f>
        <v/>
      </c>
      <c r="V1046" s="12" t="str">
        <f t="shared" ca="1" si="84"/>
        <v/>
      </c>
      <c r="X1046" s="12" t="str">
        <f>IF($B1046="", "", IF(OR(ISNUMBER($B1046)=FALSE, $B1046&lt;Report!$AX$6, $B1046&gt;Report!$AY$17), "Red", ""))</f>
        <v/>
      </c>
    </row>
    <row r="1047" spans="1:24" x14ac:dyDescent="0.25">
      <c r="A1047" s="2"/>
      <c r="B1047" s="86"/>
      <c r="C1047" s="87"/>
      <c r="D1047" s="88"/>
      <c r="E1047" s="89"/>
      <c r="F1047" s="90"/>
      <c r="G1047" s="2"/>
      <c r="H1047" s="38" t="str">
        <f t="shared" si="80"/>
        <v/>
      </c>
      <c r="I1047" s="2"/>
      <c r="M1047" s="6" t="str">
        <f t="shared" si="81"/>
        <v/>
      </c>
      <c r="N1047" s="7" t="str">
        <f>IF($D1047="", "", IF(COUNTIF(Budgets!$T$11:$T$20, $D1047)&gt;0, $F$9, IF(COUNTIF(Budgets!$T$22:$T$46, $D1047)&gt;0, $E$9, "")))</f>
        <v/>
      </c>
      <c r="P1047" s="12" t="str">
        <f t="shared" si="82"/>
        <v/>
      </c>
      <c r="R1047" s="12" t="str">
        <f t="shared" si="83"/>
        <v/>
      </c>
      <c r="T1047" s="12" t="str">
        <f ca="1">IFERROR(INDEX(Report!$BE$6:$BE$17, MATCH($P1047, Report!$AZ$6:$AZ$17, 0)), "")</f>
        <v/>
      </c>
      <c r="V1047" s="12" t="str">
        <f t="shared" ca="1" si="84"/>
        <v/>
      </c>
      <c r="X1047" s="12" t="str">
        <f>IF($B1047="", "", IF(OR(ISNUMBER($B1047)=FALSE, $B1047&lt;Report!$AX$6, $B1047&gt;Report!$AY$17), "Red", ""))</f>
        <v/>
      </c>
    </row>
    <row r="1048" spans="1:24" x14ac:dyDescent="0.25">
      <c r="A1048" s="2"/>
      <c r="B1048" s="86"/>
      <c r="C1048" s="87"/>
      <c r="D1048" s="88"/>
      <c r="E1048" s="89"/>
      <c r="F1048" s="90"/>
      <c r="G1048" s="2"/>
      <c r="H1048" s="38" t="str">
        <f t="shared" si="80"/>
        <v/>
      </c>
      <c r="I1048" s="2"/>
      <c r="M1048" s="6" t="str">
        <f t="shared" si="81"/>
        <v/>
      </c>
      <c r="N1048" s="7" t="str">
        <f>IF($D1048="", "", IF(COUNTIF(Budgets!$T$11:$T$20, $D1048)&gt;0, $F$9, IF(COUNTIF(Budgets!$T$22:$T$46, $D1048)&gt;0, $E$9, "")))</f>
        <v/>
      </c>
      <c r="P1048" s="12" t="str">
        <f t="shared" si="82"/>
        <v/>
      </c>
      <c r="R1048" s="12" t="str">
        <f t="shared" si="83"/>
        <v/>
      </c>
      <c r="T1048" s="12" t="str">
        <f ca="1">IFERROR(INDEX(Report!$BE$6:$BE$17, MATCH($P1048, Report!$AZ$6:$AZ$17, 0)), "")</f>
        <v/>
      </c>
      <c r="V1048" s="12" t="str">
        <f t="shared" ca="1" si="84"/>
        <v/>
      </c>
      <c r="X1048" s="12" t="str">
        <f>IF($B1048="", "", IF(OR(ISNUMBER($B1048)=FALSE, $B1048&lt;Report!$AX$6, $B1048&gt;Report!$AY$17), "Red", ""))</f>
        <v/>
      </c>
    </row>
    <row r="1049" spans="1:24" x14ac:dyDescent="0.25">
      <c r="A1049" s="2"/>
      <c r="B1049" s="86"/>
      <c r="C1049" s="87"/>
      <c r="D1049" s="88"/>
      <c r="E1049" s="89"/>
      <c r="F1049" s="90"/>
      <c r="G1049" s="2"/>
      <c r="H1049" s="38" t="str">
        <f t="shared" si="80"/>
        <v/>
      </c>
      <c r="I1049" s="2"/>
      <c r="M1049" s="6" t="str">
        <f t="shared" si="81"/>
        <v/>
      </c>
      <c r="N1049" s="7" t="str">
        <f>IF($D1049="", "", IF(COUNTIF(Budgets!$T$11:$T$20, $D1049)&gt;0, $F$9, IF(COUNTIF(Budgets!$T$22:$T$46, $D1049)&gt;0, $E$9, "")))</f>
        <v/>
      </c>
      <c r="P1049" s="12" t="str">
        <f t="shared" si="82"/>
        <v/>
      </c>
      <c r="R1049" s="12" t="str">
        <f t="shared" si="83"/>
        <v/>
      </c>
      <c r="T1049" s="12" t="str">
        <f ca="1">IFERROR(INDEX(Report!$BE$6:$BE$17, MATCH($P1049, Report!$AZ$6:$AZ$17, 0)), "")</f>
        <v/>
      </c>
      <c r="V1049" s="12" t="str">
        <f t="shared" ca="1" si="84"/>
        <v/>
      </c>
      <c r="X1049" s="12" t="str">
        <f>IF($B1049="", "", IF(OR(ISNUMBER($B1049)=FALSE, $B1049&lt;Report!$AX$6, $B1049&gt;Report!$AY$17), "Red", ""))</f>
        <v/>
      </c>
    </row>
    <row r="1050" spans="1:24" x14ac:dyDescent="0.25">
      <c r="A1050" s="2"/>
      <c r="B1050" s="86"/>
      <c r="C1050" s="87"/>
      <c r="D1050" s="88"/>
      <c r="E1050" s="89"/>
      <c r="F1050" s="90"/>
      <c r="G1050" s="2"/>
      <c r="H1050" s="38" t="str">
        <f t="shared" si="80"/>
        <v/>
      </c>
      <c r="I1050" s="2"/>
      <c r="M1050" s="6" t="str">
        <f t="shared" si="81"/>
        <v/>
      </c>
      <c r="N1050" s="7" t="str">
        <f>IF($D1050="", "", IF(COUNTIF(Budgets!$T$11:$T$20, $D1050)&gt;0, $F$9, IF(COUNTIF(Budgets!$T$22:$T$46, $D1050)&gt;0, $E$9, "")))</f>
        <v/>
      </c>
      <c r="P1050" s="12" t="str">
        <f t="shared" si="82"/>
        <v/>
      </c>
      <c r="R1050" s="12" t="str">
        <f t="shared" si="83"/>
        <v/>
      </c>
      <c r="T1050" s="12" t="str">
        <f ca="1">IFERROR(INDEX(Report!$BE$6:$BE$17, MATCH($P1050, Report!$AZ$6:$AZ$17, 0)), "")</f>
        <v/>
      </c>
      <c r="V1050" s="12" t="str">
        <f t="shared" ca="1" si="84"/>
        <v/>
      </c>
      <c r="X1050" s="12" t="str">
        <f>IF($B1050="", "", IF(OR(ISNUMBER($B1050)=FALSE, $B1050&lt;Report!$AX$6, $B1050&gt;Report!$AY$17), "Red", ""))</f>
        <v/>
      </c>
    </row>
    <row r="1051" spans="1:24" x14ac:dyDescent="0.25">
      <c r="A1051" s="2"/>
      <c r="B1051" s="86"/>
      <c r="C1051" s="87"/>
      <c r="D1051" s="88"/>
      <c r="E1051" s="89"/>
      <c r="F1051" s="90"/>
      <c r="G1051" s="2"/>
      <c r="H1051" s="38" t="str">
        <f t="shared" si="80"/>
        <v/>
      </c>
      <c r="I1051" s="2"/>
      <c r="M1051" s="6" t="str">
        <f t="shared" si="81"/>
        <v/>
      </c>
      <c r="N1051" s="7" t="str">
        <f>IF($D1051="", "", IF(COUNTIF(Budgets!$T$11:$T$20, $D1051)&gt;0, $F$9, IF(COUNTIF(Budgets!$T$22:$T$46, $D1051)&gt;0, $E$9, "")))</f>
        <v/>
      </c>
      <c r="P1051" s="12" t="str">
        <f t="shared" si="82"/>
        <v/>
      </c>
      <c r="R1051" s="12" t="str">
        <f t="shared" si="83"/>
        <v/>
      </c>
      <c r="T1051" s="12" t="str">
        <f ca="1">IFERROR(INDEX(Report!$BE$6:$BE$17, MATCH($P1051, Report!$AZ$6:$AZ$17, 0)), "")</f>
        <v/>
      </c>
      <c r="V1051" s="12" t="str">
        <f t="shared" ca="1" si="84"/>
        <v/>
      </c>
      <c r="X1051" s="12" t="str">
        <f>IF($B1051="", "", IF(OR(ISNUMBER($B1051)=FALSE, $B1051&lt;Report!$AX$6, $B1051&gt;Report!$AY$17), "Red", ""))</f>
        <v/>
      </c>
    </row>
    <row r="1052" spans="1:24" x14ac:dyDescent="0.25">
      <c r="A1052" s="2"/>
      <c r="B1052" s="86"/>
      <c r="C1052" s="87"/>
      <c r="D1052" s="88"/>
      <c r="E1052" s="89"/>
      <c r="F1052" s="90"/>
      <c r="G1052" s="2"/>
      <c r="H1052" s="38" t="str">
        <f t="shared" si="80"/>
        <v/>
      </c>
      <c r="I1052" s="2"/>
      <c r="M1052" s="6" t="str">
        <f t="shared" si="81"/>
        <v/>
      </c>
      <c r="N1052" s="7" t="str">
        <f>IF($D1052="", "", IF(COUNTIF(Budgets!$T$11:$T$20, $D1052)&gt;0, $F$9, IF(COUNTIF(Budgets!$T$22:$T$46, $D1052)&gt;0, $E$9, "")))</f>
        <v/>
      </c>
      <c r="P1052" s="12" t="str">
        <f t="shared" si="82"/>
        <v/>
      </c>
      <c r="R1052" s="12" t="str">
        <f t="shared" si="83"/>
        <v/>
      </c>
      <c r="T1052" s="12" t="str">
        <f ca="1">IFERROR(INDEX(Report!$BE$6:$BE$17, MATCH($P1052, Report!$AZ$6:$AZ$17, 0)), "")</f>
        <v/>
      </c>
      <c r="V1052" s="12" t="str">
        <f t="shared" ca="1" si="84"/>
        <v/>
      </c>
      <c r="X1052" s="12" t="str">
        <f>IF($B1052="", "", IF(OR(ISNUMBER($B1052)=FALSE, $B1052&lt;Report!$AX$6, $B1052&gt;Report!$AY$17), "Red", ""))</f>
        <v/>
      </c>
    </row>
    <row r="1053" spans="1:24" x14ac:dyDescent="0.25">
      <c r="A1053" s="2"/>
      <c r="B1053" s="86"/>
      <c r="C1053" s="87"/>
      <c r="D1053" s="88"/>
      <c r="E1053" s="89"/>
      <c r="F1053" s="90"/>
      <c r="G1053" s="2"/>
      <c r="H1053" s="38" t="str">
        <f t="shared" si="80"/>
        <v/>
      </c>
      <c r="I1053" s="2"/>
      <c r="M1053" s="6" t="str">
        <f t="shared" si="81"/>
        <v/>
      </c>
      <c r="N1053" s="7" t="str">
        <f>IF($D1053="", "", IF(COUNTIF(Budgets!$T$11:$T$20, $D1053)&gt;0, $F$9, IF(COUNTIF(Budgets!$T$22:$T$46, $D1053)&gt;0, $E$9, "")))</f>
        <v/>
      </c>
      <c r="P1053" s="12" t="str">
        <f t="shared" si="82"/>
        <v/>
      </c>
      <c r="R1053" s="12" t="str">
        <f t="shared" si="83"/>
        <v/>
      </c>
      <c r="T1053" s="12" t="str">
        <f ca="1">IFERROR(INDEX(Report!$BE$6:$BE$17, MATCH($P1053, Report!$AZ$6:$AZ$17, 0)), "")</f>
        <v/>
      </c>
      <c r="V1053" s="12" t="str">
        <f t="shared" ca="1" si="84"/>
        <v/>
      </c>
      <c r="X1053" s="12" t="str">
        <f>IF($B1053="", "", IF(OR(ISNUMBER($B1053)=FALSE, $B1053&lt;Report!$AX$6, $B1053&gt;Report!$AY$17), "Red", ""))</f>
        <v/>
      </c>
    </row>
    <row r="1054" spans="1:24" x14ac:dyDescent="0.25">
      <c r="A1054" s="2"/>
      <c r="B1054" s="86"/>
      <c r="C1054" s="87"/>
      <c r="D1054" s="88"/>
      <c r="E1054" s="89"/>
      <c r="F1054" s="90"/>
      <c r="G1054" s="2"/>
      <c r="H1054" s="38" t="str">
        <f t="shared" si="80"/>
        <v/>
      </c>
      <c r="I1054" s="2"/>
      <c r="M1054" s="6" t="str">
        <f t="shared" si="81"/>
        <v/>
      </c>
      <c r="N1054" s="7" t="str">
        <f>IF($D1054="", "", IF(COUNTIF(Budgets!$T$11:$T$20, $D1054)&gt;0, $F$9, IF(COUNTIF(Budgets!$T$22:$T$46, $D1054)&gt;0, $E$9, "")))</f>
        <v/>
      </c>
      <c r="P1054" s="12" t="str">
        <f t="shared" si="82"/>
        <v/>
      </c>
      <c r="R1054" s="12" t="str">
        <f t="shared" si="83"/>
        <v/>
      </c>
      <c r="T1054" s="12" t="str">
        <f ca="1">IFERROR(INDEX(Report!$BE$6:$BE$17, MATCH($P1054, Report!$AZ$6:$AZ$17, 0)), "")</f>
        <v/>
      </c>
      <c r="V1054" s="12" t="str">
        <f t="shared" ca="1" si="84"/>
        <v/>
      </c>
      <c r="X1054" s="12" t="str">
        <f>IF($B1054="", "", IF(OR(ISNUMBER($B1054)=FALSE, $B1054&lt;Report!$AX$6, $B1054&gt;Report!$AY$17), "Red", ""))</f>
        <v/>
      </c>
    </row>
    <row r="1055" spans="1:24" x14ac:dyDescent="0.25">
      <c r="A1055" s="2"/>
      <c r="B1055" s="86"/>
      <c r="C1055" s="87"/>
      <c r="D1055" s="88"/>
      <c r="E1055" s="89"/>
      <c r="F1055" s="90"/>
      <c r="G1055" s="2"/>
      <c r="H1055" s="38" t="str">
        <f t="shared" si="80"/>
        <v/>
      </c>
      <c r="I1055" s="2"/>
      <c r="M1055" s="6" t="str">
        <f t="shared" si="81"/>
        <v/>
      </c>
      <c r="N1055" s="7" t="str">
        <f>IF($D1055="", "", IF(COUNTIF(Budgets!$T$11:$T$20, $D1055)&gt;0, $F$9, IF(COUNTIF(Budgets!$T$22:$T$46, $D1055)&gt;0, $E$9, "")))</f>
        <v/>
      </c>
      <c r="P1055" s="12" t="str">
        <f t="shared" si="82"/>
        <v/>
      </c>
      <c r="R1055" s="12" t="str">
        <f t="shared" si="83"/>
        <v/>
      </c>
      <c r="T1055" s="12" t="str">
        <f ca="1">IFERROR(INDEX(Report!$BE$6:$BE$17, MATCH($P1055, Report!$AZ$6:$AZ$17, 0)), "")</f>
        <v/>
      </c>
      <c r="V1055" s="12" t="str">
        <f t="shared" ca="1" si="84"/>
        <v/>
      </c>
      <c r="X1055" s="12" t="str">
        <f>IF($B1055="", "", IF(OR(ISNUMBER($B1055)=FALSE, $B1055&lt;Report!$AX$6, $B1055&gt;Report!$AY$17), "Red", ""))</f>
        <v/>
      </c>
    </row>
    <row r="1056" spans="1:24" x14ac:dyDescent="0.25">
      <c r="A1056" s="2"/>
      <c r="B1056" s="86"/>
      <c r="C1056" s="87"/>
      <c r="D1056" s="88"/>
      <c r="E1056" s="89"/>
      <c r="F1056" s="90"/>
      <c r="G1056" s="2"/>
      <c r="H1056" s="38" t="str">
        <f t="shared" si="80"/>
        <v/>
      </c>
      <c r="I1056" s="2"/>
      <c r="M1056" s="6" t="str">
        <f t="shared" si="81"/>
        <v/>
      </c>
      <c r="N1056" s="7" t="str">
        <f>IF($D1056="", "", IF(COUNTIF(Budgets!$T$11:$T$20, $D1056)&gt;0, $F$9, IF(COUNTIF(Budgets!$T$22:$T$46, $D1056)&gt;0, $E$9, "")))</f>
        <v/>
      </c>
      <c r="P1056" s="12" t="str">
        <f t="shared" si="82"/>
        <v/>
      </c>
      <c r="R1056" s="12" t="str">
        <f t="shared" si="83"/>
        <v/>
      </c>
      <c r="T1056" s="12" t="str">
        <f ca="1">IFERROR(INDEX(Report!$BE$6:$BE$17, MATCH($P1056, Report!$AZ$6:$AZ$17, 0)), "")</f>
        <v/>
      </c>
      <c r="V1056" s="12" t="str">
        <f t="shared" ca="1" si="84"/>
        <v/>
      </c>
      <c r="X1056" s="12" t="str">
        <f>IF($B1056="", "", IF(OR(ISNUMBER($B1056)=FALSE, $B1056&lt;Report!$AX$6, $B1056&gt;Report!$AY$17), "Red", ""))</f>
        <v/>
      </c>
    </row>
    <row r="1057" spans="1:24" x14ac:dyDescent="0.25">
      <c r="A1057" s="2"/>
      <c r="B1057" s="86"/>
      <c r="C1057" s="87"/>
      <c r="D1057" s="88"/>
      <c r="E1057" s="89"/>
      <c r="F1057" s="90"/>
      <c r="G1057" s="2"/>
      <c r="H1057" s="38" t="str">
        <f t="shared" si="80"/>
        <v/>
      </c>
      <c r="I1057" s="2"/>
      <c r="M1057" s="6" t="str">
        <f t="shared" si="81"/>
        <v/>
      </c>
      <c r="N1057" s="7" t="str">
        <f>IF($D1057="", "", IF(COUNTIF(Budgets!$T$11:$T$20, $D1057)&gt;0, $F$9, IF(COUNTIF(Budgets!$T$22:$T$46, $D1057)&gt;0, $E$9, "")))</f>
        <v/>
      </c>
      <c r="P1057" s="12" t="str">
        <f t="shared" si="82"/>
        <v/>
      </c>
      <c r="R1057" s="12" t="str">
        <f t="shared" si="83"/>
        <v/>
      </c>
      <c r="T1057" s="12" t="str">
        <f ca="1">IFERROR(INDEX(Report!$BE$6:$BE$17, MATCH($P1057, Report!$AZ$6:$AZ$17, 0)), "")</f>
        <v/>
      </c>
      <c r="V1057" s="12" t="str">
        <f t="shared" ca="1" si="84"/>
        <v/>
      </c>
      <c r="X1057" s="12" t="str">
        <f>IF($B1057="", "", IF(OR(ISNUMBER($B1057)=FALSE, $B1057&lt;Report!$AX$6, $B1057&gt;Report!$AY$17), "Red", ""))</f>
        <v/>
      </c>
    </row>
    <row r="1058" spans="1:24" x14ac:dyDescent="0.25">
      <c r="A1058" s="2"/>
      <c r="B1058" s="86"/>
      <c r="C1058" s="87"/>
      <c r="D1058" s="88"/>
      <c r="E1058" s="89"/>
      <c r="F1058" s="90"/>
      <c r="G1058" s="2"/>
      <c r="H1058" s="38" t="str">
        <f t="shared" si="80"/>
        <v/>
      </c>
      <c r="I1058" s="2"/>
      <c r="M1058" s="6" t="str">
        <f t="shared" si="81"/>
        <v/>
      </c>
      <c r="N1058" s="7" t="str">
        <f>IF($D1058="", "", IF(COUNTIF(Budgets!$T$11:$T$20, $D1058)&gt;0, $F$9, IF(COUNTIF(Budgets!$T$22:$T$46, $D1058)&gt;0, $E$9, "")))</f>
        <v/>
      </c>
      <c r="P1058" s="12" t="str">
        <f t="shared" si="82"/>
        <v/>
      </c>
      <c r="R1058" s="12" t="str">
        <f t="shared" si="83"/>
        <v/>
      </c>
      <c r="T1058" s="12" t="str">
        <f ca="1">IFERROR(INDEX(Report!$BE$6:$BE$17, MATCH($P1058, Report!$AZ$6:$AZ$17, 0)), "")</f>
        <v/>
      </c>
      <c r="V1058" s="12" t="str">
        <f t="shared" ca="1" si="84"/>
        <v/>
      </c>
      <c r="X1058" s="12" t="str">
        <f>IF($B1058="", "", IF(OR(ISNUMBER($B1058)=FALSE, $B1058&lt;Report!$AX$6, $B1058&gt;Report!$AY$17), "Red", ""))</f>
        <v/>
      </c>
    </row>
    <row r="1059" spans="1:24" x14ac:dyDescent="0.25">
      <c r="A1059" s="2"/>
      <c r="B1059" s="86"/>
      <c r="C1059" s="87"/>
      <c r="D1059" s="88"/>
      <c r="E1059" s="89"/>
      <c r="F1059" s="90"/>
      <c r="G1059" s="2"/>
      <c r="H1059" s="38" t="str">
        <f t="shared" si="80"/>
        <v/>
      </c>
      <c r="I1059" s="2"/>
      <c r="M1059" s="6" t="str">
        <f t="shared" si="81"/>
        <v/>
      </c>
      <c r="N1059" s="7" t="str">
        <f>IF($D1059="", "", IF(COUNTIF(Budgets!$T$11:$T$20, $D1059)&gt;0, $F$9, IF(COUNTIF(Budgets!$T$22:$T$46, $D1059)&gt;0, $E$9, "")))</f>
        <v/>
      </c>
      <c r="P1059" s="12" t="str">
        <f t="shared" si="82"/>
        <v/>
      </c>
      <c r="R1059" s="12" t="str">
        <f t="shared" si="83"/>
        <v/>
      </c>
      <c r="T1059" s="12" t="str">
        <f ca="1">IFERROR(INDEX(Report!$BE$6:$BE$17, MATCH($P1059, Report!$AZ$6:$AZ$17, 0)), "")</f>
        <v/>
      </c>
      <c r="V1059" s="12" t="str">
        <f t="shared" ca="1" si="84"/>
        <v/>
      </c>
      <c r="X1059" s="12" t="str">
        <f>IF($B1059="", "", IF(OR(ISNUMBER($B1059)=FALSE, $B1059&lt;Report!$AX$6, $B1059&gt;Report!$AY$17), "Red", ""))</f>
        <v/>
      </c>
    </row>
    <row r="1060" spans="1:24" x14ac:dyDescent="0.25">
      <c r="A1060" s="2"/>
      <c r="B1060" s="86"/>
      <c r="C1060" s="87"/>
      <c r="D1060" s="88"/>
      <c r="E1060" s="89"/>
      <c r="F1060" s="90"/>
      <c r="G1060" s="2"/>
      <c r="H1060" s="38" t="str">
        <f t="shared" si="80"/>
        <v/>
      </c>
      <c r="I1060" s="2"/>
      <c r="M1060" s="6" t="str">
        <f t="shared" si="81"/>
        <v/>
      </c>
      <c r="N1060" s="7" t="str">
        <f>IF($D1060="", "", IF(COUNTIF(Budgets!$T$11:$T$20, $D1060)&gt;0, $F$9, IF(COUNTIF(Budgets!$T$22:$T$46, $D1060)&gt;0, $E$9, "")))</f>
        <v/>
      </c>
      <c r="P1060" s="12" t="str">
        <f t="shared" si="82"/>
        <v/>
      </c>
      <c r="R1060" s="12" t="str">
        <f t="shared" si="83"/>
        <v/>
      </c>
      <c r="T1060" s="12" t="str">
        <f ca="1">IFERROR(INDEX(Report!$BE$6:$BE$17, MATCH($P1060, Report!$AZ$6:$AZ$17, 0)), "")</f>
        <v/>
      </c>
      <c r="V1060" s="12" t="str">
        <f t="shared" ca="1" si="84"/>
        <v/>
      </c>
      <c r="X1060" s="12" t="str">
        <f>IF($B1060="", "", IF(OR(ISNUMBER($B1060)=FALSE, $B1060&lt;Report!$AX$6, $B1060&gt;Report!$AY$17), "Red", ""))</f>
        <v/>
      </c>
    </row>
    <row r="1061" spans="1:24" x14ac:dyDescent="0.25">
      <c r="A1061" s="2"/>
      <c r="B1061" s="86"/>
      <c r="C1061" s="87"/>
      <c r="D1061" s="88"/>
      <c r="E1061" s="89"/>
      <c r="F1061" s="90"/>
      <c r="G1061" s="2"/>
      <c r="H1061" s="38" t="str">
        <f t="shared" si="80"/>
        <v/>
      </c>
      <c r="I1061" s="2"/>
      <c r="M1061" s="6" t="str">
        <f t="shared" si="81"/>
        <v/>
      </c>
      <c r="N1061" s="7" t="str">
        <f>IF($D1061="", "", IF(COUNTIF(Budgets!$T$11:$T$20, $D1061)&gt;0, $F$9, IF(COUNTIF(Budgets!$T$22:$T$46, $D1061)&gt;0, $E$9, "")))</f>
        <v/>
      </c>
      <c r="P1061" s="12" t="str">
        <f t="shared" si="82"/>
        <v/>
      </c>
      <c r="R1061" s="12" t="str">
        <f t="shared" si="83"/>
        <v/>
      </c>
      <c r="T1061" s="12" t="str">
        <f ca="1">IFERROR(INDEX(Report!$BE$6:$BE$17, MATCH($P1061, Report!$AZ$6:$AZ$17, 0)), "")</f>
        <v/>
      </c>
      <c r="V1061" s="12" t="str">
        <f t="shared" ca="1" si="84"/>
        <v/>
      </c>
      <c r="X1061" s="12" t="str">
        <f>IF($B1061="", "", IF(OR(ISNUMBER($B1061)=FALSE, $B1061&lt;Report!$AX$6, $B1061&gt;Report!$AY$17), "Red", ""))</f>
        <v/>
      </c>
    </row>
    <row r="1062" spans="1:24" x14ac:dyDescent="0.25">
      <c r="A1062" s="2"/>
      <c r="B1062" s="86"/>
      <c r="C1062" s="87"/>
      <c r="D1062" s="88"/>
      <c r="E1062" s="89"/>
      <c r="F1062" s="90"/>
      <c r="G1062" s="2"/>
      <c r="H1062" s="38" t="str">
        <f t="shared" si="80"/>
        <v/>
      </c>
      <c r="I1062" s="2"/>
      <c r="M1062" s="6" t="str">
        <f t="shared" si="81"/>
        <v/>
      </c>
      <c r="N1062" s="7" t="str">
        <f>IF($D1062="", "", IF(COUNTIF(Budgets!$T$11:$T$20, $D1062)&gt;0, $F$9, IF(COUNTIF(Budgets!$T$22:$T$46, $D1062)&gt;0, $E$9, "")))</f>
        <v/>
      </c>
      <c r="P1062" s="12" t="str">
        <f t="shared" si="82"/>
        <v/>
      </c>
      <c r="R1062" s="12" t="str">
        <f t="shared" si="83"/>
        <v/>
      </c>
      <c r="T1062" s="12" t="str">
        <f ca="1">IFERROR(INDEX(Report!$BE$6:$BE$17, MATCH($P1062, Report!$AZ$6:$AZ$17, 0)), "")</f>
        <v/>
      </c>
      <c r="V1062" s="12" t="str">
        <f t="shared" ca="1" si="84"/>
        <v/>
      </c>
      <c r="X1062" s="12" t="str">
        <f>IF($B1062="", "", IF(OR(ISNUMBER($B1062)=FALSE, $B1062&lt;Report!$AX$6, $B1062&gt;Report!$AY$17), "Red", ""))</f>
        <v/>
      </c>
    </row>
    <row r="1063" spans="1:24" x14ac:dyDescent="0.25">
      <c r="A1063" s="2"/>
      <c r="B1063" s="86"/>
      <c r="C1063" s="87"/>
      <c r="D1063" s="88"/>
      <c r="E1063" s="89"/>
      <c r="F1063" s="90"/>
      <c r="G1063" s="2"/>
      <c r="H1063" s="38" t="str">
        <f t="shared" si="80"/>
        <v/>
      </c>
      <c r="I1063" s="2"/>
      <c r="M1063" s="6" t="str">
        <f t="shared" si="81"/>
        <v/>
      </c>
      <c r="N1063" s="7" t="str">
        <f>IF($D1063="", "", IF(COUNTIF(Budgets!$T$11:$T$20, $D1063)&gt;0, $F$9, IF(COUNTIF(Budgets!$T$22:$T$46, $D1063)&gt;0, $E$9, "")))</f>
        <v/>
      </c>
      <c r="P1063" s="12" t="str">
        <f t="shared" si="82"/>
        <v/>
      </c>
      <c r="R1063" s="12" t="str">
        <f t="shared" si="83"/>
        <v/>
      </c>
      <c r="T1063" s="12" t="str">
        <f ca="1">IFERROR(INDEX(Report!$BE$6:$BE$17, MATCH($P1063, Report!$AZ$6:$AZ$17, 0)), "")</f>
        <v/>
      </c>
      <c r="V1063" s="12" t="str">
        <f t="shared" ca="1" si="84"/>
        <v/>
      </c>
      <c r="X1063" s="12" t="str">
        <f>IF($B1063="", "", IF(OR(ISNUMBER($B1063)=FALSE, $B1063&lt;Report!$AX$6, $B1063&gt;Report!$AY$17), "Red", ""))</f>
        <v/>
      </c>
    </row>
    <row r="1064" spans="1:24" x14ac:dyDescent="0.25">
      <c r="A1064" s="2"/>
      <c r="B1064" s="86"/>
      <c r="C1064" s="87"/>
      <c r="D1064" s="88"/>
      <c r="E1064" s="89"/>
      <c r="F1064" s="90"/>
      <c r="G1064" s="2"/>
      <c r="H1064" s="38" t="str">
        <f t="shared" si="80"/>
        <v/>
      </c>
      <c r="I1064" s="2"/>
      <c r="M1064" s="6" t="str">
        <f t="shared" si="81"/>
        <v/>
      </c>
      <c r="N1064" s="7" t="str">
        <f>IF($D1064="", "", IF(COUNTIF(Budgets!$T$11:$T$20, $D1064)&gt;0, $F$9, IF(COUNTIF(Budgets!$T$22:$T$46, $D1064)&gt;0, $E$9, "")))</f>
        <v/>
      </c>
      <c r="P1064" s="12" t="str">
        <f t="shared" si="82"/>
        <v/>
      </c>
      <c r="R1064" s="12" t="str">
        <f t="shared" si="83"/>
        <v/>
      </c>
      <c r="T1064" s="12" t="str">
        <f ca="1">IFERROR(INDEX(Report!$BE$6:$BE$17, MATCH($P1064, Report!$AZ$6:$AZ$17, 0)), "")</f>
        <v/>
      </c>
      <c r="V1064" s="12" t="str">
        <f t="shared" ca="1" si="84"/>
        <v/>
      </c>
      <c r="X1064" s="12" t="str">
        <f>IF($B1064="", "", IF(OR(ISNUMBER($B1064)=FALSE, $B1064&lt;Report!$AX$6, $B1064&gt;Report!$AY$17), "Red", ""))</f>
        <v/>
      </c>
    </row>
    <row r="1065" spans="1:24" x14ac:dyDescent="0.25">
      <c r="A1065" s="2"/>
      <c r="B1065" s="86"/>
      <c r="C1065" s="87"/>
      <c r="D1065" s="88"/>
      <c r="E1065" s="89"/>
      <c r="F1065" s="90"/>
      <c r="G1065" s="2"/>
      <c r="H1065" s="38" t="str">
        <f t="shared" si="80"/>
        <v/>
      </c>
      <c r="I1065" s="2"/>
      <c r="M1065" s="6" t="str">
        <f t="shared" si="81"/>
        <v/>
      </c>
      <c r="N1065" s="7" t="str">
        <f>IF($D1065="", "", IF(COUNTIF(Budgets!$T$11:$T$20, $D1065)&gt;0, $F$9, IF(COUNTIF(Budgets!$T$22:$T$46, $D1065)&gt;0, $E$9, "")))</f>
        <v/>
      </c>
      <c r="P1065" s="12" t="str">
        <f t="shared" si="82"/>
        <v/>
      </c>
      <c r="R1065" s="12" t="str">
        <f t="shared" si="83"/>
        <v/>
      </c>
      <c r="T1065" s="12" t="str">
        <f ca="1">IFERROR(INDEX(Report!$BE$6:$BE$17, MATCH($P1065, Report!$AZ$6:$AZ$17, 0)), "")</f>
        <v/>
      </c>
      <c r="V1065" s="12" t="str">
        <f t="shared" ca="1" si="84"/>
        <v/>
      </c>
      <c r="X1065" s="12" t="str">
        <f>IF($B1065="", "", IF(OR(ISNUMBER($B1065)=FALSE, $B1065&lt;Report!$AX$6, $B1065&gt;Report!$AY$17), "Red", ""))</f>
        <v/>
      </c>
    </row>
    <row r="1066" spans="1:24" x14ac:dyDescent="0.25">
      <c r="A1066" s="2"/>
      <c r="B1066" s="86"/>
      <c r="C1066" s="87"/>
      <c r="D1066" s="88"/>
      <c r="E1066" s="89"/>
      <c r="F1066" s="90"/>
      <c r="G1066" s="2"/>
      <c r="H1066" s="38" t="str">
        <f t="shared" si="80"/>
        <v/>
      </c>
      <c r="I1066" s="2"/>
      <c r="M1066" s="6" t="str">
        <f t="shared" si="81"/>
        <v/>
      </c>
      <c r="N1066" s="7" t="str">
        <f>IF($D1066="", "", IF(COUNTIF(Budgets!$T$11:$T$20, $D1066)&gt;0, $F$9, IF(COUNTIF(Budgets!$T$22:$T$46, $D1066)&gt;0, $E$9, "")))</f>
        <v/>
      </c>
      <c r="P1066" s="12" t="str">
        <f t="shared" si="82"/>
        <v/>
      </c>
      <c r="R1066" s="12" t="str">
        <f t="shared" si="83"/>
        <v/>
      </c>
      <c r="T1066" s="12" t="str">
        <f ca="1">IFERROR(INDEX(Report!$BE$6:$BE$17, MATCH($P1066, Report!$AZ$6:$AZ$17, 0)), "")</f>
        <v/>
      </c>
      <c r="V1066" s="12" t="str">
        <f t="shared" ca="1" si="84"/>
        <v/>
      </c>
      <c r="X1066" s="12" t="str">
        <f>IF($B1066="", "", IF(OR(ISNUMBER($B1066)=FALSE, $B1066&lt;Report!$AX$6, $B1066&gt;Report!$AY$17), "Red", ""))</f>
        <v/>
      </c>
    </row>
    <row r="1067" spans="1:24" x14ac:dyDescent="0.25">
      <c r="A1067" s="2"/>
      <c r="B1067" s="86"/>
      <c r="C1067" s="87"/>
      <c r="D1067" s="88"/>
      <c r="E1067" s="89"/>
      <c r="F1067" s="90"/>
      <c r="G1067" s="2"/>
      <c r="H1067" s="38" t="str">
        <f t="shared" si="80"/>
        <v/>
      </c>
      <c r="I1067" s="2"/>
      <c r="M1067" s="6" t="str">
        <f t="shared" si="81"/>
        <v/>
      </c>
      <c r="N1067" s="7" t="str">
        <f>IF($D1067="", "", IF(COUNTIF(Budgets!$T$11:$T$20, $D1067)&gt;0, $F$9, IF(COUNTIF(Budgets!$T$22:$T$46, $D1067)&gt;0, $E$9, "")))</f>
        <v/>
      </c>
      <c r="P1067" s="12" t="str">
        <f t="shared" si="82"/>
        <v/>
      </c>
      <c r="R1067" s="12" t="str">
        <f t="shared" si="83"/>
        <v/>
      </c>
      <c r="T1067" s="12" t="str">
        <f ca="1">IFERROR(INDEX(Report!$BE$6:$BE$17, MATCH($P1067, Report!$AZ$6:$AZ$17, 0)), "")</f>
        <v/>
      </c>
      <c r="V1067" s="12" t="str">
        <f t="shared" ca="1" si="84"/>
        <v/>
      </c>
      <c r="X1067" s="12" t="str">
        <f>IF($B1067="", "", IF(OR(ISNUMBER($B1067)=FALSE, $B1067&lt;Report!$AX$6, $B1067&gt;Report!$AY$17), "Red", ""))</f>
        <v/>
      </c>
    </row>
    <row r="1068" spans="1:24" x14ac:dyDescent="0.25">
      <c r="A1068" s="2"/>
      <c r="B1068" s="86"/>
      <c r="C1068" s="87"/>
      <c r="D1068" s="88"/>
      <c r="E1068" s="89"/>
      <c r="F1068" s="90"/>
      <c r="G1068" s="2"/>
      <c r="H1068" s="38" t="str">
        <f t="shared" si="80"/>
        <v/>
      </c>
      <c r="I1068" s="2"/>
      <c r="M1068" s="6" t="str">
        <f t="shared" si="81"/>
        <v/>
      </c>
      <c r="N1068" s="7" t="str">
        <f>IF($D1068="", "", IF(COUNTIF(Budgets!$T$11:$T$20, $D1068)&gt;0, $F$9, IF(COUNTIF(Budgets!$T$22:$T$46, $D1068)&gt;0, $E$9, "")))</f>
        <v/>
      </c>
      <c r="P1068" s="12" t="str">
        <f t="shared" si="82"/>
        <v/>
      </c>
      <c r="R1068" s="12" t="str">
        <f t="shared" si="83"/>
        <v/>
      </c>
      <c r="T1068" s="12" t="str">
        <f ca="1">IFERROR(INDEX(Report!$BE$6:$BE$17, MATCH($P1068, Report!$AZ$6:$AZ$17, 0)), "")</f>
        <v/>
      </c>
      <c r="V1068" s="12" t="str">
        <f t="shared" ca="1" si="84"/>
        <v/>
      </c>
      <c r="X1068" s="12" t="str">
        <f>IF($B1068="", "", IF(OR(ISNUMBER($B1068)=FALSE, $B1068&lt;Report!$AX$6, $B1068&gt;Report!$AY$17), "Red", ""))</f>
        <v/>
      </c>
    </row>
    <row r="1069" spans="1:24" x14ac:dyDescent="0.25">
      <c r="A1069" s="2"/>
      <c r="B1069" s="86"/>
      <c r="C1069" s="87"/>
      <c r="D1069" s="88"/>
      <c r="E1069" s="89"/>
      <c r="F1069" s="90"/>
      <c r="G1069" s="2"/>
      <c r="H1069" s="38" t="str">
        <f t="shared" si="80"/>
        <v/>
      </c>
      <c r="I1069" s="2"/>
      <c r="M1069" s="6" t="str">
        <f t="shared" si="81"/>
        <v/>
      </c>
      <c r="N1069" s="7" t="str">
        <f>IF($D1069="", "", IF(COUNTIF(Budgets!$T$11:$T$20, $D1069)&gt;0, $F$9, IF(COUNTIF(Budgets!$T$22:$T$46, $D1069)&gt;0, $E$9, "")))</f>
        <v/>
      </c>
      <c r="P1069" s="12" t="str">
        <f t="shared" si="82"/>
        <v/>
      </c>
      <c r="R1069" s="12" t="str">
        <f t="shared" si="83"/>
        <v/>
      </c>
      <c r="T1069" s="12" t="str">
        <f ca="1">IFERROR(INDEX(Report!$BE$6:$BE$17, MATCH($P1069, Report!$AZ$6:$AZ$17, 0)), "")</f>
        <v/>
      </c>
      <c r="V1069" s="12" t="str">
        <f t="shared" ca="1" si="84"/>
        <v/>
      </c>
      <c r="X1069" s="12" t="str">
        <f>IF($B1069="", "", IF(OR(ISNUMBER($B1069)=FALSE, $B1069&lt;Report!$AX$6, $B1069&gt;Report!$AY$17), "Red", ""))</f>
        <v/>
      </c>
    </row>
    <row r="1070" spans="1:24" x14ac:dyDescent="0.25">
      <c r="A1070" s="2"/>
      <c r="B1070" s="86"/>
      <c r="C1070" s="87"/>
      <c r="D1070" s="88"/>
      <c r="E1070" s="89"/>
      <c r="F1070" s="90"/>
      <c r="G1070" s="2"/>
      <c r="H1070" s="38" t="str">
        <f t="shared" si="80"/>
        <v/>
      </c>
      <c r="I1070" s="2"/>
      <c r="M1070" s="6" t="str">
        <f t="shared" si="81"/>
        <v/>
      </c>
      <c r="N1070" s="7" t="str">
        <f>IF($D1070="", "", IF(COUNTIF(Budgets!$T$11:$T$20, $D1070)&gt;0, $F$9, IF(COUNTIF(Budgets!$T$22:$T$46, $D1070)&gt;0, $E$9, "")))</f>
        <v/>
      </c>
      <c r="P1070" s="12" t="str">
        <f t="shared" si="82"/>
        <v/>
      </c>
      <c r="R1070" s="12" t="str">
        <f t="shared" si="83"/>
        <v/>
      </c>
      <c r="T1070" s="12" t="str">
        <f ca="1">IFERROR(INDEX(Report!$BE$6:$BE$17, MATCH($P1070, Report!$AZ$6:$AZ$17, 0)), "")</f>
        <v/>
      </c>
      <c r="V1070" s="12" t="str">
        <f t="shared" ca="1" si="84"/>
        <v/>
      </c>
      <c r="X1070" s="12" t="str">
        <f>IF($B1070="", "", IF(OR(ISNUMBER($B1070)=FALSE, $B1070&lt;Report!$AX$6, $B1070&gt;Report!$AY$17), "Red", ""))</f>
        <v/>
      </c>
    </row>
    <row r="1071" spans="1:24" x14ac:dyDescent="0.25">
      <c r="A1071" s="2"/>
      <c r="B1071" s="86"/>
      <c r="C1071" s="87"/>
      <c r="D1071" s="88"/>
      <c r="E1071" s="89"/>
      <c r="F1071" s="90"/>
      <c r="G1071" s="2"/>
      <c r="H1071" s="38" t="str">
        <f t="shared" si="80"/>
        <v/>
      </c>
      <c r="I1071" s="2"/>
      <c r="M1071" s="6" t="str">
        <f t="shared" si="81"/>
        <v/>
      </c>
      <c r="N1071" s="7" t="str">
        <f>IF($D1071="", "", IF(COUNTIF(Budgets!$T$11:$T$20, $D1071)&gt;0, $F$9, IF(COUNTIF(Budgets!$T$22:$T$46, $D1071)&gt;0, $E$9, "")))</f>
        <v/>
      </c>
      <c r="P1071" s="12" t="str">
        <f t="shared" si="82"/>
        <v/>
      </c>
      <c r="R1071" s="12" t="str">
        <f t="shared" si="83"/>
        <v/>
      </c>
      <c r="T1071" s="12" t="str">
        <f ca="1">IFERROR(INDEX(Report!$BE$6:$BE$17, MATCH($P1071, Report!$AZ$6:$AZ$17, 0)), "")</f>
        <v/>
      </c>
      <c r="V1071" s="12" t="str">
        <f t="shared" ca="1" si="84"/>
        <v/>
      </c>
      <c r="X1071" s="12" t="str">
        <f>IF($B1071="", "", IF(OR(ISNUMBER($B1071)=FALSE, $B1071&lt;Report!$AX$6, $B1071&gt;Report!$AY$17), "Red", ""))</f>
        <v/>
      </c>
    </row>
    <row r="1072" spans="1:24" x14ac:dyDescent="0.25">
      <c r="A1072" s="2"/>
      <c r="B1072" s="86"/>
      <c r="C1072" s="87"/>
      <c r="D1072" s="88"/>
      <c r="E1072" s="89"/>
      <c r="F1072" s="90"/>
      <c r="G1072" s="2"/>
      <c r="H1072" s="38" t="str">
        <f t="shared" si="80"/>
        <v/>
      </c>
      <c r="I1072" s="2"/>
      <c r="M1072" s="6" t="str">
        <f t="shared" si="81"/>
        <v/>
      </c>
      <c r="N1072" s="7" t="str">
        <f>IF($D1072="", "", IF(COUNTIF(Budgets!$T$11:$T$20, $D1072)&gt;0, $F$9, IF(COUNTIF(Budgets!$T$22:$T$46, $D1072)&gt;0, $E$9, "")))</f>
        <v/>
      </c>
      <c r="P1072" s="12" t="str">
        <f t="shared" si="82"/>
        <v/>
      </c>
      <c r="R1072" s="12" t="str">
        <f t="shared" si="83"/>
        <v/>
      </c>
      <c r="T1072" s="12" t="str">
        <f ca="1">IFERROR(INDEX(Report!$BE$6:$BE$17, MATCH($P1072, Report!$AZ$6:$AZ$17, 0)), "")</f>
        <v/>
      </c>
      <c r="V1072" s="12" t="str">
        <f t="shared" ca="1" si="84"/>
        <v/>
      </c>
      <c r="X1072" s="12" t="str">
        <f>IF($B1072="", "", IF(OR(ISNUMBER($B1072)=FALSE, $B1072&lt;Report!$AX$6, $B1072&gt;Report!$AY$17), "Red", ""))</f>
        <v/>
      </c>
    </row>
    <row r="1073" spans="1:24" x14ac:dyDescent="0.25">
      <c r="A1073" s="2"/>
      <c r="B1073" s="86"/>
      <c r="C1073" s="87"/>
      <c r="D1073" s="88"/>
      <c r="E1073" s="89"/>
      <c r="F1073" s="90"/>
      <c r="G1073" s="2"/>
      <c r="H1073" s="38" t="str">
        <f t="shared" si="80"/>
        <v/>
      </c>
      <c r="I1073" s="2"/>
      <c r="M1073" s="6" t="str">
        <f t="shared" si="81"/>
        <v/>
      </c>
      <c r="N1073" s="7" t="str">
        <f>IF($D1073="", "", IF(COUNTIF(Budgets!$T$11:$T$20, $D1073)&gt;0, $F$9, IF(COUNTIF(Budgets!$T$22:$T$46, $D1073)&gt;0, $E$9, "")))</f>
        <v/>
      </c>
      <c r="P1073" s="12" t="str">
        <f t="shared" si="82"/>
        <v/>
      </c>
      <c r="R1073" s="12" t="str">
        <f t="shared" si="83"/>
        <v/>
      </c>
      <c r="T1073" s="12" t="str">
        <f ca="1">IFERROR(INDEX(Report!$BE$6:$BE$17, MATCH($P1073, Report!$AZ$6:$AZ$17, 0)), "")</f>
        <v/>
      </c>
      <c r="V1073" s="12" t="str">
        <f t="shared" ca="1" si="84"/>
        <v/>
      </c>
      <c r="X1073" s="12" t="str">
        <f>IF($B1073="", "", IF(OR(ISNUMBER($B1073)=FALSE, $B1073&lt;Report!$AX$6, $B1073&gt;Report!$AY$17), "Red", ""))</f>
        <v/>
      </c>
    </row>
    <row r="1074" spans="1:24" x14ac:dyDescent="0.25">
      <c r="A1074" s="2"/>
      <c r="B1074" s="86"/>
      <c r="C1074" s="87"/>
      <c r="D1074" s="88"/>
      <c r="E1074" s="89"/>
      <c r="F1074" s="90"/>
      <c r="G1074" s="2"/>
      <c r="H1074" s="38" t="str">
        <f t="shared" si="80"/>
        <v/>
      </c>
      <c r="I1074" s="2"/>
      <c r="M1074" s="6" t="str">
        <f t="shared" si="81"/>
        <v/>
      </c>
      <c r="N1074" s="7" t="str">
        <f>IF($D1074="", "", IF(COUNTIF(Budgets!$T$11:$T$20, $D1074)&gt;0, $F$9, IF(COUNTIF(Budgets!$T$22:$T$46, $D1074)&gt;0, $E$9, "")))</f>
        <v/>
      </c>
      <c r="P1074" s="12" t="str">
        <f t="shared" si="82"/>
        <v/>
      </c>
      <c r="R1074" s="12" t="str">
        <f t="shared" si="83"/>
        <v/>
      </c>
      <c r="T1074" s="12" t="str">
        <f ca="1">IFERROR(INDEX(Report!$BE$6:$BE$17, MATCH($P1074, Report!$AZ$6:$AZ$17, 0)), "")</f>
        <v/>
      </c>
      <c r="V1074" s="12" t="str">
        <f t="shared" ca="1" si="84"/>
        <v/>
      </c>
      <c r="X1074" s="12" t="str">
        <f>IF($B1074="", "", IF(OR(ISNUMBER($B1074)=FALSE, $B1074&lt;Report!$AX$6, $B1074&gt;Report!$AY$17), "Red", ""))</f>
        <v/>
      </c>
    </row>
    <row r="1075" spans="1:24" x14ac:dyDescent="0.25">
      <c r="A1075" s="2"/>
      <c r="B1075" s="86"/>
      <c r="C1075" s="87"/>
      <c r="D1075" s="88"/>
      <c r="E1075" s="89"/>
      <c r="F1075" s="90"/>
      <c r="G1075" s="2"/>
      <c r="H1075" s="38" t="str">
        <f t="shared" si="80"/>
        <v/>
      </c>
      <c r="I1075" s="2"/>
      <c r="M1075" s="6" t="str">
        <f t="shared" si="81"/>
        <v/>
      </c>
      <c r="N1075" s="7" t="str">
        <f>IF($D1075="", "", IF(COUNTIF(Budgets!$T$11:$T$20, $D1075)&gt;0, $F$9, IF(COUNTIF(Budgets!$T$22:$T$46, $D1075)&gt;0, $E$9, "")))</f>
        <v/>
      </c>
      <c r="P1075" s="12" t="str">
        <f t="shared" si="82"/>
        <v/>
      </c>
      <c r="R1075" s="12" t="str">
        <f t="shared" si="83"/>
        <v/>
      </c>
      <c r="T1075" s="12" t="str">
        <f ca="1">IFERROR(INDEX(Report!$BE$6:$BE$17, MATCH($P1075, Report!$AZ$6:$AZ$17, 0)), "")</f>
        <v/>
      </c>
      <c r="V1075" s="12" t="str">
        <f t="shared" ca="1" si="84"/>
        <v/>
      </c>
      <c r="X1075" s="12" t="str">
        <f>IF($B1075="", "", IF(OR(ISNUMBER($B1075)=FALSE, $B1075&lt;Report!$AX$6, $B1075&gt;Report!$AY$17), "Red", ""))</f>
        <v/>
      </c>
    </row>
    <row r="1076" spans="1:24" x14ac:dyDescent="0.25">
      <c r="A1076" s="2"/>
      <c r="B1076" s="86"/>
      <c r="C1076" s="87"/>
      <c r="D1076" s="88"/>
      <c r="E1076" s="89"/>
      <c r="F1076" s="90"/>
      <c r="G1076" s="2"/>
      <c r="H1076" s="38" t="str">
        <f t="shared" si="80"/>
        <v/>
      </c>
      <c r="I1076" s="2"/>
      <c r="M1076" s="6" t="str">
        <f t="shared" si="81"/>
        <v/>
      </c>
      <c r="N1076" s="7" t="str">
        <f>IF($D1076="", "", IF(COUNTIF(Budgets!$T$11:$T$20, $D1076)&gt;0, $F$9, IF(COUNTIF(Budgets!$T$22:$T$46, $D1076)&gt;0, $E$9, "")))</f>
        <v/>
      </c>
      <c r="P1076" s="12" t="str">
        <f t="shared" si="82"/>
        <v/>
      </c>
      <c r="R1076" s="12" t="str">
        <f t="shared" si="83"/>
        <v/>
      </c>
      <c r="T1076" s="12" t="str">
        <f ca="1">IFERROR(INDEX(Report!$BE$6:$BE$17, MATCH($P1076, Report!$AZ$6:$AZ$17, 0)), "")</f>
        <v/>
      </c>
      <c r="V1076" s="12" t="str">
        <f t="shared" ca="1" si="84"/>
        <v/>
      </c>
      <c r="X1076" s="12" t="str">
        <f>IF($B1076="", "", IF(OR(ISNUMBER($B1076)=FALSE, $B1076&lt;Report!$AX$6, $B1076&gt;Report!$AY$17), "Red", ""))</f>
        <v/>
      </c>
    </row>
    <row r="1077" spans="1:24" x14ac:dyDescent="0.25">
      <c r="A1077" s="2"/>
      <c r="B1077" s="86"/>
      <c r="C1077" s="87"/>
      <c r="D1077" s="88"/>
      <c r="E1077" s="89"/>
      <c r="F1077" s="90"/>
      <c r="G1077" s="2"/>
      <c r="H1077" s="38" t="str">
        <f t="shared" si="80"/>
        <v/>
      </c>
      <c r="I1077" s="2"/>
      <c r="M1077" s="6" t="str">
        <f t="shared" si="81"/>
        <v/>
      </c>
      <c r="N1077" s="7" t="str">
        <f>IF($D1077="", "", IF(COUNTIF(Budgets!$T$11:$T$20, $D1077)&gt;0, $F$9, IF(COUNTIF(Budgets!$T$22:$T$46, $D1077)&gt;0, $E$9, "")))</f>
        <v/>
      </c>
      <c r="P1077" s="12" t="str">
        <f t="shared" si="82"/>
        <v/>
      </c>
      <c r="R1077" s="12" t="str">
        <f t="shared" si="83"/>
        <v/>
      </c>
      <c r="T1077" s="12" t="str">
        <f ca="1">IFERROR(INDEX(Report!$BE$6:$BE$17, MATCH($P1077, Report!$AZ$6:$AZ$17, 0)), "")</f>
        <v/>
      </c>
      <c r="V1077" s="12" t="str">
        <f t="shared" ca="1" si="84"/>
        <v/>
      </c>
      <c r="X1077" s="12" t="str">
        <f>IF($B1077="", "", IF(OR(ISNUMBER($B1077)=FALSE, $B1077&lt;Report!$AX$6, $B1077&gt;Report!$AY$17), "Red", ""))</f>
        <v/>
      </c>
    </row>
    <row r="1078" spans="1:24" x14ac:dyDescent="0.25">
      <c r="A1078" s="2"/>
      <c r="B1078" s="86"/>
      <c r="C1078" s="87"/>
      <c r="D1078" s="88"/>
      <c r="E1078" s="89"/>
      <c r="F1078" s="90"/>
      <c r="G1078" s="2"/>
      <c r="H1078" s="38" t="str">
        <f t="shared" si="80"/>
        <v/>
      </c>
      <c r="I1078" s="2"/>
      <c r="M1078" s="6" t="str">
        <f t="shared" si="81"/>
        <v/>
      </c>
      <c r="N1078" s="7" t="str">
        <f>IF($D1078="", "", IF(COUNTIF(Budgets!$T$11:$T$20, $D1078)&gt;0, $F$9, IF(COUNTIF(Budgets!$T$22:$T$46, $D1078)&gt;0, $E$9, "")))</f>
        <v/>
      </c>
      <c r="P1078" s="12" t="str">
        <f t="shared" si="82"/>
        <v/>
      </c>
      <c r="R1078" s="12" t="str">
        <f t="shared" si="83"/>
        <v/>
      </c>
      <c r="T1078" s="12" t="str">
        <f ca="1">IFERROR(INDEX(Report!$BE$6:$BE$17, MATCH($P1078, Report!$AZ$6:$AZ$17, 0)), "")</f>
        <v/>
      </c>
      <c r="V1078" s="12" t="str">
        <f t="shared" ca="1" si="84"/>
        <v/>
      </c>
      <c r="X1078" s="12" t="str">
        <f>IF($B1078="", "", IF(OR(ISNUMBER($B1078)=FALSE, $B1078&lt;Report!$AX$6, $B1078&gt;Report!$AY$17), "Red", ""))</f>
        <v/>
      </c>
    </row>
    <row r="1079" spans="1:24" x14ac:dyDescent="0.25">
      <c r="A1079" s="2"/>
      <c r="B1079" s="86"/>
      <c r="C1079" s="87"/>
      <c r="D1079" s="88"/>
      <c r="E1079" s="89"/>
      <c r="F1079" s="90"/>
      <c r="G1079" s="2"/>
      <c r="H1079" s="38" t="str">
        <f t="shared" si="80"/>
        <v/>
      </c>
      <c r="I1079" s="2"/>
      <c r="M1079" s="6" t="str">
        <f t="shared" si="81"/>
        <v/>
      </c>
      <c r="N1079" s="7" t="str">
        <f>IF($D1079="", "", IF(COUNTIF(Budgets!$T$11:$T$20, $D1079)&gt;0, $F$9, IF(COUNTIF(Budgets!$T$22:$T$46, $D1079)&gt;0, $E$9, "")))</f>
        <v/>
      </c>
      <c r="P1079" s="12" t="str">
        <f t="shared" si="82"/>
        <v/>
      </c>
      <c r="R1079" s="12" t="str">
        <f t="shared" si="83"/>
        <v/>
      </c>
      <c r="T1079" s="12" t="str">
        <f ca="1">IFERROR(INDEX(Report!$BE$6:$BE$17, MATCH($P1079, Report!$AZ$6:$AZ$17, 0)), "")</f>
        <v/>
      </c>
      <c r="V1079" s="12" t="str">
        <f t="shared" ca="1" si="84"/>
        <v/>
      </c>
      <c r="X1079" s="12" t="str">
        <f>IF($B1079="", "", IF(OR(ISNUMBER($B1079)=FALSE, $B1079&lt;Report!$AX$6, $B1079&gt;Report!$AY$17), "Red", ""))</f>
        <v/>
      </c>
    </row>
    <row r="1080" spans="1:24" x14ac:dyDescent="0.25">
      <c r="A1080" s="2"/>
      <c r="B1080" s="86"/>
      <c r="C1080" s="87"/>
      <c r="D1080" s="88"/>
      <c r="E1080" s="89"/>
      <c r="F1080" s="90"/>
      <c r="G1080" s="2"/>
      <c r="H1080" s="38" t="str">
        <f t="shared" si="80"/>
        <v/>
      </c>
      <c r="I1080" s="2"/>
      <c r="M1080" s="6" t="str">
        <f t="shared" si="81"/>
        <v/>
      </c>
      <c r="N1080" s="7" t="str">
        <f>IF($D1080="", "", IF(COUNTIF(Budgets!$T$11:$T$20, $D1080)&gt;0, $F$9, IF(COUNTIF(Budgets!$T$22:$T$46, $D1080)&gt;0, $E$9, "")))</f>
        <v/>
      </c>
      <c r="P1080" s="12" t="str">
        <f t="shared" si="82"/>
        <v/>
      </c>
      <c r="R1080" s="12" t="str">
        <f t="shared" si="83"/>
        <v/>
      </c>
      <c r="T1080" s="12" t="str">
        <f ca="1">IFERROR(INDEX(Report!$BE$6:$BE$17, MATCH($P1080, Report!$AZ$6:$AZ$17, 0)), "")</f>
        <v/>
      </c>
      <c r="V1080" s="12" t="str">
        <f t="shared" ca="1" si="84"/>
        <v/>
      </c>
      <c r="X1080" s="12" t="str">
        <f>IF($B1080="", "", IF(OR(ISNUMBER($B1080)=FALSE, $B1080&lt;Report!$AX$6, $B1080&gt;Report!$AY$17), "Red", ""))</f>
        <v/>
      </c>
    </row>
    <row r="1081" spans="1:24" x14ac:dyDescent="0.25">
      <c r="A1081" s="2"/>
      <c r="B1081" s="86"/>
      <c r="C1081" s="87"/>
      <c r="D1081" s="88"/>
      <c r="E1081" s="89"/>
      <c r="F1081" s="90"/>
      <c r="G1081" s="2"/>
      <c r="H1081" s="38" t="str">
        <f t="shared" si="80"/>
        <v/>
      </c>
      <c r="I1081" s="2"/>
      <c r="M1081" s="6" t="str">
        <f t="shared" si="81"/>
        <v/>
      </c>
      <c r="N1081" s="7" t="str">
        <f>IF($D1081="", "", IF(COUNTIF(Budgets!$T$11:$T$20, $D1081)&gt;0, $F$9, IF(COUNTIF(Budgets!$T$22:$T$46, $D1081)&gt;0, $E$9, "")))</f>
        <v/>
      </c>
      <c r="P1081" s="12" t="str">
        <f t="shared" si="82"/>
        <v/>
      </c>
      <c r="R1081" s="12" t="str">
        <f t="shared" si="83"/>
        <v/>
      </c>
      <c r="T1081" s="12" t="str">
        <f ca="1">IFERROR(INDEX(Report!$BE$6:$BE$17, MATCH($P1081, Report!$AZ$6:$AZ$17, 0)), "")</f>
        <v/>
      </c>
      <c r="V1081" s="12" t="str">
        <f t="shared" ca="1" si="84"/>
        <v/>
      </c>
      <c r="X1081" s="12" t="str">
        <f>IF($B1081="", "", IF(OR(ISNUMBER($B1081)=FALSE, $B1081&lt;Report!$AX$6, $B1081&gt;Report!$AY$17), "Red", ""))</f>
        <v/>
      </c>
    </row>
    <row r="1082" spans="1:24" x14ac:dyDescent="0.25">
      <c r="A1082" s="2"/>
      <c r="B1082" s="86"/>
      <c r="C1082" s="87"/>
      <c r="D1082" s="88"/>
      <c r="E1082" s="89"/>
      <c r="F1082" s="90"/>
      <c r="G1082" s="2"/>
      <c r="H1082" s="38" t="str">
        <f t="shared" si="80"/>
        <v/>
      </c>
      <c r="I1082" s="2"/>
      <c r="M1082" s="6" t="str">
        <f t="shared" si="81"/>
        <v/>
      </c>
      <c r="N1082" s="7" t="str">
        <f>IF($D1082="", "", IF(COUNTIF(Budgets!$T$11:$T$20, $D1082)&gt;0, $F$9, IF(COUNTIF(Budgets!$T$22:$T$46, $D1082)&gt;0, $E$9, "")))</f>
        <v/>
      </c>
      <c r="P1082" s="12" t="str">
        <f t="shared" si="82"/>
        <v/>
      </c>
      <c r="R1082" s="12" t="str">
        <f t="shared" si="83"/>
        <v/>
      </c>
      <c r="T1082" s="12" t="str">
        <f ca="1">IFERROR(INDEX(Report!$BE$6:$BE$17, MATCH($P1082, Report!$AZ$6:$AZ$17, 0)), "")</f>
        <v/>
      </c>
      <c r="V1082" s="12" t="str">
        <f t="shared" ca="1" si="84"/>
        <v/>
      </c>
      <c r="X1082" s="12" t="str">
        <f>IF($B1082="", "", IF(OR(ISNUMBER($B1082)=FALSE, $B1082&lt;Report!$AX$6, $B1082&gt;Report!$AY$17), "Red", ""))</f>
        <v/>
      </c>
    </row>
    <row r="1083" spans="1:24" x14ac:dyDescent="0.25">
      <c r="A1083" s="2"/>
      <c r="B1083" s="86"/>
      <c r="C1083" s="87"/>
      <c r="D1083" s="88"/>
      <c r="E1083" s="89"/>
      <c r="F1083" s="90"/>
      <c r="G1083" s="2"/>
      <c r="H1083" s="38" t="str">
        <f t="shared" si="80"/>
        <v/>
      </c>
      <c r="I1083" s="2"/>
      <c r="M1083" s="6" t="str">
        <f t="shared" si="81"/>
        <v/>
      </c>
      <c r="N1083" s="7" t="str">
        <f>IF($D1083="", "", IF(COUNTIF(Budgets!$T$11:$T$20, $D1083)&gt;0, $F$9, IF(COUNTIF(Budgets!$T$22:$T$46, $D1083)&gt;0, $E$9, "")))</f>
        <v/>
      </c>
      <c r="P1083" s="12" t="str">
        <f t="shared" si="82"/>
        <v/>
      </c>
      <c r="R1083" s="12" t="str">
        <f t="shared" si="83"/>
        <v/>
      </c>
      <c r="T1083" s="12" t="str">
        <f ca="1">IFERROR(INDEX(Report!$BE$6:$BE$17, MATCH($P1083, Report!$AZ$6:$AZ$17, 0)), "")</f>
        <v/>
      </c>
      <c r="V1083" s="12" t="str">
        <f t="shared" ca="1" si="84"/>
        <v/>
      </c>
      <c r="X1083" s="12" t="str">
        <f>IF($B1083="", "", IF(OR(ISNUMBER($B1083)=FALSE, $B1083&lt;Report!$AX$6, $B1083&gt;Report!$AY$17), "Red", ""))</f>
        <v/>
      </c>
    </row>
    <row r="1084" spans="1:24" x14ac:dyDescent="0.25">
      <c r="A1084" s="2"/>
      <c r="B1084" s="86"/>
      <c r="C1084" s="87"/>
      <c r="D1084" s="88"/>
      <c r="E1084" s="89"/>
      <c r="F1084" s="90"/>
      <c r="G1084" s="2"/>
      <c r="H1084" s="38" t="str">
        <f t="shared" si="80"/>
        <v/>
      </c>
      <c r="I1084" s="2"/>
      <c r="M1084" s="6" t="str">
        <f t="shared" si="81"/>
        <v/>
      </c>
      <c r="N1084" s="7" t="str">
        <f>IF($D1084="", "", IF(COUNTIF(Budgets!$T$11:$T$20, $D1084)&gt;0, $F$9, IF(COUNTIF(Budgets!$T$22:$T$46, $D1084)&gt;0, $E$9, "")))</f>
        <v/>
      </c>
      <c r="P1084" s="12" t="str">
        <f t="shared" si="82"/>
        <v/>
      </c>
      <c r="R1084" s="12" t="str">
        <f t="shared" si="83"/>
        <v/>
      </c>
      <c r="T1084" s="12" t="str">
        <f ca="1">IFERROR(INDEX(Report!$BE$6:$BE$17, MATCH($P1084, Report!$AZ$6:$AZ$17, 0)), "")</f>
        <v/>
      </c>
      <c r="V1084" s="12" t="str">
        <f t="shared" ca="1" si="84"/>
        <v/>
      </c>
      <c r="X1084" s="12" t="str">
        <f>IF($B1084="", "", IF(OR(ISNUMBER($B1084)=FALSE, $B1084&lt;Report!$AX$6, $B1084&gt;Report!$AY$17), "Red", ""))</f>
        <v/>
      </c>
    </row>
    <row r="1085" spans="1:24" x14ac:dyDescent="0.25">
      <c r="A1085" s="2"/>
      <c r="B1085" s="86"/>
      <c r="C1085" s="87"/>
      <c r="D1085" s="88"/>
      <c r="E1085" s="89"/>
      <c r="F1085" s="90"/>
      <c r="G1085" s="2"/>
      <c r="H1085" s="38" t="str">
        <f t="shared" si="80"/>
        <v/>
      </c>
      <c r="I1085" s="2"/>
      <c r="M1085" s="6" t="str">
        <f t="shared" si="81"/>
        <v/>
      </c>
      <c r="N1085" s="7" t="str">
        <f>IF($D1085="", "", IF(COUNTIF(Budgets!$T$11:$T$20, $D1085)&gt;0, $F$9, IF(COUNTIF(Budgets!$T$22:$T$46, $D1085)&gt;0, $E$9, "")))</f>
        <v/>
      </c>
      <c r="P1085" s="12" t="str">
        <f t="shared" si="82"/>
        <v/>
      </c>
      <c r="R1085" s="12" t="str">
        <f t="shared" si="83"/>
        <v/>
      </c>
      <c r="T1085" s="12" t="str">
        <f ca="1">IFERROR(INDEX(Report!$BE$6:$BE$17, MATCH($P1085, Report!$AZ$6:$AZ$17, 0)), "")</f>
        <v/>
      </c>
      <c r="V1085" s="12" t="str">
        <f t="shared" ca="1" si="84"/>
        <v/>
      </c>
      <c r="X1085" s="12" t="str">
        <f>IF($B1085="", "", IF(OR(ISNUMBER($B1085)=FALSE, $B1085&lt;Report!$AX$6, $B1085&gt;Report!$AY$17), "Red", ""))</f>
        <v/>
      </c>
    </row>
    <row r="1086" spans="1:24" x14ac:dyDescent="0.25">
      <c r="A1086" s="2"/>
      <c r="B1086" s="86"/>
      <c r="C1086" s="87"/>
      <c r="D1086" s="88"/>
      <c r="E1086" s="89"/>
      <c r="F1086" s="90"/>
      <c r="G1086" s="2"/>
      <c r="H1086" s="38" t="str">
        <f t="shared" si="80"/>
        <v/>
      </c>
      <c r="I1086" s="2"/>
      <c r="M1086" s="6" t="str">
        <f t="shared" si="81"/>
        <v/>
      </c>
      <c r="N1086" s="7" t="str">
        <f>IF($D1086="", "", IF(COUNTIF(Budgets!$T$11:$T$20, $D1086)&gt;0, $F$9, IF(COUNTIF(Budgets!$T$22:$T$46, $D1086)&gt;0, $E$9, "")))</f>
        <v/>
      </c>
      <c r="P1086" s="12" t="str">
        <f t="shared" si="82"/>
        <v/>
      </c>
      <c r="R1086" s="12" t="str">
        <f t="shared" si="83"/>
        <v/>
      </c>
      <c r="T1086" s="12" t="str">
        <f ca="1">IFERROR(INDEX(Report!$BE$6:$BE$17, MATCH($P1086, Report!$AZ$6:$AZ$17, 0)), "")</f>
        <v/>
      </c>
      <c r="V1086" s="12" t="str">
        <f t="shared" ca="1" si="84"/>
        <v/>
      </c>
      <c r="X1086" s="12" t="str">
        <f>IF($B1086="", "", IF(OR(ISNUMBER($B1086)=FALSE, $B1086&lt;Report!$AX$6, $B1086&gt;Report!$AY$17), "Red", ""))</f>
        <v/>
      </c>
    </row>
    <row r="1087" spans="1:24" x14ac:dyDescent="0.25">
      <c r="A1087" s="2"/>
      <c r="B1087" s="86"/>
      <c r="C1087" s="87"/>
      <c r="D1087" s="88"/>
      <c r="E1087" s="89"/>
      <c r="F1087" s="90"/>
      <c r="G1087" s="2"/>
      <c r="H1087" s="38" t="str">
        <f t="shared" si="80"/>
        <v/>
      </c>
      <c r="I1087" s="2"/>
      <c r="M1087" s="6" t="str">
        <f t="shared" si="81"/>
        <v/>
      </c>
      <c r="N1087" s="7" t="str">
        <f>IF($D1087="", "", IF(COUNTIF(Budgets!$T$11:$T$20, $D1087)&gt;0, $F$9, IF(COUNTIF(Budgets!$T$22:$T$46, $D1087)&gt;0, $E$9, "")))</f>
        <v/>
      </c>
      <c r="P1087" s="12" t="str">
        <f t="shared" si="82"/>
        <v/>
      </c>
      <c r="R1087" s="12" t="str">
        <f t="shared" si="83"/>
        <v/>
      </c>
      <c r="T1087" s="12" t="str">
        <f ca="1">IFERROR(INDEX(Report!$BE$6:$BE$17, MATCH($P1087, Report!$AZ$6:$AZ$17, 0)), "")</f>
        <v/>
      </c>
      <c r="V1087" s="12" t="str">
        <f t="shared" ca="1" si="84"/>
        <v/>
      </c>
      <c r="X1087" s="12" t="str">
        <f>IF($B1087="", "", IF(OR(ISNUMBER($B1087)=FALSE, $B1087&lt;Report!$AX$6, $B1087&gt;Report!$AY$17), "Red", ""))</f>
        <v/>
      </c>
    </row>
    <row r="1088" spans="1:24" x14ac:dyDescent="0.25">
      <c r="A1088" s="2"/>
      <c r="B1088" s="86"/>
      <c r="C1088" s="87"/>
      <c r="D1088" s="88"/>
      <c r="E1088" s="89"/>
      <c r="F1088" s="90"/>
      <c r="G1088" s="2"/>
      <c r="H1088" s="38" t="str">
        <f t="shared" si="80"/>
        <v/>
      </c>
      <c r="I1088" s="2"/>
      <c r="M1088" s="6" t="str">
        <f t="shared" si="81"/>
        <v/>
      </c>
      <c r="N1088" s="7" t="str">
        <f>IF($D1088="", "", IF(COUNTIF(Budgets!$T$11:$T$20, $D1088)&gt;0, $F$9, IF(COUNTIF(Budgets!$T$22:$T$46, $D1088)&gt;0, $E$9, "")))</f>
        <v/>
      </c>
      <c r="P1088" s="12" t="str">
        <f t="shared" si="82"/>
        <v/>
      </c>
      <c r="R1088" s="12" t="str">
        <f t="shared" si="83"/>
        <v/>
      </c>
      <c r="T1088" s="12" t="str">
        <f ca="1">IFERROR(INDEX(Report!$BE$6:$BE$17, MATCH($P1088, Report!$AZ$6:$AZ$17, 0)), "")</f>
        <v/>
      </c>
      <c r="V1088" s="12" t="str">
        <f t="shared" ca="1" si="84"/>
        <v/>
      </c>
      <c r="X1088" s="12" t="str">
        <f>IF($B1088="", "", IF(OR(ISNUMBER($B1088)=FALSE, $B1088&lt;Report!$AX$6, $B1088&gt;Report!$AY$17), "Red", ""))</f>
        <v/>
      </c>
    </row>
    <row r="1089" spans="1:24" x14ac:dyDescent="0.25">
      <c r="A1089" s="2"/>
      <c r="B1089" s="86"/>
      <c r="C1089" s="87"/>
      <c r="D1089" s="88"/>
      <c r="E1089" s="89"/>
      <c r="F1089" s="90"/>
      <c r="G1089" s="2"/>
      <c r="H1089" s="38" t="str">
        <f t="shared" si="80"/>
        <v/>
      </c>
      <c r="I1089" s="2"/>
      <c r="M1089" s="6" t="str">
        <f t="shared" si="81"/>
        <v/>
      </c>
      <c r="N1089" s="7" t="str">
        <f>IF($D1089="", "", IF(COUNTIF(Budgets!$T$11:$T$20, $D1089)&gt;0, $F$9, IF(COUNTIF(Budgets!$T$22:$T$46, $D1089)&gt;0, $E$9, "")))</f>
        <v/>
      </c>
      <c r="P1089" s="12" t="str">
        <f t="shared" si="82"/>
        <v/>
      </c>
      <c r="R1089" s="12" t="str">
        <f t="shared" si="83"/>
        <v/>
      </c>
      <c r="T1089" s="12" t="str">
        <f ca="1">IFERROR(INDEX(Report!$BE$6:$BE$17, MATCH($P1089, Report!$AZ$6:$AZ$17, 0)), "")</f>
        <v/>
      </c>
      <c r="V1089" s="12" t="str">
        <f t="shared" ca="1" si="84"/>
        <v/>
      </c>
      <c r="X1089" s="12" t="str">
        <f>IF($B1089="", "", IF(OR(ISNUMBER($B1089)=FALSE, $B1089&lt;Report!$AX$6, $B1089&gt;Report!$AY$17), "Red", ""))</f>
        <v/>
      </c>
    </row>
    <row r="1090" spans="1:24" x14ac:dyDescent="0.25">
      <c r="A1090" s="2"/>
      <c r="B1090" s="86"/>
      <c r="C1090" s="87"/>
      <c r="D1090" s="88"/>
      <c r="E1090" s="89"/>
      <c r="F1090" s="90"/>
      <c r="G1090" s="2"/>
      <c r="H1090" s="38" t="str">
        <f t="shared" si="80"/>
        <v/>
      </c>
      <c r="I1090" s="2"/>
      <c r="M1090" s="6" t="str">
        <f t="shared" si="81"/>
        <v/>
      </c>
      <c r="N1090" s="7" t="str">
        <f>IF($D1090="", "", IF(COUNTIF(Budgets!$T$11:$T$20, $D1090)&gt;0, $F$9, IF(COUNTIF(Budgets!$T$22:$T$46, $D1090)&gt;0, $E$9, "")))</f>
        <v/>
      </c>
      <c r="P1090" s="12" t="str">
        <f t="shared" si="82"/>
        <v/>
      </c>
      <c r="R1090" s="12" t="str">
        <f t="shared" si="83"/>
        <v/>
      </c>
      <c r="T1090" s="12" t="str">
        <f ca="1">IFERROR(INDEX(Report!$BE$6:$BE$17, MATCH($P1090, Report!$AZ$6:$AZ$17, 0)), "")</f>
        <v/>
      </c>
      <c r="V1090" s="12" t="str">
        <f t="shared" ca="1" si="84"/>
        <v/>
      </c>
      <c r="X1090" s="12" t="str">
        <f>IF($B1090="", "", IF(OR(ISNUMBER($B1090)=FALSE, $B1090&lt;Report!$AX$6, $B1090&gt;Report!$AY$17), "Red", ""))</f>
        <v/>
      </c>
    </row>
    <row r="1091" spans="1:24" x14ac:dyDescent="0.25">
      <c r="A1091" s="2"/>
      <c r="B1091" s="86"/>
      <c r="C1091" s="87"/>
      <c r="D1091" s="88"/>
      <c r="E1091" s="89"/>
      <c r="F1091" s="90"/>
      <c r="G1091" s="2"/>
      <c r="H1091" s="38" t="str">
        <f t="shared" si="80"/>
        <v/>
      </c>
      <c r="I1091" s="2"/>
      <c r="M1091" s="6" t="str">
        <f t="shared" si="81"/>
        <v/>
      </c>
      <c r="N1091" s="7" t="str">
        <f>IF($D1091="", "", IF(COUNTIF(Budgets!$T$11:$T$20, $D1091)&gt;0, $F$9, IF(COUNTIF(Budgets!$T$22:$T$46, $D1091)&gt;0, $E$9, "")))</f>
        <v/>
      </c>
      <c r="P1091" s="12" t="str">
        <f t="shared" si="82"/>
        <v/>
      </c>
      <c r="R1091" s="12" t="str">
        <f t="shared" si="83"/>
        <v/>
      </c>
      <c r="T1091" s="12" t="str">
        <f ca="1">IFERROR(INDEX(Report!$BE$6:$BE$17, MATCH($P1091, Report!$AZ$6:$AZ$17, 0)), "")</f>
        <v/>
      </c>
      <c r="V1091" s="12" t="str">
        <f t="shared" ca="1" si="84"/>
        <v/>
      </c>
      <c r="X1091" s="12" t="str">
        <f>IF($B1091="", "", IF(OR(ISNUMBER($B1091)=FALSE, $B1091&lt;Report!$AX$6, $B1091&gt;Report!$AY$17), "Red", ""))</f>
        <v/>
      </c>
    </row>
    <row r="1092" spans="1:24" x14ac:dyDescent="0.25">
      <c r="A1092" s="2"/>
      <c r="B1092" s="86"/>
      <c r="C1092" s="87"/>
      <c r="D1092" s="88"/>
      <c r="E1092" s="89"/>
      <c r="F1092" s="90"/>
      <c r="G1092" s="2"/>
      <c r="H1092" s="38" t="str">
        <f t="shared" si="80"/>
        <v/>
      </c>
      <c r="I1092" s="2"/>
      <c r="M1092" s="6" t="str">
        <f t="shared" si="81"/>
        <v/>
      </c>
      <c r="N1092" s="7" t="str">
        <f>IF($D1092="", "", IF(COUNTIF(Budgets!$T$11:$T$20, $D1092)&gt;0, $F$9, IF(COUNTIF(Budgets!$T$22:$T$46, $D1092)&gt;0, $E$9, "")))</f>
        <v/>
      </c>
      <c r="P1092" s="12" t="str">
        <f t="shared" si="82"/>
        <v/>
      </c>
      <c r="R1092" s="12" t="str">
        <f t="shared" si="83"/>
        <v/>
      </c>
      <c r="T1092" s="12" t="str">
        <f ca="1">IFERROR(INDEX(Report!$BE$6:$BE$17, MATCH($P1092, Report!$AZ$6:$AZ$17, 0)), "")</f>
        <v/>
      </c>
      <c r="V1092" s="12" t="str">
        <f t="shared" ca="1" si="84"/>
        <v/>
      </c>
      <c r="X1092" s="12" t="str">
        <f>IF($B1092="", "", IF(OR(ISNUMBER($B1092)=FALSE, $B1092&lt;Report!$AX$6, $B1092&gt;Report!$AY$17), "Red", ""))</f>
        <v/>
      </c>
    </row>
    <row r="1093" spans="1:24" x14ac:dyDescent="0.25">
      <c r="A1093" s="2"/>
      <c r="B1093" s="86"/>
      <c r="C1093" s="87"/>
      <c r="D1093" s="88"/>
      <c r="E1093" s="89"/>
      <c r="F1093" s="90"/>
      <c r="G1093" s="2"/>
      <c r="H1093" s="38" t="str">
        <f t="shared" si="80"/>
        <v/>
      </c>
      <c r="I1093" s="2"/>
      <c r="M1093" s="6" t="str">
        <f t="shared" si="81"/>
        <v/>
      </c>
      <c r="N1093" s="7" t="str">
        <f>IF($D1093="", "", IF(COUNTIF(Budgets!$T$11:$T$20, $D1093)&gt;0, $F$9, IF(COUNTIF(Budgets!$T$22:$T$46, $D1093)&gt;0, $E$9, "")))</f>
        <v/>
      </c>
      <c r="P1093" s="12" t="str">
        <f t="shared" si="82"/>
        <v/>
      </c>
      <c r="R1093" s="12" t="str">
        <f t="shared" si="83"/>
        <v/>
      </c>
      <c r="T1093" s="12" t="str">
        <f ca="1">IFERROR(INDEX(Report!$BE$6:$BE$17, MATCH($P1093, Report!$AZ$6:$AZ$17, 0)), "")</f>
        <v/>
      </c>
      <c r="V1093" s="12" t="str">
        <f t="shared" ca="1" si="84"/>
        <v/>
      </c>
      <c r="X1093" s="12" t="str">
        <f>IF($B1093="", "", IF(OR(ISNUMBER($B1093)=FALSE, $B1093&lt;Report!$AX$6, $B1093&gt;Report!$AY$17), "Red", ""))</f>
        <v/>
      </c>
    </row>
    <row r="1094" spans="1:24" x14ac:dyDescent="0.25">
      <c r="A1094" s="2"/>
      <c r="B1094" s="86"/>
      <c r="C1094" s="87"/>
      <c r="D1094" s="88"/>
      <c r="E1094" s="89"/>
      <c r="F1094" s="90"/>
      <c r="G1094" s="2"/>
      <c r="H1094" s="38" t="str">
        <f t="shared" si="80"/>
        <v/>
      </c>
      <c r="I1094" s="2"/>
      <c r="M1094" s="6" t="str">
        <f t="shared" si="81"/>
        <v/>
      </c>
      <c r="N1094" s="7" t="str">
        <f>IF($D1094="", "", IF(COUNTIF(Budgets!$T$11:$T$20, $D1094)&gt;0, $F$9, IF(COUNTIF(Budgets!$T$22:$T$46, $D1094)&gt;0, $E$9, "")))</f>
        <v/>
      </c>
      <c r="P1094" s="12" t="str">
        <f t="shared" si="82"/>
        <v/>
      </c>
      <c r="R1094" s="12" t="str">
        <f t="shared" si="83"/>
        <v/>
      </c>
      <c r="T1094" s="12" t="str">
        <f ca="1">IFERROR(INDEX(Report!$BE$6:$BE$17, MATCH($P1094, Report!$AZ$6:$AZ$17, 0)), "")</f>
        <v/>
      </c>
      <c r="V1094" s="12" t="str">
        <f t="shared" ca="1" si="84"/>
        <v/>
      </c>
      <c r="X1094" s="12" t="str">
        <f>IF($B1094="", "", IF(OR(ISNUMBER($B1094)=FALSE, $B1094&lt;Report!$AX$6, $B1094&gt;Report!$AY$17), "Red", ""))</f>
        <v/>
      </c>
    </row>
    <row r="1095" spans="1:24" x14ac:dyDescent="0.25">
      <c r="A1095" s="2"/>
      <c r="B1095" s="86"/>
      <c r="C1095" s="87"/>
      <c r="D1095" s="88"/>
      <c r="E1095" s="89"/>
      <c r="F1095" s="90"/>
      <c r="G1095" s="2"/>
      <c r="H1095" s="38" t="str">
        <f t="shared" si="80"/>
        <v/>
      </c>
      <c r="I1095" s="2"/>
      <c r="M1095" s="6" t="str">
        <f t="shared" si="81"/>
        <v/>
      </c>
      <c r="N1095" s="7" t="str">
        <f>IF($D1095="", "", IF(COUNTIF(Budgets!$T$11:$T$20, $D1095)&gt;0, $F$9, IF(COUNTIF(Budgets!$T$22:$T$46, $D1095)&gt;0, $E$9, "")))</f>
        <v/>
      </c>
      <c r="P1095" s="12" t="str">
        <f t="shared" si="82"/>
        <v/>
      </c>
      <c r="R1095" s="12" t="str">
        <f t="shared" si="83"/>
        <v/>
      </c>
      <c r="T1095" s="12" t="str">
        <f ca="1">IFERROR(INDEX(Report!$BE$6:$BE$17, MATCH($P1095, Report!$AZ$6:$AZ$17, 0)), "")</f>
        <v/>
      </c>
      <c r="V1095" s="12" t="str">
        <f t="shared" ca="1" si="84"/>
        <v/>
      </c>
      <c r="X1095" s="12" t="str">
        <f>IF($B1095="", "", IF(OR(ISNUMBER($B1095)=FALSE, $B1095&lt;Report!$AX$6, $B1095&gt;Report!$AY$17), "Red", ""))</f>
        <v/>
      </c>
    </row>
    <row r="1096" spans="1:24" x14ac:dyDescent="0.25">
      <c r="A1096" s="2"/>
      <c r="B1096" s="86"/>
      <c r="C1096" s="87"/>
      <c r="D1096" s="88"/>
      <c r="E1096" s="89"/>
      <c r="F1096" s="90"/>
      <c r="G1096" s="2"/>
      <c r="H1096" s="38" t="str">
        <f t="shared" si="80"/>
        <v/>
      </c>
      <c r="I1096" s="2"/>
      <c r="M1096" s="6" t="str">
        <f t="shared" si="81"/>
        <v/>
      </c>
      <c r="N1096" s="7" t="str">
        <f>IF($D1096="", "", IF(COUNTIF(Budgets!$T$11:$T$20, $D1096)&gt;0, $F$9, IF(COUNTIF(Budgets!$T$22:$T$46, $D1096)&gt;0, $E$9, "")))</f>
        <v/>
      </c>
      <c r="P1096" s="12" t="str">
        <f t="shared" si="82"/>
        <v/>
      </c>
      <c r="R1096" s="12" t="str">
        <f t="shared" si="83"/>
        <v/>
      </c>
      <c r="T1096" s="12" t="str">
        <f ca="1">IFERROR(INDEX(Report!$BE$6:$BE$17, MATCH($P1096, Report!$AZ$6:$AZ$17, 0)), "")</f>
        <v/>
      </c>
      <c r="V1096" s="12" t="str">
        <f t="shared" ca="1" si="84"/>
        <v/>
      </c>
      <c r="X1096" s="12" t="str">
        <f>IF($B1096="", "", IF(OR(ISNUMBER($B1096)=FALSE, $B1096&lt;Report!$AX$6, $B1096&gt;Report!$AY$17), "Red", ""))</f>
        <v/>
      </c>
    </row>
    <row r="1097" spans="1:24" x14ac:dyDescent="0.25">
      <c r="A1097" s="2"/>
      <c r="B1097" s="86"/>
      <c r="C1097" s="87"/>
      <c r="D1097" s="88"/>
      <c r="E1097" s="89"/>
      <c r="F1097" s="90"/>
      <c r="G1097" s="2"/>
      <c r="H1097" s="38" t="str">
        <f t="shared" si="80"/>
        <v/>
      </c>
      <c r="I1097" s="2"/>
      <c r="M1097" s="6" t="str">
        <f t="shared" si="81"/>
        <v/>
      </c>
      <c r="N1097" s="7" t="str">
        <f>IF($D1097="", "", IF(COUNTIF(Budgets!$T$11:$T$20, $D1097)&gt;0, $F$9, IF(COUNTIF(Budgets!$T$22:$T$46, $D1097)&gt;0, $E$9, "")))</f>
        <v/>
      </c>
      <c r="P1097" s="12" t="str">
        <f t="shared" si="82"/>
        <v/>
      </c>
      <c r="R1097" s="12" t="str">
        <f t="shared" si="83"/>
        <v/>
      </c>
      <c r="T1097" s="12" t="str">
        <f ca="1">IFERROR(INDEX(Report!$BE$6:$BE$17, MATCH($P1097, Report!$AZ$6:$AZ$17, 0)), "")</f>
        <v/>
      </c>
      <c r="V1097" s="12" t="str">
        <f t="shared" ca="1" si="84"/>
        <v/>
      </c>
      <c r="X1097" s="12" t="str">
        <f>IF($B1097="", "", IF(OR(ISNUMBER($B1097)=FALSE, $B1097&lt;Report!$AX$6, $B1097&gt;Report!$AY$17), "Red", ""))</f>
        <v/>
      </c>
    </row>
    <row r="1098" spans="1:24" x14ac:dyDescent="0.25">
      <c r="A1098" s="2"/>
      <c r="B1098" s="86"/>
      <c r="C1098" s="87"/>
      <c r="D1098" s="88"/>
      <c r="E1098" s="89"/>
      <c r="F1098" s="90"/>
      <c r="G1098" s="2"/>
      <c r="H1098" s="38" t="str">
        <f t="shared" si="80"/>
        <v/>
      </c>
      <c r="I1098" s="2"/>
      <c r="M1098" s="6" t="str">
        <f t="shared" si="81"/>
        <v/>
      </c>
      <c r="N1098" s="7" t="str">
        <f>IF($D1098="", "", IF(COUNTIF(Budgets!$T$11:$T$20, $D1098)&gt;0, $F$9, IF(COUNTIF(Budgets!$T$22:$T$46, $D1098)&gt;0, $E$9, "")))</f>
        <v/>
      </c>
      <c r="P1098" s="12" t="str">
        <f t="shared" si="82"/>
        <v/>
      </c>
      <c r="R1098" s="12" t="str">
        <f t="shared" si="83"/>
        <v/>
      </c>
      <c r="T1098" s="12" t="str">
        <f ca="1">IFERROR(INDEX(Report!$BE$6:$BE$17, MATCH($P1098, Report!$AZ$6:$AZ$17, 0)), "")</f>
        <v/>
      </c>
      <c r="V1098" s="12" t="str">
        <f t="shared" ca="1" si="84"/>
        <v/>
      </c>
      <c r="X1098" s="12" t="str">
        <f>IF($B1098="", "", IF(OR(ISNUMBER($B1098)=FALSE, $B1098&lt;Report!$AX$6, $B1098&gt;Report!$AY$17), "Red", ""))</f>
        <v/>
      </c>
    </row>
    <row r="1099" spans="1:24" x14ac:dyDescent="0.25">
      <c r="A1099" s="2"/>
      <c r="B1099" s="86"/>
      <c r="C1099" s="87"/>
      <c r="D1099" s="88"/>
      <c r="E1099" s="89"/>
      <c r="F1099" s="90"/>
      <c r="G1099" s="2"/>
      <c r="H1099" s="38" t="str">
        <f t="shared" si="80"/>
        <v/>
      </c>
      <c r="I1099" s="2"/>
      <c r="M1099" s="6" t="str">
        <f t="shared" si="81"/>
        <v/>
      </c>
      <c r="N1099" s="7" t="str">
        <f>IF($D1099="", "", IF(COUNTIF(Budgets!$T$11:$T$20, $D1099)&gt;0, $F$9, IF(COUNTIF(Budgets!$T$22:$T$46, $D1099)&gt;0, $E$9, "")))</f>
        <v/>
      </c>
      <c r="P1099" s="12" t="str">
        <f t="shared" si="82"/>
        <v/>
      </c>
      <c r="R1099" s="12" t="str">
        <f t="shared" si="83"/>
        <v/>
      </c>
      <c r="T1099" s="12" t="str">
        <f ca="1">IFERROR(INDEX(Report!$BE$6:$BE$17, MATCH($P1099, Report!$AZ$6:$AZ$17, 0)), "")</f>
        <v/>
      </c>
      <c r="V1099" s="12" t="str">
        <f t="shared" ca="1" si="84"/>
        <v/>
      </c>
      <c r="X1099" s="12" t="str">
        <f>IF($B1099="", "", IF(OR(ISNUMBER($B1099)=FALSE, $B1099&lt;Report!$AX$6, $B1099&gt;Report!$AY$17), "Red", ""))</f>
        <v/>
      </c>
    </row>
    <row r="1100" spans="1:24" x14ac:dyDescent="0.25">
      <c r="A1100" s="2"/>
      <c r="B1100" s="86"/>
      <c r="C1100" s="87"/>
      <c r="D1100" s="88"/>
      <c r="E1100" s="89"/>
      <c r="F1100" s="90"/>
      <c r="G1100" s="2"/>
      <c r="H1100" s="38" t="str">
        <f t="shared" ref="H1100:H1163" si="85">IF(OR($M1100="", $N1100=""), "", IF($M1100=$N1100, "", $H$9))</f>
        <v/>
      </c>
      <c r="I1100" s="2"/>
      <c r="M1100" s="6" t="str">
        <f t="shared" ref="M1100:M1163" si="86">IF(AND($E1100="", $F1100=""), "", IF(AND(NOT($E1100=""), NOT($F1100="")), "", IF($E1100="", $F$9, IF($F1100="", $E$9, ""))))</f>
        <v/>
      </c>
      <c r="N1100" s="7" t="str">
        <f>IF($D1100="", "", IF(COUNTIF(Budgets!$T$11:$T$20, $D1100)&gt;0, $F$9, IF(COUNTIF(Budgets!$T$22:$T$46, $D1100)&gt;0, $E$9, "")))</f>
        <v/>
      </c>
      <c r="P1100" s="12" t="str">
        <f t="shared" ref="P1100:P1163" si="87">IF($B1100="", "", IFERROR(TEXT($B1100, "mmm yyyy"), ""))</f>
        <v/>
      </c>
      <c r="R1100" s="12" t="str">
        <f t="shared" ref="R1100:R1163" si="88">IF(OR($P1100="", $D1100=""), "", CONCATENATE($D1100, " - ", $P1100))</f>
        <v/>
      </c>
      <c r="T1100" s="12" t="str">
        <f ca="1">IFERROR(INDEX(Report!$BE$6:$BE$17, MATCH($P1100, Report!$AZ$6:$AZ$17, 0)), "")</f>
        <v/>
      </c>
      <c r="V1100" s="12" t="str">
        <f t="shared" ref="V1100:V1163" ca="1" si="89">IF($T1100="X", IF($D1100="", "", $D1100), "")</f>
        <v/>
      </c>
      <c r="X1100" s="12" t="str">
        <f>IF($B1100="", "", IF(OR(ISNUMBER($B1100)=FALSE, $B1100&lt;Report!$AX$6, $B1100&gt;Report!$AY$17), "Red", ""))</f>
        <v/>
      </c>
    </row>
    <row r="1101" spans="1:24" x14ac:dyDescent="0.25">
      <c r="A1101" s="2"/>
      <c r="B1101" s="86"/>
      <c r="C1101" s="87"/>
      <c r="D1101" s="88"/>
      <c r="E1101" s="89"/>
      <c r="F1101" s="90"/>
      <c r="G1101" s="2"/>
      <c r="H1101" s="38" t="str">
        <f t="shared" si="85"/>
        <v/>
      </c>
      <c r="I1101" s="2"/>
      <c r="M1101" s="6" t="str">
        <f t="shared" si="86"/>
        <v/>
      </c>
      <c r="N1101" s="7" t="str">
        <f>IF($D1101="", "", IF(COUNTIF(Budgets!$T$11:$T$20, $D1101)&gt;0, $F$9, IF(COUNTIF(Budgets!$T$22:$T$46, $D1101)&gt;0, $E$9, "")))</f>
        <v/>
      </c>
      <c r="P1101" s="12" t="str">
        <f t="shared" si="87"/>
        <v/>
      </c>
      <c r="R1101" s="12" t="str">
        <f t="shared" si="88"/>
        <v/>
      </c>
      <c r="T1101" s="12" t="str">
        <f ca="1">IFERROR(INDEX(Report!$BE$6:$BE$17, MATCH($P1101, Report!$AZ$6:$AZ$17, 0)), "")</f>
        <v/>
      </c>
      <c r="V1101" s="12" t="str">
        <f t="shared" ca="1" si="89"/>
        <v/>
      </c>
      <c r="X1101" s="12" t="str">
        <f>IF($B1101="", "", IF(OR(ISNUMBER($B1101)=FALSE, $B1101&lt;Report!$AX$6, $B1101&gt;Report!$AY$17), "Red", ""))</f>
        <v/>
      </c>
    </row>
    <row r="1102" spans="1:24" x14ac:dyDescent="0.25">
      <c r="A1102" s="2"/>
      <c r="B1102" s="86"/>
      <c r="C1102" s="87"/>
      <c r="D1102" s="88"/>
      <c r="E1102" s="89"/>
      <c r="F1102" s="90"/>
      <c r="G1102" s="2"/>
      <c r="H1102" s="38" t="str">
        <f t="shared" si="85"/>
        <v/>
      </c>
      <c r="I1102" s="2"/>
      <c r="M1102" s="6" t="str">
        <f t="shared" si="86"/>
        <v/>
      </c>
      <c r="N1102" s="7" t="str">
        <f>IF($D1102="", "", IF(COUNTIF(Budgets!$T$11:$T$20, $D1102)&gt;0, $F$9, IF(COUNTIF(Budgets!$T$22:$T$46, $D1102)&gt;0, $E$9, "")))</f>
        <v/>
      </c>
      <c r="P1102" s="12" t="str">
        <f t="shared" si="87"/>
        <v/>
      </c>
      <c r="R1102" s="12" t="str">
        <f t="shared" si="88"/>
        <v/>
      </c>
      <c r="T1102" s="12" t="str">
        <f ca="1">IFERROR(INDEX(Report!$BE$6:$BE$17, MATCH($P1102, Report!$AZ$6:$AZ$17, 0)), "")</f>
        <v/>
      </c>
      <c r="V1102" s="12" t="str">
        <f t="shared" ca="1" si="89"/>
        <v/>
      </c>
      <c r="X1102" s="12" t="str">
        <f>IF($B1102="", "", IF(OR(ISNUMBER($B1102)=FALSE, $B1102&lt;Report!$AX$6, $B1102&gt;Report!$AY$17), "Red", ""))</f>
        <v/>
      </c>
    </row>
    <row r="1103" spans="1:24" x14ac:dyDescent="0.25">
      <c r="A1103" s="2"/>
      <c r="B1103" s="86"/>
      <c r="C1103" s="87"/>
      <c r="D1103" s="88"/>
      <c r="E1103" s="89"/>
      <c r="F1103" s="90"/>
      <c r="G1103" s="2"/>
      <c r="H1103" s="38" t="str">
        <f t="shared" si="85"/>
        <v/>
      </c>
      <c r="I1103" s="2"/>
      <c r="M1103" s="6" t="str">
        <f t="shared" si="86"/>
        <v/>
      </c>
      <c r="N1103" s="7" t="str">
        <f>IF($D1103="", "", IF(COUNTIF(Budgets!$T$11:$T$20, $D1103)&gt;0, $F$9, IF(COUNTIF(Budgets!$T$22:$T$46, $D1103)&gt;0, $E$9, "")))</f>
        <v/>
      </c>
      <c r="P1103" s="12" t="str">
        <f t="shared" si="87"/>
        <v/>
      </c>
      <c r="R1103" s="12" t="str">
        <f t="shared" si="88"/>
        <v/>
      </c>
      <c r="T1103" s="12" t="str">
        <f ca="1">IFERROR(INDEX(Report!$BE$6:$BE$17, MATCH($P1103, Report!$AZ$6:$AZ$17, 0)), "")</f>
        <v/>
      </c>
      <c r="V1103" s="12" t="str">
        <f t="shared" ca="1" si="89"/>
        <v/>
      </c>
      <c r="X1103" s="12" t="str">
        <f>IF($B1103="", "", IF(OR(ISNUMBER($B1103)=FALSE, $B1103&lt;Report!$AX$6, $B1103&gt;Report!$AY$17), "Red", ""))</f>
        <v/>
      </c>
    </row>
    <row r="1104" spans="1:24" x14ac:dyDescent="0.25">
      <c r="A1104" s="2"/>
      <c r="B1104" s="86"/>
      <c r="C1104" s="87"/>
      <c r="D1104" s="88"/>
      <c r="E1104" s="89"/>
      <c r="F1104" s="90"/>
      <c r="G1104" s="2"/>
      <c r="H1104" s="38" t="str">
        <f t="shared" si="85"/>
        <v/>
      </c>
      <c r="I1104" s="2"/>
      <c r="M1104" s="6" t="str">
        <f t="shared" si="86"/>
        <v/>
      </c>
      <c r="N1104" s="7" t="str">
        <f>IF($D1104="", "", IF(COUNTIF(Budgets!$T$11:$T$20, $D1104)&gt;0, $F$9, IF(COUNTIF(Budgets!$T$22:$T$46, $D1104)&gt;0, $E$9, "")))</f>
        <v/>
      </c>
      <c r="P1104" s="12" t="str">
        <f t="shared" si="87"/>
        <v/>
      </c>
      <c r="R1104" s="12" t="str">
        <f t="shared" si="88"/>
        <v/>
      </c>
      <c r="T1104" s="12" t="str">
        <f ca="1">IFERROR(INDEX(Report!$BE$6:$BE$17, MATCH($P1104, Report!$AZ$6:$AZ$17, 0)), "")</f>
        <v/>
      </c>
      <c r="V1104" s="12" t="str">
        <f t="shared" ca="1" si="89"/>
        <v/>
      </c>
      <c r="X1104" s="12" t="str">
        <f>IF($B1104="", "", IF(OR(ISNUMBER($B1104)=FALSE, $B1104&lt;Report!$AX$6, $B1104&gt;Report!$AY$17), "Red", ""))</f>
        <v/>
      </c>
    </row>
    <row r="1105" spans="1:24" x14ac:dyDescent="0.25">
      <c r="A1105" s="2"/>
      <c r="B1105" s="86"/>
      <c r="C1105" s="87"/>
      <c r="D1105" s="88"/>
      <c r="E1105" s="89"/>
      <c r="F1105" s="90"/>
      <c r="G1105" s="2"/>
      <c r="H1105" s="38" t="str">
        <f t="shared" si="85"/>
        <v/>
      </c>
      <c r="I1105" s="2"/>
      <c r="M1105" s="6" t="str">
        <f t="shared" si="86"/>
        <v/>
      </c>
      <c r="N1105" s="7" t="str">
        <f>IF($D1105="", "", IF(COUNTIF(Budgets!$T$11:$T$20, $D1105)&gt;0, $F$9, IF(COUNTIF(Budgets!$T$22:$T$46, $D1105)&gt;0, $E$9, "")))</f>
        <v/>
      </c>
      <c r="P1105" s="12" t="str">
        <f t="shared" si="87"/>
        <v/>
      </c>
      <c r="R1105" s="12" t="str">
        <f t="shared" si="88"/>
        <v/>
      </c>
      <c r="T1105" s="12" t="str">
        <f ca="1">IFERROR(INDEX(Report!$BE$6:$BE$17, MATCH($P1105, Report!$AZ$6:$AZ$17, 0)), "")</f>
        <v/>
      </c>
      <c r="V1105" s="12" t="str">
        <f t="shared" ca="1" si="89"/>
        <v/>
      </c>
      <c r="X1105" s="12" t="str">
        <f>IF($B1105="", "", IF(OR(ISNUMBER($B1105)=FALSE, $B1105&lt;Report!$AX$6, $B1105&gt;Report!$AY$17), "Red", ""))</f>
        <v/>
      </c>
    </row>
    <row r="1106" spans="1:24" x14ac:dyDescent="0.25">
      <c r="A1106" s="2"/>
      <c r="B1106" s="86"/>
      <c r="C1106" s="87"/>
      <c r="D1106" s="88"/>
      <c r="E1106" s="89"/>
      <c r="F1106" s="90"/>
      <c r="G1106" s="2"/>
      <c r="H1106" s="38" t="str">
        <f t="shared" si="85"/>
        <v/>
      </c>
      <c r="I1106" s="2"/>
      <c r="M1106" s="6" t="str">
        <f t="shared" si="86"/>
        <v/>
      </c>
      <c r="N1106" s="7" t="str">
        <f>IF($D1106="", "", IF(COUNTIF(Budgets!$T$11:$T$20, $D1106)&gt;0, $F$9, IF(COUNTIF(Budgets!$T$22:$T$46, $D1106)&gt;0, $E$9, "")))</f>
        <v/>
      </c>
      <c r="P1106" s="12" t="str">
        <f t="shared" si="87"/>
        <v/>
      </c>
      <c r="R1106" s="12" t="str">
        <f t="shared" si="88"/>
        <v/>
      </c>
      <c r="T1106" s="12" t="str">
        <f ca="1">IFERROR(INDEX(Report!$BE$6:$BE$17, MATCH($P1106, Report!$AZ$6:$AZ$17, 0)), "")</f>
        <v/>
      </c>
      <c r="V1106" s="12" t="str">
        <f t="shared" ca="1" si="89"/>
        <v/>
      </c>
      <c r="X1106" s="12" t="str">
        <f>IF($B1106="", "", IF(OR(ISNUMBER($B1106)=FALSE, $B1106&lt;Report!$AX$6, $B1106&gt;Report!$AY$17), "Red", ""))</f>
        <v/>
      </c>
    </row>
    <row r="1107" spans="1:24" x14ac:dyDescent="0.25">
      <c r="A1107" s="2"/>
      <c r="B1107" s="86"/>
      <c r="C1107" s="87"/>
      <c r="D1107" s="88"/>
      <c r="E1107" s="89"/>
      <c r="F1107" s="90"/>
      <c r="G1107" s="2"/>
      <c r="H1107" s="38" t="str">
        <f t="shared" si="85"/>
        <v/>
      </c>
      <c r="I1107" s="2"/>
      <c r="M1107" s="6" t="str">
        <f t="shared" si="86"/>
        <v/>
      </c>
      <c r="N1107" s="7" t="str">
        <f>IF($D1107="", "", IF(COUNTIF(Budgets!$T$11:$T$20, $D1107)&gt;0, $F$9, IF(COUNTIF(Budgets!$T$22:$T$46, $D1107)&gt;0, $E$9, "")))</f>
        <v/>
      </c>
      <c r="P1107" s="12" t="str">
        <f t="shared" si="87"/>
        <v/>
      </c>
      <c r="R1107" s="12" t="str">
        <f t="shared" si="88"/>
        <v/>
      </c>
      <c r="T1107" s="12" t="str">
        <f ca="1">IFERROR(INDEX(Report!$BE$6:$BE$17, MATCH($P1107, Report!$AZ$6:$AZ$17, 0)), "")</f>
        <v/>
      </c>
      <c r="V1107" s="12" t="str">
        <f t="shared" ca="1" si="89"/>
        <v/>
      </c>
      <c r="X1107" s="12" t="str">
        <f>IF($B1107="", "", IF(OR(ISNUMBER($B1107)=FALSE, $B1107&lt;Report!$AX$6, $B1107&gt;Report!$AY$17), "Red", ""))</f>
        <v/>
      </c>
    </row>
    <row r="1108" spans="1:24" x14ac:dyDescent="0.25">
      <c r="A1108" s="2"/>
      <c r="B1108" s="86"/>
      <c r="C1108" s="87"/>
      <c r="D1108" s="88"/>
      <c r="E1108" s="89"/>
      <c r="F1108" s="90"/>
      <c r="G1108" s="2"/>
      <c r="H1108" s="38" t="str">
        <f t="shared" si="85"/>
        <v/>
      </c>
      <c r="I1108" s="2"/>
      <c r="M1108" s="6" t="str">
        <f t="shared" si="86"/>
        <v/>
      </c>
      <c r="N1108" s="7" t="str">
        <f>IF($D1108="", "", IF(COUNTIF(Budgets!$T$11:$T$20, $D1108)&gt;0, $F$9, IF(COUNTIF(Budgets!$T$22:$T$46, $D1108)&gt;0, $E$9, "")))</f>
        <v/>
      </c>
      <c r="P1108" s="12" t="str">
        <f t="shared" si="87"/>
        <v/>
      </c>
      <c r="R1108" s="12" t="str">
        <f t="shared" si="88"/>
        <v/>
      </c>
      <c r="T1108" s="12" t="str">
        <f ca="1">IFERROR(INDEX(Report!$BE$6:$BE$17, MATCH($P1108, Report!$AZ$6:$AZ$17, 0)), "")</f>
        <v/>
      </c>
      <c r="V1108" s="12" t="str">
        <f t="shared" ca="1" si="89"/>
        <v/>
      </c>
      <c r="X1108" s="12" t="str">
        <f>IF($B1108="", "", IF(OR(ISNUMBER($B1108)=FALSE, $B1108&lt;Report!$AX$6, $B1108&gt;Report!$AY$17), "Red", ""))</f>
        <v/>
      </c>
    </row>
    <row r="1109" spans="1:24" x14ac:dyDescent="0.25">
      <c r="A1109" s="2"/>
      <c r="B1109" s="86"/>
      <c r="C1109" s="87"/>
      <c r="D1109" s="88"/>
      <c r="E1109" s="89"/>
      <c r="F1109" s="90"/>
      <c r="G1109" s="2"/>
      <c r="H1109" s="38" t="str">
        <f t="shared" si="85"/>
        <v/>
      </c>
      <c r="I1109" s="2"/>
      <c r="M1109" s="6" t="str">
        <f t="shared" si="86"/>
        <v/>
      </c>
      <c r="N1109" s="7" t="str">
        <f>IF($D1109="", "", IF(COUNTIF(Budgets!$T$11:$T$20, $D1109)&gt;0, $F$9, IF(COUNTIF(Budgets!$T$22:$T$46, $D1109)&gt;0, $E$9, "")))</f>
        <v/>
      </c>
      <c r="P1109" s="12" t="str">
        <f t="shared" si="87"/>
        <v/>
      </c>
      <c r="R1109" s="12" t="str">
        <f t="shared" si="88"/>
        <v/>
      </c>
      <c r="T1109" s="12" t="str">
        <f ca="1">IFERROR(INDEX(Report!$BE$6:$BE$17, MATCH($P1109, Report!$AZ$6:$AZ$17, 0)), "")</f>
        <v/>
      </c>
      <c r="V1109" s="12" t="str">
        <f t="shared" ca="1" si="89"/>
        <v/>
      </c>
      <c r="X1109" s="12" t="str">
        <f>IF($B1109="", "", IF(OR(ISNUMBER($B1109)=FALSE, $B1109&lt;Report!$AX$6, $B1109&gt;Report!$AY$17), "Red", ""))</f>
        <v/>
      </c>
    </row>
    <row r="1110" spans="1:24" x14ac:dyDescent="0.25">
      <c r="A1110" s="2"/>
      <c r="B1110" s="86"/>
      <c r="C1110" s="87"/>
      <c r="D1110" s="88"/>
      <c r="E1110" s="89"/>
      <c r="F1110" s="90"/>
      <c r="G1110" s="2"/>
      <c r="H1110" s="38" t="str">
        <f t="shared" si="85"/>
        <v/>
      </c>
      <c r="I1110" s="2"/>
      <c r="M1110" s="6" t="str">
        <f t="shared" si="86"/>
        <v/>
      </c>
      <c r="N1110" s="7" t="str">
        <f>IF($D1110="", "", IF(COUNTIF(Budgets!$T$11:$T$20, $D1110)&gt;0, $F$9, IF(COUNTIF(Budgets!$T$22:$T$46, $D1110)&gt;0, $E$9, "")))</f>
        <v/>
      </c>
      <c r="P1110" s="12" t="str">
        <f t="shared" si="87"/>
        <v/>
      </c>
      <c r="R1110" s="12" t="str">
        <f t="shared" si="88"/>
        <v/>
      </c>
      <c r="T1110" s="12" t="str">
        <f ca="1">IFERROR(INDEX(Report!$BE$6:$BE$17, MATCH($P1110, Report!$AZ$6:$AZ$17, 0)), "")</f>
        <v/>
      </c>
      <c r="V1110" s="12" t="str">
        <f t="shared" ca="1" si="89"/>
        <v/>
      </c>
      <c r="X1110" s="12" t="str">
        <f>IF($B1110="", "", IF(OR(ISNUMBER($B1110)=FALSE, $B1110&lt;Report!$AX$6, $B1110&gt;Report!$AY$17), "Red", ""))</f>
        <v/>
      </c>
    </row>
    <row r="1111" spans="1:24" x14ac:dyDescent="0.25">
      <c r="A1111" s="2"/>
      <c r="B1111" s="86"/>
      <c r="C1111" s="87"/>
      <c r="D1111" s="88"/>
      <c r="E1111" s="89"/>
      <c r="F1111" s="90"/>
      <c r="G1111" s="2"/>
      <c r="H1111" s="38" t="str">
        <f t="shared" si="85"/>
        <v/>
      </c>
      <c r="I1111" s="2"/>
      <c r="M1111" s="6" t="str">
        <f t="shared" si="86"/>
        <v/>
      </c>
      <c r="N1111" s="7" t="str">
        <f>IF($D1111="", "", IF(COUNTIF(Budgets!$T$11:$T$20, $D1111)&gt;0, $F$9, IF(COUNTIF(Budgets!$T$22:$T$46, $D1111)&gt;0, $E$9, "")))</f>
        <v/>
      </c>
      <c r="P1111" s="12" t="str">
        <f t="shared" si="87"/>
        <v/>
      </c>
      <c r="R1111" s="12" t="str">
        <f t="shared" si="88"/>
        <v/>
      </c>
      <c r="T1111" s="12" t="str">
        <f ca="1">IFERROR(INDEX(Report!$BE$6:$BE$17, MATCH($P1111, Report!$AZ$6:$AZ$17, 0)), "")</f>
        <v/>
      </c>
      <c r="V1111" s="12" t="str">
        <f t="shared" ca="1" si="89"/>
        <v/>
      </c>
      <c r="X1111" s="12" t="str">
        <f>IF($B1111="", "", IF(OR(ISNUMBER($B1111)=FALSE, $B1111&lt;Report!$AX$6, $B1111&gt;Report!$AY$17), "Red", ""))</f>
        <v/>
      </c>
    </row>
    <row r="1112" spans="1:24" x14ac:dyDescent="0.25">
      <c r="A1112" s="2"/>
      <c r="B1112" s="86"/>
      <c r="C1112" s="87"/>
      <c r="D1112" s="88"/>
      <c r="E1112" s="89"/>
      <c r="F1112" s="90"/>
      <c r="G1112" s="2"/>
      <c r="H1112" s="38" t="str">
        <f t="shared" si="85"/>
        <v/>
      </c>
      <c r="I1112" s="2"/>
      <c r="M1112" s="6" t="str">
        <f t="shared" si="86"/>
        <v/>
      </c>
      <c r="N1112" s="7" t="str">
        <f>IF($D1112="", "", IF(COUNTIF(Budgets!$T$11:$T$20, $D1112)&gt;0, $F$9, IF(COUNTIF(Budgets!$T$22:$T$46, $D1112)&gt;0, $E$9, "")))</f>
        <v/>
      </c>
      <c r="P1112" s="12" t="str">
        <f t="shared" si="87"/>
        <v/>
      </c>
      <c r="R1112" s="12" t="str">
        <f t="shared" si="88"/>
        <v/>
      </c>
      <c r="T1112" s="12" t="str">
        <f ca="1">IFERROR(INDEX(Report!$BE$6:$BE$17, MATCH($P1112, Report!$AZ$6:$AZ$17, 0)), "")</f>
        <v/>
      </c>
      <c r="V1112" s="12" t="str">
        <f t="shared" ca="1" si="89"/>
        <v/>
      </c>
      <c r="X1112" s="12" t="str">
        <f>IF($B1112="", "", IF(OR(ISNUMBER($B1112)=FALSE, $B1112&lt;Report!$AX$6, $B1112&gt;Report!$AY$17), "Red", ""))</f>
        <v/>
      </c>
    </row>
    <row r="1113" spans="1:24" x14ac:dyDescent="0.25">
      <c r="A1113" s="2"/>
      <c r="B1113" s="86"/>
      <c r="C1113" s="87"/>
      <c r="D1113" s="88"/>
      <c r="E1113" s="89"/>
      <c r="F1113" s="90"/>
      <c r="G1113" s="2"/>
      <c r="H1113" s="38" t="str">
        <f t="shared" si="85"/>
        <v/>
      </c>
      <c r="I1113" s="2"/>
      <c r="M1113" s="6" t="str">
        <f t="shared" si="86"/>
        <v/>
      </c>
      <c r="N1113" s="7" t="str">
        <f>IF($D1113="", "", IF(COUNTIF(Budgets!$T$11:$T$20, $D1113)&gt;0, $F$9, IF(COUNTIF(Budgets!$T$22:$T$46, $D1113)&gt;0, $E$9, "")))</f>
        <v/>
      </c>
      <c r="P1113" s="12" t="str">
        <f t="shared" si="87"/>
        <v/>
      </c>
      <c r="R1113" s="12" t="str">
        <f t="shared" si="88"/>
        <v/>
      </c>
      <c r="T1113" s="12" t="str">
        <f ca="1">IFERROR(INDEX(Report!$BE$6:$BE$17, MATCH($P1113, Report!$AZ$6:$AZ$17, 0)), "")</f>
        <v/>
      </c>
      <c r="V1113" s="12" t="str">
        <f t="shared" ca="1" si="89"/>
        <v/>
      </c>
      <c r="X1113" s="12" t="str">
        <f>IF($B1113="", "", IF(OR(ISNUMBER($B1113)=FALSE, $B1113&lt;Report!$AX$6, $B1113&gt;Report!$AY$17), "Red", ""))</f>
        <v/>
      </c>
    </row>
    <row r="1114" spans="1:24" x14ac:dyDescent="0.25">
      <c r="A1114" s="2"/>
      <c r="B1114" s="86"/>
      <c r="C1114" s="87"/>
      <c r="D1114" s="88"/>
      <c r="E1114" s="89"/>
      <c r="F1114" s="90"/>
      <c r="G1114" s="2"/>
      <c r="H1114" s="38" t="str">
        <f t="shared" si="85"/>
        <v/>
      </c>
      <c r="I1114" s="2"/>
      <c r="M1114" s="6" t="str">
        <f t="shared" si="86"/>
        <v/>
      </c>
      <c r="N1114" s="7" t="str">
        <f>IF($D1114="", "", IF(COUNTIF(Budgets!$T$11:$T$20, $D1114)&gt;0, $F$9, IF(COUNTIF(Budgets!$T$22:$T$46, $D1114)&gt;0, $E$9, "")))</f>
        <v/>
      </c>
      <c r="P1114" s="12" t="str">
        <f t="shared" si="87"/>
        <v/>
      </c>
      <c r="R1114" s="12" t="str">
        <f t="shared" si="88"/>
        <v/>
      </c>
      <c r="T1114" s="12" t="str">
        <f ca="1">IFERROR(INDEX(Report!$BE$6:$BE$17, MATCH($P1114, Report!$AZ$6:$AZ$17, 0)), "")</f>
        <v/>
      </c>
      <c r="V1114" s="12" t="str">
        <f t="shared" ca="1" si="89"/>
        <v/>
      </c>
      <c r="X1114" s="12" t="str">
        <f>IF($B1114="", "", IF(OR(ISNUMBER($B1114)=FALSE, $B1114&lt;Report!$AX$6, $B1114&gt;Report!$AY$17), "Red", ""))</f>
        <v/>
      </c>
    </row>
    <row r="1115" spans="1:24" x14ac:dyDescent="0.25">
      <c r="A1115" s="2"/>
      <c r="B1115" s="86"/>
      <c r="C1115" s="87"/>
      <c r="D1115" s="88"/>
      <c r="E1115" s="89"/>
      <c r="F1115" s="90"/>
      <c r="G1115" s="2"/>
      <c r="H1115" s="38" t="str">
        <f t="shared" si="85"/>
        <v/>
      </c>
      <c r="I1115" s="2"/>
      <c r="M1115" s="6" t="str">
        <f t="shared" si="86"/>
        <v/>
      </c>
      <c r="N1115" s="7" t="str">
        <f>IF($D1115="", "", IF(COUNTIF(Budgets!$T$11:$T$20, $D1115)&gt;0, $F$9, IF(COUNTIF(Budgets!$T$22:$T$46, $D1115)&gt;0, $E$9, "")))</f>
        <v/>
      </c>
      <c r="P1115" s="12" t="str">
        <f t="shared" si="87"/>
        <v/>
      </c>
      <c r="R1115" s="12" t="str">
        <f t="shared" si="88"/>
        <v/>
      </c>
      <c r="T1115" s="12" t="str">
        <f ca="1">IFERROR(INDEX(Report!$BE$6:$BE$17, MATCH($P1115, Report!$AZ$6:$AZ$17, 0)), "")</f>
        <v/>
      </c>
      <c r="V1115" s="12" t="str">
        <f t="shared" ca="1" si="89"/>
        <v/>
      </c>
      <c r="X1115" s="12" t="str">
        <f>IF($B1115="", "", IF(OR(ISNUMBER($B1115)=FALSE, $B1115&lt;Report!$AX$6, $B1115&gt;Report!$AY$17), "Red", ""))</f>
        <v/>
      </c>
    </row>
    <row r="1116" spans="1:24" x14ac:dyDescent="0.25">
      <c r="A1116" s="2"/>
      <c r="B1116" s="86"/>
      <c r="C1116" s="87"/>
      <c r="D1116" s="88"/>
      <c r="E1116" s="89"/>
      <c r="F1116" s="90"/>
      <c r="G1116" s="2"/>
      <c r="H1116" s="38" t="str">
        <f t="shared" si="85"/>
        <v/>
      </c>
      <c r="I1116" s="2"/>
      <c r="M1116" s="6" t="str">
        <f t="shared" si="86"/>
        <v/>
      </c>
      <c r="N1116" s="7" t="str">
        <f>IF($D1116="", "", IF(COUNTIF(Budgets!$T$11:$T$20, $D1116)&gt;0, $F$9, IF(COUNTIF(Budgets!$T$22:$T$46, $D1116)&gt;0, $E$9, "")))</f>
        <v/>
      </c>
      <c r="P1116" s="12" t="str">
        <f t="shared" si="87"/>
        <v/>
      </c>
      <c r="R1116" s="12" t="str">
        <f t="shared" si="88"/>
        <v/>
      </c>
      <c r="T1116" s="12" t="str">
        <f ca="1">IFERROR(INDEX(Report!$BE$6:$BE$17, MATCH($P1116, Report!$AZ$6:$AZ$17, 0)), "")</f>
        <v/>
      </c>
      <c r="V1116" s="12" t="str">
        <f t="shared" ca="1" si="89"/>
        <v/>
      </c>
      <c r="X1116" s="12" t="str">
        <f>IF($B1116="", "", IF(OR(ISNUMBER($B1116)=FALSE, $B1116&lt;Report!$AX$6, $B1116&gt;Report!$AY$17), "Red", ""))</f>
        <v/>
      </c>
    </row>
    <row r="1117" spans="1:24" x14ac:dyDescent="0.25">
      <c r="A1117" s="2"/>
      <c r="B1117" s="86"/>
      <c r="C1117" s="87"/>
      <c r="D1117" s="88"/>
      <c r="E1117" s="89"/>
      <c r="F1117" s="90"/>
      <c r="G1117" s="2"/>
      <c r="H1117" s="38" t="str">
        <f t="shared" si="85"/>
        <v/>
      </c>
      <c r="I1117" s="2"/>
      <c r="M1117" s="6" t="str">
        <f t="shared" si="86"/>
        <v/>
      </c>
      <c r="N1117" s="7" t="str">
        <f>IF($D1117="", "", IF(COUNTIF(Budgets!$T$11:$T$20, $D1117)&gt;0, $F$9, IF(COUNTIF(Budgets!$T$22:$T$46, $D1117)&gt;0, $E$9, "")))</f>
        <v/>
      </c>
      <c r="P1117" s="12" t="str">
        <f t="shared" si="87"/>
        <v/>
      </c>
      <c r="R1117" s="12" t="str">
        <f t="shared" si="88"/>
        <v/>
      </c>
      <c r="T1117" s="12" t="str">
        <f ca="1">IFERROR(INDEX(Report!$BE$6:$BE$17, MATCH($P1117, Report!$AZ$6:$AZ$17, 0)), "")</f>
        <v/>
      </c>
      <c r="V1117" s="12" t="str">
        <f t="shared" ca="1" si="89"/>
        <v/>
      </c>
      <c r="X1117" s="12" t="str">
        <f>IF($B1117="", "", IF(OR(ISNUMBER($B1117)=FALSE, $B1117&lt;Report!$AX$6, $B1117&gt;Report!$AY$17), "Red", ""))</f>
        <v/>
      </c>
    </row>
    <row r="1118" spans="1:24" x14ac:dyDescent="0.25">
      <c r="A1118" s="2"/>
      <c r="B1118" s="86"/>
      <c r="C1118" s="87"/>
      <c r="D1118" s="88"/>
      <c r="E1118" s="89"/>
      <c r="F1118" s="90"/>
      <c r="G1118" s="2"/>
      <c r="H1118" s="38" t="str">
        <f t="shared" si="85"/>
        <v/>
      </c>
      <c r="I1118" s="2"/>
      <c r="M1118" s="6" t="str">
        <f t="shared" si="86"/>
        <v/>
      </c>
      <c r="N1118" s="7" t="str">
        <f>IF($D1118="", "", IF(COUNTIF(Budgets!$T$11:$T$20, $D1118)&gt;0, $F$9, IF(COUNTIF(Budgets!$T$22:$T$46, $D1118)&gt;0, $E$9, "")))</f>
        <v/>
      </c>
      <c r="P1118" s="12" t="str">
        <f t="shared" si="87"/>
        <v/>
      </c>
      <c r="R1118" s="12" t="str">
        <f t="shared" si="88"/>
        <v/>
      </c>
      <c r="T1118" s="12" t="str">
        <f ca="1">IFERROR(INDEX(Report!$BE$6:$BE$17, MATCH($P1118, Report!$AZ$6:$AZ$17, 0)), "")</f>
        <v/>
      </c>
      <c r="V1118" s="12" t="str">
        <f t="shared" ca="1" si="89"/>
        <v/>
      </c>
      <c r="X1118" s="12" t="str">
        <f>IF($B1118="", "", IF(OR(ISNUMBER($B1118)=FALSE, $B1118&lt;Report!$AX$6, $B1118&gt;Report!$AY$17), "Red", ""))</f>
        <v/>
      </c>
    </row>
    <row r="1119" spans="1:24" x14ac:dyDescent="0.25">
      <c r="A1119" s="2"/>
      <c r="B1119" s="86"/>
      <c r="C1119" s="87"/>
      <c r="D1119" s="88"/>
      <c r="E1119" s="89"/>
      <c r="F1119" s="90"/>
      <c r="G1119" s="2"/>
      <c r="H1119" s="38" t="str">
        <f t="shared" si="85"/>
        <v/>
      </c>
      <c r="I1119" s="2"/>
      <c r="M1119" s="6" t="str">
        <f t="shared" si="86"/>
        <v/>
      </c>
      <c r="N1119" s="7" t="str">
        <f>IF($D1119="", "", IF(COUNTIF(Budgets!$T$11:$T$20, $D1119)&gt;0, $F$9, IF(COUNTIF(Budgets!$T$22:$T$46, $D1119)&gt;0, $E$9, "")))</f>
        <v/>
      </c>
      <c r="P1119" s="12" t="str">
        <f t="shared" si="87"/>
        <v/>
      </c>
      <c r="R1119" s="12" t="str">
        <f t="shared" si="88"/>
        <v/>
      </c>
      <c r="T1119" s="12" t="str">
        <f ca="1">IFERROR(INDEX(Report!$BE$6:$BE$17, MATCH($P1119, Report!$AZ$6:$AZ$17, 0)), "")</f>
        <v/>
      </c>
      <c r="V1119" s="12" t="str">
        <f t="shared" ca="1" si="89"/>
        <v/>
      </c>
      <c r="X1119" s="12" t="str">
        <f>IF($B1119="", "", IF(OR(ISNUMBER($B1119)=FALSE, $B1119&lt;Report!$AX$6, $B1119&gt;Report!$AY$17), "Red", ""))</f>
        <v/>
      </c>
    </row>
    <row r="1120" spans="1:24" x14ac:dyDescent="0.25">
      <c r="A1120" s="2"/>
      <c r="B1120" s="86"/>
      <c r="C1120" s="87"/>
      <c r="D1120" s="88"/>
      <c r="E1120" s="89"/>
      <c r="F1120" s="90"/>
      <c r="G1120" s="2"/>
      <c r="H1120" s="38" t="str">
        <f t="shared" si="85"/>
        <v/>
      </c>
      <c r="I1120" s="2"/>
      <c r="M1120" s="6" t="str">
        <f t="shared" si="86"/>
        <v/>
      </c>
      <c r="N1120" s="7" t="str">
        <f>IF($D1120="", "", IF(COUNTIF(Budgets!$T$11:$T$20, $D1120)&gt;0, $F$9, IF(COUNTIF(Budgets!$T$22:$T$46, $D1120)&gt;0, $E$9, "")))</f>
        <v/>
      </c>
      <c r="P1120" s="12" t="str">
        <f t="shared" si="87"/>
        <v/>
      </c>
      <c r="R1120" s="12" t="str">
        <f t="shared" si="88"/>
        <v/>
      </c>
      <c r="T1120" s="12" t="str">
        <f ca="1">IFERROR(INDEX(Report!$BE$6:$BE$17, MATCH($P1120, Report!$AZ$6:$AZ$17, 0)), "")</f>
        <v/>
      </c>
      <c r="V1120" s="12" t="str">
        <f t="shared" ca="1" si="89"/>
        <v/>
      </c>
      <c r="X1120" s="12" t="str">
        <f>IF($B1120="", "", IF(OR(ISNUMBER($B1120)=FALSE, $B1120&lt;Report!$AX$6, $B1120&gt;Report!$AY$17), "Red", ""))</f>
        <v/>
      </c>
    </row>
    <row r="1121" spans="1:24" x14ac:dyDescent="0.25">
      <c r="A1121" s="2"/>
      <c r="B1121" s="86"/>
      <c r="C1121" s="87"/>
      <c r="D1121" s="88"/>
      <c r="E1121" s="89"/>
      <c r="F1121" s="90"/>
      <c r="G1121" s="2"/>
      <c r="H1121" s="38" t="str">
        <f t="shared" si="85"/>
        <v/>
      </c>
      <c r="I1121" s="2"/>
      <c r="M1121" s="6" t="str">
        <f t="shared" si="86"/>
        <v/>
      </c>
      <c r="N1121" s="7" t="str">
        <f>IF($D1121="", "", IF(COUNTIF(Budgets!$T$11:$T$20, $D1121)&gt;0, $F$9, IF(COUNTIF(Budgets!$T$22:$T$46, $D1121)&gt;0, $E$9, "")))</f>
        <v/>
      </c>
      <c r="P1121" s="12" t="str">
        <f t="shared" si="87"/>
        <v/>
      </c>
      <c r="R1121" s="12" t="str">
        <f t="shared" si="88"/>
        <v/>
      </c>
      <c r="T1121" s="12" t="str">
        <f ca="1">IFERROR(INDEX(Report!$BE$6:$BE$17, MATCH($P1121, Report!$AZ$6:$AZ$17, 0)), "")</f>
        <v/>
      </c>
      <c r="V1121" s="12" t="str">
        <f t="shared" ca="1" si="89"/>
        <v/>
      </c>
      <c r="X1121" s="12" t="str">
        <f>IF($B1121="", "", IF(OR(ISNUMBER($B1121)=FALSE, $B1121&lt;Report!$AX$6, $B1121&gt;Report!$AY$17), "Red", ""))</f>
        <v/>
      </c>
    </row>
    <row r="1122" spans="1:24" x14ac:dyDescent="0.25">
      <c r="A1122" s="2"/>
      <c r="B1122" s="86"/>
      <c r="C1122" s="87"/>
      <c r="D1122" s="88"/>
      <c r="E1122" s="89"/>
      <c r="F1122" s="90"/>
      <c r="G1122" s="2"/>
      <c r="H1122" s="38" t="str">
        <f t="shared" si="85"/>
        <v/>
      </c>
      <c r="I1122" s="2"/>
      <c r="M1122" s="6" t="str">
        <f t="shared" si="86"/>
        <v/>
      </c>
      <c r="N1122" s="7" t="str">
        <f>IF($D1122="", "", IF(COUNTIF(Budgets!$T$11:$T$20, $D1122)&gt;0, $F$9, IF(COUNTIF(Budgets!$T$22:$T$46, $D1122)&gt;0, $E$9, "")))</f>
        <v/>
      </c>
      <c r="P1122" s="12" t="str">
        <f t="shared" si="87"/>
        <v/>
      </c>
      <c r="R1122" s="12" t="str">
        <f t="shared" si="88"/>
        <v/>
      </c>
      <c r="T1122" s="12" t="str">
        <f ca="1">IFERROR(INDEX(Report!$BE$6:$BE$17, MATCH($P1122, Report!$AZ$6:$AZ$17, 0)), "")</f>
        <v/>
      </c>
      <c r="V1122" s="12" t="str">
        <f t="shared" ca="1" si="89"/>
        <v/>
      </c>
      <c r="X1122" s="12" t="str">
        <f>IF($B1122="", "", IF(OR(ISNUMBER($B1122)=FALSE, $B1122&lt;Report!$AX$6, $B1122&gt;Report!$AY$17), "Red", ""))</f>
        <v/>
      </c>
    </row>
    <row r="1123" spans="1:24" x14ac:dyDescent="0.25">
      <c r="A1123" s="2"/>
      <c r="B1123" s="86"/>
      <c r="C1123" s="87"/>
      <c r="D1123" s="88"/>
      <c r="E1123" s="89"/>
      <c r="F1123" s="90"/>
      <c r="G1123" s="2"/>
      <c r="H1123" s="38" t="str">
        <f t="shared" si="85"/>
        <v/>
      </c>
      <c r="I1123" s="2"/>
      <c r="M1123" s="6" t="str">
        <f t="shared" si="86"/>
        <v/>
      </c>
      <c r="N1123" s="7" t="str">
        <f>IF($D1123="", "", IF(COUNTIF(Budgets!$T$11:$T$20, $D1123)&gt;0, $F$9, IF(COUNTIF(Budgets!$T$22:$T$46, $D1123)&gt;0, $E$9, "")))</f>
        <v/>
      </c>
      <c r="P1123" s="12" t="str">
        <f t="shared" si="87"/>
        <v/>
      </c>
      <c r="R1123" s="12" t="str">
        <f t="shared" si="88"/>
        <v/>
      </c>
      <c r="T1123" s="12" t="str">
        <f ca="1">IFERROR(INDEX(Report!$BE$6:$BE$17, MATCH($P1123, Report!$AZ$6:$AZ$17, 0)), "")</f>
        <v/>
      </c>
      <c r="V1123" s="12" t="str">
        <f t="shared" ca="1" si="89"/>
        <v/>
      </c>
      <c r="X1123" s="12" t="str">
        <f>IF($B1123="", "", IF(OR(ISNUMBER($B1123)=FALSE, $B1123&lt;Report!$AX$6, $B1123&gt;Report!$AY$17), "Red", ""))</f>
        <v/>
      </c>
    </row>
    <row r="1124" spans="1:24" x14ac:dyDescent="0.25">
      <c r="A1124" s="2"/>
      <c r="B1124" s="86"/>
      <c r="C1124" s="87"/>
      <c r="D1124" s="88"/>
      <c r="E1124" s="89"/>
      <c r="F1124" s="90"/>
      <c r="G1124" s="2"/>
      <c r="H1124" s="38" t="str">
        <f t="shared" si="85"/>
        <v/>
      </c>
      <c r="I1124" s="2"/>
      <c r="M1124" s="6" t="str">
        <f t="shared" si="86"/>
        <v/>
      </c>
      <c r="N1124" s="7" t="str">
        <f>IF($D1124="", "", IF(COUNTIF(Budgets!$T$11:$T$20, $D1124)&gt;0, $F$9, IF(COUNTIF(Budgets!$T$22:$T$46, $D1124)&gt;0, $E$9, "")))</f>
        <v/>
      </c>
      <c r="P1124" s="12" t="str">
        <f t="shared" si="87"/>
        <v/>
      </c>
      <c r="R1124" s="12" t="str">
        <f t="shared" si="88"/>
        <v/>
      </c>
      <c r="T1124" s="12" t="str">
        <f ca="1">IFERROR(INDEX(Report!$BE$6:$BE$17, MATCH($P1124, Report!$AZ$6:$AZ$17, 0)), "")</f>
        <v/>
      </c>
      <c r="V1124" s="12" t="str">
        <f t="shared" ca="1" si="89"/>
        <v/>
      </c>
      <c r="X1124" s="12" t="str">
        <f>IF($B1124="", "", IF(OR(ISNUMBER($B1124)=FALSE, $B1124&lt;Report!$AX$6, $B1124&gt;Report!$AY$17), "Red", ""))</f>
        <v/>
      </c>
    </row>
    <row r="1125" spans="1:24" x14ac:dyDescent="0.25">
      <c r="A1125" s="2"/>
      <c r="B1125" s="86"/>
      <c r="C1125" s="87"/>
      <c r="D1125" s="88"/>
      <c r="E1125" s="89"/>
      <c r="F1125" s="90"/>
      <c r="G1125" s="2"/>
      <c r="H1125" s="38" t="str">
        <f t="shared" si="85"/>
        <v/>
      </c>
      <c r="I1125" s="2"/>
      <c r="M1125" s="6" t="str">
        <f t="shared" si="86"/>
        <v/>
      </c>
      <c r="N1125" s="7" t="str">
        <f>IF($D1125="", "", IF(COUNTIF(Budgets!$T$11:$T$20, $D1125)&gt;0, $F$9, IF(COUNTIF(Budgets!$T$22:$T$46, $D1125)&gt;0, $E$9, "")))</f>
        <v/>
      </c>
      <c r="P1125" s="12" t="str">
        <f t="shared" si="87"/>
        <v/>
      </c>
      <c r="R1125" s="12" t="str">
        <f t="shared" si="88"/>
        <v/>
      </c>
      <c r="T1125" s="12" t="str">
        <f ca="1">IFERROR(INDEX(Report!$BE$6:$BE$17, MATCH($P1125, Report!$AZ$6:$AZ$17, 0)), "")</f>
        <v/>
      </c>
      <c r="V1125" s="12" t="str">
        <f t="shared" ca="1" si="89"/>
        <v/>
      </c>
      <c r="X1125" s="12" t="str">
        <f>IF($B1125="", "", IF(OR(ISNUMBER($B1125)=FALSE, $B1125&lt;Report!$AX$6, $B1125&gt;Report!$AY$17), "Red", ""))</f>
        <v/>
      </c>
    </row>
    <row r="1126" spans="1:24" x14ac:dyDescent="0.25">
      <c r="A1126" s="2"/>
      <c r="B1126" s="86"/>
      <c r="C1126" s="87"/>
      <c r="D1126" s="88"/>
      <c r="E1126" s="89"/>
      <c r="F1126" s="90"/>
      <c r="G1126" s="2"/>
      <c r="H1126" s="38" t="str">
        <f t="shared" si="85"/>
        <v/>
      </c>
      <c r="I1126" s="2"/>
      <c r="M1126" s="6" t="str">
        <f t="shared" si="86"/>
        <v/>
      </c>
      <c r="N1126" s="7" t="str">
        <f>IF($D1126="", "", IF(COUNTIF(Budgets!$T$11:$T$20, $D1126)&gt;0, $F$9, IF(COUNTIF(Budgets!$T$22:$T$46, $D1126)&gt;0, $E$9, "")))</f>
        <v/>
      </c>
      <c r="P1126" s="12" t="str">
        <f t="shared" si="87"/>
        <v/>
      </c>
      <c r="R1126" s="12" t="str">
        <f t="shared" si="88"/>
        <v/>
      </c>
      <c r="T1126" s="12" t="str">
        <f ca="1">IFERROR(INDEX(Report!$BE$6:$BE$17, MATCH($P1126, Report!$AZ$6:$AZ$17, 0)), "")</f>
        <v/>
      </c>
      <c r="V1126" s="12" t="str">
        <f t="shared" ca="1" si="89"/>
        <v/>
      </c>
      <c r="X1126" s="12" t="str">
        <f>IF($B1126="", "", IF(OR(ISNUMBER($B1126)=FALSE, $B1126&lt;Report!$AX$6, $B1126&gt;Report!$AY$17), "Red", ""))</f>
        <v/>
      </c>
    </row>
    <row r="1127" spans="1:24" x14ac:dyDescent="0.25">
      <c r="A1127" s="2"/>
      <c r="B1127" s="86"/>
      <c r="C1127" s="87"/>
      <c r="D1127" s="88"/>
      <c r="E1127" s="89"/>
      <c r="F1127" s="90"/>
      <c r="G1127" s="2"/>
      <c r="H1127" s="38" t="str">
        <f t="shared" si="85"/>
        <v/>
      </c>
      <c r="I1127" s="2"/>
      <c r="M1127" s="6" t="str">
        <f t="shared" si="86"/>
        <v/>
      </c>
      <c r="N1127" s="7" t="str">
        <f>IF($D1127="", "", IF(COUNTIF(Budgets!$T$11:$T$20, $D1127)&gt;0, $F$9, IF(COUNTIF(Budgets!$T$22:$T$46, $D1127)&gt;0, $E$9, "")))</f>
        <v/>
      </c>
      <c r="P1127" s="12" t="str">
        <f t="shared" si="87"/>
        <v/>
      </c>
      <c r="R1127" s="12" t="str">
        <f t="shared" si="88"/>
        <v/>
      </c>
      <c r="T1127" s="12" t="str">
        <f ca="1">IFERROR(INDEX(Report!$BE$6:$BE$17, MATCH($P1127, Report!$AZ$6:$AZ$17, 0)), "")</f>
        <v/>
      </c>
      <c r="V1127" s="12" t="str">
        <f t="shared" ca="1" si="89"/>
        <v/>
      </c>
      <c r="X1127" s="12" t="str">
        <f>IF($B1127="", "", IF(OR(ISNUMBER($B1127)=FALSE, $B1127&lt;Report!$AX$6, $B1127&gt;Report!$AY$17), "Red", ""))</f>
        <v/>
      </c>
    </row>
    <row r="1128" spans="1:24" x14ac:dyDescent="0.25">
      <c r="A1128" s="2"/>
      <c r="B1128" s="86"/>
      <c r="C1128" s="87"/>
      <c r="D1128" s="88"/>
      <c r="E1128" s="89"/>
      <c r="F1128" s="90"/>
      <c r="G1128" s="2"/>
      <c r="H1128" s="38" t="str">
        <f t="shared" si="85"/>
        <v/>
      </c>
      <c r="I1128" s="2"/>
      <c r="M1128" s="6" t="str">
        <f t="shared" si="86"/>
        <v/>
      </c>
      <c r="N1128" s="7" t="str">
        <f>IF($D1128="", "", IF(COUNTIF(Budgets!$T$11:$T$20, $D1128)&gt;0, $F$9, IF(COUNTIF(Budgets!$T$22:$T$46, $D1128)&gt;0, $E$9, "")))</f>
        <v/>
      </c>
      <c r="P1128" s="12" t="str">
        <f t="shared" si="87"/>
        <v/>
      </c>
      <c r="R1128" s="12" t="str">
        <f t="shared" si="88"/>
        <v/>
      </c>
      <c r="T1128" s="12" t="str">
        <f ca="1">IFERROR(INDEX(Report!$BE$6:$BE$17, MATCH($P1128, Report!$AZ$6:$AZ$17, 0)), "")</f>
        <v/>
      </c>
      <c r="V1128" s="12" t="str">
        <f t="shared" ca="1" si="89"/>
        <v/>
      </c>
      <c r="X1128" s="12" t="str">
        <f>IF($B1128="", "", IF(OR(ISNUMBER($B1128)=FALSE, $B1128&lt;Report!$AX$6, $B1128&gt;Report!$AY$17), "Red", ""))</f>
        <v/>
      </c>
    </row>
    <row r="1129" spans="1:24" x14ac:dyDescent="0.25">
      <c r="A1129" s="2"/>
      <c r="B1129" s="86"/>
      <c r="C1129" s="87"/>
      <c r="D1129" s="88"/>
      <c r="E1129" s="89"/>
      <c r="F1129" s="90"/>
      <c r="G1129" s="2"/>
      <c r="H1129" s="38" t="str">
        <f t="shared" si="85"/>
        <v/>
      </c>
      <c r="I1129" s="2"/>
      <c r="M1129" s="6" t="str">
        <f t="shared" si="86"/>
        <v/>
      </c>
      <c r="N1129" s="7" t="str">
        <f>IF($D1129="", "", IF(COUNTIF(Budgets!$T$11:$T$20, $D1129)&gt;0, $F$9, IF(COUNTIF(Budgets!$T$22:$T$46, $D1129)&gt;0, $E$9, "")))</f>
        <v/>
      </c>
      <c r="P1129" s="12" t="str">
        <f t="shared" si="87"/>
        <v/>
      </c>
      <c r="R1129" s="12" t="str">
        <f t="shared" si="88"/>
        <v/>
      </c>
      <c r="T1129" s="12" t="str">
        <f ca="1">IFERROR(INDEX(Report!$BE$6:$BE$17, MATCH($P1129, Report!$AZ$6:$AZ$17, 0)), "")</f>
        <v/>
      </c>
      <c r="V1129" s="12" t="str">
        <f t="shared" ca="1" si="89"/>
        <v/>
      </c>
      <c r="X1129" s="12" t="str">
        <f>IF($B1129="", "", IF(OR(ISNUMBER($B1129)=FALSE, $B1129&lt;Report!$AX$6, $B1129&gt;Report!$AY$17), "Red", ""))</f>
        <v/>
      </c>
    </row>
    <row r="1130" spans="1:24" x14ac:dyDescent="0.25">
      <c r="A1130" s="2"/>
      <c r="B1130" s="86"/>
      <c r="C1130" s="87"/>
      <c r="D1130" s="88"/>
      <c r="E1130" s="89"/>
      <c r="F1130" s="90"/>
      <c r="G1130" s="2"/>
      <c r="H1130" s="38" t="str">
        <f t="shared" si="85"/>
        <v/>
      </c>
      <c r="I1130" s="2"/>
      <c r="M1130" s="6" t="str">
        <f t="shared" si="86"/>
        <v/>
      </c>
      <c r="N1130" s="7" t="str">
        <f>IF($D1130="", "", IF(COUNTIF(Budgets!$T$11:$T$20, $D1130)&gt;0, $F$9, IF(COUNTIF(Budgets!$T$22:$T$46, $D1130)&gt;0, $E$9, "")))</f>
        <v/>
      </c>
      <c r="P1130" s="12" t="str">
        <f t="shared" si="87"/>
        <v/>
      </c>
      <c r="R1130" s="12" t="str">
        <f t="shared" si="88"/>
        <v/>
      </c>
      <c r="T1130" s="12" t="str">
        <f ca="1">IFERROR(INDEX(Report!$BE$6:$BE$17, MATCH($P1130, Report!$AZ$6:$AZ$17, 0)), "")</f>
        <v/>
      </c>
      <c r="V1130" s="12" t="str">
        <f t="shared" ca="1" si="89"/>
        <v/>
      </c>
      <c r="X1130" s="12" t="str">
        <f>IF($B1130="", "", IF(OR(ISNUMBER($B1130)=FALSE, $B1130&lt;Report!$AX$6, $B1130&gt;Report!$AY$17), "Red", ""))</f>
        <v/>
      </c>
    </row>
    <row r="1131" spans="1:24" x14ac:dyDescent="0.25">
      <c r="A1131" s="2"/>
      <c r="B1131" s="86"/>
      <c r="C1131" s="87"/>
      <c r="D1131" s="88"/>
      <c r="E1131" s="89"/>
      <c r="F1131" s="90"/>
      <c r="G1131" s="2"/>
      <c r="H1131" s="38" t="str">
        <f t="shared" si="85"/>
        <v/>
      </c>
      <c r="I1131" s="2"/>
      <c r="M1131" s="6" t="str">
        <f t="shared" si="86"/>
        <v/>
      </c>
      <c r="N1131" s="7" t="str">
        <f>IF($D1131="", "", IF(COUNTIF(Budgets!$T$11:$T$20, $D1131)&gt;0, $F$9, IF(COUNTIF(Budgets!$T$22:$T$46, $D1131)&gt;0, $E$9, "")))</f>
        <v/>
      </c>
      <c r="P1131" s="12" t="str">
        <f t="shared" si="87"/>
        <v/>
      </c>
      <c r="R1131" s="12" t="str">
        <f t="shared" si="88"/>
        <v/>
      </c>
      <c r="T1131" s="12" t="str">
        <f ca="1">IFERROR(INDEX(Report!$BE$6:$BE$17, MATCH($P1131, Report!$AZ$6:$AZ$17, 0)), "")</f>
        <v/>
      </c>
      <c r="V1131" s="12" t="str">
        <f t="shared" ca="1" si="89"/>
        <v/>
      </c>
      <c r="X1131" s="12" t="str">
        <f>IF($B1131="", "", IF(OR(ISNUMBER($B1131)=FALSE, $B1131&lt;Report!$AX$6, $B1131&gt;Report!$AY$17), "Red", ""))</f>
        <v/>
      </c>
    </row>
    <row r="1132" spans="1:24" x14ac:dyDescent="0.25">
      <c r="A1132" s="2"/>
      <c r="B1132" s="86"/>
      <c r="C1132" s="87"/>
      <c r="D1132" s="88"/>
      <c r="E1132" s="89"/>
      <c r="F1132" s="90"/>
      <c r="G1132" s="2"/>
      <c r="H1132" s="38" t="str">
        <f t="shared" si="85"/>
        <v/>
      </c>
      <c r="I1132" s="2"/>
      <c r="M1132" s="6" t="str">
        <f t="shared" si="86"/>
        <v/>
      </c>
      <c r="N1132" s="7" t="str">
        <f>IF($D1132="", "", IF(COUNTIF(Budgets!$T$11:$T$20, $D1132)&gt;0, $F$9, IF(COUNTIF(Budgets!$T$22:$T$46, $D1132)&gt;0, $E$9, "")))</f>
        <v/>
      </c>
      <c r="P1132" s="12" t="str">
        <f t="shared" si="87"/>
        <v/>
      </c>
      <c r="R1132" s="12" t="str">
        <f t="shared" si="88"/>
        <v/>
      </c>
      <c r="T1132" s="12" t="str">
        <f ca="1">IFERROR(INDEX(Report!$BE$6:$BE$17, MATCH($P1132, Report!$AZ$6:$AZ$17, 0)), "")</f>
        <v/>
      </c>
      <c r="V1132" s="12" t="str">
        <f t="shared" ca="1" si="89"/>
        <v/>
      </c>
      <c r="X1132" s="12" t="str">
        <f>IF($B1132="", "", IF(OR(ISNUMBER($B1132)=FALSE, $B1132&lt;Report!$AX$6, $B1132&gt;Report!$AY$17), "Red", ""))</f>
        <v/>
      </c>
    </row>
    <row r="1133" spans="1:24" x14ac:dyDescent="0.25">
      <c r="A1133" s="2"/>
      <c r="B1133" s="86"/>
      <c r="C1133" s="87"/>
      <c r="D1133" s="88"/>
      <c r="E1133" s="89"/>
      <c r="F1133" s="90"/>
      <c r="G1133" s="2"/>
      <c r="H1133" s="38" t="str">
        <f t="shared" si="85"/>
        <v/>
      </c>
      <c r="I1133" s="2"/>
      <c r="M1133" s="6" t="str">
        <f t="shared" si="86"/>
        <v/>
      </c>
      <c r="N1133" s="7" t="str">
        <f>IF($D1133="", "", IF(COUNTIF(Budgets!$T$11:$T$20, $D1133)&gt;0, $F$9, IF(COUNTIF(Budgets!$T$22:$T$46, $D1133)&gt;0, $E$9, "")))</f>
        <v/>
      </c>
      <c r="P1133" s="12" t="str">
        <f t="shared" si="87"/>
        <v/>
      </c>
      <c r="R1133" s="12" t="str">
        <f t="shared" si="88"/>
        <v/>
      </c>
      <c r="T1133" s="12" t="str">
        <f ca="1">IFERROR(INDEX(Report!$BE$6:$BE$17, MATCH($P1133, Report!$AZ$6:$AZ$17, 0)), "")</f>
        <v/>
      </c>
      <c r="V1133" s="12" t="str">
        <f t="shared" ca="1" si="89"/>
        <v/>
      </c>
      <c r="X1133" s="12" t="str">
        <f>IF($B1133="", "", IF(OR(ISNUMBER($B1133)=FALSE, $B1133&lt;Report!$AX$6, $B1133&gt;Report!$AY$17), "Red", ""))</f>
        <v/>
      </c>
    </row>
    <row r="1134" spans="1:24" x14ac:dyDescent="0.25">
      <c r="A1134" s="2"/>
      <c r="B1134" s="86"/>
      <c r="C1134" s="87"/>
      <c r="D1134" s="88"/>
      <c r="E1134" s="89"/>
      <c r="F1134" s="90"/>
      <c r="G1134" s="2"/>
      <c r="H1134" s="38" t="str">
        <f t="shared" si="85"/>
        <v/>
      </c>
      <c r="I1134" s="2"/>
      <c r="M1134" s="6" t="str">
        <f t="shared" si="86"/>
        <v/>
      </c>
      <c r="N1134" s="7" t="str">
        <f>IF($D1134="", "", IF(COUNTIF(Budgets!$T$11:$T$20, $D1134)&gt;0, $F$9, IF(COUNTIF(Budgets!$T$22:$T$46, $D1134)&gt;0, $E$9, "")))</f>
        <v/>
      </c>
      <c r="P1134" s="12" t="str">
        <f t="shared" si="87"/>
        <v/>
      </c>
      <c r="R1134" s="12" t="str">
        <f t="shared" si="88"/>
        <v/>
      </c>
      <c r="T1134" s="12" t="str">
        <f ca="1">IFERROR(INDEX(Report!$BE$6:$BE$17, MATCH($P1134, Report!$AZ$6:$AZ$17, 0)), "")</f>
        <v/>
      </c>
      <c r="V1134" s="12" t="str">
        <f t="shared" ca="1" si="89"/>
        <v/>
      </c>
      <c r="X1134" s="12" t="str">
        <f>IF($B1134="", "", IF(OR(ISNUMBER($B1134)=FALSE, $B1134&lt;Report!$AX$6, $B1134&gt;Report!$AY$17), "Red", ""))</f>
        <v/>
      </c>
    </row>
    <row r="1135" spans="1:24" x14ac:dyDescent="0.25">
      <c r="A1135" s="2"/>
      <c r="B1135" s="86"/>
      <c r="C1135" s="87"/>
      <c r="D1135" s="88"/>
      <c r="E1135" s="89"/>
      <c r="F1135" s="90"/>
      <c r="G1135" s="2"/>
      <c r="H1135" s="38" t="str">
        <f t="shared" si="85"/>
        <v/>
      </c>
      <c r="I1135" s="2"/>
      <c r="M1135" s="6" t="str">
        <f t="shared" si="86"/>
        <v/>
      </c>
      <c r="N1135" s="7" t="str">
        <f>IF($D1135="", "", IF(COUNTIF(Budgets!$T$11:$T$20, $D1135)&gt;0, $F$9, IF(COUNTIF(Budgets!$T$22:$T$46, $D1135)&gt;0, $E$9, "")))</f>
        <v/>
      </c>
      <c r="P1135" s="12" t="str">
        <f t="shared" si="87"/>
        <v/>
      </c>
      <c r="R1135" s="12" t="str">
        <f t="shared" si="88"/>
        <v/>
      </c>
      <c r="T1135" s="12" t="str">
        <f ca="1">IFERROR(INDEX(Report!$BE$6:$BE$17, MATCH($P1135, Report!$AZ$6:$AZ$17, 0)), "")</f>
        <v/>
      </c>
      <c r="V1135" s="12" t="str">
        <f t="shared" ca="1" si="89"/>
        <v/>
      </c>
      <c r="X1135" s="12" t="str">
        <f>IF($B1135="", "", IF(OR(ISNUMBER($B1135)=FALSE, $B1135&lt;Report!$AX$6, $B1135&gt;Report!$AY$17), "Red", ""))</f>
        <v/>
      </c>
    </row>
    <row r="1136" spans="1:24" x14ac:dyDescent="0.25">
      <c r="A1136" s="2"/>
      <c r="B1136" s="86"/>
      <c r="C1136" s="87"/>
      <c r="D1136" s="88"/>
      <c r="E1136" s="89"/>
      <c r="F1136" s="90"/>
      <c r="G1136" s="2"/>
      <c r="H1136" s="38" t="str">
        <f t="shared" si="85"/>
        <v/>
      </c>
      <c r="I1136" s="2"/>
      <c r="M1136" s="6" t="str">
        <f t="shared" si="86"/>
        <v/>
      </c>
      <c r="N1136" s="7" t="str">
        <f>IF($D1136="", "", IF(COUNTIF(Budgets!$T$11:$T$20, $D1136)&gt;0, $F$9, IF(COUNTIF(Budgets!$T$22:$T$46, $D1136)&gt;0, $E$9, "")))</f>
        <v/>
      </c>
      <c r="P1136" s="12" t="str">
        <f t="shared" si="87"/>
        <v/>
      </c>
      <c r="R1136" s="12" t="str">
        <f t="shared" si="88"/>
        <v/>
      </c>
      <c r="T1136" s="12" t="str">
        <f ca="1">IFERROR(INDEX(Report!$BE$6:$BE$17, MATCH($P1136, Report!$AZ$6:$AZ$17, 0)), "")</f>
        <v/>
      </c>
      <c r="V1136" s="12" t="str">
        <f t="shared" ca="1" si="89"/>
        <v/>
      </c>
      <c r="X1136" s="12" t="str">
        <f>IF($B1136="", "", IF(OR(ISNUMBER($B1136)=FALSE, $B1136&lt;Report!$AX$6, $B1136&gt;Report!$AY$17), "Red", ""))</f>
        <v/>
      </c>
    </row>
    <row r="1137" spans="1:24" x14ac:dyDescent="0.25">
      <c r="A1137" s="2"/>
      <c r="B1137" s="86"/>
      <c r="C1137" s="87"/>
      <c r="D1137" s="88"/>
      <c r="E1137" s="89"/>
      <c r="F1137" s="90"/>
      <c r="G1137" s="2"/>
      <c r="H1137" s="38" t="str">
        <f t="shared" si="85"/>
        <v/>
      </c>
      <c r="I1137" s="2"/>
      <c r="M1137" s="6" t="str">
        <f t="shared" si="86"/>
        <v/>
      </c>
      <c r="N1137" s="7" t="str">
        <f>IF($D1137="", "", IF(COUNTIF(Budgets!$T$11:$T$20, $D1137)&gt;0, $F$9, IF(COUNTIF(Budgets!$T$22:$T$46, $D1137)&gt;0, $E$9, "")))</f>
        <v/>
      </c>
      <c r="P1137" s="12" t="str">
        <f t="shared" si="87"/>
        <v/>
      </c>
      <c r="R1137" s="12" t="str">
        <f t="shared" si="88"/>
        <v/>
      </c>
      <c r="T1137" s="12" t="str">
        <f ca="1">IFERROR(INDEX(Report!$BE$6:$BE$17, MATCH($P1137, Report!$AZ$6:$AZ$17, 0)), "")</f>
        <v/>
      </c>
      <c r="V1137" s="12" t="str">
        <f t="shared" ca="1" si="89"/>
        <v/>
      </c>
      <c r="X1137" s="12" t="str">
        <f>IF($B1137="", "", IF(OR(ISNUMBER($B1137)=FALSE, $B1137&lt;Report!$AX$6, $B1137&gt;Report!$AY$17), "Red", ""))</f>
        <v/>
      </c>
    </row>
    <row r="1138" spans="1:24" x14ac:dyDescent="0.25">
      <c r="A1138" s="2"/>
      <c r="B1138" s="86"/>
      <c r="C1138" s="87"/>
      <c r="D1138" s="88"/>
      <c r="E1138" s="89"/>
      <c r="F1138" s="90"/>
      <c r="G1138" s="2"/>
      <c r="H1138" s="38" t="str">
        <f t="shared" si="85"/>
        <v/>
      </c>
      <c r="I1138" s="2"/>
      <c r="M1138" s="6" t="str">
        <f t="shared" si="86"/>
        <v/>
      </c>
      <c r="N1138" s="7" t="str">
        <f>IF($D1138="", "", IF(COUNTIF(Budgets!$T$11:$T$20, $D1138)&gt;0, $F$9, IF(COUNTIF(Budgets!$T$22:$T$46, $D1138)&gt;0, $E$9, "")))</f>
        <v/>
      </c>
      <c r="P1138" s="12" t="str">
        <f t="shared" si="87"/>
        <v/>
      </c>
      <c r="R1138" s="12" t="str">
        <f t="shared" si="88"/>
        <v/>
      </c>
      <c r="T1138" s="12" t="str">
        <f ca="1">IFERROR(INDEX(Report!$BE$6:$BE$17, MATCH($P1138, Report!$AZ$6:$AZ$17, 0)), "")</f>
        <v/>
      </c>
      <c r="V1138" s="12" t="str">
        <f t="shared" ca="1" si="89"/>
        <v/>
      </c>
      <c r="X1138" s="12" t="str">
        <f>IF($B1138="", "", IF(OR(ISNUMBER($B1138)=FALSE, $B1138&lt;Report!$AX$6, $B1138&gt;Report!$AY$17), "Red", ""))</f>
        <v/>
      </c>
    </row>
    <row r="1139" spans="1:24" x14ac:dyDescent="0.25">
      <c r="A1139" s="2"/>
      <c r="B1139" s="86"/>
      <c r="C1139" s="87"/>
      <c r="D1139" s="88"/>
      <c r="E1139" s="89"/>
      <c r="F1139" s="90"/>
      <c r="G1139" s="2"/>
      <c r="H1139" s="38" t="str">
        <f t="shared" si="85"/>
        <v/>
      </c>
      <c r="I1139" s="2"/>
      <c r="M1139" s="6" t="str">
        <f t="shared" si="86"/>
        <v/>
      </c>
      <c r="N1139" s="7" t="str">
        <f>IF($D1139="", "", IF(COUNTIF(Budgets!$T$11:$T$20, $D1139)&gt;0, $F$9, IF(COUNTIF(Budgets!$T$22:$T$46, $D1139)&gt;0, $E$9, "")))</f>
        <v/>
      </c>
      <c r="P1139" s="12" t="str">
        <f t="shared" si="87"/>
        <v/>
      </c>
      <c r="R1139" s="12" t="str">
        <f t="shared" si="88"/>
        <v/>
      </c>
      <c r="T1139" s="12" t="str">
        <f ca="1">IFERROR(INDEX(Report!$BE$6:$BE$17, MATCH($P1139, Report!$AZ$6:$AZ$17, 0)), "")</f>
        <v/>
      </c>
      <c r="V1139" s="12" t="str">
        <f t="shared" ca="1" si="89"/>
        <v/>
      </c>
      <c r="X1139" s="12" t="str">
        <f>IF($B1139="", "", IF(OR(ISNUMBER($B1139)=FALSE, $B1139&lt;Report!$AX$6, $B1139&gt;Report!$AY$17), "Red", ""))</f>
        <v/>
      </c>
    </row>
    <row r="1140" spans="1:24" x14ac:dyDescent="0.25">
      <c r="A1140" s="2"/>
      <c r="B1140" s="86"/>
      <c r="C1140" s="87"/>
      <c r="D1140" s="88"/>
      <c r="E1140" s="89"/>
      <c r="F1140" s="90"/>
      <c r="G1140" s="2"/>
      <c r="H1140" s="38" t="str">
        <f t="shared" si="85"/>
        <v/>
      </c>
      <c r="I1140" s="2"/>
      <c r="M1140" s="6" t="str">
        <f t="shared" si="86"/>
        <v/>
      </c>
      <c r="N1140" s="7" t="str">
        <f>IF($D1140="", "", IF(COUNTIF(Budgets!$T$11:$T$20, $D1140)&gt;0, $F$9, IF(COUNTIF(Budgets!$T$22:$T$46, $D1140)&gt;0, $E$9, "")))</f>
        <v/>
      </c>
      <c r="P1140" s="12" t="str">
        <f t="shared" si="87"/>
        <v/>
      </c>
      <c r="R1140" s="12" t="str">
        <f t="shared" si="88"/>
        <v/>
      </c>
      <c r="T1140" s="12" t="str">
        <f ca="1">IFERROR(INDEX(Report!$BE$6:$BE$17, MATCH($P1140, Report!$AZ$6:$AZ$17, 0)), "")</f>
        <v/>
      </c>
      <c r="V1140" s="12" t="str">
        <f t="shared" ca="1" si="89"/>
        <v/>
      </c>
      <c r="X1140" s="12" t="str">
        <f>IF($B1140="", "", IF(OR(ISNUMBER($B1140)=FALSE, $B1140&lt;Report!$AX$6, $B1140&gt;Report!$AY$17), "Red", ""))</f>
        <v/>
      </c>
    </row>
    <row r="1141" spans="1:24" x14ac:dyDescent="0.25">
      <c r="A1141" s="2"/>
      <c r="B1141" s="86"/>
      <c r="C1141" s="87"/>
      <c r="D1141" s="88"/>
      <c r="E1141" s="89"/>
      <c r="F1141" s="90"/>
      <c r="G1141" s="2"/>
      <c r="H1141" s="38" t="str">
        <f t="shared" si="85"/>
        <v/>
      </c>
      <c r="I1141" s="2"/>
      <c r="M1141" s="6" t="str">
        <f t="shared" si="86"/>
        <v/>
      </c>
      <c r="N1141" s="7" t="str">
        <f>IF($D1141="", "", IF(COUNTIF(Budgets!$T$11:$T$20, $D1141)&gt;0, $F$9, IF(COUNTIF(Budgets!$T$22:$T$46, $D1141)&gt;0, $E$9, "")))</f>
        <v/>
      </c>
      <c r="P1141" s="12" t="str">
        <f t="shared" si="87"/>
        <v/>
      </c>
      <c r="R1141" s="12" t="str">
        <f t="shared" si="88"/>
        <v/>
      </c>
      <c r="T1141" s="12" t="str">
        <f ca="1">IFERROR(INDEX(Report!$BE$6:$BE$17, MATCH($P1141, Report!$AZ$6:$AZ$17, 0)), "")</f>
        <v/>
      </c>
      <c r="V1141" s="12" t="str">
        <f t="shared" ca="1" si="89"/>
        <v/>
      </c>
      <c r="X1141" s="12" t="str">
        <f>IF($B1141="", "", IF(OR(ISNUMBER($B1141)=FALSE, $B1141&lt;Report!$AX$6, $B1141&gt;Report!$AY$17), "Red", ""))</f>
        <v/>
      </c>
    </row>
    <row r="1142" spans="1:24" x14ac:dyDescent="0.25">
      <c r="A1142" s="2"/>
      <c r="B1142" s="86"/>
      <c r="C1142" s="87"/>
      <c r="D1142" s="88"/>
      <c r="E1142" s="89"/>
      <c r="F1142" s="90"/>
      <c r="G1142" s="2"/>
      <c r="H1142" s="38" t="str">
        <f t="shared" si="85"/>
        <v/>
      </c>
      <c r="I1142" s="2"/>
      <c r="M1142" s="6" t="str">
        <f t="shared" si="86"/>
        <v/>
      </c>
      <c r="N1142" s="7" t="str">
        <f>IF($D1142="", "", IF(COUNTIF(Budgets!$T$11:$T$20, $D1142)&gt;0, $F$9, IF(COUNTIF(Budgets!$T$22:$T$46, $D1142)&gt;0, $E$9, "")))</f>
        <v/>
      </c>
      <c r="P1142" s="12" t="str">
        <f t="shared" si="87"/>
        <v/>
      </c>
      <c r="R1142" s="12" t="str">
        <f t="shared" si="88"/>
        <v/>
      </c>
      <c r="T1142" s="12" t="str">
        <f ca="1">IFERROR(INDEX(Report!$BE$6:$BE$17, MATCH($P1142, Report!$AZ$6:$AZ$17, 0)), "")</f>
        <v/>
      </c>
      <c r="V1142" s="12" t="str">
        <f t="shared" ca="1" si="89"/>
        <v/>
      </c>
      <c r="X1142" s="12" t="str">
        <f>IF($B1142="", "", IF(OR(ISNUMBER($B1142)=FALSE, $B1142&lt;Report!$AX$6, $B1142&gt;Report!$AY$17), "Red", ""))</f>
        <v/>
      </c>
    </row>
    <row r="1143" spans="1:24" x14ac:dyDescent="0.25">
      <c r="A1143" s="2"/>
      <c r="B1143" s="86"/>
      <c r="C1143" s="87"/>
      <c r="D1143" s="88"/>
      <c r="E1143" s="89"/>
      <c r="F1143" s="90"/>
      <c r="G1143" s="2"/>
      <c r="H1143" s="38" t="str">
        <f t="shared" si="85"/>
        <v/>
      </c>
      <c r="I1143" s="2"/>
      <c r="M1143" s="6" t="str">
        <f t="shared" si="86"/>
        <v/>
      </c>
      <c r="N1143" s="7" t="str">
        <f>IF($D1143="", "", IF(COUNTIF(Budgets!$T$11:$T$20, $D1143)&gt;0, $F$9, IF(COUNTIF(Budgets!$T$22:$T$46, $D1143)&gt;0, $E$9, "")))</f>
        <v/>
      </c>
      <c r="P1143" s="12" t="str">
        <f t="shared" si="87"/>
        <v/>
      </c>
      <c r="R1143" s="12" t="str">
        <f t="shared" si="88"/>
        <v/>
      </c>
      <c r="T1143" s="12" t="str">
        <f ca="1">IFERROR(INDEX(Report!$BE$6:$BE$17, MATCH($P1143, Report!$AZ$6:$AZ$17, 0)), "")</f>
        <v/>
      </c>
      <c r="V1143" s="12" t="str">
        <f t="shared" ca="1" si="89"/>
        <v/>
      </c>
      <c r="X1143" s="12" t="str">
        <f>IF($B1143="", "", IF(OR(ISNUMBER($B1143)=FALSE, $B1143&lt;Report!$AX$6, $B1143&gt;Report!$AY$17), "Red", ""))</f>
        <v/>
      </c>
    </row>
    <row r="1144" spans="1:24" x14ac:dyDescent="0.25">
      <c r="A1144" s="2"/>
      <c r="B1144" s="86"/>
      <c r="C1144" s="87"/>
      <c r="D1144" s="88"/>
      <c r="E1144" s="89"/>
      <c r="F1144" s="90"/>
      <c r="G1144" s="2"/>
      <c r="H1144" s="38" t="str">
        <f t="shared" si="85"/>
        <v/>
      </c>
      <c r="I1144" s="2"/>
      <c r="M1144" s="6" t="str">
        <f t="shared" si="86"/>
        <v/>
      </c>
      <c r="N1144" s="7" t="str">
        <f>IF($D1144="", "", IF(COUNTIF(Budgets!$T$11:$T$20, $D1144)&gt;0, $F$9, IF(COUNTIF(Budgets!$T$22:$T$46, $D1144)&gt;0, $E$9, "")))</f>
        <v/>
      </c>
      <c r="P1144" s="12" t="str">
        <f t="shared" si="87"/>
        <v/>
      </c>
      <c r="R1144" s="12" t="str">
        <f t="shared" si="88"/>
        <v/>
      </c>
      <c r="T1144" s="12" t="str">
        <f ca="1">IFERROR(INDEX(Report!$BE$6:$BE$17, MATCH($P1144, Report!$AZ$6:$AZ$17, 0)), "")</f>
        <v/>
      </c>
      <c r="V1144" s="12" t="str">
        <f t="shared" ca="1" si="89"/>
        <v/>
      </c>
      <c r="X1144" s="12" t="str">
        <f>IF($B1144="", "", IF(OR(ISNUMBER($B1144)=FALSE, $B1144&lt;Report!$AX$6, $B1144&gt;Report!$AY$17), "Red", ""))</f>
        <v/>
      </c>
    </row>
    <row r="1145" spans="1:24" x14ac:dyDescent="0.25">
      <c r="A1145" s="2"/>
      <c r="B1145" s="86"/>
      <c r="C1145" s="87"/>
      <c r="D1145" s="88"/>
      <c r="E1145" s="89"/>
      <c r="F1145" s="90"/>
      <c r="G1145" s="2"/>
      <c r="H1145" s="38" t="str">
        <f t="shared" si="85"/>
        <v/>
      </c>
      <c r="I1145" s="2"/>
      <c r="M1145" s="6" t="str">
        <f t="shared" si="86"/>
        <v/>
      </c>
      <c r="N1145" s="7" t="str">
        <f>IF($D1145="", "", IF(COUNTIF(Budgets!$T$11:$T$20, $D1145)&gt;0, $F$9, IF(COUNTIF(Budgets!$T$22:$T$46, $D1145)&gt;0, $E$9, "")))</f>
        <v/>
      </c>
      <c r="P1145" s="12" t="str">
        <f t="shared" si="87"/>
        <v/>
      </c>
      <c r="R1145" s="12" t="str">
        <f t="shared" si="88"/>
        <v/>
      </c>
      <c r="T1145" s="12" t="str">
        <f ca="1">IFERROR(INDEX(Report!$BE$6:$BE$17, MATCH($P1145, Report!$AZ$6:$AZ$17, 0)), "")</f>
        <v/>
      </c>
      <c r="V1145" s="12" t="str">
        <f t="shared" ca="1" si="89"/>
        <v/>
      </c>
      <c r="X1145" s="12" t="str">
        <f>IF($B1145="", "", IF(OR(ISNUMBER($B1145)=FALSE, $B1145&lt;Report!$AX$6, $B1145&gt;Report!$AY$17), "Red", ""))</f>
        <v/>
      </c>
    </row>
    <row r="1146" spans="1:24" x14ac:dyDescent="0.25">
      <c r="A1146" s="2"/>
      <c r="B1146" s="86"/>
      <c r="C1146" s="87"/>
      <c r="D1146" s="88"/>
      <c r="E1146" s="89"/>
      <c r="F1146" s="90"/>
      <c r="G1146" s="2"/>
      <c r="H1146" s="38" t="str">
        <f t="shared" si="85"/>
        <v/>
      </c>
      <c r="I1146" s="2"/>
      <c r="M1146" s="6" t="str">
        <f t="shared" si="86"/>
        <v/>
      </c>
      <c r="N1146" s="7" t="str">
        <f>IF($D1146="", "", IF(COUNTIF(Budgets!$T$11:$T$20, $D1146)&gt;0, $F$9, IF(COUNTIF(Budgets!$T$22:$T$46, $D1146)&gt;0, $E$9, "")))</f>
        <v/>
      </c>
      <c r="P1146" s="12" t="str">
        <f t="shared" si="87"/>
        <v/>
      </c>
      <c r="R1146" s="12" t="str">
        <f t="shared" si="88"/>
        <v/>
      </c>
      <c r="T1146" s="12" t="str">
        <f ca="1">IFERROR(INDEX(Report!$BE$6:$BE$17, MATCH($P1146, Report!$AZ$6:$AZ$17, 0)), "")</f>
        <v/>
      </c>
      <c r="V1146" s="12" t="str">
        <f t="shared" ca="1" si="89"/>
        <v/>
      </c>
      <c r="X1146" s="12" t="str">
        <f>IF($B1146="", "", IF(OR(ISNUMBER($B1146)=FALSE, $B1146&lt;Report!$AX$6, $B1146&gt;Report!$AY$17), "Red", ""))</f>
        <v/>
      </c>
    </row>
    <row r="1147" spans="1:24" x14ac:dyDescent="0.25">
      <c r="A1147" s="2"/>
      <c r="B1147" s="86"/>
      <c r="C1147" s="87"/>
      <c r="D1147" s="88"/>
      <c r="E1147" s="89"/>
      <c r="F1147" s="90"/>
      <c r="G1147" s="2"/>
      <c r="H1147" s="38" t="str">
        <f t="shared" si="85"/>
        <v/>
      </c>
      <c r="I1147" s="2"/>
      <c r="M1147" s="6" t="str">
        <f t="shared" si="86"/>
        <v/>
      </c>
      <c r="N1147" s="7" t="str">
        <f>IF($D1147="", "", IF(COUNTIF(Budgets!$T$11:$T$20, $D1147)&gt;0, $F$9, IF(COUNTIF(Budgets!$T$22:$T$46, $D1147)&gt;0, $E$9, "")))</f>
        <v/>
      </c>
      <c r="P1147" s="12" t="str">
        <f t="shared" si="87"/>
        <v/>
      </c>
      <c r="R1147" s="12" t="str">
        <f t="shared" si="88"/>
        <v/>
      </c>
      <c r="T1147" s="12" t="str">
        <f ca="1">IFERROR(INDEX(Report!$BE$6:$BE$17, MATCH($P1147, Report!$AZ$6:$AZ$17, 0)), "")</f>
        <v/>
      </c>
      <c r="V1147" s="12" t="str">
        <f t="shared" ca="1" si="89"/>
        <v/>
      </c>
      <c r="X1147" s="12" t="str">
        <f>IF($B1147="", "", IF(OR(ISNUMBER($B1147)=FALSE, $B1147&lt;Report!$AX$6, $B1147&gt;Report!$AY$17), "Red", ""))</f>
        <v/>
      </c>
    </row>
    <row r="1148" spans="1:24" x14ac:dyDescent="0.25">
      <c r="A1148" s="2"/>
      <c r="B1148" s="86"/>
      <c r="C1148" s="87"/>
      <c r="D1148" s="88"/>
      <c r="E1148" s="89"/>
      <c r="F1148" s="90"/>
      <c r="G1148" s="2"/>
      <c r="H1148" s="38" t="str">
        <f t="shared" si="85"/>
        <v/>
      </c>
      <c r="I1148" s="2"/>
      <c r="M1148" s="6" t="str">
        <f t="shared" si="86"/>
        <v/>
      </c>
      <c r="N1148" s="7" t="str">
        <f>IF($D1148="", "", IF(COUNTIF(Budgets!$T$11:$T$20, $D1148)&gt;0, $F$9, IF(COUNTIF(Budgets!$T$22:$T$46, $D1148)&gt;0, $E$9, "")))</f>
        <v/>
      </c>
      <c r="P1148" s="12" t="str">
        <f t="shared" si="87"/>
        <v/>
      </c>
      <c r="R1148" s="12" t="str">
        <f t="shared" si="88"/>
        <v/>
      </c>
      <c r="T1148" s="12" t="str">
        <f ca="1">IFERROR(INDEX(Report!$BE$6:$BE$17, MATCH($P1148, Report!$AZ$6:$AZ$17, 0)), "")</f>
        <v/>
      </c>
      <c r="V1148" s="12" t="str">
        <f t="shared" ca="1" si="89"/>
        <v/>
      </c>
      <c r="X1148" s="12" t="str">
        <f>IF($B1148="", "", IF(OR(ISNUMBER($B1148)=FALSE, $B1148&lt;Report!$AX$6, $B1148&gt;Report!$AY$17), "Red", ""))</f>
        <v/>
      </c>
    </row>
    <row r="1149" spans="1:24" x14ac:dyDescent="0.25">
      <c r="A1149" s="2"/>
      <c r="B1149" s="86"/>
      <c r="C1149" s="87"/>
      <c r="D1149" s="88"/>
      <c r="E1149" s="89"/>
      <c r="F1149" s="90"/>
      <c r="G1149" s="2"/>
      <c r="H1149" s="38" t="str">
        <f t="shared" si="85"/>
        <v/>
      </c>
      <c r="I1149" s="2"/>
      <c r="M1149" s="6" t="str">
        <f t="shared" si="86"/>
        <v/>
      </c>
      <c r="N1149" s="7" t="str">
        <f>IF($D1149="", "", IF(COUNTIF(Budgets!$T$11:$T$20, $D1149)&gt;0, $F$9, IF(COUNTIF(Budgets!$T$22:$T$46, $D1149)&gt;0, $E$9, "")))</f>
        <v/>
      </c>
      <c r="P1149" s="12" t="str">
        <f t="shared" si="87"/>
        <v/>
      </c>
      <c r="R1149" s="12" t="str">
        <f t="shared" si="88"/>
        <v/>
      </c>
      <c r="T1149" s="12" t="str">
        <f ca="1">IFERROR(INDEX(Report!$BE$6:$BE$17, MATCH($P1149, Report!$AZ$6:$AZ$17, 0)), "")</f>
        <v/>
      </c>
      <c r="V1149" s="12" t="str">
        <f t="shared" ca="1" si="89"/>
        <v/>
      </c>
      <c r="X1149" s="12" t="str">
        <f>IF($B1149="", "", IF(OR(ISNUMBER($B1149)=FALSE, $B1149&lt;Report!$AX$6, $B1149&gt;Report!$AY$17), "Red", ""))</f>
        <v/>
      </c>
    </row>
    <row r="1150" spans="1:24" x14ac:dyDescent="0.25">
      <c r="A1150" s="2"/>
      <c r="B1150" s="86"/>
      <c r="C1150" s="87"/>
      <c r="D1150" s="88"/>
      <c r="E1150" s="89"/>
      <c r="F1150" s="90"/>
      <c r="G1150" s="2"/>
      <c r="H1150" s="38" t="str">
        <f t="shared" si="85"/>
        <v/>
      </c>
      <c r="I1150" s="2"/>
      <c r="M1150" s="6" t="str">
        <f t="shared" si="86"/>
        <v/>
      </c>
      <c r="N1150" s="7" t="str">
        <f>IF($D1150="", "", IF(COUNTIF(Budgets!$T$11:$T$20, $D1150)&gt;0, $F$9, IF(COUNTIF(Budgets!$T$22:$T$46, $D1150)&gt;0, $E$9, "")))</f>
        <v/>
      </c>
      <c r="P1150" s="12" t="str">
        <f t="shared" si="87"/>
        <v/>
      </c>
      <c r="R1150" s="12" t="str">
        <f t="shared" si="88"/>
        <v/>
      </c>
      <c r="T1150" s="12" t="str">
        <f ca="1">IFERROR(INDEX(Report!$BE$6:$BE$17, MATCH($P1150, Report!$AZ$6:$AZ$17, 0)), "")</f>
        <v/>
      </c>
      <c r="V1150" s="12" t="str">
        <f t="shared" ca="1" si="89"/>
        <v/>
      </c>
      <c r="X1150" s="12" t="str">
        <f>IF($B1150="", "", IF(OR(ISNUMBER($B1150)=FALSE, $B1150&lt;Report!$AX$6, $B1150&gt;Report!$AY$17), "Red", ""))</f>
        <v/>
      </c>
    </row>
    <row r="1151" spans="1:24" x14ac:dyDescent="0.25">
      <c r="A1151" s="2"/>
      <c r="B1151" s="86"/>
      <c r="C1151" s="87"/>
      <c r="D1151" s="88"/>
      <c r="E1151" s="89"/>
      <c r="F1151" s="90"/>
      <c r="G1151" s="2"/>
      <c r="H1151" s="38" t="str">
        <f t="shared" si="85"/>
        <v/>
      </c>
      <c r="I1151" s="2"/>
      <c r="M1151" s="6" t="str">
        <f t="shared" si="86"/>
        <v/>
      </c>
      <c r="N1151" s="7" t="str">
        <f>IF($D1151="", "", IF(COUNTIF(Budgets!$T$11:$T$20, $D1151)&gt;0, $F$9, IF(COUNTIF(Budgets!$T$22:$T$46, $D1151)&gt;0, $E$9, "")))</f>
        <v/>
      </c>
      <c r="P1151" s="12" t="str">
        <f t="shared" si="87"/>
        <v/>
      </c>
      <c r="R1151" s="12" t="str">
        <f t="shared" si="88"/>
        <v/>
      </c>
      <c r="T1151" s="12" t="str">
        <f ca="1">IFERROR(INDEX(Report!$BE$6:$BE$17, MATCH($P1151, Report!$AZ$6:$AZ$17, 0)), "")</f>
        <v/>
      </c>
      <c r="V1151" s="12" t="str">
        <f t="shared" ca="1" si="89"/>
        <v/>
      </c>
      <c r="X1151" s="12" t="str">
        <f>IF($B1151="", "", IF(OR(ISNUMBER($B1151)=FALSE, $B1151&lt;Report!$AX$6, $B1151&gt;Report!$AY$17), "Red", ""))</f>
        <v/>
      </c>
    </row>
    <row r="1152" spans="1:24" x14ac:dyDescent="0.25">
      <c r="A1152" s="2"/>
      <c r="B1152" s="86"/>
      <c r="C1152" s="87"/>
      <c r="D1152" s="88"/>
      <c r="E1152" s="89"/>
      <c r="F1152" s="90"/>
      <c r="G1152" s="2"/>
      <c r="H1152" s="38" t="str">
        <f t="shared" si="85"/>
        <v/>
      </c>
      <c r="I1152" s="2"/>
      <c r="M1152" s="6" t="str">
        <f t="shared" si="86"/>
        <v/>
      </c>
      <c r="N1152" s="7" t="str">
        <f>IF($D1152="", "", IF(COUNTIF(Budgets!$T$11:$T$20, $D1152)&gt;0, $F$9, IF(COUNTIF(Budgets!$T$22:$T$46, $D1152)&gt;0, $E$9, "")))</f>
        <v/>
      </c>
      <c r="P1152" s="12" t="str">
        <f t="shared" si="87"/>
        <v/>
      </c>
      <c r="R1152" s="12" t="str">
        <f t="shared" si="88"/>
        <v/>
      </c>
      <c r="T1152" s="12" t="str">
        <f ca="1">IFERROR(INDEX(Report!$BE$6:$BE$17, MATCH($P1152, Report!$AZ$6:$AZ$17, 0)), "")</f>
        <v/>
      </c>
      <c r="V1152" s="12" t="str">
        <f t="shared" ca="1" si="89"/>
        <v/>
      </c>
      <c r="X1152" s="12" t="str">
        <f>IF($B1152="", "", IF(OR(ISNUMBER($B1152)=FALSE, $B1152&lt;Report!$AX$6, $B1152&gt;Report!$AY$17), "Red", ""))</f>
        <v/>
      </c>
    </row>
    <row r="1153" spans="1:24" x14ac:dyDescent="0.25">
      <c r="A1153" s="2"/>
      <c r="B1153" s="86"/>
      <c r="C1153" s="87"/>
      <c r="D1153" s="88"/>
      <c r="E1153" s="89"/>
      <c r="F1153" s="90"/>
      <c r="G1153" s="2"/>
      <c r="H1153" s="38" t="str">
        <f t="shared" si="85"/>
        <v/>
      </c>
      <c r="I1153" s="2"/>
      <c r="M1153" s="6" t="str">
        <f t="shared" si="86"/>
        <v/>
      </c>
      <c r="N1153" s="7" t="str">
        <f>IF($D1153="", "", IF(COUNTIF(Budgets!$T$11:$T$20, $D1153)&gt;0, $F$9, IF(COUNTIF(Budgets!$T$22:$T$46, $D1153)&gt;0, $E$9, "")))</f>
        <v/>
      </c>
      <c r="P1153" s="12" t="str">
        <f t="shared" si="87"/>
        <v/>
      </c>
      <c r="R1153" s="12" t="str">
        <f t="shared" si="88"/>
        <v/>
      </c>
      <c r="T1153" s="12" t="str">
        <f ca="1">IFERROR(INDEX(Report!$BE$6:$BE$17, MATCH($P1153, Report!$AZ$6:$AZ$17, 0)), "")</f>
        <v/>
      </c>
      <c r="V1153" s="12" t="str">
        <f t="shared" ca="1" si="89"/>
        <v/>
      </c>
      <c r="X1153" s="12" t="str">
        <f>IF($B1153="", "", IF(OR(ISNUMBER($B1153)=FALSE, $B1153&lt;Report!$AX$6, $B1153&gt;Report!$AY$17), "Red", ""))</f>
        <v/>
      </c>
    </row>
    <row r="1154" spans="1:24" x14ac:dyDescent="0.25">
      <c r="A1154" s="2"/>
      <c r="B1154" s="86"/>
      <c r="C1154" s="87"/>
      <c r="D1154" s="88"/>
      <c r="E1154" s="89"/>
      <c r="F1154" s="90"/>
      <c r="G1154" s="2"/>
      <c r="H1154" s="38" t="str">
        <f t="shared" si="85"/>
        <v/>
      </c>
      <c r="I1154" s="2"/>
      <c r="M1154" s="6" t="str">
        <f t="shared" si="86"/>
        <v/>
      </c>
      <c r="N1154" s="7" t="str">
        <f>IF($D1154="", "", IF(COUNTIF(Budgets!$T$11:$T$20, $D1154)&gt;0, $F$9, IF(COUNTIF(Budgets!$T$22:$T$46, $D1154)&gt;0, $E$9, "")))</f>
        <v/>
      </c>
      <c r="P1154" s="12" t="str">
        <f t="shared" si="87"/>
        <v/>
      </c>
      <c r="R1154" s="12" t="str">
        <f t="shared" si="88"/>
        <v/>
      </c>
      <c r="T1154" s="12" t="str">
        <f ca="1">IFERROR(INDEX(Report!$BE$6:$BE$17, MATCH($P1154, Report!$AZ$6:$AZ$17, 0)), "")</f>
        <v/>
      </c>
      <c r="V1154" s="12" t="str">
        <f t="shared" ca="1" si="89"/>
        <v/>
      </c>
      <c r="X1154" s="12" t="str">
        <f>IF($B1154="", "", IF(OR(ISNUMBER($B1154)=FALSE, $B1154&lt;Report!$AX$6, $B1154&gt;Report!$AY$17), "Red", ""))</f>
        <v/>
      </c>
    </row>
    <row r="1155" spans="1:24" x14ac:dyDescent="0.25">
      <c r="A1155" s="2"/>
      <c r="B1155" s="86"/>
      <c r="C1155" s="87"/>
      <c r="D1155" s="88"/>
      <c r="E1155" s="89"/>
      <c r="F1155" s="90"/>
      <c r="G1155" s="2"/>
      <c r="H1155" s="38" t="str">
        <f t="shared" si="85"/>
        <v/>
      </c>
      <c r="I1155" s="2"/>
      <c r="M1155" s="6" t="str">
        <f t="shared" si="86"/>
        <v/>
      </c>
      <c r="N1155" s="7" t="str">
        <f>IF($D1155="", "", IF(COUNTIF(Budgets!$T$11:$T$20, $D1155)&gt;0, $F$9, IF(COUNTIF(Budgets!$T$22:$T$46, $D1155)&gt;0, $E$9, "")))</f>
        <v/>
      </c>
      <c r="P1155" s="12" t="str">
        <f t="shared" si="87"/>
        <v/>
      </c>
      <c r="R1155" s="12" t="str">
        <f t="shared" si="88"/>
        <v/>
      </c>
      <c r="T1155" s="12" t="str">
        <f ca="1">IFERROR(INDEX(Report!$BE$6:$BE$17, MATCH($P1155, Report!$AZ$6:$AZ$17, 0)), "")</f>
        <v/>
      </c>
      <c r="V1155" s="12" t="str">
        <f t="shared" ca="1" si="89"/>
        <v/>
      </c>
      <c r="X1155" s="12" t="str">
        <f>IF($B1155="", "", IF(OR(ISNUMBER($B1155)=FALSE, $B1155&lt;Report!$AX$6, $B1155&gt;Report!$AY$17), "Red", ""))</f>
        <v/>
      </c>
    </row>
    <row r="1156" spans="1:24" x14ac:dyDescent="0.25">
      <c r="A1156" s="2"/>
      <c r="B1156" s="86"/>
      <c r="C1156" s="87"/>
      <c r="D1156" s="88"/>
      <c r="E1156" s="89"/>
      <c r="F1156" s="90"/>
      <c r="G1156" s="2"/>
      <c r="H1156" s="38" t="str">
        <f t="shared" si="85"/>
        <v/>
      </c>
      <c r="I1156" s="2"/>
      <c r="M1156" s="6" t="str">
        <f t="shared" si="86"/>
        <v/>
      </c>
      <c r="N1156" s="7" t="str">
        <f>IF($D1156="", "", IF(COUNTIF(Budgets!$T$11:$T$20, $D1156)&gt;0, $F$9, IF(COUNTIF(Budgets!$T$22:$T$46, $D1156)&gt;0, $E$9, "")))</f>
        <v/>
      </c>
      <c r="P1156" s="12" t="str">
        <f t="shared" si="87"/>
        <v/>
      </c>
      <c r="R1156" s="12" t="str">
        <f t="shared" si="88"/>
        <v/>
      </c>
      <c r="T1156" s="12" t="str">
        <f ca="1">IFERROR(INDEX(Report!$BE$6:$BE$17, MATCH($P1156, Report!$AZ$6:$AZ$17, 0)), "")</f>
        <v/>
      </c>
      <c r="V1156" s="12" t="str">
        <f t="shared" ca="1" si="89"/>
        <v/>
      </c>
      <c r="X1156" s="12" t="str">
        <f>IF($B1156="", "", IF(OR(ISNUMBER($B1156)=FALSE, $B1156&lt;Report!$AX$6, $B1156&gt;Report!$AY$17), "Red", ""))</f>
        <v/>
      </c>
    </row>
    <row r="1157" spans="1:24" x14ac:dyDescent="0.25">
      <c r="A1157" s="2"/>
      <c r="B1157" s="86"/>
      <c r="C1157" s="87"/>
      <c r="D1157" s="88"/>
      <c r="E1157" s="89"/>
      <c r="F1157" s="90"/>
      <c r="G1157" s="2"/>
      <c r="H1157" s="38" t="str">
        <f t="shared" si="85"/>
        <v/>
      </c>
      <c r="I1157" s="2"/>
      <c r="M1157" s="6" t="str">
        <f t="shared" si="86"/>
        <v/>
      </c>
      <c r="N1157" s="7" t="str">
        <f>IF($D1157="", "", IF(COUNTIF(Budgets!$T$11:$T$20, $D1157)&gt;0, $F$9, IF(COUNTIF(Budgets!$T$22:$T$46, $D1157)&gt;0, $E$9, "")))</f>
        <v/>
      </c>
      <c r="P1157" s="12" t="str">
        <f t="shared" si="87"/>
        <v/>
      </c>
      <c r="R1157" s="12" t="str">
        <f t="shared" si="88"/>
        <v/>
      </c>
      <c r="T1157" s="12" t="str">
        <f ca="1">IFERROR(INDEX(Report!$BE$6:$BE$17, MATCH($P1157, Report!$AZ$6:$AZ$17, 0)), "")</f>
        <v/>
      </c>
      <c r="V1157" s="12" t="str">
        <f t="shared" ca="1" si="89"/>
        <v/>
      </c>
      <c r="X1157" s="12" t="str">
        <f>IF($B1157="", "", IF(OR(ISNUMBER($B1157)=FALSE, $B1157&lt;Report!$AX$6, $B1157&gt;Report!$AY$17), "Red", ""))</f>
        <v/>
      </c>
    </row>
    <row r="1158" spans="1:24" x14ac:dyDescent="0.25">
      <c r="A1158" s="2"/>
      <c r="B1158" s="86"/>
      <c r="C1158" s="87"/>
      <c r="D1158" s="88"/>
      <c r="E1158" s="89"/>
      <c r="F1158" s="90"/>
      <c r="G1158" s="2"/>
      <c r="H1158" s="38" t="str">
        <f t="shared" si="85"/>
        <v/>
      </c>
      <c r="I1158" s="2"/>
      <c r="M1158" s="6" t="str">
        <f t="shared" si="86"/>
        <v/>
      </c>
      <c r="N1158" s="7" t="str">
        <f>IF($D1158="", "", IF(COUNTIF(Budgets!$T$11:$T$20, $D1158)&gt;0, $F$9, IF(COUNTIF(Budgets!$T$22:$T$46, $D1158)&gt;0, $E$9, "")))</f>
        <v/>
      </c>
      <c r="P1158" s="12" t="str">
        <f t="shared" si="87"/>
        <v/>
      </c>
      <c r="R1158" s="12" t="str">
        <f t="shared" si="88"/>
        <v/>
      </c>
      <c r="T1158" s="12" t="str">
        <f ca="1">IFERROR(INDEX(Report!$BE$6:$BE$17, MATCH($P1158, Report!$AZ$6:$AZ$17, 0)), "")</f>
        <v/>
      </c>
      <c r="V1158" s="12" t="str">
        <f t="shared" ca="1" si="89"/>
        <v/>
      </c>
      <c r="X1158" s="12" t="str">
        <f>IF($B1158="", "", IF(OR(ISNUMBER($B1158)=FALSE, $B1158&lt;Report!$AX$6, $B1158&gt;Report!$AY$17), "Red", ""))</f>
        <v/>
      </c>
    </row>
    <row r="1159" spans="1:24" x14ac:dyDescent="0.25">
      <c r="A1159" s="2"/>
      <c r="B1159" s="86"/>
      <c r="C1159" s="87"/>
      <c r="D1159" s="88"/>
      <c r="E1159" s="89"/>
      <c r="F1159" s="90"/>
      <c r="G1159" s="2"/>
      <c r="H1159" s="38" t="str">
        <f t="shared" si="85"/>
        <v/>
      </c>
      <c r="I1159" s="2"/>
      <c r="M1159" s="6" t="str">
        <f t="shared" si="86"/>
        <v/>
      </c>
      <c r="N1159" s="7" t="str">
        <f>IF($D1159="", "", IF(COUNTIF(Budgets!$T$11:$T$20, $D1159)&gt;0, $F$9, IF(COUNTIF(Budgets!$T$22:$T$46, $D1159)&gt;0, $E$9, "")))</f>
        <v/>
      </c>
      <c r="P1159" s="12" t="str">
        <f t="shared" si="87"/>
        <v/>
      </c>
      <c r="R1159" s="12" t="str">
        <f t="shared" si="88"/>
        <v/>
      </c>
      <c r="T1159" s="12" t="str">
        <f ca="1">IFERROR(INDEX(Report!$BE$6:$BE$17, MATCH($P1159, Report!$AZ$6:$AZ$17, 0)), "")</f>
        <v/>
      </c>
      <c r="V1159" s="12" t="str">
        <f t="shared" ca="1" si="89"/>
        <v/>
      </c>
      <c r="X1159" s="12" t="str">
        <f>IF($B1159="", "", IF(OR(ISNUMBER($B1159)=FALSE, $B1159&lt;Report!$AX$6, $B1159&gt;Report!$AY$17), "Red", ""))</f>
        <v/>
      </c>
    </row>
    <row r="1160" spans="1:24" x14ac:dyDescent="0.25">
      <c r="A1160" s="2"/>
      <c r="B1160" s="86"/>
      <c r="C1160" s="87"/>
      <c r="D1160" s="88"/>
      <c r="E1160" s="89"/>
      <c r="F1160" s="90"/>
      <c r="G1160" s="2"/>
      <c r="H1160" s="38" t="str">
        <f t="shared" si="85"/>
        <v/>
      </c>
      <c r="I1160" s="2"/>
      <c r="M1160" s="6" t="str">
        <f t="shared" si="86"/>
        <v/>
      </c>
      <c r="N1160" s="7" t="str">
        <f>IF($D1160="", "", IF(COUNTIF(Budgets!$T$11:$T$20, $D1160)&gt;0, $F$9, IF(COUNTIF(Budgets!$T$22:$T$46, $D1160)&gt;0, $E$9, "")))</f>
        <v/>
      </c>
      <c r="P1160" s="12" t="str">
        <f t="shared" si="87"/>
        <v/>
      </c>
      <c r="R1160" s="12" t="str">
        <f t="shared" si="88"/>
        <v/>
      </c>
      <c r="T1160" s="12" t="str">
        <f ca="1">IFERROR(INDEX(Report!$BE$6:$BE$17, MATCH($P1160, Report!$AZ$6:$AZ$17, 0)), "")</f>
        <v/>
      </c>
      <c r="V1160" s="12" t="str">
        <f t="shared" ca="1" si="89"/>
        <v/>
      </c>
      <c r="X1160" s="12" t="str">
        <f>IF($B1160="", "", IF(OR(ISNUMBER($B1160)=FALSE, $B1160&lt;Report!$AX$6, $B1160&gt;Report!$AY$17), "Red", ""))</f>
        <v/>
      </c>
    </row>
    <row r="1161" spans="1:24" x14ac:dyDescent="0.25">
      <c r="A1161" s="2"/>
      <c r="B1161" s="86"/>
      <c r="C1161" s="87"/>
      <c r="D1161" s="88"/>
      <c r="E1161" s="89"/>
      <c r="F1161" s="90"/>
      <c r="G1161" s="2"/>
      <c r="H1161" s="38" t="str">
        <f t="shared" si="85"/>
        <v/>
      </c>
      <c r="I1161" s="2"/>
      <c r="M1161" s="6" t="str">
        <f t="shared" si="86"/>
        <v/>
      </c>
      <c r="N1161" s="7" t="str">
        <f>IF($D1161="", "", IF(COUNTIF(Budgets!$T$11:$T$20, $D1161)&gt;0, $F$9, IF(COUNTIF(Budgets!$T$22:$T$46, $D1161)&gt;0, $E$9, "")))</f>
        <v/>
      </c>
      <c r="P1161" s="12" t="str">
        <f t="shared" si="87"/>
        <v/>
      </c>
      <c r="R1161" s="12" t="str">
        <f t="shared" si="88"/>
        <v/>
      </c>
      <c r="T1161" s="12" t="str">
        <f ca="1">IFERROR(INDEX(Report!$BE$6:$BE$17, MATCH($P1161, Report!$AZ$6:$AZ$17, 0)), "")</f>
        <v/>
      </c>
      <c r="V1161" s="12" t="str">
        <f t="shared" ca="1" si="89"/>
        <v/>
      </c>
      <c r="X1161" s="12" t="str">
        <f>IF($B1161="", "", IF(OR(ISNUMBER($B1161)=FALSE, $B1161&lt;Report!$AX$6, $B1161&gt;Report!$AY$17), "Red", ""))</f>
        <v/>
      </c>
    </row>
    <row r="1162" spans="1:24" x14ac:dyDescent="0.25">
      <c r="A1162" s="2"/>
      <c r="B1162" s="86"/>
      <c r="C1162" s="87"/>
      <c r="D1162" s="88"/>
      <c r="E1162" s="89"/>
      <c r="F1162" s="90"/>
      <c r="G1162" s="2"/>
      <c r="H1162" s="38" t="str">
        <f t="shared" si="85"/>
        <v/>
      </c>
      <c r="I1162" s="2"/>
      <c r="M1162" s="6" t="str">
        <f t="shared" si="86"/>
        <v/>
      </c>
      <c r="N1162" s="7" t="str">
        <f>IF($D1162="", "", IF(COUNTIF(Budgets!$T$11:$T$20, $D1162)&gt;0, $F$9, IF(COUNTIF(Budgets!$T$22:$T$46, $D1162)&gt;0, $E$9, "")))</f>
        <v/>
      </c>
      <c r="P1162" s="12" t="str">
        <f t="shared" si="87"/>
        <v/>
      </c>
      <c r="R1162" s="12" t="str">
        <f t="shared" si="88"/>
        <v/>
      </c>
      <c r="T1162" s="12" t="str">
        <f ca="1">IFERROR(INDEX(Report!$BE$6:$BE$17, MATCH($P1162, Report!$AZ$6:$AZ$17, 0)), "")</f>
        <v/>
      </c>
      <c r="V1162" s="12" t="str">
        <f t="shared" ca="1" si="89"/>
        <v/>
      </c>
      <c r="X1162" s="12" t="str">
        <f>IF($B1162="", "", IF(OR(ISNUMBER($B1162)=FALSE, $B1162&lt;Report!$AX$6, $B1162&gt;Report!$AY$17), "Red", ""))</f>
        <v/>
      </c>
    </row>
    <row r="1163" spans="1:24" x14ac:dyDescent="0.25">
      <c r="A1163" s="2"/>
      <c r="B1163" s="86"/>
      <c r="C1163" s="87"/>
      <c r="D1163" s="88"/>
      <c r="E1163" s="89"/>
      <c r="F1163" s="90"/>
      <c r="G1163" s="2"/>
      <c r="H1163" s="38" t="str">
        <f t="shared" si="85"/>
        <v/>
      </c>
      <c r="I1163" s="2"/>
      <c r="M1163" s="6" t="str">
        <f t="shared" si="86"/>
        <v/>
      </c>
      <c r="N1163" s="7" t="str">
        <f>IF($D1163="", "", IF(COUNTIF(Budgets!$T$11:$T$20, $D1163)&gt;0, $F$9, IF(COUNTIF(Budgets!$T$22:$T$46, $D1163)&gt;0, $E$9, "")))</f>
        <v/>
      </c>
      <c r="P1163" s="12" t="str">
        <f t="shared" si="87"/>
        <v/>
      </c>
      <c r="R1163" s="12" t="str">
        <f t="shared" si="88"/>
        <v/>
      </c>
      <c r="T1163" s="12" t="str">
        <f ca="1">IFERROR(INDEX(Report!$BE$6:$BE$17, MATCH($P1163, Report!$AZ$6:$AZ$17, 0)), "")</f>
        <v/>
      </c>
      <c r="V1163" s="12" t="str">
        <f t="shared" ca="1" si="89"/>
        <v/>
      </c>
      <c r="X1163" s="12" t="str">
        <f>IF($B1163="", "", IF(OR(ISNUMBER($B1163)=FALSE, $B1163&lt;Report!$AX$6, $B1163&gt;Report!$AY$17), "Red", ""))</f>
        <v/>
      </c>
    </row>
    <row r="1164" spans="1:24" x14ac:dyDescent="0.25">
      <c r="A1164" s="2"/>
      <c r="B1164" s="86"/>
      <c r="C1164" s="87"/>
      <c r="D1164" s="88"/>
      <c r="E1164" s="89"/>
      <c r="F1164" s="90"/>
      <c r="G1164" s="2"/>
      <c r="H1164" s="38" t="str">
        <f t="shared" ref="H1164:H1227" si="90">IF(OR($M1164="", $N1164=""), "", IF($M1164=$N1164, "", $H$9))</f>
        <v/>
      </c>
      <c r="I1164" s="2"/>
      <c r="M1164" s="6" t="str">
        <f t="shared" ref="M1164:M1227" si="91">IF(AND($E1164="", $F1164=""), "", IF(AND(NOT($E1164=""), NOT($F1164="")), "", IF($E1164="", $F$9, IF($F1164="", $E$9, ""))))</f>
        <v/>
      </c>
      <c r="N1164" s="7" t="str">
        <f>IF($D1164="", "", IF(COUNTIF(Budgets!$T$11:$T$20, $D1164)&gt;0, $F$9, IF(COUNTIF(Budgets!$T$22:$T$46, $D1164)&gt;0, $E$9, "")))</f>
        <v/>
      </c>
      <c r="P1164" s="12" t="str">
        <f t="shared" ref="P1164:P1227" si="92">IF($B1164="", "", IFERROR(TEXT($B1164, "mmm yyyy"), ""))</f>
        <v/>
      </c>
      <c r="R1164" s="12" t="str">
        <f t="shared" ref="R1164:R1227" si="93">IF(OR($P1164="", $D1164=""), "", CONCATENATE($D1164, " - ", $P1164))</f>
        <v/>
      </c>
      <c r="T1164" s="12" t="str">
        <f ca="1">IFERROR(INDEX(Report!$BE$6:$BE$17, MATCH($P1164, Report!$AZ$6:$AZ$17, 0)), "")</f>
        <v/>
      </c>
      <c r="V1164" s="12" t="str">
        <f t="shared" ref="V1164:V1227" ca="1" si="94">IF($T1164="X", IF($D1164="", "", $D1164), "")</f>
        <v/>
      </c>
      <c r="X1164" s="12" t="str">
        <f>IF($B1164="", "", IF(OR(ISNUMBER($B1164)=FALSE, $B1164&lt;Report!$AX$6, $B1164&gt;Report!$AY$17), "Red", ""))</f>
        <v/>
      </c>
    </row>
    <row r="1165" spans="1:24" x14ac:dyDescent="0.25">
      <c r="A1165" s="2"/>
      <c r="B1165" s="86"/>
      <c r="C1165" s="87"/>
      <c r="D1165" s="88"/>
      <c r="E1165" s="89"/>
      <c r="F1165" s="90"/>
      <c r="G1165" s="2"/>
      <c r="H1165" s="38" t="str">
        <f t="shared" si="90"/>
        <v/>
      </c>
      <c r="I1165" s="2"/>
      <c r="M1165" s="6" t="str">
        <f t="shared" si="91"/>
        <v/>
      </c>
      <c r="N1165" s="7" t="str">
        <f>IF($D1165="", "", IF(COUNTIF(Budgets!$T$11:$T$20, $D1165)&gt;0, $F$9, IF(COUNTIF(Budgets!$T$22:$T$46, $D1165)&gt;0, $E$9, "")))</f>
        <v/>
      </c>
      <c r="P1165" s="12" t="str">
        <f t="shared" si="92"/>
        <v/>
      </c>
      <c r="R1165" s="12" t="str">
        <f t="shared" si="93"/>
        <v/>
      </c>
      <c r="T1165" s="12" t="str">
        <f ca="1">IFERROR(INDEX(Report!$BE$6:$BE$17, MATCH($P1165, Report!$AZ$6:$AZ$17, 0)), "")</f>
        <v/>
      </c>
      <c r="V1165" s="12" t="str">
        <f t="shared" ca="1" si="94"/>
        <v/>
      </c>
      <c r="X1165" s="12" t="str">
        <f>IF($B1165="", "", IF(OR(ISNUMBER($B1165)=FALSE, $B1165&lt;Report!$AX$6, $B1165&gt;Report!$AY$17), "Red", ""))</f>
        <v/>
      </c>
    </row>
    <row r="1166" spans="1:24" x14ac:dyDescent="0.25">
      <c r="A1166" s="2"/>
      <c r="B1166" s="86"/>
      <c r="C1166" s="87"/>
      <c r="D1166" s="88"/>
      <c r="E1166" s="89"/>
      <c r="F1166" s="90"/>
      <c r="G1166" s="2"/>
      <c r="H1166" s="38" t="str">
        <f t="shared" si="90"/>
        <v/>
      </c>
      <c r="I1166" s="2"/>
      <c r="M1166" s="6" t="str">
        <f t="shared" si="91"/>
        <v/>
      </c>
      <c r="N1166" s="7" t="str">
        <f>IF($D1166="", "", IF(COUNTIF(Budgets!$T$11:$T$20, $D1166)&gt;0, $F$9, IF(COUNTIF(Budgets!$T$22:$T$46, $D1166)&gt;0, $E$9, "")))</f>
        <v/>
      </c>
      <c r="P1166" s="12" t="str">
        <f t="shared" si="92"/>
        <v/>
      </c>
      <c r="R1166" s="12" t="str">
        <f t="shared" si="93"/>
        <v/>
      </c>
      <c r="T1166" s="12" t="str">
        <f ca="1">IFERROR(INDEX(Report!$BE$6:$BE$17, MATCH($P1166, Report!$AZ$6:$AZ$17, 0)), "")</f>
        <v/>
      </c>
      <c r="V1166" s="12" t="str">
        <f t="shared" ca="1" si="94"/>
        <v/>
      </c>
      <c r="X1166" s="12" t="str">
        <f>IF($B1166="", "", IF(OR(ISNUMBER($B1166)=FALSE, $B1166&lt;Report!$AX$6, $B1166&gt;Report!$AY$17), "Red", ""))</f>
        <v/>
      </c>
    </row>
    <row r="1167" spans="1:24" x14ac:dyDescent="0.25">
      <c r="A1167" s="2"/>
      <c r="B1167" s="86"/>
      <c r="C1167" s="87"/>
      <c r="D1167" s="88"/>
      <c r="E1167" s="89"/>
      <c r="F1167" s="90"/>
      <c r="G1167" s="2"/>
      <c r="H1167" s="38" t="str">
        <f t="shared" si="90"/>
        <v/>
      </c>
      <c r="I1167" s="2"/>
      <c r="M1167" s="6" t="str">
        <f t="shared" si="91"/>
        <v/>
      </c>
      <c r="N1167" s="7" t="str">
        <f>IF($D1167="", "", IF(COUNTIF(Budgets!$T$11:$T$20, $D1167)&gt;0, $F$9, IF(COUNTIF(Budgets!$T$22:$T$46, $D1167)&gt;0, $E$9, "")))</f>
        <v/>
      </c>
      <c r="P1167" s="12" t="str">
        <f t="shared" si="92"/>
        <v/>
      </c>
      <c r="R1167" s="12" t="str">
        <f t="shared" si="93"/>
        <v/>
      </c>
      <c r="T1167" s="12" t="str">
        <f ca="1">IFERROR(INDEX(Report!$BE$6:$BE$17, MATCH($P1167, Report!$AZ$6:$AZ$17, 0)), "")</f>
        <v/>
      </c>
      <c r="V1167" s="12" t="str">
        <f t="shared" ca="1" si="94"/>
        <v/>
      </c>
      <c r="X1167" s="12" t="str">
        <f>IF($B1167="", "", IF(OR(ISNUMBER($B1167)=FALSE, $B1167&lt;Report!$AX$6, $B1167&gt;Report!$AY$17), "Red", ""))</f>
        <v/>
      </c>
    </row>
    <row r="1168" spans="1:24" x14ac:dyDescent="0.25">
      <c r="A1168" s="2"/>
      <c r="B1168" s="86"/>
      <c r="C1168" s="87"/>
      <c r="D1168" s="88"/>
      <c r="E1168" s="89"/>
      <c r="F1168" s="90"/>
      <c r="G1168" s="2"/>
      <c r="H1168" s="38" t="str">
        <f t="shared" si="90"/>
        <v/>
      </c>
      <c r="I1168" s="2"/>
      <c r="M1168" s="6" t="str">
        <f t="shared" si="91"/>
        <v/>
      </c>
      <c r="N1168" s="7" t="str">
        <f>IF($D1168="", "", IF(COUNTIF(Budgets!$T$11:$T$20, $D1168)&gt;0, $F$9, IF(COUNTIF(Budgets!$T$22:$T$46, $D1168)&gt;0, $E$9, "")))</f>
        <v/>
      </c>
      <c r="P1168" s="12" t="str">
        <f t="shared" si="92"/>
        <v/>
      </c>
      <c r="R1168" s="12" t="str">
        <f t="shared" si="93"/>
        <v/>
      </c>
      <c r="T1168" s="12" t="str">
        <f ca="1">IFERROR(INDEX(Report!$BE$6:$BE$17, MATCH($P1168, Report!$AZ$6:$AZ$17, 0)), "")</f>
        <v/>
      </c>
      <c r="V1168" s="12" t="str">
        <f t="shared" ca="1" si="94"/>
        <v/>
      </c>
      <c r="X1168" s="12" t="str">
        <f>IF($B1168="", "", IF(OR(ISNUMBER($B1168)=FALSE, $B1168&lt;Report!$AX$6, $B1168&gt;Report!$AY$17), "Red", ""))</f>
        <v/>
      </c>
    </row>
    <row r="1169" spans="1:24" x14ac:dyDescent="0.25">
      <c r="A1169" s="2"/>
      <c r="B1169" s="86"/>
      <c r="C1169" s="87"/>
      <c r="D1169" s="88"/>
      <c r="E1169" s="89"/>
      <c r="F1169" s="90"/>
      <c r="G1169" s="2"/>
      <c r="H1169" s="38" t="str">
        <f t="shared" si="90"/>
        <v/>
      </c>
      <c r="I1169" s="2"/>
      <c r="M1169" s="6" t="str">
        <f t="shared" si="91"/>
        <v/>
      </c>
      <c r="N1169" s="7" t="str">
        <f>IF($D1169="", "", IF(COUNTIF(Budgets!$T$11:$T$20, $D1169)&gt;0, $F$9, IF(COUNTIF(Budgets!$T$22:$T$46, $D1169)&gt;0, $E$9, "")))</f>
        <v/>
      </c>
      <c r="P1169" s="12" t="str">
        <f t="shared" si="92"/>
        <v/>
      </c>
      <c r="R1169" s="12" t="str">
        <f t="shared" si="93"/>
        <v/>
      </c>
      <c r="T1169" s="12" t="str">
        <f ca="1">IFERROR(INDEX(Report!$BE$6:$BE$17, MATCH($P1169, Report!$AZ$6:$AZ$17, 0)), "")</f>
        <v/>
      </c>
      <c r="V1169" s="12" t="str">
        <f t="shared" ca="1" si="94"/>
        <v/>
      </c>
      <c r="X1169" s="12" t="str">
        <f>IF($B1169="", "", IF(OR(ISNUMBER($B1169)=FALSE, $B1169&lt;Report!$AX$6, $B1169&gt;Report!$AY$17), "Red", ""))</f>
        <v/>
      </c>
    </row>
    <row r="1170" spans="1:24" x14ac:dyDescent="0.25">
      <c r="A1170" s="2"/>
      <c r="B1170" s="86"/>
      <c r="C1170" s="87"/>
      <c r="D1170" s="88"/>
      <c r="E1170" s="89"/>
      <c r="F1170" s="90"/>
      <c r="G1170" s="2"/>
      <c r="H1170" s="38" t="str">
        <f t="shared" si="90"/>
        <v/>
      </c>
      <c r="I1170" s="2"/>
      <c r="M1170" s="6" t="str">
        <f t="shared" si="91"/>
        <v/>
      </c>
      <c r="N1170" s="7" t="str">
        <f>IF($D1170="", "", IF(COUNTIF(Budgets!$T$11:$T$20, $D1170)&gt;0, $F$9, IF(COUNTIF(Budgets!$T$22:$T$46, $D1170)&gt;0, $E$9, "")))</f>
        <v/>
      </c>
      <c r="P1170" s="12" t="str">
        <f t="shared" si="92"/>
        <v/>
      </c>
      <c r="R1170" s="12" t="str">
        <f t="shared" si="93"/>
        <v/>
      </c>
      <c r="T1170" s="12" t="str">
        <f ca="1">IFERROR(INDEX(Report!$BE$6:$BE$17, MATCH($P1170, Report!$AZ$6:$AZ$17, 0)), "")</f>
        <v/>
      </c>
      <c r="V1170" s="12" t="str">
        <f t="shared" ca="1" si="94"/>
        <v/>
      </c>
      <c r="X1170" s="12" t="str">
        <f>IF($B1170="", "", IF(OR(ISNUMBER($B1170)=FALSE, $B1170&lt;Report!$AX$6, $B1170&gt;Report!$AY$17), "Red", ""))</f>
        <v/>
      </c>
    </row>
    <row r="1171" spans="1:24" x14ac:dyDescent="0.25">
      <c r="A1171" s="2"/>
      <c r="B1171" s="86"/>
      <c r="C1171" s="87"/>
      <c r="D1171" s="88"/>
      <c r="E1171" s="89"/>
      <c r="F1171" s="90"/>
      <c r="G1171" s="2"/>
      <c r="H1171" s="38" t="str">
        <f t="shared" si="90"/>
        <v/>
      </c>
      <c r="I1171" s="2"/>
      <c r="M1171" s="6" t="str">
        <f t="shared" si="91"/>
        <v/>
      </c>
      <c r="N1171" s="7" t="str">
        <f>IF($D1171="", "", IF(COUNTIF(Budgets!$T$11:$T$20, $D1171)&gt;0, $F$9, IF(COUNTIF(Budgets!$T$22:$T$46, $D1171)&gt;0, $E$9, "")))</f>
        <v/>
      </c>
      <c r="P1171" s="12" t="str">
        <f t="shared" si="92"/>
        <v/>
      </c>
      <c r="R1171" s="12" t="str">
        <f t="shared" si="93"/>
        <v/>
      </c>
      <c r="T1171" s="12" t="str">
        <f ca="1">IFERROR(INDEX(Report!$BE$6:$BE$17, MATCH($P1171, Report!$AZ$6:$AZ$17, 0)), "")</f>
        <v/>
      </c>
      <c r="V1171" s="12" t="str">
        <f t="shared" ca="1" si="94"/>
        <v/>
      </c>
      <c r="X1171" s="12" t="str">
        <f>IF($B1171="", "", IF(OR(ISNUMBER($B1171)=FALSE, $B1171&lt;Report!$AX$6, $B1171&gt;Report!$AY$17), "Red", ""))</f>
        <v/>
      </c>
    </row>
    <row r="1172" spans="1:24" x14ac:dyDescent="0.25">
      <c r="A1172" s="2"/>
      <c r="B1172" s="86"/>
      <c r="C1172" s="87"/>
      <c r="D1172" s="88"/>
      <c r="E1172" s="89"/>
      <c r="F1172" s="90"/>
      <c r="G1172" s="2"/>
      <c r="H1172" s="38" t="str">
        <f t="shared" si="90"/>
        <v/>
      </c>
      <c r="I1172" s="2"/>
      <c r="M1172" s="6" t="str">
        <f t="shared" si="91"/>
        <v/>
      </c>
      <c r="N1172" s="7" t="str">
        <f>IF($D1172="", "", IF(COUNTIF(Budgets!$T$11:$T$20, $D1172)&gt;0, $F$9, IF(COUNTIF(Budgets!$T$22:$T$46, $D1172)&gt;0, $E$9, "")))</f>
        <v/>
      </c>
      <c r="P1172" s="12" t="str">
        <f t="shared" si="92"/>
        <v/>
      </c>
      <c r="R1172" s="12" t="str">
        <f t="shared" si="93"/>
        <v/>
      </c>
      <c r="T1172" s="12" t="str">
        <f ca="1">IFERROR(INDEX(Report!$BE$6:$BE$17, MATCH($P1172, Report!$AZ$6:$AZ$17, 0)), "")</f>
        <v/>
      </c>
      <c r="V1172" s="12" t="str">
        <f t="shared" ca="1" si="94"/>
        <v/>
      </c>
      <c r="X1172" s="12" t="str">
        <f>IF($B1172="", "", IF(OR(ISNUMBER($B1172)=FALSE, $B1172&lt;Report!$AX$6, $B1172&gt;Report!$AY$17), "Red", ""))</f>
        <v/>
      </c>
    </row>
    <row r="1173" spans="1:24" x14ac:dyDescent="0.25">
      <c r="A1173" s="2"/>
      <c r="B1173" s="86"/>
      <c r="C1173" s="87"/>
      <c r="D1173" s="88"/>
      <c r="E1173" s="89"/>
      <c r="F1173" s="90"/>
      <c r="G1173" s="2"/>
      <c r="H1173" s="38" t="str">
        <f t="shared" si="90"/>
        <v/>
      </c>
      <c r="I1173" s="2"/>
      <c r="M1173" s="6" t="str">
        <f t="shared" si="91"/>
        <v/>
      </c>
      <c r="N1173" s="7" t="str">
        <f>IF($D1173="", "", IF(COUNTIF(Budgets!$T$11:$T$20, $D1173)&gt;0, $F$9, IF(COUNTIF(Budgets!$T$22:$T$46, $D1173)&gt;0, $E$9, "")))</f>
        <v/>
      </c>
      <c r="P1173" s="12" t="str">
        <f t="shared" si="92"/>
        <v/>
      </c>
      <c r="R1173" s="12" t="str">
        <f t="shared" si="93"/>
        <v/>
      </c>
      <c r="T1173" s="12" t="str">
        <f ca="1">IFERROR(INDEX(Report!$BE$6:$BE$17, MATCH($P1173, Report!$AZ$6:$AZ$17, 0)), "")</f>
        <v/>
      </c>
      <c r="V1173" s="12" t="str">
        <f t="shared" ca="1" si="94"/>
        <v/>
      </c>
      <c r="X1173" s="12" t="str">
        <f>IF($B1173="", "", IF(OR(ISNUMBER($B1173)=FALSE, $B1173&lt;Report!$AX$6, $B1173&gt;Report!$AY$17), "Red", ""))</f>
        <v/>
      </c>
    </row>
    <row r="1174" spans="1:24" x14ac:dyDescent="0.25">
      <c r="A1174" s="2"/>
      <c r="B1174" s="86"/>
      <c r="C1174" s="87"/>
      <c r="D1174" s="88"/>
      <c r="E1174" s="89"/>
      <c r="F1174" s="90"/>
      <c r="G1174" s="2"/>
      <c r="H1174" s="38" t="str">
        <f t="shared" si="90"/>
        <v/>
      </c>
      <c r="I1174" s="2"/>
      <c r="M1174" s="6" t="str">
        <f t="shared" si="91"/>
        <v/>
      </c>
      <c r="N1174" s="7" t="str">
        <f>IF($D1174="", "", IF(COUNTIF(Budgets!$T$11:$T$20, $D1174)&gt;0, $F$9, IF(COUNTIF(Budgets!$T$22:$T$46, $D1174)&gt;0, $E$9, "")))</f>
        <v/>
      </c>
      <c r="P1174" s="12" t="str">
        <f t="shared" si="92"/>
        <v/>
      </c>
      <c r="R1174" s="12" t="str">
        <f t="shared" si="93"/>
        <v/>
      </c>
      <c r="T1174" s="12" t="str">
        <f ca="1">IFERROR(INDEX(Report!$BE$6:$BE$17, MATCH($P1174, Report!$AZ$6:$AZ$17, 0)), "")</f>
        <v/>
      </c>
      <c r="V1174" s="12" t="str">
        <f t="shared" ca="1" si="94"/>
        <v/>
      </c>
      <c r="X1174" s="12" t="str">
        <f>IF($B1174="", "", IF(OR(ISNUMBER($B1174)=FALSE, $B1174&lt;Report!$AX$6, $B1174&gt;Report!$AY$17), "Red", ""))</f>
        <v/>
      </c>
    </row>
    <row r="1175" spans="1:24" x14ac:dyDescent="0.25">
      <c r="A1175" s="2"/>
      <c r="B1175" s="86"/>
      <c r="C1175" s="87"/>
      <c r="D1175" s="88"/>
      <c r="E1175" s="89"/>
      <c r="F1175" s="90"/>
      <c r="G1175" s="2"/>
      <c r="H1175" s="38" t="str">
        <f t="shared" si="90"/>
        <v/>
      </c>
      <c r="I1175" s="2"/>
      <c r="M1175" s="6" t="str">
        <f t="shared" si="91"/>
        <v/>
      </c>
      <c r="N1175" s="7" t="str">
        <f>IF($D1175="", "", IF(COUNTIF(Budgets!$T$11:$T$20, $D1175)&gt;0, $F$9, IF(COUNTIF(Budgets!$T$22:$T$46, $D1175)&gt;0, $E$9, "")))</f>
        <v/>
      </c>
      <c r="P1175" s="12" t="str">
        <f t="shared" si="92"/>
        <v/>
      </c>
      <c r="R1175" s="12" t="str">
        <f t="shared" si="93"/>
        <v/>
      </c>
      <c r="T1175" s="12" t="str">
        <f ca="1">IFERROR(INDEX(Report!$BE$6:$BE$17, MATCH($P1175, Report!$AZ$6:$AZ$17, 0)), "")</f>
        <v/>
      </c>
      <c r="V1175" s="12" t="str">
        <f t="shared" ca="1" si="94"/>
        <v/>
      </c>
      <c r="X1175" s="12" t="str">
        <f>IF($B1175="", "", IF(OR(ISNUMBER($B1175)=FALSE, $B1175&lt;Report!$AX$6, $B1175&gt;Report!$AY$17), "Red", ""))</f>
        <v/>
      </c>
    </row>
    <row r="1176" spans="1:24" x14ac:dyDescent="0.25">
      <c r="A1176" s="2"/>
      <c r="B1176" s="86"/>
      <c r="C1176" s="87"/>
      <c r="D1176" s="88"/>
      <c r="E1176" s="89"/>
      <c r="F1176" s="90"/>
      <c r="G1176" s="2"/>
      <c r="H1176" s="38" t="str">
        <f t="shared" si="90"/>
        <v/>
      </c>
      <c r="I1176" s="2"/>
      <c r="M1176" s="6" t="str">
        <f t="shared" si="91"/>
        <v/>
      </c>
      <c r="N1176" s="7" t="str">
        <f>IF($D1176="", "", IF(COUNTIF(Budgets!$T$11:$T$20, $D1176)&gt;0, $F$9, IF(COUNTIF(Budgets!$T$22:$T$46, $D1176)&gt;0, $E$9, "")))</f>
        <v/>
      </c>
      <c r="P1176" s="12" t="str">
        <f t="shared" si="92"/>
        <v/>
      </c>
      <c r="R1176" s="12" t="str">
        <f t="shared" si="93"/>
        <v/>
      </c>
      <c r="T1176" s="12" t="str">
        <f ca="1">IFERROR(INDEX(Report!$BE$6:$BE$17, MATCH($P1176, Report!$AZ$6:$AZ$17, 0)), "")</f>
        <v/>
      </c>
      <c r="V1176" s="12" t="str">
        <f t="shared" ca="1" si="94"/>
        <v/>
      </c>
      <c r="X1176" s="12" t="str">
        <f>IF($B1176="", "", IF(OR(ISNUMBER($B1176)=FALSE, $B1176&lt;Report!$AX$6, $B1176&gt;Report!$AY$17), "Red", ""))</f>
        <v/>
      </c>
    </row>
    <row r="1177" spans="1:24" x14ac:dyDescent="0.25">
      <c r="A1177" s="2"/>
      <c r="B1177" s="86"/>
      <c r="C1177" s="87"/>
      <c r="D1177" s="88"/>
      <c r="E1177" s="89"/>
      <c r="F1177" s="90"/>
      <c r="G1177" s="2"/>
      <c r="H1177" s="38" t="str">
        <f t="shared" si="90"/>
        <v/>
      </c>
      <c r="I1177" s="2"/>
      <c r="M1177" s="6" t="str">
        <f t="shared" si="91"/>
        <v/>
      </c>
      <c r="N1177" s="7" t="str">
        <f>IF($D1177="", "", IF(COUNTIF(Budgets!$T$11:$T$20, $D1177)&gt;0, $F$9, IF(COUNTIF(Budgets!$T$22:$T$46, $D1177)&gt;0, $E$9, "")))</f>
        <v/>
      </c>
      <c r="P1177" s="12" t="str">
        <f t="shared" si="92"/>
        <v/>
      </c>
      <c r="R1177" s="12" t="str">
        <f t="shared" si="93"/>
        <v/>
      </c>
      <c r="T1177" s="12" t="str">
        <f ca="1">IFERROR(INDEX(Report!$BE$6:$BE$17, MATCH($P1177, Report!$AZ$6:$AZ$17, 0)), "")</f>
        <v/>
      </c>
      <c r="V1177" s="12" t="str">
        <f t="shared" ca="1" si="94"/>
        <v/>
      </c>
      <c r="X1177" s="12" t="str">
        <f>IF($B1177="", "", IF(OR(ISNUMBER($B1177)=FALSE, $B1177&lt;Report!$AX$6, $B1177&gt;Report!$AY$17), "Red", ""))</f>
        <v/>
      </c>
    </row>
    <row r="1178" spans="1:24" x14ac:dyDescent="0.25">
      <c r="A1178" s="2"/>
      <c r="B1178" s="86"/>
      <c r="C1178" s="87"/>
      <c r="D1178" s="88"/>
      <c r="E1178" s="89"/>
      <c r="F1178" s="90"/>
      <c r="G1178" s="2"/>
      <c r="H1178" s="38" t="str">
        <f t="shared" si="90"/>
        <v/>
      </c>
      <c r="I1178" s="2"/>
      <c r="M1178" s="6" t="str">
        <f t="shared" si="91"/>
        <v/>
      </c>
      <c r="N1178" s="7" t="str">
        <f>IF($D1178="", "", IF(COUNTIF(Budgets!$T$11:$T$20, $D1178)&gt;0, $F$9, IF(COUNTIF(Budgets!$T$22:$T$46, $D1178)&gt;0, $E$9, "")))</f>
        <v/>
      </c>
      <c r="P1178" s="12" t="str">
        <f t="shared" si="92"/>
        <v/>
      </c>
      <c r="R1178" s="12" t="str">
        <f t="shared" si="93"/>
        <v/>
      </c>
      <c r="T1178" s="12" t="str">
        <f ca="1">IFERROR(INDEX(Report!$BE$6:$BE$17, MATCH($P1178, Report!$AZ$6:$AZ$17, 0)), "")</f>
        <v/>
      </c>
      <c r="V1178" s="12" t="str">
        <f t="shared" ca="1" si="94"/>
        <v/>
      </c>
      <c r="X1178" s="12" t="str">
        <f>IF($B1178="", "", IF(OR(ISNUMBER($B1178)=FALSE, $B1178&lt;Report!$AX$6, $B1178&gt;Report!$AY$17), "Red", ""))</f>
        <v/>
      </c>
    </row>
    <row r="1179" spans="1:24" x14ac:dyDescent="0.25">
      <c r="A1179" s="2"/>
      <c r="B1179" s="86"/>
      <c r="C1179" s="87"/>
      <c r="D1179" s="88"/>
      <c r="E1179" s="89"/>
      <c r="F1179" s="90"/>
      <c r="G1179" s="2"/>
      <c r="H1179" s="38" t="str">
        <f t="shared" si="90"/>
        <v/>
      </c>
      <c r="I1179" s="2"/>
      <c r="M1179" s="6" t="str">
        <f t="shared" si="91"/>
        <v/>
      </c>
      <c r="N1179" s="7" t="str">
        <f>IF($D1179="", "", IF(COUNTIF(Budgets!$T$11:$T$20, $D1179)&gt;0, $F$9, IF(COUNTIF(Budgets!$T$22:$T$46, $D1179)&gt;0, $E$9, "")))</f>
        <v/>
      </c>
      <c r="P1179" s="12" t="str">
        <f t="shared" si="92"/>
        <v/>
      </c>
      <c r="R1179" s="12" t="str">
        <f t="shared" si="93"/>
        <v/>
      </c>
      <c r="T1179" s="12" t="str">
        <f ca="1">IFERROR(INDEX(Report!$BE$6:$BE$17, MATCH($P1179, Report!$AZ$6:$AZ$17, 0)), "")</f>
        <v/>
      </c>
      <c r="V1179" s="12" t="str">
        <f t="shared" ca="1" si="94"/>
        <v/>
      </c>
      <c r="X1179" s="12" t="str">
        <f>IF($B1179="", "", IF(OR(ISNUMBER($B1179)=FALSE, $B1179&lt;Report!$AX$6, $B1179&gt;Report!$AY$17), "Red", ""))</f>
        <v/>
      </c>
    </row>
    <row r="1180" spans="1:24" x14ac:dyDescent="0.25">
      <c r="A1180" s="2"/>
      <c r="B1180" s="86"/>
      <c r="C1180" s="87"/>
      <c r="D1180" s="88"/>
      <c r="E1180" s="89"/>
      <c r="F1180" s="90"/>
      <c r="G1180" s="2"/>
      <c r="H1180" s="38" t="str">
        <f t="shared" si="90"/>
        <v/>
      </c>
      <c r="I1180" s="2"/>
      <c r="M1180" s="6" t="str">
        <f t="shared" si="91"/>
        <v/>
      </c>
      <c r="N1180" s="7" t="str">
        <f>IF($D1180="", "", IF(COUNTIF(Budgets!$T$11:$T$20, $D1180)&gt;0, $F$9, IF(COUNTIF(Budgets!$T$22:$T$46, $D1180)&gt;0, $E$9, "")))</f>
        <v/>
      </c>
      <c r="P1180" s="12" t="str">
        <f t="shared" si="92"/>
        <v/>
      </c>
      <c r="R1180" s="12" t="str">
        <f t="shared" si="93"/>
        <v/>
      </c>
      <c r="T1180" s="12" t="str">
        <f ca="1">IFERROR(INDEX(Report!$BE$6:$BE$17, MATCH($P1180, Report!$AZ$6:$AZ$17, 0)), "")</f>
        <v/>
      </c>
      <c r="V1180" s="12" t="str">
        <f t="shared" ca="1" si="94"/>
        <v/>
      </c>
      <c r="X1180" s="12" t="str">
        <f>IF($B1180="", "", IF(OR(ISNUMBER($B1180)=FALSE, $B1180&lt;Report!$AX$6, $B1180&gt;Report!$AY$17), "Red", ""))</f>
        <v/>
      </c>
    </row>
    <row r="1181" spans="1:24" x14ac:dyDescent="0.25">
      <c r="A1181" s="2"/>
      <c r="B1181" s="86"/>
      <c r="C1181" s="87"/>
      <c r="D1181" s="88"/>
      <c r="E1181" s="89"/>
      <c r="F1181" s="90"/>
      <c r="G1181" s="2"/>
      <c r="H1181" s="38" t="str">
        <f t="shared" si="90"/>
        <v/>
      </c>
      <c r="I1181" s="2"/>
      <c r="M1181" s="6" t="str">
        <f t="shared" si="91"/>
        <v/>
      </c>
      <c r="N1181" s="7" t="str">
        <f>IF($D1181="", "", IF(COUNTIF(Budgets!$T$11:$T$20, $D1181)&gt;0, $F$9, IF(COUNTIF(Budgets!$T$22:$T$46, $D1181)&gt;0, $E$9, "")))</f>
        <v/>
      </c>
      <c r="P1181" s="12" t="str">
        <f t="shared" si="92"/>
        <v/>
      </c>
      <c r="R1181" s="12" t="str">
        <f t="shared" si="93"/>
        <v/>
      </c>
      <c r="T1181" s="12" t="str">
        <f ca="1">IFERROR(INDEX(Report!$BE$6:$BE$17, MATCH($P1181, Report!$AZ$6:$AZ$17, 0)), "")</f>
        <v/>
      </c>
      <c r="V1181" s="12" t="str">
        <f t="shared" ca="1" si="94"/>
        <v/>
      </c>
      <c r="X1181" s="12" t="str">
        <f>IF($B1181="", "", IF(OR(ISNUMBER($B1181)=FALSE, $B1181&lt;Report!$AX$6, $B1181&gt;Report!$AY$17), "Red", ""))</f>
        <v/>
      </c>
    </row>
    <row r="1182" spans="1:24" x14ac:dyDescent="0.25">
      <c r="A1182" s="2"/>
      <c r="B1182" s="86"/>
      <c r="C1182" s="87"/>
      <c r="D1182" s="88"/>
      <c r="E1182" s="89"/>
      <c r="F1182" s="90"/>
      <c r="G1182" s="2"/>
      <c r="H1182" s="38" t="str">
        <f t="shared" si="90"/>
        <v/>
      </c>
      <c r="I1182" s="2"/>
      <c r="M1182" s="6" t="str">
        <f t="shared" si="91"/>
        <v/>
      </c>
      <c r="N1182" s="7" t="str">
        <f>IF($D1182="", "", IF(COUNTIF(Budgets!$T$11:$T$20, $D1182)&gt;0, $F$9, IF(COUNTIF(Budgets!$T$22:$T$46, $D1182)&gt;0, $E$9, "")))</f>
        <v/>
      </c>
      <c r="P1182" s="12" t="str">
        <f t="shared" si="92"/>
        <v/>
      </c>
      <c r="R1182" s="12" t="str">
        <f t="shared" si="93"/>
        <v/>
      </c>
      <c r="T1182" s="12" t="str">
        <f ca="1">IFERROR(INDEX(Report!$BE$6:$BE$17, MATCH($P1182, Report!$AZ$6:$AZ$17, 0)), "")</f>
        <v/>
      </c>
      <c r="V1182" s="12" t="str">
        <f t="shared" ca="1" si="94"/>
        <v/>
      </c>
      <c r="X1182" s="12" t="str">
        <f>IF($B1182="", "", IF(OR(ISNUMBER($B1182)=FALSE, $B1182&lt;Report!$AX$6, $B1182&gt;Report!$AY$17), "Red", ""))</f>
        <v/>
      </c>
    </row>
    <row r="1183" spans="1:24" x14ac:dyDescent="0.25">
      <c r="A1183" s="2"/>
      <c r="B1183" s="86"/>
      <c r="C1183" s="87"/>
      <c r="D1183" s="88"/>
      <c r="E1183" s="89"/>
      <c r="F1183" s="90"/>
      <c r="G1183" s="2"/>
      <c r="H1183" s="38" t="str">
        <f t="shared" si="90"/>
        <v/>
      </c>
      <c r="I1183" s="2"/>
      <c r="M1183" s="6" t="str">
        <f t="shared" si="91"/>
        <v/>
      </c>
      <c r="N1183" s="7" t="str">
        <f>IF($D1183="", "", IF(COUNTIF(Budgets!$T$11:$T$20, $D1183)&gt;0, $F$9, IF(COUNTIF(Budgets!$T$22:$T$46, $D1183)&gt;0, $E$9, "")))</f>
        <v/>
      </c>
      <c r="P1183" s="12" t="str">
        <f t="shared" si="92"/>
        <v/>
      </c>
      <c r="R1183" s="12" t="str">
        <f t="shared" si="93"/>
        <v/>
      </c>
      <c r="T1183" s="12" t="str">
        <f ca="1">IFERROR(INDEX(Report!$BE$6:$BE$17, MATCH($P1183, Report!$AZ$6:$AZ$17, 0)), "")</f>
        <v/>
      </c>
      <c r="V1183" s="12" t="str">
        <f t="shared" ca="1" si="94"/>
        <v/>
      </c>
      <c r="X1183" s="12" t="str">
        <f>IF($B1183="", "", IF(OR(ISNUMBER($B1183)=FALSE, $B1183&lt;Report!$AX$6, $B1183&gt;Report!$AY$17), "Red", ""))</f>
        <v/>
      </c>
    </row>
    <row r="1184" spans="1:24" x14ac:dyDescent="0.25">
      <c r="A1184" s="2"/>
      <c r="B1184" s="86"/>
      <c r="C1184" s="87"/>
      <c r="D1184" s="88"/>
      <c r="E1184" s="89"/>
      <c r="F1184" s="90"/>
      <c r="G1184" s="2"/>
      <c r="H1184" s="38" t="str">
        <f t="shared" si="90"/>
        <v/>
      </c>
      <c r="I1184" s="2"/>
      <c r="M1184" s="6" t="str">
        <f t="shared" si="91"/>
        <v/>
      </c>
      <c r="N1184" s="7" t="str">
        <f>IF($D1184="", "", IF(COUNTIF(Budgets!$T$11:$T$20, $D1184)&gt;0, $F$9, IF(COUNTIF(Budgets!$T$22:$T$46, $D1184)&gt;0, $E$9, "")))</f>
        <v/>
      </c>
      <c r="P1184" s="12" t="str">
        <f t="shared" si="92"/>
        <v/>
      </c>
      <c r="R1184" s="12" t="str">
        <f t="shared" si="93"/>
        <v/>
      </c>
      <c r="T1184" s="12" t="str">
        <f ca="1">IFERROR(INDEX(Report!$BE$6:$BE$17, MATCH($P1184, Report!$AZ$6:$AZ$17, 0)), "")</f>
        <v/>
      </c>
      <c r="V1184" s="12" t="str">
        <f t="shared" ca="1" si="94"/>
        <v/>
      </c>
      <c r="X1184" s="12" t="str">
        <f>IF($B1184="", "", IF(OR(ISNUMBER($B1184)=FALSE, $B1184&lt;Report!$AX$6, $B1184&gt;Report!$AY$17), "Red", ""))</f>
        <v/>
      </c>
    </row>
    <row r="1185" spans="1:24" x14ac:dyDescent="0.25">
      <c r="A1185" s="2"/>
      <c r="B1185" s="86"/>
      <c r="C1185" s="87"/>
      <c r="D1185" s="88"/>
      <c r="E1185" s="89"/>
      <c r="F1185" s="90"/>
      <c r="G1185" s="2"/>
      <c r="H1185" s="38" t="str">
        <f t="shared" si="90"/>
        <v/>
      </c>
      <c r="I1185" s="2"/>
      <c r="M1185" s="6" t="str">
        <f t="shared" si="91"/>
        <v/>
      </c>
      <c r="N1185" s="7" t="str">
        <f>IF($D1185="", "", IF(COUNTIF(Budgets!$T$11:$T$20, $D1185)&gt;0, $F$9, IF(COUNTIF(Budgets!$T$22:$T$46, $D1185)&gt;0, $E$9, "")))</f>
        <v/>
      </c>
      <c r="P1185" s="12" t="str">
        <f t="shared" si="92"/>
        <v/>
      </c>
      <c r="R1185" s="12" t="str">
        <f t="shared" si="93"/>
        <v/>
      </c>
      <c r="T1185" s="12" t="str">
        <f ca="1">IFERROR(INDEX(Report!$BE$6:$BE$17, MATCH($P1185, Report!$AZ$6:$AZ$17, 0)), "")</f>
        <v/>
      </c>
      <c r="V1185" s="12" t="str">
        <f t="shared" ca="1" si="94"/>
        <v/>
      </c>
      <c r="X1185" s="12" t="str">
        <f>IF($B1185="", "", IF(OR(ISNUMBER($B1185)=FALSE, $B1185&lt;Report!$AX$6, $B1185&gt;Report!$AY$17), "Red", ""))</f>
        <v/>
      </c>
    </row>
    <row r="1186" spans="1:24" x14ac:dyDescent="0.25">
      <c r="A1186" s="2"/>
      <c r="B1186" s="86"/>
      <c r="C1186" s="87"/>
      <c r="D1186" s="88"/>
      <c r="E1186" s="89"/>
      <c r="F1186" s="90"/>
      <c r="G1186" s="2"/>
      <c r="H1186" s="38" t="str">
        <f t="shared" si="90"/>
        <v/>
      </c>
      <c r="I1186" s="2"/>
      <c r="M1186" s="6" t="str">
        <f t="shared" si="91"/>
        <v/>
      </c>
      <c r="N1186" s="7" t="str">
        <f>IF($D1186="", "", IF(COUNTIF(Budgets!$T$11:$T$20, $D1186)&gt;0, $F$9, IF(COUNTIF(Budgets!$T$22:$T$46, $D1186)&gt;0, $E$9, "")))</f>
        <v/>
      </c>
      <c r="P1186" s="12" t="str">
        <f t="shared" si="92"/>
        <v/>
      </c>
      <c r="R1186" s="12" t="str">
        <f t="shared" si="93"/>
        <v/>
      </c>
      <c r="T1186" s="12" t="str">
        <f ca="1">IFERROR(INDEX(Report!$BE$6:$BE$17, MATCH($P1186, Report!$AZ$6:$AZ$17, 0)), "")</f>
        <v/>
      </c>
      <c r="V1186" s="12" t="str">
        <f t="shared" ca="1" si="94"/>
        <v/>
      </c>
      <c r="X1186" s="12" t="str">
        <f>IF($B1186="", "", IF(OR(ISNUMBER($B1186)=FALSE, $B1186&lt;Report!$AX$6, $B1186&gt;Report!$AY$17), "Red", ""))</f>
        <v/>
      </c>
    </row>
    <row r="1187" spans="1:24" x14ac:dyDescent="0.25">
      <c r="A1187" s="2"/>
      <c r="B1187" s="86"/>
      <c r="C1187" s="87"/>
      <c r="D1187" s="88"/>
      <c r="E1187" s="89"/>
      <c r="F1187" s="90"/>
      <c r="G1187" s="2"/>
      <c r="H1187" s="38" t="str">
        <f t="shared" si="90"/>
        <v/>
      </c>
      <c r="I1187" s="2"/>
      <c r="M1187" s="6" t="str">
        <f t="shared" si="91"/>
        <v/>
      </c>
      <c r="N1187" s="7" t="str">
        <f>IF($D1187="", "", IF(COUNTIF(Budgets!$T$11:$T$20, $D1187)&gt;0, $F$9, IF(COUNTIF(Budgets!$T$22:$T$46, $D1187)&gt;0, $E$9, "")))</f>
        <v/>
      </c>
      <c r="P1187" s="12" t="str">
        <f t="shared" si="92"/>
        <v/>
      </c>
      <c r="R1187" s="12" t="str">
        <f t="shared" si="93"/>
        <v/>
      </c>
      <c r="T1187" s="12" t="str">
        <f ca="1">IFERROR(INDEX(Report!$BE$6:$BE$17, MATCH($P1187, Report!$AZ$6:$AZ$17, 0)), "")</f>
        <v/>
      </c>
      <c r="V1187" s="12" t="str">
        <f t="shared" ca="1" si="94"/>
        <v/>
      </c>
      <c r="X1187" s="12" t="str">
        <f>IF($B1187="", "", IF(OR(ISNUMBER($B1187)=FALSE, $B1187&lt;Report!$AX$6, $B1187&gt;Report!$AY$17), "Red", ""))</f>
        <v/>
      </c>
    </row>
    <row r="1188" spans="1:24" x14ac:dyDescent="0.25">
      <c r="A1188" s="2"/>
      <c r="B1188" s="86"/>
      <c r="C1188" s="87"/>
      <c r="D1188" s="88"/>
      <c r="E1188" s="89"/>
      <c r="F1188" s="90"/>
      <c r="G1188" s="2"/>
      <c r="H1188" s="38" t="str">
        <f t="shared" si="90"/>
        <v/>
      </c>
      <c r="I1188" s="2"/>
      <c r="M1188" s="6" t="str">
        <f t="shared" si="91"/>
        <v/>
      </c>
      <c r="N1188" s="7" t="str">
        <f>IF($D1188="", "", IF(COUNTIF(Budgets!$T$11:$T$20, $D1188)&gt;0, $F$9, IF(COUNTIF(Budgets!$T$22:$T$46, $D1188)&gt;0, $E$9, "")))</f>
        <v/>
      </c>
      <c r="P1188" s="12" t="str">
        <f t="shared" si="92"/>
        <v/>
      </c>
      <c r="R1188" s="12" t="str">
        <f t="shared" si="93"/>
        <v/>
      </c>
      <c r="T1188" s="12" t="str">
        <f ca="1">IFERROR(INDEX(Report!$BE$6:$BE$17, MATCH($P1188, Report!$AZ$6:$AZ$17, 0)), "")</f>
        <v/>
      </c>
      <c r="V1188" s="12" t="str">
        <f t="shared" ca="1" si="94"/>
        <v/>
      </c>
      <c r="X1188" s="12" t="str">
        <f>IF($B1188="", "", IF(OR(ISNUMBER($B1188)=FALSE, $B1188&lt;Report!$AX$6, $B1188&gt;Report!$AY$17), "Red", ""))</f>
        <v/>
      </c>
    </row>
    <row r="1189" spans="1:24" x14ac:dyDescent="0.25">
      <c r="A1189" s="2"/>
      <c r="B1189" s="86"/>
      <c r="C1189" s="87"/>
      <c r="D1189" s="88"/>
      <c r="E1189" s="89"/>
      <c r="F1189" s="90"/>
      <c r="G1189" s="2"/>
      <c r="H1189" s="38" t="str">
        <f t="shared" si="90"/>
        <v/>
      </c>
      <c r="I1189" s="2"/>
      <c r="M1189" s="6" t="str">
        <f t="shared" si="91"/>
        <v/>
      </c>
      <c r="N1189" s="7" t="str">
        <f>IF($D1189="", "", IF(COUNTIF(Budgets!$T$11:$T$20, $D1189)&gt;0, $F$9, IF(COUNTIF(Budgets!$T$22:$T$46, $D1189)&gt;0, $E$9, "")))</f>
        <v/>
      </c>
      <c r="P1189" s="12" t="str">
        <f t="shared" si="92"/>
        <v/>
      </c>
      <c r="R1189" s="12" t="str">
        <f t="shared" si="93"/>
        <v/>
      </c>
      <c r="T1189" s="12" t="str">
        <f ca="1">IFERROR(INDEX(Report!$BE$6:$BE$17, MATCH($P1189, Report!$AZ$6:$AZ$17, 0)), "")</f>
        <v/>
      </c>
      <c r="V1189" s="12" t="str">
        <f t="shared" ca="1" si="94"/>
        <v/>
      </c>
      <c r="X1189" s="12" t="str">
        <f>IF($B1189="", "", IF(OR(ISNUMBER($B1189)=FALSE, $B1189&lt;Report!$AX$6, $B1189&gt;Report!$AY$17), "Red", ""))</f>
        <v/>
      </c>
    </row>
    <row r="1190" spans="1:24" x14ac:dyDescent="0.25">
      <c r="A1190" s="2"/>
      <c r="B1190" s="86"/>
      <c r="C1190" s="87"/>
      <c r="D1190" s="88"/>
      <c r="E1190" s="89"/>
      <c r="F1190" s="90"/>
      <c r="G1190" s="2"/>
      <c r="H1190" s="38" t="str">
        <f t="shared" si="90"/>
        <v/>
      </c>
      <c r="I1190" s="2"/>
      <c r="M1190" s="6" t="str">
        <f t="shared" si="91"/>
        <v/>
      </c>
      <c r="N1190" s="7" t="str">
        <f>IF($D1190="", "", IF(COUNTIF(Budgets!$T$11:$T$20, $D1190)&gt;0, $F$9, IF(COUNTIF(Budgets!$T$22:$T$46, $D1190)&gt;0, $E$9, "")))</f>
        <v/>
      </c>
      <c r="P1190" s="12" t="str">
        <f t="shared" si="92"/>
        <v/>
      </c>
      <c r="R1190" s="12" t="str">
        <f t="shared" si="93"/>
        <v/>
      </c>
      <c r="T1190" s="12" t="str">
        <f ca="1">IFERROR(INDEX(Report!$BE$6:$BE$17, MATCH($P1190, Report!$AZ$6:$AZ$17, 0)), "")</f>
        <v/>
      </c>
      <c r="V1190" s="12" t="str">
        <f t="shared" ca="1" si="94"/>
        <v/>
      </c>
      <c r="X1190" s="12" t="str">
        <f>IF($B1190="", "", IF(OR(ISNUMBER($B1190)=FALSE, $B1190&lt;Report!$AX$6, $B1190&gt;Report!$AY$17), "Red", ""))</f>
        <v/>
      </c>
    </row>
    <row r="1191" spans="1:24" x14ac:dyDescent="0.25">
      <c r="A1191" s="2"/>
      <c r="B1191" s="86"/>
      <c r="C1191" s="87"/>
      <c r="D1191" s="88"/>
      <c r="E1191" s="89"/>
      <c r="F1191" s="90"/>
      <c r="G1191" s="2"/>
      <c r="H1191" s="38" t="str">
        <f t="shared" si="90"/>
        <v/>
      </c>
      <c r="I1191" s="2"/>
      <c r="M1191" s="6" t="str">
        <f t="shared" si="91"/>
        <v/>
      </c>
      <c r="N1191" s="7" t="str">
        <f>IF($D1191="", "", IF(COUNTIF(Budgets!$T$11:$T$20, $D1191)&gt;0, $F$9, IF(COUNTIF(Budgets!$T$22:$T$46, $D1191)&gt;0, $E$9, "")))</f>
        <v/>
      </c>
      <c r="P1191" s="12" t="str">
        <f t="shared" si="92"/>
        <v/>
      </c>
      <c r="R1191" s="12" t="str">
        <f t="shared" si="93"/>
        <v/>
      </c>
      <c r="T1191" s="12" t="str">
        <f ca="1">IFERROR(INDEX(Report!$BE$6:$BE$17, MATCH($P1191, Report!$AZ$6:$AZ$17, 0)), "")</f>
        <v/>
      </c>
      <c r="V1191" s="12" t="str">
        <f t="shared" ca="1" si="94"/>
        <v/>
      </c>
      <c r="X1191" s="12" t="str">
        <f>IF($B1191="", "", IF(OR(ISNUMBER($B1191)=FALSE, $B1191&lt;Report!$AX$6, $B1191&gt;Report!$AY$17), "Red", ""))</f>
        <v/>
      </c>
    </row>
    <row r="1192" spans="1:24" x14ac:dyDescent="0.25">
      <c r="A1192" s="2"/>
      <c r="B1192" s="86"/>
      <c r="C1192" s="87"/>
      <c r="D1192" s="88"/>
      <c r="E1192" s="89"/>
      <c r="F1192" s="90"/>
      <c r="G1192" s="2"/>
      <c r="H1192" s="38" t="str">
        <f t="shared" si="90"/>
        <v/>
      </c>
      <c r="I1192" s="2"/>
      <c r="M1192" s="6" t="str">
        <f t="shared" si="91"/>
        <v/>
      </c>
      <c r="N1192" s="7" t="str">
        <f>IF($D1192="", "", IF(COUNTIF(Budgets!$T$11:$T$20, $D1192)&gt;0, $F$9, IF(COUNTIF(Budgets!$T$22:$T$46, $D1192)&gt;0, $E$9, "")))</f>
        <v/>
      </c>
      <c r="P1192" s="12" t="str">
        <f t="shared" si="92"/>
        <v/>
      </c>
      <c r="R1192" s="12" t="str">
        <f t="shared" si="93"/>
        <v/>
      </c>
      <c r="T1192" s="12" t="str">
        <f ca="1">IFERROR(INDEX(Report!$BE$6:$BE$17, MATCH($P1192, Report!$AZ$6:$AZ$17, 0)), "")</f>
        <v/>
      </c>
      <c r="V1192" s="12" t="str">
        <f t="shared" ca="1" si="94"/>
        <v/>
      </c>
      <c r="X1192" s="12" t="str">
        <f>IF($B1192="", "", IF(OR(ISNUMBER($B1192)=FALSE, $B1192&lt;Report!$AX$6, $B1192&gt;Report!$AY$17), "Red", ""))</f>
        <v/>
      </c>
    </row>
    <row r="1193" spans="1:24" x14ac:dyDescent="0.25">
      <c r="A1193" s="2"/>
      <c r="B1193" s="86"/>
      <c r="C1193" s="87"/>
      <c r="D1193" s="88"/>
      <c r="E1193" s="89"/>
      <c r="F1193" s="90"/>
      <c r="G1193" s="2"/>
      <c r="H1193" s="38" t="str">
        <f t="shared" si="90"/>
        <v/>
      </c>
      <c r="I1193" s="2"/>
      <c r="M1193" s="6" t="str">
        <f t="shared" si="91"/>
        <v/>
      </c>
      <c r="N1193" s="7" t="str">
        <f>IF($D1193="", "", IF(COUNTIF(Budgets!$T$11:$T$20, $D1193)&gt;0, $F$9, IF(COUNTIF(Budgets!$T$22:$T$46, $D1193)&gt;0, $E$9, "")))</f>
        <v/>
      </c>
      <c r="P1193" s="12" t="str">
        <f t="shared" si="92"/>
        <v/>
      </c>
      <c r="R1193" s="12" t="str">
        <f t="shared" si="93"/>
        <v/>
      </c>
      <c r="T1193" s="12" t="str">
        <f ca="1">IFERROR(INDEX(Report!$BE$6:$BE$17, MATCH($P1193, Report!$AZ$6:$AZ$17, 0)), "")</f>
        <v/>
      </c>
      <c r="V1193" s="12" t="str">
        <f t="shared" ca="1" si="94"/>
        <v/>
      </c>
      <c r="X1193" s="12" t="str">
        <f>IF($B1193="", "", IF(OR(ISNUMBER($B1193)=FALSE, $B1193&lt;Report!$AX$6, $B1193&gt;Report!$AY$17), "Red", ""))</f>
        <v/>
      </c>
    </row>
    <row r="1194" spans="1:24" x14ac:dyDescent="0.25">
      <c r="A1194" s="2"/>
      <c r="B1194" s="86"/>
      <c r="C1194" s="87"/>
      <c r="D1194" s="88"/>
      <c r="E1194" s="89"/>
      <c r="F1194" s="90"/>
      <c r="G1194" s="2"/>
      <c r="H1194" s="38" t="str">
        <f t="shared" si="90"/>
        <v/>
      </c>
      <c r="I1194" s="2"/>
      <c r="M1194" s="6" t="str">
        <f t="shared" si="91"/>
        <v/>
      </c>
      <c r="N1194" s="7" t="str">
        <f>IF($D1194="", "", IF(COUNTIF(Budgets!$T$11:$T$20, $D1194)&gt;0, $F$9, IF(COUNTIF(Budgets!$T$22:$T$46, $D1194)&gt;0, $E$9, "")))</f>
        <v/>
      </c>
      <c r="P1194" s="12" t="str">
        <f t="shared" si="92"/>
        <v/>
      </c>
      <c r="R1194" s="12" t="str">
        <f t="shared" si="93"/>
        <v/>
      </c>
      <c r="T1194" s="12" t="str">
        <f ca="1">IFERROR(INDEX(Report!$BE$6:$BE$17, MATCH($P1194, Report!$AZ$6:$AZ$17, 0)), "")</f>
        <v/>
      </c>
      <c r="V1194" s="12" t="str">
        <f t="shared" ca="1" si="94"/>
        <v/>
      </c>
      <c r="X1194" s="12" t="str">
        <f>IF($B1194="", "", IF(OR(ISNUMBER($B1194)=FALSE, $B1194&lt;Report!$AX$6, $B1194&gt;Report!$AY$17), "Red", ""))</f>
        <v/>
      </c>
    </row>
    <row r="1195" spans="1:24" x14ac:dyDescent="0.25">
      <c r="A1195" s="2"/>
      <c r="B1195" s="86"/>
      <c r="C1195" s="87"/>
      <c r="D1195" s="88"/>
      <c r="E1195" s="89"/>
      <c r="F1195" s="90"/>
      <c r="G1195" s="2"/>
      <c r="H1195" s="38" t="str">
        <f t="shared" si="90"/>
        <v/>
      </c>
      <c r="I1195" s="2"/>
      <c r="M1195" s="6" t="str">
        <f t="shared" si="91"/>
        <v/>
      </c>
      <c r="N1195" s="7" t="str">
        <f>IF($D1195="", "", IF(COUNTIF(Budgets!$T$11:$T$20, $D1195)&gt;0, $F$9, IF(COUNTIF(Budgets!$T$22:$T$46, $D1195)&gt;0, $E$9, "")))</f>
        <v/>
      </c>
      <c r="P1195" s="12" t="str">
        <f t="shared" si="92"/>
        <v/>
      </c>
      <c r="R1195" s="12" t="str">
        <f t="shared" si="93"/>
        <v/>
      </c>
      <c r="T1195" s="12" t="str">
        <f ca="1">IFERROR(INDEX(Report!$BE$6:$BE$17, MATCH($P1195, Report!$AZ$6:$AZ$17, 0)), "")</f>
        <v/>
      </c>
      <c r="V1195" s="12" t="str">
        <f t="shared" ca="1" si="94"/>
        <v/>
      </c>
      <c r="X1195" s="12" t="str">
        <f>IF($B1195="", "", IF(OR(ISNUMBER($B1195)=FALSE, $B1195&lt;Report!$AX$6, $B1195&gt;Report!$AY$17), "Red", ""))</f>
        <v/>
      </c>
    </row>
    <row r="1196" spans="1:24" x14ac:dyDescent="0.25">
      <c r="A1196" s="2"/>
      <c r="B1196" s="86"/>
      <c r="C1196" s="87"/>
      <c r="D1196" s="88"/>
      <c r="E1196" s="89"/>
      <c r="F1196" s="90"/>
      <c r="G1196" s="2"/>
      <c r="H1196" s="38" t="str">
        <f t="shared" si="90"/>
        <v/>
      </c>
      <c r="I1196" s="2"/>
      <c r="M1196" s="6" t="str">
        <f t="shared" si="91"/>
        <v/>
      </c>
      <c r="N1196" s="7" t="str">
        <f>IF($D1196="", "", IF(COUNTIF(Budgets!$T$11:$T$20, $D1196)&gt;0, $F$9, IF(COUNTIF(Budgets!$T$22:$T$46, $D1196)&gt;0, $E$9, "")))</f>
        <v/>
      </c>
      <c r="P1196" s="12" t="str">
        <f t="shared" si="92"/>
        <v/>
      </c>
      <c r="R1196" s="12" t="str">
        <f t="shared" si="93"/>
        <v/>
      </c>
      <c r="T1196" s="12" t="str">
        <f ca="1">IFERROR(INDEX(Report!$BE$6:$BE$17, MATCH($P1196, Report!$AZ$6:$AZ$17, 0)), "")</f>
        <v/>
      </c>
      <c r="V1196" s="12" t="str">
        <f t="shared" ca="1" si="94"/>
        <v/>
      </c>
      <c r="X1196" s="12" t="str">
        <f>IF($B1196="", "", IF(OR(ISNUMBER($B1196)=FALSE, $B1196&lt;Report!$AX$6, $B1196&gt;Report!$AY$17), "Red", ""))</f>
        <v/>
      </c>
    </row>
    <row r="1197" spans="1:24" x14ac:dyDescent="0.25">
      <c r="A1197" s="2"/>
      <c r="B1197" s="86"/>
      <c r="C1197" s="87"/>
      <c r="D1197" s="88"/>
      <c r="E1197" s="89"/>
      <c r="F1197" s="90"/>
      <c r="G1197" s="2"/>
      <c r="H1197" s="38" t="str">
        <f t="shared" si="90"/>
        <v/>
      </c>
      <c r="I1197" s="2"/>
      <c r="M1197" s="6" t="str">
        <f t="shared" si="91"/>
        <v/>
      </c>
      <c r="N1197" s="7" t="str">
        <f>IF($D1197="", "", IF(COUNTIF(Budgets!$T$11:$T$20, $D1197)&gt;0, $F$9, IF(COUNTIF(Budgets!$T$22:$T$46, $D1197)&gt;0, $E$9, "")))</f>
        <v/>
      </c>
      <c r="P1197" s="12" t="str">
        <f t="shared" si="92"/>
        <v/>
      </c>
      <c r="R1197" s="12" t="str">
        <f t="shared" si="93"/>
        <v/>
      </c>
      <c r="T1197" s="12" t="str">
        <f ca="1">IFERROR(INDEX(Report!$BE$6:$BE$17, MATCH($P1197, Report!$AZ$6:$AZ$17, 0)), "")</f>
        <v/>
      </c>
      <c r="V1197" s="12" t="str">
        <f t="shared" ca="1" si="94"/>
        <v/>
      </c>
      <c r="X1197" s="12" t="str">
        <f>IF($B1197="", "", IF(OR(ISNUMBER($B1197)=FALSE, $B1197&lt;Report!$AX$6, $B1197&gt;Report!$AY$17), "Red", ""))</f>
        <v/>
      </c>
    </row>
    <row r="1198" spans="1:24" x14ac:dyDescent="0.25">
      <c r="A1198" s="2"/>
      <c r="B1198" s="86"/>
      <c r="C1198" s="87"/>
      <c r="D1198" s="88"/>
      <c r="E1198" s="89"/>
      <c r="F1198" s="90"/>
      <c r="G1198" s="2"/>
      <c r="H1198" s="38" t="str">
        <f t="shared" si="90"/>
        <v/>
      </c>
      <c r="I1198" s="2"/>
      <c r="M1198" s="6" t="str">
        <f t="shared" si="91"/>
        <v/>
      </c>
      <c r="N1198" s="7" t="str">
        <f>IF($D1198="", "", IF(COUNTIF(Budgets!$T$11:$T$20, $D1198)&gt;0, $F$9, IF(COUNTIF(Budgets!$T$22:$T$46, $D1198)&gt;0, $E$9, "")))</f>
        <v/>
      </c>
      <c r="P1198" s="12" t="str">
        <f t="shared" si="92"/>
        <v/>
      </c>
      <c r="R1198" s="12" t="str">
        <f t="shared" si="93"/>
        <v/>
      </c>
      <c r="T1198" s="12" t="str">
        <f ca="1">IFERROR(INDEX(Report!$BE$6:$BE$17, MATCH($P1198, Report!$AZ$6:$AZ$17, 0)), "")</f>
        <v/>
      </c>
      <c r="V1198" s="12" t="str">
        <f t="shared" ca="1" si="94"/>
        <v/>
      </c>
      <c r="X1198" s="12" t="str">
        <f>IF($B1198="", "", IF(OR(ISNUMBER($B1198)=FALSE, $B1198&lt;Report!$AX$6, $B1198&gt;Report!$AY$17), "Red", ""))</f>
        <v/>
      </c>
    </row>
    <row r="1199" spans="1:24" x14ac:dyDescent="0.25">
      <c r="A1199" s="2"/>
      <c r="B1199" s="86"/>
      <c r="C1199" s="87"/>
      <c r="D1199" s="88"/>
      <c r="E1199" s="89"/>
      <c r="F1199" s="90"/>
      <c r="G1199" s="2"/>
      <c r="H1199" s="38" t="str">
        <f t="shared" si="90"/>
        <v/>
      </c>
      <c r="I1199" s="2"/>
      <c r="M1199" s="6" t="str">
        <f t="shared" si="91"/>
        <v/>
      </c>
      <c r="N1199" s="7" t="str">
        <f>IF($D1199="", "", IF(COUNTIF(Budgets!$T$11:$T$20, $D1199)&gt;0, $F$9, IF(COUNTIF(Budgets!$T$22:$T$46, $D1199)&gt;0, $E$9, "")))</f>
        <v/>
      </c>
      <c r="P1199" s="12" t="str">
        <f t="shared" si="92"/>
        <v/>
      </c>
      <c r="R1199" s="12" t="str">
        <f t="shared" si="93"/>
        <v/>
      </c>
      <c r="T1199" s="12" t="str">
        <f ca="1">IFERROR(INDEX(Report!$BE$6:$BE$17, MATCH($P1199, Report!$AZ$6:$AZ$17, 0)), "")</f>
        <v/>
      </c>
      <c r="V1199" s="12" t="str">
        <f t="shared" ca="1" si="94"/>
        <v/>
      </c>
      <c r="X1199" s="12" t="str">
        <f>IF($B1199="", "", IF(OR(ISNUMBER($B1199)=FALSE, $B1199&lt;Report!$AX$6, $B1199&gt;Report!$AY$17), "Red", ""))</f>
        <v/>
      </c>
    </row>
    <row r="1200" spans="1:24" x14ac:dyDescent="0.25">
      <c r="A1200" s="2"/>
      <c r="B1200" s="86"/>
      <c r="C1200" s="87"/>
      <c r="D1200" s="88"/>
      <c r="E1200" s="89"/>
      <c r="F1200" s="90"/>
      <c r="G1200" s="2"/>
      <c r="H1200" s="38" t="str">
        <f t="shared" si="90"/>
        <v/>
      </c>
      <c r="I1200" s="2"/>
      <c r="M1200" s="6" t="str">
        <f t="shared" si="91"/>
        <v/>
      </c>
      <c r="N1200" s="7" t="str">
        <f>IF($D1200="", "", IF(COUNTIF(Budgets!$T$11:$T$20, $D1200)&gt;0, $F$9, IF(COUNTIF(Budgets!$T$22:$T$46, $D1200)&gt;0, $E$9, "")))</f>
        <v/>
      </c>
      <c r="P1200" s="12" t="str">
        <f t="shared" si="92"/>
        <v/>
      </c>
      <c r="R1200" s="12" t="str">
        <f t="shared" si="93"/>
        <v/>
      </c>
      <c r="T1200" s="12" t="str">
        <f ca="1">IFERROR(INDEX(Report!$BE$6:$BE$17, MATCH($P1200, Report!$AZ$6:$AZ$17, 0)), "")</f>
        <v/>
      </c>
      <c r="V1200" s="12" t="str">
        <f t="shared" ca="1" si="94"/>
        <v/>
      </c>
      <c r="X1200" s="12" t="str">
        <f>IF($B1200="", "", IF(OR(ISNUMBER($B1200)=FALSE, $B1200&lt;Report!$AX$6, $B1200&gt;Report!$AY$17), "Red", ""))</f>
        <v/>
      </c>
    </row>
    <row r="1201" spans="1:24" x14ac:dyDescent="0.25">
      <c r="A1201" s="2"/>
      <c r="B1201" s="86"/>
      <c r="C1201" s="87"/>
      <c r="D1201" s="88"/>
      <c r="E1201" s="89"/>
      <c r="F1201" s="90"/>
      <c r="G1201" s="2"/>
      <c r="H1201" s="38" t="str">
        <f t="shared" si="90"/>
        <v/>
      </c>
      <c r="I1201" s="2"/>
      <c r="M1201" s="6" t="str">
        <f t="shared" si="91"/>
        <v/>
      </c>
      <c r="N1201" s="7" t="str">
        <f>IF($D1201="", "", IF(COUNTIF(Budgets!$T$11:$T$20, $D1201)&gt;0, $F$9, IF(COUNTIF(Budgets!$T$22:$T$46, $D1201)&gt;0, $E$9, "")))</f>
        <v/>
      </c>
      <c r="P1201" s="12" t="str">
        <f t="shared" si="92"/>
        <v/>
      </c>
      <c r="R1201" s="12" t="str">
        <f t="shared" si="93"/>
        <v/>
      </c>
      <c r="T1201" s="12" t="str">
        <f ca="1">IFERROR(INDEX(Report!$BE$6:$BE$17, MATCH($P1201, Report!$AZ$6:$AZ$17, 0)), "")</f>
        <v/>
      </c>
      <c r="V1201" s="12" t="str">
        <f t="shared" ca="1" si="94"/>
        <v/>
      </c>
      <c r="X1201" s="12" t="str">
        <f>IF($B1201="", "", IF(OR(ISNUMBER($B1201)=FALSE, $B1201&lt;Report!$AX$6, $B1201&gt;Report!$AY$17), "Red", ""))</f>
        <v/>
      </c>
    </row>
    <row r="1202" spans="1:24" x14ac:dyDescent="0.25">
      <c r="A1202" s="2"/>
      <c r="B1202" s="86"/>
      <c r="C1202" s="87"/>
      <c r="D1202" s="88"/>
      <c r="E1202" s="89"/>
      <c r="F1202" s="90"/>
      <c r="G1202" s="2"/>
      <c r="H1202" s="38" t="str">
        <f t="shared" si="90"/>
        <v/>
      </c>
      <c r="I1202" s="2"/>
      <c r="M1202" s="6" t="str">
        <f t="shared" si="91"/>
        <v/>
      </c>
      <c r="N1202" s="7" t="str">
        <f>IF($D1202="", "", IF(COUNTIF(Budgets!$T$11:$T$20, $D1202)&gt;0, $F$9, IF(COUNTIF(Budgets!$T$22:$T$46, $D1202)&gt;0, $E$9, "")))</f>
        <v/>
      </c>
      <c r="P1202" s="12" t="str">
        <f t="shared" si="92"/>
        <v/>
      </c>
      <c r="R1202" s="12" t="str">
        <f t="shared" si="93"/>
        <v/>
      </c>
      <c r="T1202" s="12" t="str">
        <f ca="1">IFERROR(INDEX(Report!$BE$6:$BE$17, MATCH($P1202, Report!$AZ$6:$AZ$17, 0)), "")</f>
        <v/>
      </c>
      <c r="V1202" s="12" t="str">
        <f t="shared" ca="1" si="94"/>
        <v/>
      </c>
      <c r="X1202" s="12" t="str">
        <f>IF($B1202="", "", IF(OR(ISNUMBER($B1202)=FALSE, $B1202&lt;Report!$AX$6, $B1202&gt;Report!$AY$17), "Red", ""))</f>
        <v/>
      </c>
    </row>
    <row r="1203" spans="1:24" x14ac:dyDescent="0.25">
      <c r="A1203" s="2"/>
      <c r="B1203" s="86"/>
      <c r="C1203" s="87"/>
      <c r="D1203" s="88"/>
      <c r="E1203" s="89"/>
      <c r="F1203" s="90"/>
      <c r="G1203" s="2"/>
      <c r="H1203" s="38" t="str">
        <f t="shared" si="90"/>
        <v/>
      </c>
      <c r="I1203" s="2"/>
      <c r="M1203" s="6" t="str">
        <f t="shared" si="91"/>
        <v/>
      </c>
      <c r="N1203" s="7" t="str">
        <f>IF($D1203="", "", IF(COUNTIF(Budgets!$T$11:$T$20, $D1203)&gt;0, $F$9, IF(COUNTIF(Budgets!$T$22:$T$46, $D1203)&gt;0, $E$9, "")))</f>
        <v/>
      </c>
      <c r="P1203" s="12" t="str">
        <f t="shared" si="92"/>
        <v/>
      </c>
      <c r="R1203" s="12" t="str">
        <f t="shared" si="93"/>
        <v/>
      </c>
      <c r="T1203" s="12" t="str">
        <f ca="1">IFERROR(INDEX(Report!$BE$6:$BE$17, MATCH($P1203, Report!$AZ$6:$AZ$17, 0)), "")</f>
        <v/>
      </c>
      <c r="V1203" s="12" t="str">
        <f t="shared" ca="1" si="94"/>
        <v/>
      </c>
      <c r="X1203" s="12" t="str">
        <f>IF($B1203="", "", IF(OR(ISNUMBER($B1203)=FALSE, $B1203&lt;Report!$AX$6, $B1203&gt;Report!$AY$17), "Red", ""))</f>
        <v/>
      </c>
    </row>
    <row r="1204" spans="1:24" x14ac:dyDescent="0.25">
      <c r="A1204" s="2"/>
      <c r="B1204" s="86"/>
      <c r="C1204" s="87"/>
      <c r="D1204" s="88"/>
      <c r="E1204" s="89"/>
      <c r="F1204" s="90"/>
      <c r="G1204" s="2"/>
      <c r="H1204" s="38" t="str">
        <f t="shared" si="90"/>
        <v/>
      </c>
      <c r="I1204" s="2"/>
      <c r="M1204" s="6" t="str">
        <f t="shared" si="91"/>
        <v/>
      </c>
      <c r="N1204" s="7" t="str">
        <f>IF($D1204="", "", IF(COUNTIF(Budgets!$T$11:$T$20, $D1204)&gt;0, $F$9, IF(COUNTIF(Budgets!$T$22:$T$46, $D1204)&gt;0, $E$9, "")))</f>
        <v/>
      </c>
      <c r="P1204" s="12" t="str">
        <f t="shared" si="92"/>
        <v/>
      </c>
      <c r="R1204" s="12" t="str">
        <f t="shared" si="93"/>
        <v/>
      </c>
      <c r="T1204" s="12" t="str">
        <f ca="1">IFERROR(INDEX(Report!$BE$6:$BE$17, MATCH($P1204, Report!$AZ$6:$AZ$17, 0)), "")</f>
        <v/>
      </c>
      <c r="V1204" s="12" t="str">
        <f t="shared" ca="1" si="94"/>
        <v/>
      </c>
      <c r="X1204" s="12" t="str">
        <f>IF($B1204="", "", IF(OR(ISNUMBER($B1204)=FALSE, $B1204&lt;Report!$AX$6, $B1204&gt;Report!$AY$17), "Red", ""))</f>
        <v/>
      </c>
    </row>
    <row r="1205" spans="1:24" x14ac:dyDescent="0.25">
      <c r="A1205" s="2"/>
      <c r="B1205" s="86"/>
      <c r="C1205" s="87"/>
      <c r="D1205" s="88"/>
      <c r="E1205" s="89"/>
      <c r="F1205" s="90"/>
      <c r="G1205" s="2"/>
      <c r="H1205" s="38" t="str">
        <f t="shared" si="90"/>
        <v/>
      </c>
      <c r="I1205" s="2"/>
      <c r="M1205" s="6" t="str">
        <f t="shared" si="91"/>
        <v/>
      </c>
      <c r="N1205" s="7" t="str">
        <f>IF($D1205="", "", IF(COUNTIF(Budgets!$T$11:$T$20, $D1205)&gt;0, $F$9, IF(COUNTIF(Budgets!$T$22:$T$46, $D1205)&gt;0, $E$9, "")))</f>
        <v/>
      </c>
      <c r="P1205" s="12" t="str">
        <f t="shared" si="92"/>
        <v/>
      </c>
      <c r="R1205" s="12" t="str">
        <f t="shared" si="93"/>
        <v/>
      </c>
      <c r="T1205" s="12" t="str">
        <f ca="1">IFERROR(INDEX(Report!$BE$6:$BE$17, MATCH($P1205, Report!$AZ$6:$AZ$17, 0)), "")</f>
        <v/>
      </c>
      <c r="V1205" s="12" t="str">
        <f t="shared" ca="1" si="94"/>
        <v/>
      </c>
      <c r="X1205" s="12" t="str">
        <f>IF($B1205="", "", IF(OR(ISNUMBER($B1205)=FALSE, $B1205&lt;Report!$AX$6, $B1205&gt;Report!$AY$17), "Red", ""))</f>
        <v/>
      </c>
    </row>
    <row r="1206" spans="1:24" x14ac:dyDescent="0.25">
      <c r="A1206" s="2"/>
      <c r="B1206" s="86"/>
      <c r="C1206" s="87"/>
      <c r="D1206" s="88"/>
      <c r="E1206" s="89"/>
      <c r="F1206" s="90"/>
      <c r="G1206" s="2"/>
      <c r="H1206" s="38" t="str">
        <f t="shared" si="90"/>
        <v/>
      </c>
      <c r="I1206" s="2"/>
      <c r="M1206" s="6" t="str">
        <f t="shared" si="91"/>
        <v/>
      </c>
      <c r="N1206" s="7" t="str">
        <f>IF($D1206="", "", IF(COUNTIF(Budgets!$T$11:$T$20, $D1206)&gt;0, $F$9, IF(COUNTIF(Budgets!$T$22:$T$46, $D1206)&gt;0, $E$9, "")))</f>
        <v/>
      </c>
      <c r="P1206" s="12" t="str">
        <f t="shared" si="92"/>
        <v/>
      </c>
      <c r="R1206" s="12" t="str">
        <f t="shared" si="93"/>
        <v/>
      </c>
      <c r="T1206" s="12" t="str">
        <f ca="1">IFERROR(INDEX(Report!$BE$6:$BE$17, MATCH($P1206, Report!$AZ$6:$AZ$17, 0)), "")</f>
        <v/>
      </c>
      <c r="V1206" s="12" t="str">
        <f t="shared" ca="1" si="94"/>
        <v/>
      </c>
      <c r="X1206" s="12" t="str">
        <f>IF($B1206="", "", IF(OR(ISNUMBER($B1206)=FALSE, $B1206&lt;Report!$AX$6, $B1206&gt;Report!$AY$17), "Red", ""))</f>
        <v/>
      </c>
    </row>
    <row r="1207" spans="1:24" x14ac:dyDescent="0.25">
      <c r="A1207" s="2"/>
      <c r="B1207" s="86"/>
      <c r="C1207" s="87"/>
      <c r="D1207" s="88"/>
      <c r="E1207" s="89"/>
      <c r="F1207" s="90"/>
      <c r="G1207" s="2"/>
      <c r="H1207" s="38" t="str">
        <f t="shared" si="90"/>
        <v/>
      </c>
      <c r="I1207" s="2"/>
      <c r="M1207" s="6" t="str">
        <f t="shared" si="91"/>
        <v/>
      </c>
      <c r="N1207" s="7" t="str">
        <f>IF($D1207="", "", IF(COUNTIF(Budgets!$T$11:$T$20, $D1207)&gt;0, $F$9, IF(COUNTIF(Budgets!$T$22:$T$46, $D1207)&gt;0, $E$9, "")))</f>
        <v/>
      </c>
      <c r="P1207" s="12" t="str">
        <f t="shared" si="92"/>
        <v/>
      </c>
      <c r="R1207" s="12" t="str">
        <f t="shared" si="93"/>
        <v/>
      </c>
      <c r="T1207" s="12" t="str">
        <f ca="1">IFERROR(INDEX(Report!$BE$6:$BE$17, MATCH($P1207, Report!$AZ$6:$AZ$17, 0)), "")</f>
        <v/>
      </c>
      <c r="V1207" s="12" t="str">
        <f t="shared" ca="1" si="94"/>
        <v/>
      </c>
      <c r="X1207" s="12" t="str">
        <f>IF($B1207="", "", IF(OR(ISNUMBER($B1207)=FALSE, $B1207&lt;Report!$AX$6, $B1207&gt;Report!$AY$17), "Red", ""))</f>
        <v/>
      </c>
    </row>
    <row r="1208" spans="1:24" x14ac:dyDescent="0.25">
      <c r="A1208" s="2"/>
      <c r="B1208" s="86"/>
      <c r="C1208" s="87"/>
      <c r="D1208" s="88"/>
      <c r="E1208" s="89"/>
      <c r="F1208" s="90"/>
      <c r="G1208" s="2"/>
      <c r="H1208" s="38" t="str">
        <f t="shared" si="90"/>
        <v/>
      </c>
      <c r="I1208" s="2"/>
      <c r="M1208" s="6" t="str">
        <f t="shared" si="91"/>
        <v/>
      </c>
      <c r="N1208" s="7" t="str">
        <f>IF($D1208="", "", IF(COUNTIF(Budgets!$T$11:$T$20, $D1208)&gt;0, $F$9, IF(COUNTIF(Budgets!$T$22:$T$46, $D1208)&gt;0, $E$9, "")))</f>
        <v/>
      </c>
      <c r="P1208" s="12" t="str">
        <f t="shared" si="92"/>
        <v/>
      </c>
      <c r="R1208" s="12" t="str">
        <f t="shared" si="93"/>
        <v/>
      </c>
      <c r="T1208" s="12" t="str">
        <f ca="1">IFERROR(INDEX(Report!$BE$6:$BE$17, MATCH($P1208, Report!$AZ$6:$AZ$17, 0)), "")</f>
        <v/>
      </c>
      <c r="V1208" s="12" t="str">
        <f t="shared" ca="1" si="94"/>
        <v/>
      </c>
      <c r="X1208" s="12" t="str">
        <f>IF($B1208="", "", IF(OR(ISNUMBER($B1208)=FALSE, $B1208&lt;Report!$AX$6, $B1208&gt;Report!$AY$17), "Red", ""))</f>
        <v/>
      </c>
    </row>
    <row r="1209" spans="1:24" x14ac:dyDescent="0.25">
      <c r="A1209" s="2"/>
      <c r="B1209" s="86"/>
      <c r="C1209" s="87"/>
      <c r="D1209" s="88"/>
      <c r="E1209" s="89"/>
      <c r="F1209" s="90"/>
      <c r="G1209" s="2"/>
      <c r="H1209" s="38" t="str">
        <f t="shared" si="90"/>
        <v/>
      </c>
      <c r="I1209" s="2"/>
      <c r="M1209" s="6" t="str">
        <f t="shared" si="91"/>
        <v/>
      </c>
      <c r="N1209" s="7" t="str">
        <f>IF($D1209="", "", IF(COUNTIF(Budgets!$T$11:$T$20, $D1209)&gt;0, $F$9, IF(COUNTIF(Budgets!$T$22:$T$46, $D1209)&gt;0, $E$9, "")))</f>
        <v/>
      </c>
      <c r="P1209" s="12" t="str">
        <f t="shared" si="92"/>
        <v/>
      </c>
      <c r="R1209" s="12" t="str">
        <f t="shared" si="93"/>
        <v/>
      </c>
      <c r="T1209" s="12" t="str">
        <f ca="1">IFERROR(INDEX(Report!$BE$6:$BE$17, MATCH($P1209, Report!$AZ$6:$AZ$17, 0)), "")</f>
        <v/>
      </c>
      <c r="V1209" s="12" t="str">
        <f t="shared" ca="1" si="94"/>
        <v/>
      </c>
      <c r="X1209" s="12" t="str">
        <f>IF($B1209="", "", IF(OR(ISNUMBER($B1209)=FALSE, $B1209&lt;Report!$AX$6, $B1209&gt;Report!$AY$17), "Red", ""))</f>
        <v/>
      </c>
    </row>
    <row r="1210" spans="1:24" x14ac:dyDescent="0.25">
      <c r="A1210" s="2"/>
      <c r="B1210" s="86"/>
      <c r="C1210" s="87"/>
      <c r="D1210" s="88"/>
      <c r="E1210" s="89"/>
      <c r="F1210" s="90"/>
      <c r="G1210" s="2"/>
      <c r="H1210" s="38" t="str">
        <f t="shared" si="90"/>
        <v/>
      </c>
      <c r="I1210" s="2"/>
      <c r="M1210" s="6" t="str">
        <f t="shared" si="91"/>
        <v/>
      </c>
      <c r="N1210" s="7" t="str">
        <f>IF($D1210="", "", IF(COUNTIF(Budgets!$T$11:$T$20, $D1210)&gt;0, $F$9, IF(COUNTIF(Budgets!$T$22:$T$46, $D1210)&gt;0, $E$9, "")))</f>
        <v/>
      </c>
      <c r="P1210" s="12" t="str">
        <f t="shared" si="92"/>
        <v/>
      </c>
      <c r="R1210" s="12" t="str">
        <f t="shared" si="93"/>
        <v/>
      </c>
      <c r="T1210" s="12" t="str">
        <f ca="1">IFERROR(INDEX(Report!$BE$6:$BE$17, MATCH($P1210, Report!$AZ$6:$AZ$17, 0)), "")</f>
        <v/>
      </c>
      <c r="V1210" s="12" t="str">
        <f t="shared" ca="1" si="94"/>
        <v/>
      </c>
      <c r="X1210" s="12" t="str">
        <f>IF($B1210="", "", IF(OR(ISNUMBER($B1210)=FALSE, $B1210&lt;Report!$AX$6, $B1210&gt;Report!$AY$17), "Red", ""))</f>
        <v/>
      </c>
    </row>
    <row r="1211" spans="1:24" x14ac:dyDescent="0.25">
      <c r="A1211" s="2"/>
      <c r="B1211" s="86"/>
      <c r="C1211" s="87"/>
      <c r="D1211" s="88"/>
      <c r="E1211" s="89"/>
      <c r="F1211" s="90"/>
      <c r="G1211" s="2"/>
      <c r="H1211" s="38" t="str">
        <f t="shared" si="90"/>
        <v/>
      </c>
      <c r="I1211" s="2"/>
      <c r="M1211" s="6" t="str">
        <f t="shared" si="91"/>
        <v/>
      </c>
      <c r="N1211" s="7" t="str">
        <f>IF($D1211="", "", IF(COUNTIF(Budgets!$T$11:$T$20, $D1211)&gt;0, $F$9, IF(COUNTIF(Budgets!$T$22:$T$46, $D1211)&gt;0, $E$9, "")))</f>
        <v/>
      </c>
      <c r="P1211" s="12" t="str">
        <f t="shared" si="92"/>
        <v/>
      </c>
      <c r="R1211" s="12" t="str">
        <f t="shared" si="93"/>
        <v/>
      </c>
      <c r="T1211" s="12" t="str">
        <f ca="1">IFERROR(INDEX(Report!$BE$6:$BE$17, MATCH($P1211, Report!$AZ$6:$AZ$17, 0)), "")</f>
        <v/>
      </c>
      <c r="V1211" s="12" t="str">
        <f t="shared" ca="1" si="94"/>
        <v/>
      </c>
      <c r="X1211" s="12" t="str">
        <f>IF($B1211="", "", IF(OR(ISNUMBER($B1211)=FALSE, $B1211&lt;Report!$AX$6, $B1211&gt;Report!$AY$17), "Red", ""))</f>
        <v/>
      </c>
    </row>
    <row r="1212" spans="1:24" x14ac:dyDescent="0.25">
      <c r="A1212" s="2"/>
      <c r="B1212" s="86"/>
      <c r="C1212" s="87"/>
      <c r="D1212" s="88"/>
      <c r="E1212" s="89"/>
      <c r="F1212" s="90"/>
      <c r="G1212" s="2"/>
      <c r="H1212" s="38" t="str">
        <f t="shared" si="90"/>
        <v/>
      </c>
      <c r="I1212" s="2"/>
      <c r="M1212" s="6" t="str">
        <f t="shared" si="91"/>
        <v/>
      </c>
      <c r="N1212" s="7" t="str">
        <f>IF($D1212="", "", IF(COUNTIF(Budgets!$T$11:$T$20, $D1212)&gt;0, $F$9, IF(COUNTIF(Budgets!$T$22:$T$46, $D1212)&gt;0, $E$9, "")))</f>
        <v/>
      </c>
      <c r="P1212" s="12" t="str">
        <f t="shared" si="92"/>
        <v/>
      </c>
      <c r="R1212" s="12" t="str">
        <f t="shared" si="93"/>
        <v/>
      </c>
      <c r="T1212" s="12" t="str">
        <f ca="1">IFERROR(INDEX(Report!$BE$6:$BE$17, MATCH($P1212, Report!$AZ$6:$AZ$17, 0)), "")</f>
        <v/>
      </c>
      <c r="V1212" s="12" t="str">
        <f t="shared" ca="1" si="94"/>
        <v/>
      </c>
      <c r="X1212" s="12" t="str">
        <f>IF($B1212="", "", IF(OR(ISNUMBER($B1212)=FALSE, $B1212&lt;Report!$AX$6, $B1212&gt;Report!$AY$17), "Red", ""))</f>
        <v/>
      </c>
    </row>
    <row r="1213" spans="1:24" x14ac:dyDescent="0.25">
      <c r="A1213" s="2"/>
      <c r="B1213" s="86"/>
      <c r="C1213" s="87"/>
      <c r="D1213" s="88"/>
      <c r="E1213" s="89"/>
      <c r="F1213" s="90"/>
      <c r="G1213" s="2"/>
      <c r="H1213" s="38" t="str">
        <f t="shared" si="90"/>
        <v/>
      </c>
      <c r="I1213" s="2"/>
      <c r="M1213" s="6" t="str">
        <f t="shared" si="91"/>
        <v/>
      </c>
      <c r="N1213" s="7" t="str">
        <f>IF($D1213="", "", IF(COUNTIF(Budgets!$T$11:$T$20, $D1213)&gt;0, $F$9, IF(COUNTIF(Budgets!$T$22:$T$46, $D1213)&gt;0, $E$9, "")))</f>
        <v/>
      </c>
      <c r="P1213" s="12" t="str">
        <f t="shared" si="92"/>
        <v/>
      </c>
      <c r="R1213" s="12" t="str">
        <f t="shared" si="93"/>
        <v/>
      </c>
      <c r="T1213" s="12" t="str">
        <f ca="1">IFERROR(INDEX(Report!$BE$6:$BE$17, MATCH($P1213, Report!$AZ$6:$AZ$17, 0)), "")</f>
        <v/>
      </c>
      <c r="V1213" s="12" t="str">
        <f t="shared" ca="1" si="94"/>
        <v/>
      </c>
      <c r="X1213" s="12" t="str">
        <f>IF($B1213="", "", IF(OR(ISNUMBER($B1213)=FALSE, $B1213&lt;Report!$AX$6, $B1213&gt;Report!$AY$17), "Red", ""))</f>
        <v/>
      </c>
    </row>
    <row r="1214" spans="1:24" x14ac:dyDescent="0.25">
      <c r="A1214" s="2"/>
      <c r="B1214" s="86"/>
      <c r="C1214" s="87"/>
      <c r="D1214" s="88"/>
      <c r="E1214" s="89"/>
      <c r="F1214" s="90"/>
      <c r="G1214" s="2"/>
      <c r="H1214" s="38" t="str">
        <f t="shared" si="90"/>
        <v/>
      </c>
      <c r="I1214" s="2"/>
      <c r="M1214" s="6" t="str">
        <f t="shared" si="91"/>
        <v/>
      </c>
      <c r="N1214" s="7" t="str">
        <f>IF($D1214="", "", IF(COUNTIF(Budgets!$T$11:$T$20, $D1214)&gt;0, $F$9, IF(COUNTIF(Budgets!$T$22:$T$46, $D1214)&gt;0, $E$9, "")))</f>
        <v/>
      </c>
      <c r="P1214" s="12" t="str">
        <f t="shared" si="92"/>
        <v/>
      </c>
      <c r="R1214" s="12" t="str">
        <f t="shared" si="93"/>
        <v/>
      </c>
      <c r="T1214" s="12" t="str">
        <f ca="1">IFERROR(INDEX(Report!$BE$6:$BE$17, MATCH($P1214, Report!$AZ$6:$AZ$17, 0)), "")</f>
        <v/>
      </c>
      <c r="V1214" s="12" t="str">
        <f t="shared" ca="1" si="94"/>
        <v/>
      </c>
      <c r="X1214" s="12" t="str">
        <f>IF($B1214="", "", IF(OR(ISNUMBER($B1214)=FALSE, $B1214&lt;Report!$AX$6, $B1214&gt;Report!$AY$17), "Red", ""))</f>
        <v/>
      </c>
    </row>
    <row r="1215" spans="1:24" x14ac:dyDescent="0.25">
      <c r="A1215" s="2"/>
      <c r="B1215" s="86"/>
      <c r="C1215" s="87"/>
      <c r="D1215" s="88"/>
      <c r="E1215" s="89"/>
      <c r="F1215" s="90"/>
      <c r="G1215" s="2"/>
      <c r="H1215" s="38" t="str">
        <f t="shared" si="90"/>
        <v/>
      </c>
      <c r="I1215" s="2"/>
      <c r="M1215" s="6" t="str">
        <f t="shared" si="91"/>
        <v/>
      </c>
      <c r="N1215" s="7" t="str">
        <f>IF($D1215="", "", IF(COUNTIF(Budgets!$T$11:$T$20, $D1215)&gt;0, $F$9, IF(COUNTIF(Budgets!$T$22:$T$46, $D1215)&gt;0, $E$9, "")))</f>
        <v/>
      </c>
      <c r="P1215" s="12" t="str">
        <f t="shared" si="92"/>
        <v/>
      </c>
      <c r="R1215" s="12" t="str">
        <f t="shared" si="93"/>
        <v/>
      </c>
      <c r="T1215" s="12" t="str">
        <f ca="1">IFERROR(INDEX(Report!$BE$6:$BE$17, MATCH($P1215, Report!$AZ$6:$AZ$17, 0)), "")</f>
        <v/>
      </c>
      <c r="V1215" s="12" t="str">
        <f t="shared" ca="1" si="94"/>
        <v/>
      </c>
      <c r="X1215" s="12" t="str">
        <f>IF($B1215="", "", IF(OR(ISNUMBER($B1215)=FALSE, $B1215&lt;Report!$AX$6, $B1215&gt;Report!$AY$17), "Red", ""))</f>
        <v/>
      </c>
    </row>
    <row r="1216" spans="1:24" x14ac:dyDescent="0.25">
      <c r="A1216" s="2"/>
      <c r="B1216" s="86"/>
      <c r="C1216" s="87"/>
      <c r="D1216" s="88"/>
      <c r="E1216" s="89"/>
      <c r="F1216" s="90"/>
      <c r="G1216" s="2"/>
      <c r="H1216" s="38" t="str">
        <f t="shared" si="90"/>
        <v/>
      </c>
      <c r="I1216" s="2"/>
      <c r="M1216" s="6" t="str">
        <f t="shared" si="91"/>
        <v/>
      </c>
      <c r="N1216" s="7" t="str">
        <f>IF($D1216="", "", IF(COUNTIF(Budgets!$T$11:$T$20, $D1216)&gt;0, $F$9, IF(COUNTIF(Budgets!$T$22:$T$46, $D1216)&gt;0, $E$9, "")))</f>
        <v/>
      </c>
      <c r="P1216" s="12" t="str">
        <f t="shared" si="92"/>
        <v/>
      </c>
      <c r="R1216" s="12" t="str">
        <f t="shared" si="93"/>
        <v/>
      </c>
      <c r="T1216" s="12" t="str">
        <f ca="1">IFERROR(INDEX(Report!$BE$6:$BE$17, MATCH($P1216, Report!$AZ$6:$AZ$17, 0)), "")</f>
        <v/>
      </c>
      <c r="V1216" s="12" t="str">
        <f t="shared" ca="1" si="94"/>
        <v/>
      </c>
      <c r="X1216" s="12" t="str">
        <f>IF($B1216="", "", IF(OR(ISNUMBER($B1216)=FALSE, $B1216&lt;Report!$AX$6, $B1216&gt;Report!$AY$17), "Red", ""))</f>
        <v/>
      </c>
    </row>
    <row r="1217" spans="1:24" x14ac:dyDescent="0.25">
      <c r="A1217" s="2"/>
      <c r="B1217" s="86"/>
      <c r="C1217" s="87"/>
      <c r="D1217" s="88"/>
      <c r="E1217" s="89"/>
      <c r="F1217" s="90"/>
      <c r="G1217" s="2"/>
      <c r="H1217" s="38" t="str">
        <f t="shared" si="90"/>
        <v/>
      </c>
      <c r="I1217" s="2"/>
      <c r="M1217" s="6" t="str">
        <f t="shared" si="91"/>
        <v/>
      </c>
      <c r="N1217" s="7" t="str">
        <f>IF($D1217="", "", IF(COUNTIF(Budgets!$T$11:$T$20, $D1217)&gt;0, $F$9, IF(COUNTIF(Budgets!$T$22:$T$46, $D1217)&gt;0, $E$9, "")))</f>
        <v/>
      </c>
      <c r="P1217" s="12" t="str">
        <f t="shared" si="92"/>
        <v/>
      </c>
      <c r="R1217" s="12" t="str">
        <f t="shared" si="93"/>
        <v/>
      </c>
      <c r="T1217" s="12" t="str">
        <f ca="1">IFERROR(INDEX(Report!$BE$6:$BE$17, MATCH($P1217, Report!$AZ$6:$AZ$17, 0)), "")</f>
        <v/>
      </c>
      <c r="V1217" s="12" t="str">
        <f t="shared" ca="1" si="94"/>
        <v/>
      </c>
      <c r="X1217" s="12" t="str">
        <f>IF($B1217="", "", IF(OR(ISNUMBER($B1217)=FALSE, $B1217&lt;Report!$AX$6, $B1217&gt;Report!$AY$17), "Red", ""))</f>
        <v/>
      </c>
    </row>
    <row r="1218" spans="1:24" x14ac:dyDescent="0.25">
      <c r="A1218" s="2"/>
      <c r="B1218" s="86"/>
      <c r="C1218" s="87"/>
      <c r="D1218" s="88"/>
      <c r="E1218" s="89"/>
      <c r="F1218" s="90"/>
      <c r="G1218" s="2"/>
      <c r="H1218" s="38" t="str">
        <f t="shared" si="90"/>
        <v/>
      </c>
      <c r="I1218" s="2"/>
      <c r="M1218" s="6" t="str">
        <f t="shared" si="91"/>
        <v/>
      </c>
      <c r="N1218" s="7" t="str">
        <f>IF($D1218="", "", IF(COUNTIF(Budgets!$T$11:$T$20, $D1218)&gt;0, $F$9, IF(COUNTIF(Budgets!$T$22:$T$46, $D1218)&gt;0, $E$9, "")))</f>
        <v/>
      </c>
      <c r="P1218" s="12" t="str">
        <f t="shared" si="92"/>
        <v/>
      </c>
      <c r="R1218" s="12" t="str">
        <f t="shared" si="93"/>
        <v/>
      </c>
      <c r="T1218" s="12" t="str">
        <f ca="1">IFERROR(INDEX(Report!$BE$6:$BE$17, MATCH($P1218, Report!$AZ$6:$AZ$17, 0)), "")</f>
        <v/>
      </c>
      <c r="V1218" s="12" t="str">
        <f t="shared" ca="1" si="94"/>
        <v/>
      </c>
      <c r="X1218" s="12" t="str">
        <f>IF($B1218="", "", IF(OR(ISNUMBER($B1218)=FALSE, $B1218&lt;Report!$AX$6, $B1218&gt;Report!$AY$17), "Red", ""))</f>
        <v/>
      </c>
    </row>
    <row r="1219" spans="1:24" x14ac:dyDescent="0.25">
      <c r="A1219" s="2"/>
      <c r="B1219" s="86"/>
      <c r="C1219" s="87"/>
      <c r="D1219" s="88"/>
      <c r="E1219" s="89"/>
      <c r="F1219" s="90"/>
      <c r="G1219" s="2"/>
      <c r="H1219" s="38" t="str">
        <f t="shared" si="90"/>
        <v/>
      </c>
      <c r="I1219" s="2"/>
      <c r="M1219" s="6" t="str">
        <f t="shared" si="91"/>
        <v/>
      </c>
      <c r="N1219" s="7" t="str">
        <f>IF($D1219="", "", IF(COUNTIF(Budgets!$T$11:$T$20, $D1219)&gt;0, $F$9, IF(COUNTIF(Budgets!$T$22:$T$46, $D1219)&gt;0, $E$9, "")))</f>
        <v/>
      </c>
      <c r="P1219" s="12" t="str">
        <f t="shared" si="92"/>
        <v/>
      </c>
      <c r="R1219" s="12" t="str">
        <f t="shared" si="93"/>
        <v/>
      </c>
      <c r="T1219" s="12" t="str">
        <f ca="1">IFERROR(INDEX(Report!$BE$6:$BE$17, MATCH($P1219, Report!$AZ$6:$AZ$17, 0)), "")</f>
        <v/>
      </c>
      <c r="V1219" s="12" t="str">
        <f t="shared" ca="1" si="94"/>
        <v/>
      </c>
      <c r="X1219" s="12" t="str">
        <f>IF($B1219="", "", IF(OR(ISNUMBER($B1219)=FALSE, $B1219&lt;Report!$AX$6, $B1219&gt;Report!$AY$17), "Red", ""))</f>
        <v/>
      </c>
    </row>
    <row r="1220" spans="1:24" x14ac:dyDescent="0.25">
      <c r="A1220" s="2"/>
      <c r="B1220" s="86"/>
      <c r="C1220" s="87"/>
      <c r="D1220" s="88"/>
      <c r="E1220" s="89"/>
      <c r="F1220" s="90"/>
      <c r="G1220" s="2"/>
      <c r="H1220" s="38" t="str">
        <f t="shared" si="90"/>
        <v/>
      </c>
      <c r="I1220" s="2"/>
      <c r="M1220" s="6" t="str">
        <f t="shared" si="91"/>
        <v/>
      </c>
      <c r="N1220" s="7" t="str">
        <f>IF($D1220="", "", IF(COUNTIF(Budgets!$T$11:$T$20, $D1220)&gt;0, $F$9, IF(COUNTIF(Budgets!$T$22:$T$46, $D1220)&gt;0, $E$9, "")))</f>
        <v/>
      </c>
      <c r="P1220" s="12" t="str">
        <f t="shared" si="92"/>
        <v/>
      </c>
      <c r="R1220" s="12" t="str">
        <f t="shared" si="93"/>
        <v/>
      </c>
      <c r="T1220" s="12" t="str">
        <f ca="1">IFERROR(INDEX(Report!$BE$6:$BE$17, MATCH($P1220, Report!$AZ$6:$AZ$17, 0)), "")</f>
        <v/>
      </c>
      <c r="V1220" s="12" t="str">
        <f t="shared" ca="1" si="94"/>
        <v/>
      </c>
      <c r="X1220" s="12" t="str">
        <f>IF($B1220="", "", IF(OR(ISNUMBER($B1220)=FALSE, $B1220&lt;Report!$AX$6, $B1220&gt;Report!$AY$17), "Red", ""))</f>
        <v/>
      </c>
    </row>
    <row r="1221" spans="1:24" x14ac:dyDescent="0.25">
      <c r="A1221" s="2"/>
      <c r="B1221" s="86"/>
      <c r="C1221" s="87"/>
      <c r="D1221" s="88"/>
      <c r="E1221" s="89"/>
      <c r="F1221" s="90"/>
      <c r="G1221" s="2"/>
      <c r="H1221" s="38" t="str">
        <f t="shared" si="90"/>
        <v/>
      </c>
      <c r="I1221" s="2"/>
      <c r="M1221" s="6" t="str">
        <f t="shared" si="91"/>
        <v/>
      </c>
      <c r="N1221" s="7" t="str">
        <f>IF($D1221="", "", IF(COUNTIF(Budgets!$T$11:$T$20, $D1221)&gt;0, $F$9, IF(COUNTIF(Budgets!$T$22:$T$46, $D1221)&gt;0, $E$9, "")))</f>
        <v/>
      </c>
      <c r="P1221" s="12" t="str">
        <f t="shared" si="92"/>
        <v/>
      </c>
      <c r="R1221" s="12" t="str">
        <f t="shared" si="93"/>
        <v/>
      </c>
      <c r="T1221" s="12" t="str">
        <f ca="1">IFERROR(INDEX(Report!$BE$6:$BE$17, MATCH($P1221, Report!$AZ$6:$AZ$17, 0)), "")</f>
        <v/>
      </c>
      <c r="V1221" s="12" t="str">
        <f t="shared" ca="1" si="94"/>
        <v/>
      </c>
      <c r="X1221" s="12" t="str">
        <f>IF($B1221="", "", IF(OR(ISNUMBER($B1221)=FALSE, $B1221&lt;Report!$AX$6, $B1221&gt;Report!$AY$17), "Red", ""))</f>
        <v/>
      </c>
    </row>
    <row r="1222" spans="1:24" x14ac:dyDescent="0.25">
      <c r="A1222" s="2"/>
      <c r="B1222" s="86"/>
      <c r="C1222" s="87"/>
      <c r="D1222" s="88"/>
      <c r="E1222" s="89"/>
      <c r="F1222" s="90"/>
      <c r="G1222" s="2"/>
      <c r="H1222" s="38" t="str">
        <f t="shared" si="90"/>
        <v/>
      </c>
      <c r="I1222" s="2"/>
      <c r="M1222" s="6" t="str">
        <f t="shared" si="91"/>
        <v/>
      </c>
      <c r="N1222" s="7" t="str">
        <f>IF($D1222="", "", IF(COUNTIF(Budgets!$T$11:$T$20, $D1222)&gt;0, $F$9, IF(COUNTIF(Budgets!$T$22:$T$46, $D1222)&gt;0, $E$9, "")))</f>
        <v/>
      </c>
      <c r="P1222" s="12" t="str">
        <f t="shared" si="92"/>
        <v/>
      </c>
      <c r="R1222" s="12" t="str">
        <f t="shared" si="93"/>
        <v/>
      </c>
      <c r="T1222" s="12" t="str">
        <f ca="1">IFERROR(INDEX(Report!$BE$6:$BE$17, MATCH($P1222, Report!$AZ$6:$AZ$17, 0)), "")</f>
        <v/>
      </c>
      <c r="V1222" s="12" t="str">
        <f t="shared" ca="1" si="94"/>
        <v/>
      </c>
      <c r="X1222" s="12" t="str">
        <f>IF($B1222="", "", IF(OR(ISNUMBER($B1222)=FALSE, $B1222&lt;Report!$AX$6, $B1222&gt;Report!$AY$17), "Red", ""))</f>
        <v/>
      </c>
    </row>
    <row r="1223" spans="1:24" x14ac:dyDescent="0.25">
      <c r="A1223" s="2"/>
      <c r="B1223" s="86"/>
      <c r="C1223" s="87"/>
      <c r="D1223" s="88"/>
      <c r="E1223" s="89"/>
      <c r="F1223" s="90"/>
      <c r="G1223" s="2"/>
      <c r="H1223" s="38" t="str">
        <f t="shared" si="90"/>
        <v/>
      </c>
      <c r="I1223" s="2"/>
      <c r="M1223" s="6" t="str">
        <f t="shared" si="91"/>
        <v/>
      </c>
      <c r="N1223" s="7" t="str">
        <f>IF($D1223="", "", IF(COUNTIF(Budgets!$T$11:$T$20, $D1223)&gt;0, $F$9, IF(COUNTIF(Budgets!$T$22:$T$46, $D1223)&gt;0, $E$9, "")))</f>
        <v/>
      </c>
      <c r="P1223" s="12" t="str">
        <f t="shared" si="92"/>
        <v/>
      </c>
      <c r="R1223" s="12" t="str">
        <f t="shared" si="93"/>
        <v/>
      </c>
      <c r="T1223" s="12" t="str">
        <f ca="1">IFERROR(INDEX(Report!$BE$6:$BE$17, MATCH($P1223, Report!$AZ$6:$AZ$17, 0)), "")</f>
        <v/>
      </c>
      <c r="V1223" s="12" t="str">
        <f t="shared" ca="1" si="94"/>
        <v/>
      </c>
      <c r="X1223" s="12" t="str">
        <f>IF($B1223="", "", IF(OR(ISNUMBER($B1223)=FALSE, $B1223&lt;Report!$AX$6, $B1223&gt;Report!$AY$17), "Red", ""))</f>
        <v/>
      </c>
    </row>
    <row r="1224" spans="1:24" x14ac:dyDescent="0.25">
      <c r="A1224" s="2"/>
      <c r="B1224" s="86"/>
      <c r="C1224" s="87"/>
      <c r="D1224" s="88"/>
      <c r="E1224" s="89"/>
      <c r="F1224" s="90"/>
      <c r="G1224" s="2"/>
      <c r="H1224" s="38" t="str">
        <f t="shared" si="90"/>
        <v/>
      </c>
      <c r="I1224" s="2"/>
      <c r="M1224" s="6" t="str">
        <f t="shared" si="91"/>
        <v/>
      </c>
      <c r="N1224" s="7" t="str">
        <f>IF($D1224="", "", IF(COUNTIF(Budgets!$T$11:$T$20, $D1224)&gt;0, $F$9, IF(COUNTIF(Budgets!$T$22:$T$46, $D1224)&gt;0, $E$9, "")))</f>
        <v/>
      </c>
      <c r="P1224" s="12" t="str">
        <f t="shared" si="92"/>
        <v/>
      </c>
      <c r="R1224" s="12" t="str">
        <f t="shared" si="93"/>
        <v/>
      </c>
      <c r="T1224" s="12" t="str">
        <f ca="1">IFERROR(INDEX(Report!$BE$6:$BE$17, MATCH($P1224, Report!$AZ$6:$AZ$17, 0)), "")</f>
        <v/>
      </c>
      <c r="V1224" s="12" t="str">
        <f t="shared" ca="1" si="94"/>
        <v/>
      </c>
      <c r="X1224" s="12" t="str">
        <f>IF($B1224="", "", IF(OR(ISNUMBER($B1224)=FALSE, $B1224&lt;Report!$AX$6, $B1224&gt;Report!$AY$17), "Red", ""))</f>
        <v/>
      </c>
    </row>
    <row r="1225" spans="1:24" x14ac:dyDescent="0.25">
      <c r="A1225" s="2"/>
      <c r="B1225" s="86"/>
      <c r="C1225" s="87"/>
      <c r="D1225" s="88"/>
      <c r="E1225" s="89"/>
      <c r="F1225" s="90"/>
      <c r="G1225" s="2"/>
      <c r="H1225" s="38" t="str">
        <f t="shared" si="90"/>
        <v/>
      </c>
      <c r="I1225" s="2"/>
      <c r="M1225" s="6" t="str">
        <f t="shared" si="91"/>
        <v/>
      </c>
      <c r="N1225" s="7" t="str">
        <f>IF($D1225="", "", IF(COUNTIF(Budgets!$T$11:$T$20, $D1225)&gt;0, $F$9, IF(COUNTIF(Budgets!$T$22:$T$46, $D1225)&gt;0, $E$9, "")))</f>
        <v/>
      </c>
      <c r="P1225" s="12" t="str">
        <f t="shared" si="92"/>
        <v/>
      </c>
      <c r="R1225" s="12" t="str">
        <f t="shared" si="93"/>
        <v/>
      </c>
      <c r="T1225" s="12" t="str">
        <f ca="1">IFERROR(INDEX(Report!$BE$6:$BE$17, MATCH($P1225, Report!$AZ$6:$AZ$17, 0)), "")</f>
        <v/>
      </c>
      <c r="V1225" s="12" t="str">
        <f t="shared" ca="1" si="94"/>
        <v/>
      </c>
      <c r="X1225" s="12" t="str">
        <f>IF($B1225="", "", IF(OR(ISNUMBER($B1225)=FALSE, $B1225&lt;Report!$AX$6, $B1225&gt;Report!$AY$17), "Red", ""))</f>
        <v/>
      </c>
    </row>
    <row r="1226" spans="1:24" x14ac:dyDescent="0.25">
      <c r="A1226" s="2"/>
      <c r="B1226" s="86"/>
      <c r="C1226" s="87"/>
      <c r="D1226" s="88"/>
      <c r="E1226" s="89"/>
      <c r="F1226" s="90"/>
      <c r="G1226" s="2"/>
      <c r="H1226" s="38" t="str">
        <f t="shared" si="90"/>
        <v/>
      </c>
      <c r="I1226" s="2"/>
      <c r="M1226" s="6" t="str">
        <f t="shared" si="91"/>
        <v/>
      </c>
      <c r="N1226" s="7" t="str">
        <f>IF($D1226="", "", IF(COUNTIF(Budgets!$T$11:$T$20, $D1226)&gt;0, $F$9, IF(COUNTIF(Budgets!$T$22:$T$46, $D1226)&gt;0, $E$9, "")))</f>
        <v/>
      </c>
      <c r="P1226" s="12" t="str">
        <f t="shared" si="92"/>
        <v/>
      </c>
      <c r="R1226" s="12" t="str">
        <f t="shared" si="93"/>
        <v/>
      </c>
      <c r="T1226" s="12" t="str">
        <f ca="1">IFERROR(INDEX(Report!$BE$6:$BE$17, MATCH($P1226, Report!$AZ$6:$AZ$17, 0)), "")</f>
        <v/>
      </c>
      <c r="V1226" s="12" t="str">
        <f t="shared" ca="1" si="94"/>
        <v/>
      </c>
      <c r="X1226" s="12" t="str">
        <f>IF($B1226="", "", IF(OR(ISNUMBER($B1226)=FALSE, $B1226&lt;Report!$AX$6, $B1226&gt;Report!$AY$17), "Red", ""))</f>
        <v/>
      </c>
    </row>
    <row r="1227" spans="1:24" x14ac:dyDescent="0.25">
      <c r="A1227" s="2"/>
      <c r="B1227" s="86"/>
      <c r="C1227" s="87"/>
      <c r="D1227" s="88"/>
      <c r="E1227" s="89"/>
      <c r="F1227" s="90"/>
      <c r="G1227" s="2"/>
      <c r="H1227" s="38" t="str">
        <f t="shared" si="90"/>
        <v/>
      </c>
      <c r="I1227" s="2"/>
      <c r="M1227" s="6" t="str">
        <f t="shared" si="91"/>
        <v/>
      </c>
      <c r="N1227" s="7" t="str">
        <f>IF($D1227="", "", IF(COUNTIF(Budgets!$T$11:$T$20, $D1227)&gt;0, $F$9, IF(COUNTIF(Budgets!$T$22:$T$46, $D1227)&gt;0, $E$9, "")))</f>
        <v/>
      </c>
      <c r="P1227" s="12" t="str">
        <f t="shared" si="92"/>
        <v/>
      </c>
      <c r="R1227" s="12" t="str">
        <f t="shared" si="93"/>
        <v/>
      </c>
      <c r="T1227" s="12" t="str">
        <f ca="1">IFERROR(INDEX(Report!$BE$6:$BE$17, MATCH($P1227, Report!$AZ$6:$AZ$17, 0)), "")</f>
        <v/>
      </c>
      <c r="V1227" s="12" t="str">
        <f t="shared" ca="1" si="94"/>
        <v/>
      </c>
      <c r="X1227" s="12" t="str">
        <f>IF($B1227="", "", IF(OR(ISNUMBER($B1227)=FALSE, $B1227&lt;Report!$AX$6, $B1227&gt;Report!$AY$17), "Red", ""))</f>
        <v/>
      </c>
    </row>
    <row r="1228" spans="1:24" x14ac:dyDescent="0.25">
      <c r="A1228" s="2"/>
      <c r="B1228" s="86"/>
      <c r="C1228" s="87"/>
      <c r="D1228" s="88"/>
      <c r="E1228" s="89"/>
      <c r="F1228" s="90"/>
      <c r="G1228" s="2"/>
      <c r="H1228" s="38" t="str">
        <f t="shared" ref="H1228:H1291" si="95">IF(OR($M1228="", $N1228=""), "", IF($M1228=$N1228, "", $H$9))</f>
        <v/>
      </c>
      <c r="I1228" s="2"/>
      <c r="M1228" s="6" t="str">
        <f t="shared" ref="M1228:M1291" si="96">IF(AND($E1228="", $F1228=""), "", IF(AND(NOT($E1228=""), NOT($F1228="")), "", IF($E1228="", $F$9, IF($F1228="", $E$9, ""))))</f>
        <v/>
      </c>
      <c r="N1228" s="7" t="str">
        <f>IF($D1228="", "", IF(COUNTIF(Budgets!$T$11:$T$20, $D1228)&gt;0, $F$9, IF(COUNTIF(Budgets!$T$22:$T$46, $D1228)&gt;0, $E$9, "")))</f>
        <v/>
      </c>
      <c r="P1228" s="12" t="str">
        <f t="shared" ref="P1228:P1291" si="97">IF($B1228="", "", IFERROR(TEXT($B1228, "mmm yyyy"), ""))</f>
        <v/>
      </c>
      <c r="R1228" s="12" t="str">
        <f t="shared" ref="R1228:R1291" si="98">IF(OR($P1228="", $D1228=""), "", CONCATENATE($D1228, " - ", $P1228))</f>
        <v/>
      </c>
      <c r="T1228" s="12" t="str">
        <f ca="1">IFERROR(INDEX(Report!$BE$6:$BE$17, MATCH($P1228, Report!$AZ$6:$AZ$17, 0)), "")</f>
        <v/>
      </c>
      <c r="V1228" s="12" t="str">
        <f t="shared" ref="V1228:V1291" ca="1" si="99">IF($T1228="X", IF($D1228="", "", $D1228), "")</f>
        <v/>
      </c>
      <c r="X1228" s="12" t="str">
        <f>IF($B1228="", "", IF(OR(ISNUMBER($B1228)=FALSE, $B1228&lt;Report!$AX$6, $B1228&gt;Report!$AY$17), "Red", ""))</f>
        <v/>
      </c>
    </row>
    <row r="1229" spans="1:24" x14ac:dyDescent="0.25">
      <c r="A1229" s="2"/>
      <c r="B1229" s="86"/>
      <c r="C1229" s="87"/>
      <c r="D1229" s="88"/>
      <c r="E1229" s="89"/>
      <c r="F1229" s="90"/>
      <c r="G1229" s="2"/>
      <c r="H1229" s="38" t="str">
        <f t="shared" si="95"/>
        <v/>
      </c>
      <c r="I1229" s="2"/>
      <c r="M1229" s="6" t="str">
        <f t="shared" si="96"/>
        <v/>
      </c>
      <c r="N1229" s="7" t="str">
        <f>IF($D1229="", "", IF(COUNTIF(Budgets!$T$11:$T$20, $D1229)&gt;0, $F$9, IF(COUNTIF(Budgets!$T$22:$T$46, $D1229)&gt;0, $E$9, "")))</f>
        <v/>
      </c>
      <c r="P1229" s="12" t="str">
        <f t="shared" si="97"/>
        <v/>
      </c>
      <c r="R1229" s="12" t="str">
        <f t="shared" si="98"/>
        <v/>
      </c>
      <c r="T1229" s="12" t="str">
        <f ca="1">IFERROR(INDEX(Report!$BE$6:$BE$17, MATCH($P1229, Report!$AZ$6:$AZ$17, 0)), "")</f>
        <v/>
      </c>
      <c r="V1229" s="12" t="str">
        <f t="shared" ca="1" si="99"/>
        <v/>
      </c>
      <c r="X1229" s="12" t="str">
        <f>IF($B1229="", "", IF(OR(ISNUMBER($B1229)=FALSE, $B1229&lt;Report!$AX$6, $B1229&gt;Report!$AY$17), "Red", ""))</f>
        <v/>
      </c>
    </row>
    <row r="1230" spans="1:24" x14ac:dyDescent="0.25">
      <c r="A1230" s="2"/>
      <c r="B1230" s="86"/>
      <c r="C1230" s="87"/>
      <c r="D1230" s="88"/>
      <c r="E1230" s="89"/>
      <c r="F1230" s="90"/>
      <c r="G1230" s="2"/>
      <c r="H1230" s="38" t="str">
        <f t="shared" si="95"/>
        <v/>
      </c>
      <c r="I1230" s="2"/>
      <c r="M1230" s="6" t="str">
        <f t="shared" si="96"/>
        <v/>
      </c>
      <c r="N1230" s="7" t="str">
        <f>IF($D1230="", "", IF(COUNTIF(Budgets!$T$11:$T$20, $D1230)&gt;0, $F$9, IF(COUNTIF(Budgets!$T$22:$T$46, $D1230)&gt;0, $E$9, "")))</f>
        <v/>
      </c>
      <c r="P1230" s="12" t="str">
        <f t="shared" si="97"/>
        <v/>
      </c>
      <c r="R1230" s="12" t="str">
        <f t="shared" si="98"/>
        <v/>
      </c>
      <c r="T1230" s="12" t="str">
        <f ca="1">IFERROR(INDEX(Report!$BE$6:$BE$17, MATCH($P1230, Report!$AZ$6:$AZ$17, 0)), "")</f>
        <v/>
      </c>
      <c r="V1230" s="12" t="str">
        <f t="shared" ca="1" si="99"/>
        <v/>
      </c>
      <c r="X1230" s="12" t="str">
        <f>IF($B1230="", "", IF(OR(ISNUMBER($B1230)=FALSE, $B1230&lt;Report!$AX$6, $B1230&gt;Report!$AY$17), "Red", ""))</f>
        <v/>
      </c>
    </row>
    <row r="1231" spans="1:24" x14ac:dyDescent="0.25">
      <c r="A1231" s="2"/>
      <c r="B1231" s="86"/>
      <c r="C1231" s="87"/>
      <c r="D1231" s="88"/>
      <c r="E1231" s="89"/>
      <c r="F1231" s="90"/>
      <c r="G1231" s="2"/>
      <c r="H1231" s="38" t="str">
        <f t="shared" si="95"/>
        <v/>
      </c>
      <c r="I1231" s="2"/>
      <c r="M1231" s="6" t="str">
        <f t="shared" si="96"/>
        <v/>
      </c>
      <c r="N1231" s="7" t="str">
        <f>IF($D1231="", "", IF(COUNTIF(Budgets!$T$11:$T$20, $D1231)&gt;0, $F$9, IF(COUNTIF(Budgets!$T$22:$T$46, $D1231)&gt;0, $E$9, "")))</f>
        <v/>
      </c>
      <c r="P1231" s="12" t="str">
        <f t="shared" si="97"/>
        <v/>
      </c>
      <c r="R1231" s="12" t="str">
        <f t="shared" si="98"/>
        <v/>
      </c>
      <c r="T1231" s="12" t="str">
        <f ca="1">IFERROR(INDEX(Report!$BE$6:$BE$17, MATCH($P1231, Report!$AZ$6:$AZ$17, 0)), "")</f>
        <v/>
      </c>
      <c r="V1231" s="12" t="str">
        <f t="shared" ca="1" si="99"/>
        <v/>
      </c>
      <c r="X1231" s="12" t="str">
        <f>IF($B1231="", "", IF(OR(ISNUMBER($B1231)=FALSE, $B1231&lt;Report!$AX$6, $B1231&gt;Report!$AY$17), "Red", ""))</f>
        <v/>
      </c>
    </row>
    <row r="1232" spans="1:24" x14ac:dyDescent="0.25">
      <c r="A1232" s="2"/>
      <c r="B1232" s="86"/>
      <c r="C1232" s="87"/>
      <c r="D1232" s="88"/>
      <c r="E1232" s="89"/>
      <c r="F1232" s="90"/>
      <c r="G1232" s="2"/>
      <c r="H1232" s="38" t="str">
        <f t="shared" si="95"/>
        <v/>
      </c>
      <c r="I1232" s="2"/>
      <c r="M1232" s="6" t="str">
        <f t="shared" si="96"/>
        <v/>
      </c>
      <c r="N1232" s="7" t="str">
        <f>IF($D1232="", "", IF(COUNTIF(Budgets!$T$11:$T$20, $D1232)&gt;0, $F$9, IF(COUNTIF(Budgets!$T$22:$T$46, $D1232)&gt;0, $E$9, "")))</f>
        <v/>
      </c>
      <c r="P1232" s="12" t="str">
        <f t="shared" si="97"/>
        <v/>
      </c>
      <c r="R1232" s="12" t="str">
        <f t="shared" si="98"/>
        <v/>
      </c>
      <c r="T1232" s="12" t="str">
        <f ca="1">IFERROR(INDEX(Report!$BE$6:$BE$17, MATCH($P1232, Report!$AZ$6:$AZ$17, 0)), "")</f>
        <v/>
      </c>
      <c r="V1232" s="12" t="str">
        <f t="shared" ca="1" si="99"/>
        <v/>
      </c>
      <c r="X1232" s="12" t="str">
        <f>IF($B1232="", "", IF(OR(ISNUMBER($B1232)=FALSE, $B1232&lt;Report!$AX$6, $B1232&gt;Report!$AY$17), "Red", ""))</f>
        <v/>
      </c>
    </row>
    <row r="1233" spans="1:24" x14ac:dyDescent="0.25">
      <c r="A1233" s="2"/>
      <c r="B1233" s="86"/>
      <c r="C1233" s="87"/>
      <c r="D1233" s="88"/>
      <c r="E1233" s="89"/>
      <c r="F1233" s="90"/>
      <c r="G1233" s="2"/>
      <c r="H1233" s="38" t="str">
        <f t="shared" si="95"/>
        <v/>
      </c>
      <c r="I1233" s="2"/>
      <c r="M1233" s="6" t="str">
        <f t="shared" si="96"/>
        <v/>
      </c>
      <c r="N1233" s="7" t="str">
        <f>IF($D1233="", "", IF(COUNTIF(Budgets!$T$11:$T$20, $D1233)&gt;0, $F$9, IF(COUNTIF(Budgets!$T$22:$T$46, $D1233)&gt;0, $E$9, "")))</f>
        <v/>
      </c>
      <c r="P1233" s="12" t="str">
        <f t="shared" si="97"/>
        <v/>
      </c>
      <c r="R1233" s="12" t="str">
        <f t="shared" si="98"/>
        <v/>
      </c>
      <c r="T1233" s="12" t="str">
        <f ca="1">IFERROR(INDEX(Report!$BE$6:$BE$17, MATCH($P1233, Report!$AZ$6:$AZ$17, 0)), "")</f>
        <v/>
      </c>
      <c r="V1233" s="12" t="str">
        <f t="shared" ca="1" si="99"/>
        <v/>
      </c>
      <c r="X1233" s="12" t="str">
        <f>IF($B1233="", "", IF(OR(ISNUMBER($B1233)=FALSE, $B1233&lt;Report!$AX$6, $B1233&gt;Report!$AY$17), "Red", ""))</f>
        <v/>
      </c>
    </row>
    <row r="1234" spans="1:24" x14ac:dyDescent="0.25">
      <c r="A1234" s="2"/>
      <c r="B1234" s="86"/>
      <c r="C1234" s="87"/>
      <c r="D1234" s="88"/>
      <c r="E1234" s="89"/>
      <c r="F1234" s="90"/>
      <c r="G1234" s="2"/>
      <c r="H1234" s="38" t="str">
        <f t="shared" si="95"/>
        <v/>
      </c>
      <c r="I1234" s="2"/>
      <c r="M1234" s="6" t="str">
        <f t="shared" si="96"/>
        <v/>
      </c>
      <c r="N1234" s="7" t="str">
        <f>IF($D1234="", "", IF(COUNTIF(Budgets!$T$11:$T$20, $D1234)&gt;0, $F$9, IF(COUNTIF(Budgets!$T$22:$T$46, $D1234)&gt;0, $E$9, "")))</f>
        <v/>
      </c>
      <c r="P1234" s="12" t="str">
        <f t="shared" si="97"/>
        <v/>
      </c>
      <c r="R1234" s="12" t="str">
        <f t="shared" si="98"/>
        <v/>
      </c>
      <c r="T1234" s="12" t="str">
        <f ca="1">IFERROR(INDEX(Report!$BE$6:$BE$17, MATCH($P1234, Report!$AZ$6:$AZ$17, 0)), "")</f>
        <v/>
      </c>
      <c r="V1234" s="12" t="str">
        <f t="shared" ca="1" si="99"/>
        <v/>
      </c>
      <c r="X1234" s="12" t="str">
        <f>IF($B1234="", "", IF(OR(ISNUMBER($B1234)=FALSE, $B1234&lt;Report!$AX$6, $B1234&gt;Report!$AY$17), "Red", ""))</f>
        <v/>
      </c>
    </row>
    <row r="1235" spans="1:24" x14ac:dyDescent="0.25">
      <c r="A1235" s="2"/>
      <c r="B1235" s="86"/>
      <c r="C1235" s="87"/>
      <c r="D1235" s="88"/>
      <c r="E1235" s="89"/>
      <c r="F1235" s="90"/>
      <c r="G1235" s="2"/>
      <c r="H1235" s="38" t="str">
        <f t="shared" si="95"/>
        <v/>
      </c>
      <c r="I1235" s="2"/>
      <c r="M1235" s="6" t="str">
        <f t="shared" si="96"/>
        <v/>
      </c>
      <c r="N1235" s="7" t="str">
        <f>IF($D1235="", "", IF(COUNTIF(Budgets!$T$11:$T$20, $D1235)&gt;0, $F$9, IF(COUNTIF(Budgets!$T$22:$T$46, $D1235)&gt;0, $E$9, "")))</f>
        <v/>
      </c>
      <c r="P1235" s="12" t="str">
        <f t="shared" si="97"/>
        <v/>
      </c>
      <c r="R1235" s="12" t="str">
        <f t="shared" si="98"/>
        <v/>
      </c>
      <c r="T1235" s="12" t="str">
        <f ca="1">IFERROR(INDEX(Report!$BE$6:$BE$17, MATCH($P1235, Report!$AZ$6:$AZ$17, 0)), "")</f>
        <v/>
      </c>
      <c r="V1235" s="12" t="str">
        <f t="shared" ca="1" si="99"/>
        <v/>
      </c>
      <c r="X1235" s="12" t="str">
        <f>IF($B1235="", "", IF(OR(ISNUMBER($B1235)=FALSE, $B1235&lt;Report!$AX$6, $B1235&gt;Report!$AY$17), "Red", ""))</f>
        <v/>
      </c>
    </row>
    <row r="1236" spans="1:24" x14ac:dyDescent="0.25">
      <c r="A1236" s="2"/>
      <c r="B1236" s="86"/>
      <c r="C1236" s="87"/>
      <c r="D1236" s="88"/>
      <c r="E1236" s="89"/>
      <c r="F1236" s="90"/>
      <c r="G1236" s="2"/>
      <c r="H1236" s="38" t="str">
        <f t="shared" si="95"/>
        <v/>
      </c>
      <c r="I1236" s="2"/>
      <c r="M1236" s="6" t="str">
        <f t="shared" si="96"/>
        <v/>
      </c>
      <c r="N1236" s="7" t="str">
        <f>IF($D1236="", "", IF(COUNTIF(Budgets!$T$11:$T$20, $D1236)&gt;0, $F$9, IF(COUNTIF(Budgets!$T$22:$T$46, $D1236)&gt;0, $E$9, "")))</f>
        <v/>
      </c>
      <c r="P1236" s="12" t="str">
        <f t="shared" si="97"/>
        <v/>
      </c>
      <c r="R1236" s="12" t="str">
        <f t="shared" si="98"/>
        <v/>
      </c>
      <c r="T1236" s="12" t="str">
        <f ca="1">IFERROR(INDEX(Report!$BE$6:$BE$17, MATCH($P1236, Report!$AZ$6:$AZ$17, 0)), "")</f>
        <v/>
      </c>
      <c r="V1236" s="12" t="str">
        <f t="shared" ca="1" si="99"/>
        <v/>
      </c>
      <c r="X1236" s="12" t="str">
        <f>IF($B1236="", "", IF(OR(ISNUMBER($B1236)=FALSE, $B1236&lt;Report!$AX$6, $B1236&gt;Report!$AY$17), "Red", ""))</f>
        <v/>
      </c>
    </row>
    <row r="1237" spans="1:24" x14ac:dyDescent="0.25">
      <c r="A1237" s="2"/>
      <c r="B1237" s="86"/>
      <c r="C1237" s="87"/>
      <c r="D1237" s="88"/>
      <c r="E1237" s="89"/>
      <c r="F1237" s="90"/>
      <c r="G1237" s="2"/>
      <c r="H1237" s="38" t="str">
        <f t="shared" si="95"/>
        <v/>
      </c>
      <c r="I1237" s="2"/>
      <c r="M1237" s="6" t="str">
        <f t="shared" si="96"/>
        <v/>
      </c>
      <c r="N1237" s="7" t="str">
        <f>IF($D1237="", "", IF(COUNTIF(Budgets!$T$11:$T$20, $D1237)&gt;0, $F$9, IF(COUNTIF(Budgets!$T$22:$T$46, $D1237)&gt;0, $E$9, "")))</f>
        <v/>
      </c>
      <c r="P1237" s="12" t="str">
        <f t="shared" si="97"/>
        <v/>
      </c>
      <c r="R1237" s="12" t="str">
        <f t="shared" si="98"/>
        <v/>
      </c>
      <c r="T1237" s="12" t="str">
        <f ca="1">IFERROR(INDEX(Report!$BE$6:$BE$17, MATCH($P1237, Report!$AZ$6:$AZ$17, 0)), "")</f>
        <v/>
      </c>
      <c r="V1237" s="12" t="str">
        <f t="shared" ca="1" si="99"/>
        <v/>
      </c>
      <c r="X1237" s="12" t="str">
        <f>IF($B1237="", "", IF(OR(ISNUMBER($B1237)=FALSE, $B1237&lt;Report!$AX$6, $B1237&gt;Report!$AY$17), "Red", ""))</f>
        <v/>
      </c>
    </row>
    <row r="1238" spans="1:24" x14ac:dyDescent="0.25">
      <c r="A1238" s="2"/>
      <c r="B1238" s="86"/>
      <c r="C1238" s="87"/>
      <c r="D1238" s="88"/>
      <c r="E1238" s="89"/>
      <c r="F1238" s="90"/>
      <c r="G1238" s="2"/>
      <c r="H1238" s="38" t="str">
        <f t="shared" si="95"/>
        <v/>
      </c>
      <c r="I1238" s="2"/>
      <c r="M1238" s="6" t="str">
        <f t="shared" si="96"/>
        <v/>
      </c>
      <c r="N1238" s="7" t="str">
        <f>IF($D1238="", "", IF(COUNTIF(Budgets!$T$11:$T$20, $D1238)&gt;0, $F$9, IF(COUNTIF(Budgets!$T$22:$T$46, $D1238)&gt;0, $E$9, "")))</f>
        <v/>
      </c>
      <c r="P1238" s="12" t="str">
        <f t="shared" si="97"/>
        <v/>
      </c>
      <c r="R1238" s="12" t="str">
        <f t="shared" si="98"/>
        <v/>
      </c>
      <c r="T1238" s="12" t="str">
        <f ca="1">IFERROR(INDEX(Report!$BE$6:$BE$17, MATCH($P1238, Report!$AZ$6:$AZ$17, 0)), "")</f>
        <v/>
      </c>
      <c r="V1238" s="12" t="str">
        <f t="shared" ca="1" si="99"/>
        <v/>
      </c>
      <c r="X1238" s="12" t="str">
        <f>IF($B1238="", "", IF(OR(ISNUMBER($B1238)=FALSE, $B1238&lt;Report!$AX$6, $B1238&gt;Report!$AY$17), "Red", ""))</f>
        <v/>
      </c>
    </row>
    <row r="1239" spans="1:24" x14ac:dyDescent="0.25">
      <c r="A1239" s="2"/>
      <c r="B1239" s="86"/>
      <c r="C1239" s="87"/>
      <c r="D1239" s="88"/>
      <c r="E1239" s="89"/>
      <c r="F1239" s="90"/>
      <c r="G1239" s="2"/>
      <c r="H1239" s="38" t="str">
        <f t="shared" si="95"/>
        <v/>
      </c>
      <c r="I1239" s="2"/>
      <c r="M1239" s="6" t="str">
        <f t="shared" si="96"/>
        <v/>
      </c>
      <c r="N1239" s="7" t="str">
        <f>IF($D1239="", "", IF(COUNTIF(Budgets!$T$11:$T$20, $D1239)&gt;0, $F$9, IF(COUNTIF(Budgets!$T$22:$T$46, $D1239)&gt;0, $E$9, "")))</f>
        <v/>
      </c>
      <c r="P1239" s="12" t="str">
        <f t="shared" si="97"/>
        <v/>
      </c>
      <c r="R1239" s="12" t="str">
        <f t="shared" si="98"/>
        <v/>
      </c>
      <c r="T1239" s="12" t="str">
        <f ca="1">IFERROR(INDEX(Report!$BE$6:$BE$17, MATCH($P1239, Report!$AZ$6:$AZ$17, 0)), "")</f>
        <v/>
      </c>
      <c r="V1239" s="12" t="str">
        <f t="shared" ca="1" si="99"/>
        <v/>
      </c>
      <c r="X1239" s="12" t="str">
        <f>IF($B1239="", "", IF(OR(ISNUMBER($B1239)=FALSE, $B1239&lt;Report!$AX$6, $B1239&gt;Report!$AY$17), "Red", ""))</f>
        <v/>
      </c>
    </row>
    <row r="1240" spans="1:24" x14ac:dyDescent="0.25">
      <c r="A1240" s="2"/>
      <c r="B1240" s="86"/>
      <c r="C1240" s="87"/>
      <c r="D1240" s="88"/>
      <c r="E1240" s="89"/>
      <c r="F1240" s="90"/>
      <c r="G1240" s="2"/>
      <c r="H1240" s="38" t="str">
        <f t="shared" si="95"/>
        <v/>
      </c>
      <c r="I1240" s="2"/>
      <c r="M1240" s="6" t="str">
        <f t="shared" si="96"/>
        <v/>
      </c>
      <c r="N1240" s="7" t="str">
        <f>IF($D1240="", "", IF(COUNTIF(Budgets!$T$11:$T$20, $D1240)&gt;0, $F$9, IF(COUNTIF(Budgets!$T$22:$T$46, $D1240)&gt;0, $E$9, "")))</f>
        <v/>
      </c>
      <c r="P1240" s="12" t="str">
        <f t="shared" si="97"/>
        <v/>
      </c>
      <c r="R1240" s="12" t="str">
        <f t="shared" si="98"/>
        <v/>
      </c>
      <c r="T1240" s="12" t="str">
        <f ca="1">IFERROR(INDEX(Report!$BE$6:$BE$17, MATCH($P1240, Report!$AZ$6:$AZ$17, 0)), "")</f>
        <v/>
      </c>
      <c r="V1240" s="12" t="str">
        <f t="shared" ca="1" si="99"/>
        <v/>
      </c>
      <c r="X1240" s="12" t="str">
        <f>IF($B1240="", "", IF(OR(ISNUMBER($B1240)=FALSE, $B1240&lt;Report!$AX$6, $B1240&gt;Report!$AY$17), "Red", ""))</f>
        <v/>
      </c>
    </row>
    <row r="1241" spans="1:24" x14ac:dyDescent="0.25">
      <c r="A1241" s="2"/>
      <c r="B1241" s="86"/>
      <c r="C1241" s="87"/>
      <c r="D1241" s="88"/>
      <c r="E1241" s="89"/>
      <c r="F1241" s="90"/>
      <c r="G1241" s="2"/>
      <c r="H1241" s="38" t="str">
        <f t="shared" si="95"/>
        <v/>
      </c>
      <c r="I1241" s="2"/>
      <c r="M1241" s="6" t="str">
        <f t="shared" si="96"/>
        <v/>
      </c>
      <c r="N1241" s="7" t="str">
        <f>IF($D1241="", "", IF(COUNTIF(Budgets!$T$11:$T$20, $D1241)&gt;0, $F$9, IF(COUNTIF(Budgets!$T$22:$T$46, $D1241)&gt;0, $E$9, "")))</f>
        <v/>
      </c>
      <c r="P1241" s="12" t="str">
        <f t="shared" si="97"/>
        <v/>
      </c>
      <c r="R1241" s="12" t="str">
        <f t="shared" si="98"/>
        <v/>
      </c>
      <c r="T1241" s="12" t="str">
        <f ca="1">IFERROR(INDEX(Report!$BE$6:$BE$17, MATCH($P1241, Report!$AZ$6:$AZ$17, 0)), "")</f>
        <v/>
      </c>
      <c r="V1241" s="12" t="str">
        <f t="shared" ca="1" si="99"/>
        <v/>
      </c>
      <c r="X1241" s="12" t="str">
        <f>IF($B1241="", "", IF(OR(ISNUMBER($B1241)=FALSE, $B1241&lt;Report!$AX$6, $B1241&gt;Report!$AY$17), "Red", ""))</f>
        <v/>
      </c>
    </row>
    <row r="1242" spans="1:24" x14ac:dyDescent="0.25">
      <c r="A1242" s="2"/>
      <c r="B1242" s="86"/>
      <c r="C1242" s="87"/>
      <c r="D1242" s="88"/>
      <c r="E1242" s="89"/>
      <c r="F1242" s="90"/>
      <c r="G1242" s="2"/>
      <c r="H1242" s="38" t="str">
        <f t="shared" si="95"/>
        <v/>
      </c>
      <c r="I1242" s="2"/>
      <c r="M1242" s="6" t="str">
        <f t="shared" si="96"/>
        <v/>
      </c>
      <c r="N1242" s="7" t="str">
        <f>IF($D1242="", "", IF(COUNTIF(Budgets!$T$11:$T$20, $D1242)&gt;0, $F$9, IF(COUNTIF(Budgets!$T$22:$T$46, $D1242)&gt;0, $E$9, "")))</f>
        <v/>
      </c>
      <c r="P1242" s="12" t="str">
        <f t="shared" si="97"/>
        <v/>
      </c>
      <c r="R1242" s="12" t="str">
        <f t="shared" si="98"/>
        <v/>
      </c>
      <c r="T1242" s="12" t="str">
        <f ca="1">IFERROR(INDEX(Report!$BE$6:$BE$17, MATCH($P1242, Report!$AZ$6:$AZ$17, 0)), "")</f>
        <v/>
      </c>
      <c r="V1242" s="12" t="str">
        <f t="shared" ca="1" si="99"/>
        <v/>
      </c>
      <c r="X1242" s="12" t="str">
        <f>IF($B1242="", "", IF(OR(ISNUMBER($B1242)=FALSE, $B1242&lt;Report!$AX$6, $B1242&gt;Report!$AY$17), "Red", ""))</f>
        <v/>
      </c>
    </row>
    <row r="1243" spans="1:24" x14ac:dyDescent="0.25">
      <c r="A1243" s="2"/>
      <c r="B1243" s="86"/>
      <c r="C1243" s="87"/>
      <c r="D1243" s="88"/>
      <c r="E1243" s="89"/>
      <c r="F1243" s="90"/>
      <c r="G1243" s="2"/>
      <c r="H1243" s="38" t="str">
        <f t="shared" si="95"/>
        <v/>
      </c>
      <c r="I1243" s="2"/>
      <c r="M1243" s="6" t="str">
        <f t="shared" si="96"/>
        <v/>
      </c>
      <c r="N1243" s="7" t="str">
        <f>IF($D1243="", "", IF(COUNTIF(Budgets!$T$11:$T$20, $D1243)&gt;0, $F$9, IF(COUNTIF(Budgets!$T$22:$T$46, $D1243)&gt;0, $E$9, "")))</f>
        <v/>
      </c>
      <c r="P1243" s="12" t="str">
        <f t="shared" si="97"/>
        <v/>
      </c>
      <c r="R1243" s="12" t="str">
        <f t="shared" si="98"/>
        <v/>
      </c>
      <c r="T1243" s="12" t="str">
        <f ca="1">IFERROR(INDEX(Report!$BE$6:$BE$17, MATCH($P1243, Report!$AZ$6:$AZ$17, 0)), "")</f>
        <v/>
      </c>
      <c r="V1243" s="12" t="str">
        <f t="shared" ca="1" si="99"/>
        <v/>
      </c>
      <c r="X1243" s="12" t="str">
        <f>IF($B1243="", "", IF(OR(ISNUMBER($B1243)=FALSE, $B1243&lt;Report!$AX$6, $B1243&gt;Report!$AY$17), "Red", ""))</f>
        <v/>
      </c>
    </row>
    <row r="1244" spans="1:24" x14ac:dyDescent="0.25">
      <c r="A1244" s="2"/>
      <c r="B1244" s="86"/>
      <c r="C1244" s="87"/>
      <c r="D1244" s="88"/>
      <c r="E1244" s="89"/>
      <c r="F1244" s="90"/>
      <c r="G1244" s="2"/>
      <c r="H1244" s="38" t="str">
        <f t="shared" si="95"/>
        <v/>
      </c>
      <c r="I1244" s="2"/>
      <c r="M1244" s="6" t="str">
        <f t="shared" si="96"/>
        <v/>
      </c>
      <c r="N1244" s="7" t="str">
        <f>IF($D1244="", "", IF(COUNTIF(Budgets!$T$11:$T$20, $D1244)&gt;0, $F$9, IF(COUNTIF(Budgets!$T$22:$T$46, $D1244)&gt;0, $E$9, "")))</f>
        <v/>
      </c>
      <c r="P1244" s="12" t="str">
        <f t="shared" si="97"/>
        <v/>
      </c>
      <c r="R1244" s="12" t="str">
        <f t="shared" si="98"/>
        <v/>
      </c>
      <c r="T1244" s="12" t="str">
        <f ca="1">IFERROR(INDEX(Report!$BE$6:$BE$17, MATCH($P1244, Report!$AZ$6:$AZ$17, 0)), "")</f>
        <v/>
      </c>
      <c r="V1244" s="12" t="str">
        <f t="shared" ca="1" si="99"/>
        <v/>
      </c>
      <c r="X1244" s="12" t="str">
        <f>IF($B1244="", "", IF(OR(ISNUMBER($B1244)=FALSE, $B1244&lt;Report!$AX$6, $B1244&gt;Report!$AY$17), "Red", ""))</f>
        <v/>
      </c>
    </row>
    <row r="1245" spans="1:24" x14ac:dyDescent="0.25">
      <c r="A1245" s="2"/>
      <c r="B1245" s="86"/>
      <c r="C1245" s="87"/>
      <c r="D1245" s="88"/>
      <c r="E1245" s="89"/>
      <c r="F1245" s="90"/>
      <c r="G1245" s="2"/>
      <c r="H1245" s="38" t="str">
        <f t="shared" si="95"/>
        <v/>
      </c>
      <c r="I1245" s="2"/>
      <c r="M1245" s="6" t="str">
        <f t="shared" si="96"/>
        <v/>
      </c>
      <c r="N1245" s="7" t="str">
        <f>IF($D1245="", "", IF(COUNTIF(Budgets!$T$11:$T$20, $D1245)&gt;0, $F$9, IF(COUNTIF(Budgets!$T$22:$T$46, $D1245)&gt;0, $E$9, "")))</f>
        <v/>
      </c>
      <c r="P1245" s="12" t="str">
        <f t="shared" si="97"/>
        <v/>
      </c>
      <c r="R1245" s="12" t="str">
        <f t="shared" si="98"/>
        <v/>
      </c>
      <c r="T1245" s="12" t="str">
        <f ca="1">IFERROR(INDEX(Report!$BE$6:$BE$17, MATCH($P1245, Report!$AZ$6:$AZ$17, 0)), "")</f>
        <v/>
      </c>
      <c r="V1245" s="12" t="str">
        <f t="shared" ca="1" si="99"/>
        <v/>
      </c>
      <c r="X1245" s="12" t="str">
        <f>IF($B1245="", "", IF(OR(ISNUMBER($B1245)=FALSE, $B1245&lt;Report!$AX$6, $B1245&gt;Report!$AY$17), "Red", ""))</f>
        <v/>
      </c>
    </row>
    <row r="1246" spans="1:24" x14ac:dyDescent="0.25">
      <c r="A1246" s="2"/>
      <c r="B1246" s="86"/>
      <c r="C1246" s="87"/>
      <c r="D1246" s="88"/>
      <c r="E1246" s="89"/>
      <c r="F1246" s="90"/>
      <c r="G1246" s="2"/>
      <c r="H1246" s="38" t="str">
        <f t="shared" si="95"/>
        <v/>
      </c>
      <c r="I1246" s="2"/>
      <c r="M1246" s="6" t="str">
        <f t="shared" si="96"/>
        <v/>
      </c>
      <c r="N1246" s="7" t="str">
        <f>IF($D1246="", "", IF(COUNTIF(Budgets!$T$11:$T$20, $D1246)&gt;0, $F$9, IF(COUNTIF(Budgets!$T$22:$T$46, $D1246)&gt;0, $E$9, "")))</f>
        <v/>
      </c>
      <c r="P1246" s="12" t="str">
        <f t="shared" si="97"/>
        <v/>
      </c>
      <c r="R1246" s="12" t="str">
        <f t="shared" si="98"/>
        <v/>
      </c>
      <c r="T1246" s="12" t="str">
        <f ca="1">IFERROR(INDEX(Report!$BE$6:$BE$17, MATCH($P1246, Report!$AZ$6:$AZ$17, 0)), "")</f>
        <v/>
      </c>
      <c r="V1246" s="12" t="str">
        <f t="shared" ca="1" si="99"/>
        <v/>
      </c>
      <c r="X1246" s="12" t="str">
        <f>IF($B1246="", "", IF(OR(ISNUMBER($B1246)=FALSE, $B1246&lt;Report!$AX$6, $B1246&gt;Report!$AY$17), "Red", ""))</f>
        <v/>
      </c>
    </row>
    <row r="1247" spans="1:24" x14ac:dyDescent="0.25">
      <c r="A1247" s="2"/>
      <c r="B1247" s="86"/>
      <c r="C1247" s="87"/>
      <c r="D1247" s="88"/>
      <c r="E1247" s="89"/>
      <c r="F1247" s="90"/>
      <c r="G1247" s="2"/>
      <c r="H1247" s="38" t="str">
        <f t="shared" si="95"/>
        <v/>
      </c>
      <c r="I1247" s="2"/>
      <c r="M1247" s="6" t="str">
        <f t="shared" si="96"/>
        <v/>
      </c>
      <c r="N1247" s="7" t="str">
        <f>IF($D1247="", "", IF(COUNTIF(Budgets!$T$11:$T$20, $D1247)&gt;0, $F$9, IF(COUNTIF(Budgets!$T$22:$T$46, $D1247)&gt;0, $E$9, "")))</f>
        <v/>
      </c>
      <c r="P1247" s="12" t="str">
        <f t="shared" si="97"/>
        <v/>
      </c>
      <c r="R1247" s="12" t="str">
        <f t="shared" si="98"/>
        <v/>
      </c>
      <c r="T1247" s="12" t="str">
        <f ca="1">IFERROR(INDEX(Report!$BE$6:$BE$17, MATCH($P1247, Report!$AZ$6:$AZ$17, 0)), "")</f>
        <v/>
      </c>
      <c r="V1247" s="12" t="str">
        <f t="shared" ca="1" si="99"/>
        <v/>
      </c>
      <c r="X1247" s="12" t="str">
        <f>IF($B1247="", "", IF(OR(ISNUMBER($B1247)=FALSE, $B1247&lt;Report!$AX$6, $B1247&gt;Report!$AY$17), "Red", ""))</f>
        <v/>
      </c>
    </row>
    <row r="1248" spans="1:24" x14ac:dyDescent="0.25">
      <c r="A1248" s="2"/>
      <c r="B1248" s="86"/>
      <c r="C1248" s="87"/>
      <c r="D1248" s="88"/>
      <c r="E1248" s="89"/>
      <c r="F1248" s="90"/>
      <c r="G1248" s="2"/>
      <c r="H1248" s="38" t="str">
        <f t="shared" si="95"/>
        <v/>
      </c>
      <c r="I1248" s="2"/>
      <c r="M1248" s="6" t="str">
        <f t="shared" si="96"/>
        <v/>
      </c>
      <c r="N1248" s="7" t="str">
        <f>IF($D1248="", "", IF(COUNTIF(Budgets!$T$11:$T$20, $D1248)&gt;0, $F$9, IF(COUNTIF(Budgets!$T$22:$T$46, $D1248)&gt;0, $E$9, "")))</f>
        <v/>
      </c>
      <c r="P1248" s="12" t="str">
        <f t="shared" si="97"/>
        <v/>
      </c>
      <c r="R1248" s="12" t="str">
        <f t="shared" si="98"/>
        <v/>
      </c>
      <c r="T1248" s="12" t="str">
        <f ca="1">IFERROR(INDEX(Report!$BE$6:$BE$17, MATCH($P1248, Report!$AZ$6:$AZ$17, 0)), "")</f>
        <v/>
      </c>
      <c r="V1248" s="12" t="str">
        <f t="shared" ca="1" si="99"/>
        <v/>
      </c>
      <c r="X1248" s="12" t="str">
        <f>IF($B1248="", "", IF(OR(ISNUMBER($B1248)=FALSE, $B1248&lt;Report!$AX$6, $B1248&gt;Report!$AY$17), "Red", ""))</f>
        <v/>
      </c>
    </row>
    <row r="1249" spans="1:24" x14ac:dyDescent="0.25">
      <c r="A1249" s="2"/>
      <c r="B1249" s="86"/>
      <c r="C1249" s="87"/>
      <c r="D1249" s="88"/>
      <c r="E1249" s="89"/>
      <c r="F1249" s="90"/>
      <c r="G1249" s="2"/>
      <c r="H1249" s="38" t="str">
        <f t="shared" si="95"/>
        <v/>
      </c>
      <c r="I1249" s="2"/>
      <c r="M1249" s="6" t="str">
        <f t="shared" si="96"/>
        <v/>
      </c>
      <c r="N1249" s="7" t="str">
        <f>IF($D1249="", "", IF(COUNTIF(Budgets!$T$11:$T$20, $D1249)&gt;0, $F$9, IF(COUNTIF(Budgets!$T$22:$T$46, $D1249)&gt;0, $E$9, "")))</f>
        <v/>
      </c>
      <c r="P1249" s="12" t="str">
        <f t="shared" si="97"/>
        <v/>
      </c>
      <c r="R1249" s="12" t="str">
        <f t="shared" si="98"/>
        <v/>
      </c>
      <c r="T1249" s="12" t="str">
        <f ca="1">IFERROR(INDEX(Report!$BE$6:$BE$17, MATCH($P1249, Report!$AZ$6:$AZ$17, 0)), "")</f>
        <v/>
      </c>
      <c r="V1249" s="12" t="str">
        <f t="shared" ca="1" si="99"/>
        <v/>
      </c>
      <c r="X1249" s="12" t="str">
        <f>IF($B1249="", "", IF(OR(ISNUMBER($B1249)=FALSE, $B1249&lt;Report!$AX$6, $B1249&gt;Report!$AY$17), "Red", ""))</f>
        <v/>
      </c>
    </row>
    <row r="1250" spans="1:24" x14ac:dyDescent="0.25">
      <c r="A1250" s="2"/>
      <c r="B1250" s="86"/>
      <c r="C1250" s="87"/>
      <c r="D1250" s="88"/>
      <c r="E1250" s="89"/>
      <c r="F1250" s="90"/>
      <c r="G1250" s="2"/>
      <c r="H1250" s="38" t="str">
        <f t="shared" si="95"/>
        <v/>
      </c>
      <c r="I1250" s="2"/>
      <c r="M1250" s="6" t="str">
        <f t="shared" si="96"/>
        <v/>
      </c>
      <c r="N1250" s="7" t="str">
        <f>IF($D1250="", "", IF(COUNTIF(Budgets!$T$11:$T$20, $D1250)&gt;0, $F$9, IF(COUNTIF(Budgets!$T$22:$T$46, $D1250)&gt;0, $E$9, "")))</f>
        <v/>
      </c>
      <c r="P1250" s="12" t="str">
        <f t="shared" si="97"/>
        <v/>
      </c>
      <c r="R1250" s="12" t="str">
        <f t="shared" si="98"/>
        <v/>
      </c>
      <c r="T1250" s="12" t="str">
        <f ca="1">IFERROR(INDEX(Report!$BE$6:$BE$17, MATCH($P1250, Report!$AZ$6:$AZ$17, 0)), "")</f>
        <v/>
      </c>
      <c r="V1250" s="12" t="str">
        <f t="shared" ca="1" si="99"/>
        <v/>
      </c>
      <c r="X1250" s="12" t="str">
        <f>IF($B1250="", "", IF(OR(ISNUMBER($B1250)=FALSE, $B1250&lt;Report!$AX$6, $B1250&gt;Report!$AY$17), "Red", ""))</f>
        <v/>
      </c>
    </row>
    <row r="1251" spans="1:24" x14ac:dyDescent="0.25">
      <c r="A1251" s="2"/>
      <c r="B1251" s="86"/>
      <c r="C1251" s="87"/>
      <c r="D1251" s="88"/>
      <c r="E1251" s="89"/>
      <c r="F1251" s="90"/>
      <c r="G1251" s="2"/>
      <c r="H1251" s="38" t="str">
        <f t="shared" si="95"/>
        <v/>
      </c>
      <c r="I1251" s="2"/>
      <c r="M1251" s="6" t="str">
        <f t="shared" si="96"/>
        <v/>
      </c>
      <c r="N1251" s="7" t="str">
        <f>IF($D1251="", "", IF(COUNTIF(Budgets!$T$11:$T$20, $D1251)&gt;0, $F$9, IF(COUNTIF(Budgets!$T$22:$T$46, $D1251)&gt;0, $E$9, "")))</f>
        <v/>
      </c>
      <c r="P1251" s="12" t="str">
        <f t="shared" si="97"/>
        <v/>
      </c>
      <c r="R1251" s="12" t="str">
        <f t="shared" si="98"/>
        <v/>
      </c>
      <c r="T1251" s="12" t="str">
        <f ca="1">IFERROR(INDEX(Report!$BE$6:$BE$17, MATCH($P1251, Report!$AZ$6:$AZ$17, 0)), "")</f>
        <v/>
      </c>
      <c r="V1251" s="12" t="str">
        <f t="shared" ca="1" si="99"/>
        <v/>
      </c>
      <c r="X1251" s="12" t="str">
        <f>IF($B1251="", "", IF(OR(ISNUMBER($B1251)=FALSE, $B1251&lt;Report!$AX$6, $B1251&gt;Report!$AY$17), "Red", ""))</f>
        <v/>
      </c>
    </row>
    <row r="1252" spans="1:24" x14ac:dyDescent="0.25">
      <c r="A1252" s="2"/>
      <c r="B1252" s="86"/>
      <c r="C1252" s="87"/>
      <c r="D1252" s="88"/>
      <c r="E1252" s="89"/>
      <c r="F1252" s="90"/>
      <c r="G1252" s="2"/>
      <c r="H1252" s="38" t="str">
        <f t="shared" si="95"/>
        <v/>
      </c>
      <c r="I1252" s="2"/>
      <c r="M1252" s="6" t="str">
        <f t="shared" si="96"/>
        <v/>
      </c>
      <c r="N1252" s="7" t="str">
        <f>IF($D1252="", "", IF(COUNTIF(Budgets!$T$11:$T$20, $D1252)&gt;0, $F$9, IF(COUNTIF(Budgets!$T$22:$T$46, $D1252)&gt;0, $E$9, "")))</f>
        <v/>
      </c>
      <c r="P1252" s="12" t="str">
        <f t="shared" si="97"/>
        <v/>
      </c>
      <c r="R1252" s="12" t="str">
        <f t="shared" si="98"/>
        <v/>
      </c>
      <c r="T1252" s="12" t="str">
        <f ca="1">IFERROR(INDEX(Report!$BE$6:$BE$17, MATCH($P1252, Report!$AZ$6:$AZ$17, 0)), "")</f>
        <v/>
      </c>
      <c r="V1252" s="12" t="str">
        <f t="shared" ca="1" si="99"/>
        <v/>
      </c>
      <c r="X1252" s="12" t="str">
        <f>IF($B1252="", "", IF(OR(ISNUMBER($B1252)=FALSE, $B1252&lt;Report!$AX$6, $B1252&gt;Report!$AY$17), "Red", ""))</f>
        <v/>
      </c>
    </row>
    <row r="1253" spans="1:24" x14ac:dyDescent="0.25">
      <c r="A1253" s="2"/>
      <c r="B1253" s="86"/>
      <c r="C1253" s="87"/>
      <c r="D1253" s="88"/>
      <c r="E1253" s="89"/>
      <c r="F1253" s="90"/>
      <c r="G1253" s="2"/>
      <c r="H1253" s="38" t="str">
        <f t="shared" si="95"/>
        <v/>
      </c>
      <c r="I1253" s="2"/>
      <c r="M1253" s="6" t="str">
        <f t="shared" si="96"/>
        <v/>
      </c>
      <c r="N1253" s="7" t="str">
        <f>IF($D1253="", "", IF(COUNTIF(Budgets!$T$11:$T$20, $D1253)&gt;0, $F$9, IF(COUNTIF(Budgets!$T$22:$T$46, $D1253)&gt;0, $E$9, "")))</f>
        <v/>
      </c>
      <c r="P1253" s="12" t="str">
        <f t="shared" si="97"/>
        <v/>
      </c>
      <c r="R1253" s="12" t="str">
        <f t="shared" si="98"/>
        <v/>
      </c>
      <c r="T1253" s="12" t="str">
        <f ca="1">IFERROR(INDEX(Report!$BE$6:$BE$17, MATCH($P1253, Report!$AZ$6:$AZ$17, 0)), "")</f>
        <v/>
      </c>
      <c r="V1253" s="12" t="str">
        <f t="shared" ca="1" si="99"/>
        <v/>
      </c>
      <c r="X1253" s="12" t="str">
        <f>IF($B1253="", "", IF(OR(ISNUMBER($B1253)=FALSE, $B1253&lt;Report!$AX$6, $B1253&gt;Report!$AY$17), "Red", ""))</f>
        <v/>
      </c>
    </row>
    <row r="1254" spans="1:24" x14ac:dyDescent="0.25">
      <c r="A1254" s="2"/>
      <c r="B1254" s="86"/>
      <c r="C1254" s="87"/>
      <c r="D1254" s="88"/>
      <c r="E1254" s="89"/>
      <c r="F1254" s="90"/>
      <c r="G1254" s="2"/>
      <c r="H1254" s="38" t="str">
        <f t="shared" si="95"/>
        <v/>
      </c>
      <c r="I1254" s="2"/>
      <c r="M1254" s="6" t="str">
        <f t="shared" si="96"/>
        <v/>
      </c>
      <c r="N1254" s="7" t="str">
        <f>IF($D1254="", "", IF(COUNTIF(Budgets!$T$11:$T$20, $D1254)&gt;0, $F$9, IF(COUNTIF(Budgets!$T$22:$T$46, $D1254)&gt;0, $E$9, "")))</f>
        <v/>
      </c>
      <c r="P1254" s="12" t="str">
        <f t="shared" si="97"/>
        <v/>
      </c>
      <c r="R1254" s="12" t="str">
        <f t="shared" si="98"/>
        <v/>
      </c>
      <c r="T1254" s="12" t="str">
        <f ca="1">IFERROR(INDEX(Report!$BE$6:$BE$17, MATCH($P1254, Report!$AZ$6:$AZ$17, 0)), "")</f>
        <v/>
      </c>
      <c r="V1254" s="12" t="str">
        <f t="shared" ca="1" si="99"/>
        <v/>
      </c>
      <c r="X1254" s="12" t="str">
        <f>IF($B1254="", "", IF(OR(ISNUMBER($B1254)=FALSE, $B1254&lt;Report!$AX$6, $B1254&gt;Report!$AY$17), "Red", ""))</f>
        <v/>
      </c>
    </row>
    <row r="1255" spans="1:24" x14ac:dyDescent="0.25">
      <c r="A1255" s="2"/>
      <c r="B1255" s="86"/>
      <c r="C1255" s="87"/>
      <c r="D1255" s="88"/>
      <c r="E1255" s="89"/>
      <c r="F1255" s="90"/>
      <c r="G1255" s="2"/>
      <c r="H1255" s="38" t="str">
        <f t="shared" si="95"/>
        <v/>
      </c>
      <c r="I1255" s="2"/>
      <c r="M1255" s="6" t="str">
        <f t="shared" si="96"/>
        <v/>
      </c>
      <c r="N1255" s="7" t="str">
        <f>IF($D1255="", "", IF(COUNTIF(Budgets!$T$11:$T$20, $D1255)&gt;0, $F$9, IF(COUNTIF(Budgets!$T$22:$T$46, $D1255)&gt;0, $E$9, "")))</f>
        <v/>
      </c>
      <c r="P1255" s="12" t="str">
        <f t="shared" si="97"/>
        <v/>
      </c>
      <c r="R1255" s="12" t="str">
        <f t="shared" si="98"/>
        <v/>
      </c>
      <c r="T1255" s="12" t="str">
        <f ca="1">IFERROR(INDEX(Report!$BE$6:$BE$17, MATCH($P1255, Report!$AZ$6:$AZ$17, 0)), "")</f>
        <v/>
      </c>
      <c r="V1255" s="12" t="str">
        <f t="shared" ca="1" si="99"/>
        <v/>
      </c>
      <c r="X1255" s="12" t="str">
        <f>IF($B1255="", "", IF(OR(ISNUMBER($B1255)=FALSE, $B1255&lt;Report!$AX$6, $B1255&gt;Report!$AY$17), "Red", ""))</f>
        <v/>
      </c>
    </row>
    <row r="1256" spans="1:24" x14ac:dyDescent="0.25">
      <c r="A1256" s="2"/>
      <c r="B1256" s="86"/>
      <c r="C1256" s="87"/>
      <c r="D1256" s="88"/>
      <c r="E1256" s="89"/>
      <c r="F1256" s="90"/>
      <c r="G1256" s="2"/>
      <c r="H1256" s="38" t="str">
        <f t="shared" si="95"/>
        <v/>
      </c>
      <c r="I1256" s="2"/>
      <c r="M1256" s="6" t="str">
        <f t="shared" si="96"/>
        <v/>
      </c>
      <c r="N1256" s="7" t="str">
        <f>IF($D1256="", "", IF(COUNTIF(Budgets!$T$11:$T$20, $D1256)&gt;0, $F$9, IF(COUNTIF(Budgets!$T$22:$T$46, $D1256)&gt;0, $E$9, "")))</f>
        <v/>
      </c>
      <c r="P1256" s="12" t="str">
        <f t="shared" si="97"/>
        <v/>
      </c>
      <c r="R1256" s="12" t="str">
        <f t="shared" si="98"/>
        <v/>
      </c>
      <c r="T1256" s="12" t="str">
        <f ca="1">IFERROR(INDEX(Report!$BE$6:$BE$17, MATCH($P1256, Report!$AZ$6:$AZ$17, 0)), "")</f>
        <v/>
      </c>
      <c r="V1256" s="12" t="str">
        <f t="shared" ca="1" si="99"/>
        <v/>
      </c>
      <c r="X1256" s="12" t="str">
        <f>IF($B1256="", "", IF(OR(ISNUMBER($B1256)=FALSE, $B1256&lt;Report!$AX$6, $B1256&gt;Report!$AY$17), "Red", ""))</f>
        <v/>
      </c>
    </row>
    <row r="1257" spans="1:24" x14ac:dyDescent="0.25">
      <c r="A1257" s="2"/>
      <c r="B1257" s="86"/>
      <c r="C1257" s="87"/>
      <c r="D1257" s="88"/>
      <c r="E1257" s="89"/>
      <c r="F1257" s="90"/>
      <c r="G1257" s="2"/>
      <c r="H1257" s="38" t="str">
        <f t="shared" si="95"/>
        <v/>
      </c>
      <c r="I1257" s="2"/>
      <c r="M1257" s="6" t="str">
        <f t="shared" si="96"/>
        <v/>
      </c>
      <c r="N1257" s="7" t="str">
        <f>IF($D1257="", "", IF(COUNTIF(Budgets!$T$11:$T$20, $D1257)&gt;0, $F$9, IF(COUNTIF(Budgets!$T$22:$T$46, $D1257)&gt;0, $E$9, "")))</f>
        <v/>
      </c>
      <c r="P1257" s="12" t="str">
        <f t="shared" si="97"/>
        <v/>
      </c>
      <c r="R1257" s="12" t="str">
        <f t="shared" si="98"/>
        <v/>
      </c>
      <c r="T1257" s="12" t="str">
        <f ca="1">IFERROR(INDEX(Report!$BE$6:$BE$17, MATCH($P1257, Report!$AZ$6:$AZ$17, 0)), "")</f>
        <v/>
      </c>
      <c r="V1257" s="12" t="str">
        <f t="shared" ca="1" si="99"/>
        <v/>
      </c>
      <c r="X1257" s="12" t="str">
        <f>IF($B1257="", "", IF(OR(ISNUMBER($B1257)=FALSE, $B1257&lt;Report!$AX$6, $B1257&gt;Report!$AY$17), "Red", ""))</f>
        <v/>
      </c>
    </row>
    <row r="1258" spans="1:24" x14ac:dyDescent="0.25">
      <c r="A1258" s="2"/>
      <c r="B1258" s="86"/>
      <c r="C1258" s="87"/>
      <c r="D1258" s="88"/>
      <c r="E1258" s="89"/>
      <c r="F1258" s="90"/>
      <c r="G1258" s="2"/>
      <c r="H1258" s="38" t="str">
        <f t="shared" si="95"/>
        <v/>
      </c>
      <c r="I1258" s="2"/>
      <c r="M1258" s="6" t="str">
        <f t="shared" si="96"/>
        <v/>
      </c>
      <c r="N1258" s="7" t="str">
        <f>IF($D1258="", "", IF(COUNTIF(Budgets!$T$11:$T$20, $D1258)&gt;0, $F$9, IF(COUNTIF(Budgets!$T$22:$T$46, $D1258)&gt;0, $E$9, "")))</f>
        <v/>
      </c>
      <c r="P1258" s="12" t="str">
        <f t="shared" si="97"/>
        <v/>
      </c>
      <c r="R1258" s="12" t="str">
        <f t="shared" si="98"/>
        <v/>
      </c>
      <c r="T1258" s="12" t="str">
        <f ca="1">IFERROR(INDEX(Report!$BE$6:$BE$17, MATCH($P1258, Report!$AZ$6:$AZ$17, 0)), "")</f>
        <v/>
      </c>
      <c r="V1258" s="12" t="str">
        <f t="shared" ca="1" si="99"/>
        <v/>
      </c>
      <c r="X1258" s="12" t="str">
        <f>IF($B1258="", "", IF(OR(ISNUMBER($B1258)=FALSE, $B1258&lt;Report!$AX$6, $B1258&gt;Report!$AY$17), "Red", ""))</f>
        <v/>
      </c>
    </row>
    <row r="1259" spans="1:24" x14ac:dyDescent="0.25">
      <c r="A1259" s="2"/>
      <c r="B1259" s="86"/>
      <c r="C1259" s="87"/>
      <c r="D1259" s="88"/>
      <c r="E1259" s="89"/>
      <c r="F1259" s="90"/>
      <c r="G1259" s="2"/>
      <c r="H1259" s="38" t="str">
        <f t="shared" si="95"/>
        <v/>
      </c>
      <c r="I1259" s="2"/>
      <c r="M1259" s="6" t="str">
        <f t="shared" si="96"/>
        <v/>
      </c>
      <c r="N1259" s="7" t="str">
        <f>IF($D1259="", "", IF(COUNTIF(Budgets!$T$11:$T$20, $D1259)&gt;0, $F$9, IF(COUNTIF(Budgets!$T$22:$T$46, $D1259)&gt;0, $E$9, "")))</f>
        <v/>
      </c>
      <c r="P1259" s="12" t="str">
        <f t="shared" si="97"/>
        <v/>
      </c>
      <c r="R1259" s="12" t="str">
        <f t="shared" si="98"/>
        <v/>
      </c>
      <c r="T1259" s="12" t="str">
        <f ca="1">IFERROR(INDEX(Report!$BE$6:$BE$17, MATCH($P1259, Report!$AZ$6:$AZ$17, 0)), "")</f>
        <v/>
      </c>
      <c r="V1259" s="12" t="str">
        <f t="shared" ca="1" si="99"/>
        <v/>
      </c>
      <c r="X1259" s="12" t="str">
        <f>IF($B1259="", "", IF(OR(ISNUMBER($B1259)=FALSE, $B1259&lt;Report!$AX$6, $B1259&gt;Report!$AY$17), "Red", ""))</f>
        <v/>
      </c>
    </row>
    <row r="1260" spans="1:24" x14ac:dyDescent="0.25">
      <c r="A1260" s="2"/>
      <c r="B1260" s="86"/>
      <c r="C1260" s="87"/>
      <c r="D1260" s="88"/>
      <c r="E1260" s="89"/>
      <c r="F1260" s="90"/>
      <c r="G1260" s="2"/>
      <c r="H1260" s="38" t="str">
        <f t="shared" si="95"/>
        <v/>
      </c>
      <c r="I1260" s="2"/>
      <c r="M1260" s="6" t="str">
        <f t="shared" si="96"/>
        <v/>
      </c>
      <c r="N1260" s="7" t="str">
        <f>IF($D1260="", "", IF(COUNTIF(Budgets!$T$11:$T$20, $D1260)&gt;0, $F$9, IF(COUNTIF(Budgets!$T$22:$T$46, $D1260)&gt;0, $E$9, "")))</f>
        <v/>
      </c>
      <c r="P1260" s="12" t="str">
        <f t="shared" si="97"/>
        <v/>
      </c>
      <c r="R1260" s="12" t="str">
        <f t="shared" si="98"/>
        <v/>
      </c>
      <c r="T1260" s="12" t="str">
        <f ca="1">IFERROR(INDEX(Report!$BE$6:$BE$17, MATCH($P1260, Report!$AZ$6:$AZ$17, 0)), "")</f>
        <v/>
      </c>
      <c r="V1260" s="12" t="str">
        <f t="shared" ca="1" si="99"/>
        <v/>
      </c>
      <c r="X1260" s="12" t="str">
        <f>IF($B1260="", "", IF(OR(ISNUMBER($B1260)=FALSE, $B1260&lt;Report!$AX$6, $B1260&gt;Report!$AY$17), "Red", ""))</f>
        <v/>
      </c>
    </row>
    <row r="1261" spans="1:24" x14ac:dyDescent="0.25">
      <c r="A1261" s="2"/>
      <c r="B1261" s="86"/>
      <c r="C1261" s="87"/>
      <c r="D1261" s="88"/>
      <c r="E1261" s="89"/>
      <c r="F1261" s="90"/>
      <c r="G1261" s="2"/>
      <c r="H1261" s="38" t="str">
        <f t="shared" si="95"/>
        <v/>
      </c>
      <c r="I1261" s="2"/>
      <c r="M1261" s="6" t="str">
        <f t="shared" si="96"/>
        <v/>
      </c>
      <c r="N1261" s="7" t="str">
        <f>IF($D1261="", "", IF(COUNTIF(Budgets!$T$11:$T$20, $D1261)&gt;0, $F$9, IF(COUNTIF(Budgets!$T$22:$T$46, $D1261)&gt;0, $E$9, "")))</f>
        <v/>
      </c>
      <c r="P1261" s="12" t="str">
        <f t="shared" si="97"/>
        <v/>
      </c>
      <c r="R1261" s="12" t="str">
        <f t="shared" si="98"/>
        <v/>
      </c>
      <c r="T1261" s="12" t="str">
        <f ca="1">IFERROR(INDEX(Report!$BE$6:$BE$17, MATCH($P1261, Report!$AZ$6:$AZ$17, 0)), "")</f>
        <v/>
      </c>
      <c r="V1261" s="12" t="str">
        <f t="shared" ca="1" si="99"/>
        <v/>
      </c>
      <c r="X1261" s="12" t="str">
        <f>IF($B1261="", "", IF(OR(ISNUMBER($B1261)=FALSE, $B1261&lt;Report!$AX$6, $B1261&gt;Report!$AY$17), "Red", ""))</f>
        <v/>
      </c>
    </row>
    <row r="1262" spans="1:24" x14ac:dyDescent="0.25">
      <c r="A1262" s="2"/>
      <c r="B1262" s="86"/>
      <c r="C1262" s="87"/>
      <c r="D1262" s="88"/>
      <c r="E1262" s="89"/>
      <c r="F1262" s="90"/>
      <c r="G1262" s="2"/>
      <c r="H1262" s="38" t="str">
        <f t="shared" si="95"/>
        <v/>
      </c>
      <c r="I1262" s="2"/>
      <c r="M1262" s="6" t="str">
        <f t="shared" si="96"/>
        <v/>
      </c>
      <c r="N1262" s="7" t="str">
        <f>IF($D1262="", "", IF(COUNTIF(Budgets!$T$11:$T$20, $D1262)&gt;0, $F$9, IF(COUNTIF(Budgets!$T$22:$T$46, $D1262)&gt;0, $E$9, "")))</f>
        <v/>
      </c>
      <c r="P1262" s="12" t="str">
        <f t="shared" si="97"/>
        <v/>
      </c>
      <c r="R1262" s="12" t="str">
        <f t="shared" si="98"/>
        <v/>
      </c>
      <c r="T1262" s="12" t="str">
        <f ca="1">IFERROR(INDEX(Report!$BE$6:$BE$17, MATCH($P1262, Report!$AZ$6:$AZ$17, 0)), "")</f>
        <v/>
      </c>
      <c r="V1262" s="12" t="str">
        <f t="shared" ca="1" si="99"/>
        <v/>
      </c>
      <c r="X1262" s="12" t="str">
        <f>IF($B1262="", "", IF(OR(ISNUMBER($B1262)=FALSE, $B1262&lt;Report!$AX$6, $B1262&gt;Report!$AY$17), "Red", ""))</f>
        <v/>
      </c>
    </row>
    <row r="1263" spans="1:24" x14ac:dyDescent="0.25">
      <c r="A1263" s="2"/>
      <c r="B1263" s="86"/>
      <c r="C1263" s="87"/>
      <c r="D1263" s="88"/>
      <c r="E1263" s="89"/>
      <c r="F1263" s="90"/>
      <c r="G1263" s="2"/>
      <c r="H1263" s="38" t="str">
        <f t="shared" si="95"/>
        <v/>
      </c>
      <c r="I1263" s="2"/>
      <c r="M1263" s="6" t="str">
        <f t="shared" si="96"/>
        <v/>
      </c>
      <c r="N1263" s="7" t="str">
        <f>IF($D1263="", "", IF(COUNTIF(Budgets!$T$11:$T$20, $D1263)&gt;0, $F$9, IF(COUNTIF(Budgets!$T$22:$T$46, $D1263)&gt;0, $E$9, "")))</f>
        <v/>
      </c>
      <c r="P1263" s="12" t="str">
        <f t="shared" si="97"/>
        <v/>
      </c>
      <c r="R1263" s="12" t="str">
        <f t="shared" si="98"/>
        <v/>
      </c>
      <c r="T1263" s="12" t="str">
        <f ca="1">IFERROR(INDEX(Report!$BE$6:$BE$17, MATCH($P1263, Report!$AZ$6:$AZ$17, 0)), "")</f>
        <v/>
      </c>
      <c r="V1263" s="12" t="str">
        <f t="shared" ca="1" si="99"/>
        <v/>
      </c>
      <c r="X1263" s="12" t="str">
        <f>IF($B1263="", "", IF(OR(ISNUMBER($B1263)=FALSE, $B1263&lt;Report!$AX$6, $B1263&gt;Report!$AY$17), "Red", ""))</f>
        <v/>
      </c>
    </row>
    <row r="1264" spans="1:24" x14ac:dyDescent="0.25">
      <c r="A1264" s="2"/>
      <c r="B1264" s="86"/>
      <c r="C1264" s="87"/>
      <c r="D1264" s="88"/>
      <c r="E1264" s="89"/>
      <c r="F1264" s="90"/>
      <c r="G1264" s="2"/>
      <c r="H1264" s="38" t="str">
        <f t="shared" si="95"/>
        <v/>
      </c>
      <c r="I1264" s="2"/>
      <c r="M1264" s="6" t="str">
        <f t="shared" si="96"/>
        <v/>
      </c>
      <c r="N1264" s="7" t="str">
        <f>IF($D1264="", "", IF(COUNTIF(Budgets!$T$11:$T$20, $D1264)&gt;0, $F$9, IF(COUNTIF(Budgets!$T$22:$T$46, $D1264)&gt;0, $E$9, "")))</f>
        <v/>
      </c>
      <c r="P1264" s="12" t="str">
        <f t="shared" si="97"/>
        <v/>
      </c>
      <c r="R1264" s="12" t="str">
        <f t="shared" si="98"/>
        <v/>
      </c>
      <c r="T1264" s="12" t="str">
        <f ca="1">IFERROR(INDEX(Report!$BE$6:$BE$17, MATCH($P1264, Report!$AZ$6:$AZ$17, 0)), "")</f>
        <v/>
      </c>
      <c r="V1264" s="12" t="str">
        <f t="shared" ca="1" si="99"/>
        <v/>
      </c>
      <c r="X1264" s="12" t="str">
        <f>IF($B1264="", "", IF(OR(ISNUMBER($B1264)=FALSE, $B1264&lt;Report!$AX$6, $B1264&gt;Report!$AY$17), "Red", ""))</f>
        <v/>
      </c>
    </row>
    <row r="1265" spans="1:24" x14ac:dyDescent="0.25">
      <c r="A1265" s="2"/>
      <c r="B1265" s="86"/>
      <c r="C1265" s="87"/>
      <c r="D1265" s="88"/>
      <c r="E1265" s="89"/>
      <c r="F1265" s="90"/>
      <c r="G1265" s="2"/>
      <c r="H1265" s="38" t="str">
        <f t="shared" si="95"/>
        <v/>
      </c>
      <c r="I1265" s="2"/>
      <c r="M1265" s="6" t="str">
        <f t="shared" si="96"/>
        <v/>
      </c>
      <c r="N1265" s="7" t="str">
        <f>IF($D1265="", "", IF(COUNTIF(Budgets!$T$11:$T$20, $D1265)&gt;0, $F$9, IF(COUNTIF(Budgets!$T$22:$T$46, $D1265)&gt;0, $E$9, "")))</f>
        <v/>
      </c>
      <c r="P1265" s="12" t="str">
        <f t="shared" si="97"/>
        <v/>
      </c>
      <c r="R1265" s="12" t="str">
        <f t="shared" si="98"/>
        <v/>
      </c>
      <c r="T1265" s="12" t="str">
        <f ca="1">IFERROR(INDEX(Report!$BE$6:$BE$17, MATCH($P1265, Report!$AZ$6:$AZ$17, 0)), "")</f>
        <v/>
      </c>
      <c r="V1265" s="12" t="str">
        <f t="shared" ca="1" si="99"/>
        <v/>
      </c>
      <c r="X1265" s="12" t="str">
        <f>IF($B1265="", "", IF(OR(ISNUMBER($B1265)=FALSE, $B1265&lt;Report!$AX$6, $B1265&gt;Report!$AY$17), "Red", ""))</f>
        <v/>
      </c>
    </row>
    <row r="1266" spans="1:24" x14ac:dyDescent="0.25">
      <c r="A1266" s="2"/>
      <c r="B1266" s="86"/>
      <c r="C1266" s="87"/>
      <c r="D1266" s="88"/>
      <c r="E1266" s="89"/>
      <c r="F1266" s="90"/>
      <c r="G1266" s="2"/>
      <c r="H1266" s="38" t="str">
        <f t="shared" si="95"/>
        <v/>
      </c>
      <c r="I1266" s="2"/>
      <c r="M1266" s="6" t="str">
        <f t="shared" si="96"/>
        <v/>
      </c>
      <c r="N1266" s="7" t="str">
        <f>IF($D1266="", "", IF(COUNTIF(Budgets!$T$11:$T$20, $D1266)&gt;0, $F$9, IF(COUNTIF(Budgets!$T$22:$T$46, $D1266)&gt;0, $E$9, "")))</f>
        <v/>
      </c>
      <c r="P1266" s="12" t="str">
        <f t="shared" si="97"/>
        <v/>
      </c>
      <c r="R1266" s="12" t="str">
        <f t="shared" si="98"/>
        <v/>
      </c>
      <c r="T1266" s="12" t="str">
        <f ca="1">IFERROR(INDEX(Report!$BE$6:$BE$17, MATCH($P1266, Report!$AZ$6:$AZ$17, 0)), "")</f>
        <v/>
      </c>
      <c r="V1266" s="12" t="str">
        <f t="shared" ca="1" si="99"/>
        <v/>
      </c>
      <c r="X1266" s="12" t="str">
        <f>IF($B1266="", "", IF(OR(ISNUMBER($B1266)=FALSE, $B1266&lt;Report!$AX$6, $B1266&gt;Report!$AY$17), "Red", ""))</f>
        <v/>
      </c>
    </row>
    <row r="1267" spans="1:24" x14ac:dyDescent="0.25">
      <c r="A1267" s="2"/>
      <c r="B1267" s="86"/>
      <c r="C1267" s="87"/>
      <c r="D1267" s="88"/>
      <c r="E1267" s="89"/>
      <c r="F1267" s="90"/>
      <c r="G1267" s="2"/>
      <c r="H1267" s="38" t="str">
        <f t="shared" si="95"/>
        <v/>
      </c>
      <c r="I1267" s="2"/>
      <c r="M1267" s="6" t="str">
        <f t="shared" si="96"/>
        <v/>
      </c>
      <c r="N1267" s="7" t="str">
        <f>IF($D1267="", "", IF(COUNTIF(Budgets!$T$11:$T$20, $D1267)&gt;0, $F$9, IF(COUNTIF(Budgets!$T$22:$T$46, $D1267)&gt;0, $E$9, "")))</f>
        <v/>
      </c>
      <c r="P1267" s="12" t="str">
        <f t="shared" si="97"/>
        <v/>
      </c>
      <c r="R1267" s="12" t="str">
        <f t="shared" si="98"/>
        <v/>
      </c>
      <c r="T1267" s="12" t="str">
        <f ca="1">IFERROR(INDEX(Report!$BE$6:$BE$17, MATCH($P1267, Report!$AZ$6:$AZ$17, 0)), "")</f>
        <v/>
      </c>
      <c r="V1267" s="12" t="str">
        <f t="shared" ca="1" si="99"/>
        <v/>
      </c>
      <c r="X1267" s="12" t="str">
        <f>IF($B1267="", "", IF(OR(ISNUMBER($B1267)=FALSE, $B1267&lt;Report!$AX$6, $B1267&gt;Report!$AY$17), "Red", ""))</f>
        <v/>
      </c>
    </row>
    <row r="1268" spans="1:24" x14ac:dyDescent="0.25">
      <c r="A1268" s="2"/>
      <c r="B1268" s="86"/>
      <c r="C1268" s="87"/>
      <c r="D1268" s="88"/>
      <c r="E1268" s="89"/>
      <c r="F1268" s="90"/>
      <c r="G1268" s="2"/>
      <c r="H1268" s="38" t="str">
        <f t="shared" si="95"/>
        <v/>
      </c>
      <c r="I1268" s="2"/>
      <c r="M1268" s="6" t="str">
        <f t="shared" si="96"/>
        <v/>
      </c>
      <c r="N1268" s="7" t="str">
        <f>IF($D1268="", "", IF(COUNTIF(Budgets!$T$11:$T$20, $D1268)&gt;0, $F$9, IF(COUNTIF(Budgets!$T$22:$T$46, $D1268)&gt;0, $E$9, "")))</f>
        <v/>
      </c>
      <c r="P1268" s="12" t="str">
        <f t="shared" si="97"/>
        <v/>
      </c>
      <c r="R1268" s="12" t="str">
        <f t="shared" si="98"/>
        <v/>
      </c>
      <c r="T1268" s="12" t="str">
        <f ca="1">IFERROR(INDEX(Report!$BE$6:$BE$17, MATCH($P1268, Report!$AZ$6:$AZ$17, 0)), "")</f>
        <v/>
      </c>
      <c r="V1268" s="12" t="str">
        <f t="shared" ca="1" si="99"/>
        <v/>
      </c>
      <c r="X1268" s="12" t="str">
        <f>IF($B1268="", "", IF(OR(ISNUMBER($B1268)=FALSE, $B1268&lt;Report!$AX$6, $B1268&gt;Report!$AY$17), "Red", ""))</f>
        <v/>
      </c>
    </row>
    <row r="1269" spans="1:24" x14ac:dyDescent="0.25">
      <c r="A1269" s="2"/>
      <c r="B1269" s="86"/>
      <c r="C1269" s="87"/>
      <c r="D1269" s="88"/>
      <c r="E1269" s="89"/>
      <c r="F1269" s="90"/>
      <c r="G1269" s="2"/>
      <c r="H1269" s="38" t="str">
        <f t="shared" si="95"/>
        <v/>
      </c>
      <c r="I1269" s="2"/>
      <c r="M1269" s="6" t="str">
        <f t="shared" si="96"/>
        <v/>
      </c>
      <c r="N1269" s="7" t="str">
        <f>IF($D1269="", "", IF(COUNTIF(Budgets!$T$11:$T$20, $D1269)&gt;0, $F$9, IF(COUNTIF(Budgets!$T$22:$T$46, $D1269)&gt;0, $E$9, "")))</f>
        <v/>
      </c>
      <c r="P1269" s="12" t="str">
        <f t="shared" si="97"/>
        <v/>
      </c>
      <c r="R1269" s="12" t="str">
        <f t="shared" si="98"/>
        <v/>
      </c>
      <c r="T1269" s="12" t="str">
        <f ca="1">IFERROR(INDEX(Report!$BE$6:$BE$17, MATCH($P1269, Report!$AZ$6:$AZ$17, 0)), "")</f>
        <v/>
      </c>
      <c r="V1269" s="12" t="str">
        <f t="shared" ca="1" si="99"/>
        <v/>
      </c>
      <c r="X1269" s="12" t="str">
        <f>IF($B1269="", "", IF(OR(ISNUMBER($B1269)=FALSE, $B1269&lt;Report!$AX$6, $B1269&gt;Report!$AY$17), "Red", ""))</f>
        <v/>
      </c>
    </row>
    <row r="1270" spans="1:24" x14ac:dyDescent="0.25">
      <c r="A1270" s="2"/>
      <c r="B1270" s="86"/>
      <c r="C1270" s="87"/>
      <c r="D1270" s="88"/>
      <c r="E1270" s="89"/>
      <c r="F1270" s="90"/>
      <c r="G1270" s="2"/>
      <c r="H1270" s="38" t="str">
        <f t="shared" si="95"/>
        <v/>
      </c>
      <c r="I1270" s="2"/>
      <c r="M1270" s="6" t="str">
        <f t="shared" si="96"/>
        <v/>
      </c>
      <c r="N1270" s="7" t="str">
        <f>IF($D1270="", "", IF(COUNTIF(Budgets!$T$11:$T$20, $D1270)&gt;0, $F$9, IF(COUNTIF(Budgets!$T$22:$T$46, $D1270)&gt;0, $E$9, "")))</f>
        <v/>
      </c>
      <c r="P1270" s="12" t="str">
        <f t="shared" si="97"/>
        <v/>
      </c>
      <c r="R1270" s="12" t="str">
        <f t="shared" si="98"/>
        <v/>
      </c>
      <c r="T1270" s="12" t="str">
        <f ca="1">IFERROR(INDEX(Report!$BE$6:$BE$17, MATCH($P1270, Report!$AZ$6:$AZ$17, 0)), "")</f>
        <v/>
      </c>
      <c r="V1270" s="12" t="str">
        <f t="shared" ca="1" si="99"/>
        <v/>
      </c>
      <c r="X1270" s="12" t="str">
        <f>IF($B1270="", "", IF(OR(ISNUMBER($B1270)=FALSE, $B1270&lt;Report!$AX$6, $B1270&gt;Report!$AY$17), "Red", ""))</f>
        <v/>
      </c>
    </row>
    <row r="1271" spans="1:24" x14ac:dyDescent="0.25">
      <c r="A1271" s="2"/>
      <c r="B1271" s="86"/>
      <c r="C1271" s="87"/>
      <c r="D1271" s="88"/>
      <c r="E1271" s="89"/>
      <c r="F1271" s="90"/>
      <c r="G1271" s="2"/>
      <c r="H1271" s="38" t="str">
        <f t="shared" si="95"/>
        <v/>
      </c>
      <c r="I1271" s="2"/>
      <c r="M1271" s="6" t="str">
        <f t="shared" si="96"/>
        <v/>
      </c>
      <c r="N1271" s="7" t="str">
        <f>IF($D1271="", "", IF(COUNTIF(Budgets!$T$11:$T$20, $D1271)&gt;0, $F$9, IF(COUNTIF(Budgets!$T$22:$T$46, $D1271)&gt;0, $E$9, "")))</f>
        <v/>
      </c>
      <c r="P1271" s="12" t="str">
        <f t="shared" si="97"/>
        <v/>
      </c>
      <c r="R1271" s="12" t="str">
        <f t="shared" si="98"/>
        <v/>
      </c>
      <c r="T1271" s="12" t="str">
        <f ca="1">IFERROR(INDEX(Report!$BE$6:$BE$17, MATCH($P1271, Report!$AZ$6:$AZ$17, 0)), "")</f>
        <v/>
      </c>
      <c r="V1271" s="12" t="str">
        <f t="shared" ca="1" si="99"/>
        <v/>
      </c>
      <c r="X1271" s="12" t="str">
        <f>IF($B1271="", "", IF(OR(ISNUMBER($B1271)=FALSE, $B1271&lt;Report!$AX$6, $B1271&gt;Report!$AY$17), "Red", ""))</f>
        <v/>
      </c>
    </row>
    <row r="1272" spans="1:24" x14ac:dyDescent="0.25">
      <c r="A1272" s="2"/>
      <c r="B1272" s="86"/>
      <c r="C1272" s="87"/>
      <c r="D1272" s="88"/>
      <c r="E1272" s="89"/>
      <c r="F1272" s="90"/>
      <c r="G1272" s="2"/>
      <c r="H1272" s="38" t="str">
        <f t="shared" si="95"/>
        <v/>
      </c>
      <c r="I1272" s="2"/>
      <c r="M1272" s="6" t="str">
        <f t="shared" si="96"/>
        <v/>
      </c>
      <c r="N1272" s="7" t="str">
        <f>IF($D1272="", "", IF(COUNTIF(Budgets!$T$11:$T$20, $D1272)&gt;0, $F$9, IF(COUNTIF(Budgets!$T$22:$T$46, $D1272)&gt;0, $E$9, "")))</f>
        <v/>
      </c>
      <c r="P1272" s="12" t="str">
        <f t="shared" si="97"/>
        <v/>
      </c>
      <c r="R1272" s="12" t="str">
        <f t="shared" si="98"/>
        <v/>
      </c>
      <c r="T1272" s="12" t="str">
        <f ca="1">IFERROR(INDEX(Report!$BE$6:$BE$17, MATCH($P1272, Report!$AZ$6:$AZ$17, 0)), "")</f>
        <v/>
      </c>
      <c r="V1272" s="12" t="str">
        <f t="shared" ca="1" si="99"/>
        <v/>
      </c>
      <c r="X1272" s="12" t="str">
        <f>IF($B1272="", "", IF(OR(ISNUMBER($B1272)=FALSE, $B1272&lt;Report!$AX$6, $B1272&gt;Report!$AY$17), "Red", ""))</f>
        <v/>
      </c>
    </row>
    <row r="1273" spans="1:24" x14ac:dyDescent="0.25">
      <c r="A1273" s="2"/>
      <c r="B1273" s="86"/>
      <c r="C1273" s="87"/>
      <c r="D1273" s="88"/>
      <c r="E1273" s="89"/>
      <c r="F1273" s="90"/>
      <c r="G1273" s="2"/>
      <c r="H1273" s="38" t="str">
        <f t="shared" si="95"/>
        <v/>
      </c>
      <c r="I1273" s="2"/>
      <c r="M1273" s="6" t="str">
        <f t="shared" si="96"/>
        <v/>
      </c>
      <c r="N1273" s="7" t="str">
        <f>IF($D1273="", "", IF(COUNTIF(Budgets!$T$11:$T$20, $D1273)&gt;0, $F$9, IF(COUNTIF(Budgets!$T$22:$T$46, $D1273)&gt;0, $E$9, "")))</f>
        <v/>
      </c>
      <c r="P1273" s="12" t="str">
        <f t="shared" si="97"/>
        <v/>
      </c>
      <c r="R1273" s="12" t="str">
        <f t="shared" si="98"/>
        <v/>
      </c>
      <c r="T1273" s="12" t="str">
        <f ca="1">IFERROR(INDEX(Report!$BE$6:$BE$17, MATCH($P1273, Report!$AZ$6:$AZ$17, 0)), "")</f>
        <v/>
      </c>
      <c r="V1273" s="12" t="str">
        <f t="shared" ca="1" si="99"/>
        <v/>
      </c>
      <c r="X1273" s="12" t="str">
        <f>IF($B1273="", "", IF(OR(ISNUMBER($B1273)=FALSE, $B1273&lt;Report!$AX$6, $B1273&gt;Report!$AY$17), "Red", ""))</f>
        <v/>
      </c>
    </row>
    <row r="1274" spans="1:24" x14ac:dyDescent="0.25">
      <c r="A1274" s="2"/>
      <c r="B1274" s="86"/>
      <c r="C1274" s="87"/>
      <c r="D1274" s="88"/>
      <c r="E1274" s="89"/>
      <c r="F1274" s="90"/>
      <c r="G1274" s="2"/>
      <c r="H1274" s="38" t="str">
        <f t="shared" si="95"/>
        <v/>
      </c>
      <c r="I1274" s="2"/>
      <c r="M1274" s="6" t="str">
        <f t="shared" si="96"/>
        <v/>
      </c>
      <c r="N1274" s="7" t="str">
        <f>IF($D1274="", "", IF(COUNTIF(Budgets!$T$11:$T$20, $D1274)&gt;0, $F$9, IF(COUNTIF(Budgets!$T$22:$T$46, $D1274)&gt;0, $E$9, "")))</f>
        <v/>
      </c>
      <c r="P1274" s="12" t="str">
        <f t="shared" si="97"/>
        <v/>
      </c>
      <c r="R1274" s="12" t="str">
        <f t="shared" si="98"/>
        <v/>
      </c>
      <c r="T1274" s="12" t="str">
        <f ca="1">IFERROR(INDEX(Report!$BE$6:$BE$17, MATCH($P1274, Report!$AZ$6:$AZ$17, 0)), "")</f>
        <v/>
      </c>
      <c r="V1274" s="12" t="str">
        <f t="shared" ca="1" si="99"/>
        <v/>
      </c>
      <c r="X1274" s="12" t="str">
        <f>IF($B1274="", "", IF(OR(ISNUMBER($B1274)=FALSE, $B1274&lt;Report!$AX$6, $B1274&gt;Report!$AY$17), "Red", ""))</f>
        <v/>
      </c>
    </row>
    <row r="1275" spans="1:24" x14ac:dyDescent="0.25">
      <c r="A1275" s="2"/>
      <c r="B1275" s="86"/>
      <c r="C1275" s="87"/>
      <c r="D1275" s="88"/>
      <c r="E1275" s="89"/>
      <c r="F1275" s="90"/>
      <c r="G1275" s="2"/>
      <c r="H1275" s="38" t="str">
        <f t="shared" si="95"/>
        <v/>
      </c>
      <c r="I1275" s="2"/>
      <c r="M1275" s="6" t="str">
        <f t="shared" si="96"/>
        <v/>
      </c>
      <c r="N1275" s="7" t="str">
        <f>IF($D1275="", "", IF(COUNTIF(Budgets!$T$11:$T$20, $D1275)&gt;0, $F$9, IF(COUNTIF(Budgets!$T$22:$T$46, $D1275)&gt;0, $E$9, "")))</f>
        <v/>
      </c>
      <c r="P1275" s="12" t="str">
        <f t="shared" si="97"/>
        <v/>
      </c>
      <c r="R1275" s="12" t="str">
        <f t="shared" si="98"/>
        <v/>
      </c>
      <c r="T1275" s="12" t="str">
        <f ca="1">IFERROR(INDEX(Report!$BE$6:$BE$17, MATCH($P1275, Report!$AZ$6:$AZ$17, 0)), "")</f>
        <v/>
      </c>
      <c r="V1275" s="12" t="str">
        <f t="shared" ca="1" si="99"/>
        <v/>
      </c>
      <c r="X1275" s="12" t="str">
        <f>IF($B1275="", "", IF(OR(ISNUMBER($B1275)=FALSE, $B1275&lt;Report!$AX$6, $B1275&gt;Report!$AY$17), "Red", ""))</f>
        <v/>
      </c>
    </row>
    <row r="1276" spans="1:24" x14ac:dyDescent="0.25">
      <c r="A1276" s="2"/>
      <c r="B1276" s="86"/>
      <c r="C1276" s="87"/>
      <c r="D1276" s="88"/>
      <c r="E1276" s="89"/>
      <c r="F1276" s="90"/>
      <c r="G1276" s="2"/>
      <c r="H1276" s="38" t="str">
        <f t="shared" si="95"/>
        <v/>
      </c>
      <c r="I1276" s="2"/>
      <c r="M1276" s="6" t="str">
        <f t="shared" si="96"/>
        <v/>
      </c>
      <c r="N1276" s="7" t="str">
        <f>IF($D1276="", "", IF(COUNTIF(Budgets!$T$11:$T$20, $D1276)&gt;0, $F$9, IF(COUNTIF(Budgets!$T$22:$T$46, $D1276)&gt;0, $E$9, "")))</f>
        <v/>
      </c>
      <c r="P1276" s="12" t="str">
        <f t="shared" si="97"/>
        <v/>
      </c>
      <c r="R1276" s="12" t="str">
        <f t="shared" si="98"/>
        <v/>
      </c>
      <c r="T1276" s="12" t="str">
        <f ca="1">IFERROR(INDEX(Report!$BE$6:$BE$17, MATCH($P1276, Report!$AZ$6:$AZ$17, 0)), "")</f>
        <v/>
      </c>
      <c r="V1276" s="12" t="str">
        <f t="shared" ca="1" si="99"/>
        <v/>
      </c>
      <c r="X1276" s="12" t="str">
        <f>IF($B1276="", "", IF(OR(ISNUMBER($B1276)=FALSE, $B1276&lt;Report!$AX$6, $B1276&gt;Report!$AY$17), "Red", ""))</f>
        <v/>
      </c>
    </row>
    <row r="1277" spans="1:24" x14ac:dyDescent="0.25">
      <c r="A1277" s="2"/>
      <c r="B1277" s="86"/>
      <c r="C1277" s="87"/>
      <c r="D1277" s="88"/>
      <c r="E1277" s="89"/>
      <c r="F1277" s="90"/>
      <c r="G1277" s="2"/>
      <c r="H1277" s="38" t="str">
        <f t="shared" si="95"/>
        <v/>
      </c>
      <c r="I1277" s="2"/>
      <c r="M1277" s="6" t="str">
        <f t="shared" si="96"/>
        <v/>
      </c>
      <c r="N1277" s="7" t="str">
        <f>IF($D1277="", "", IF(COUNTIF(Budgets!$T$11:$T$20, $D1277)&gt;0, $F$9, IF(COUNTIF(Budgets!$T$22:$T$46, $D1277)&gt;0, $E$9, "")))</f>
        <v/>
      </c>
      <c r="P1277" s="12" t="str">
        <f t="shared" si="97"/>
        <v/>
      </c>
      <c r="R1277" s="12" t="str">
        <f t="shared" si="98"/>
        <v/>
      </c>
      <c r="T1277" s="12" t="str">
        <f ca="1">IFERROR(INDEX(Report!$BE$6:$BE$17, MATCH($P1277, Report!$AZ$6:$AZ$17, 0)), "")</f>
        <v/>
      </c>
      <c r="V1277" s="12" t="str">
        <f t="shared" ca="1" si="99"/>
        <v/>
      </c>
      <c r="X1277" s="12" t="str">
        <f>IF($B1277="", "", IF(OR(ISNUMBER($B1277)=FALSE, $B1277&lt;Report!$AX$6, $B1277&gt;Report!$AY$17), "Red", ""))</f>
        <v/>
      </c>
    </row>
    <row r="1278" spans="1:24" x14ac:dyDescent="0.25">
      <c r="A1278" s="2"/>
      <c r="B1278" s="86"/>
      <c r="C1278" s="87"/>
      <c r="D1278" s="88"/>
      <c r="E1278" s="89"/>
      <c r="F1278" s="90"/>
      <c r="G1278" s="2"/>
      <c r="H1278" s="38" t="str">
        <f t="shared" si="95"/>
        <v/>
      </c>
      <c r="I1278" s="2"/>
      <c r="M1278" s="6" t="str">
        <f t="shared" si="96"/>
        <v/>
      </c>
      <c r="N1278" s="7" t="str">
        <f>IF($D1278="", "", IF(COUNTIF(Budgets!$T$11:$T$20, $D1278)&gt;0, $F$9, IF(COUNTIF(Budgets!$T$22:$T$46, $D1278)&gt;0, $E$9, "")))</f>
        <v/>
      </c>
      <c r="P1278" s="12" t="str">
        <f t="shared" si="97"/>
        <v/>
      </c>
      <c r="R1278" s="12" t="str">
        <f t="shared" si="98"/>
        <v/>
      </c>
      <c r="T1278" s="12" t="str">
        <f ca="1">IFERROR(INDEX(Report!$BE$6:$BE$17, MATCH($P1278, Report!$AZ$6:$AZ$17, 0)), "")</f>
        <v/>
      </c>
      <c r="V1278" s="12" t="str">
        <f t="shared" ca="1" si="99"/>
        <v/>
      </c>
      <c r="X1278" s="12" t="str">
        <f>IF($B1278="", "", IF(OR(ISNUMBER($B1278)=FALSE, $B1278&lt;Report!$AX$6, $B1278&gt;Report!$AY$17), "Red", ""))</f>
        <v/>
      </c>
    </row>
    <row r="1279" spans="1:24" x14ac:dyDescent="0.25">
      <c r="A1279" s="2"/>
      <c r="B1279" s="86"/>
      <c r="C1279" s="87"/>
      <c r="D1279" s="88"/>
      <c r="E1279" s="89"/>
      <c r="F1279" s="90"/>
      <c r="G1279" s="2"/>
      <c r="H1279" s="38" t="str">
        <f t="shared" si="95"/>
        <v/>
      </c>
      <c r="I1279" s="2"/>
      <c r="M1279" s="6" t="str">
        <f t="shared" si="96"/>
        <v/>
      </c>
      <c r="N1279" s="7" t="str">
        <f>IF($D1279="", "", IF(COUNTIF(Budgets!$T$11:$T$20, $D1279)&gt;0, $F$9, IF(COUNTIF(Budgets!$T$22:$T$46, $D1279)&gt;0, $E$9, "")))</f>
        <v/>
      </c>
      <c r="P1279" s="12" t="str">
        <f t="shared" si="97"/>
        <v/>
      </c>
      <c r="R1279" s="12" t="str">
        <f t="shared" si="98"/>
        <v/>
      </c>
      <c r="T1279" s="12" t="str">
        <f ca="1">IFERROR(INDEX(Report!$BE$6:$BE$17, MATCH($P1279, Report!$AZ$6:$AZ$17, 0)), "")</f>
        <v/>
      </c>
      <c r="V1279" s="12" t="str">
        <f t="shared" ca="1" si="99"/>
        <v/>
      </c>
      <c r="X1279" s="12" t="str">
        <f>IF($B1279="", "", IF(OR(ISNUMBER($B1279)=FALSE, $B1279&lt;Report!$AX$6, $B1279&gt;Report!$AY$17), "Red", ""))</f>
        <v/>
      </c>
    </row>
    <row r="1280" spans="1:24" x14ac:dyDescent="0.25">
      <c r="A1280" s="2"/>
      <c r="B1280" s="86"/>
      <c r="C1280" s="87"/>
      <c r="D1280" s="88"/>
      <c r="E1280" s="89"/>
      <c r="F1280" s="90"/>
      <c r="G1280" s="2"/>
      <c r="H1280" s="38" t="str">
        <f t="shared" si="95"/>
        <v/>
      </c>
      <c r="I1280" s="2"/>
      <c r="M1280" s="6" t="str">
        <f t="shared" si="96"/>
        <v/>
      </c>
      <c r="N1280" s="7" t="str">
        <f>IF($D1280="", "", IF(COUNTIF(Budgets!$T$11:$T$20, $D1280)&gt;0, $F$9, IF(COUNTIF(Budgets!$T$22:$T$46, $D1280)&gt;0, $E$9, "")))</f>
        <v/>
      </c>
      <c r="P1280" s="12" t="str">
        <f t="shared" si="97"/>
        <v/>
      </c>
      <c r="R1280" s="12" t="str">
        <f t="shared" si="98"/>
        <v/>
      </c>
      <c r="T1280" s="12" t="str">
        <f ca="1">IFERROR(INDEX(Report!$BE$6:$BE$17, MATCH($P1280, Report!$AZ$6:$AZ$17, 0)), "")</f>
        <v/>
      </c>
      <c r="V1280" s="12" t="str">
        <f t="shared" ca="1" si="99"/>
        <v/>
      </c>
      <c r="X1280" s="12" t="str">
        <f>IF($B1280="", "", IF(OR(ISNUMBER($B1280)=FALSE, $B1280&lt;Report!$AX$6, $B1280&gt;Report!$AY$17), "Red", ""))</f>
        <v/>
      </c>
    </row>
    <row r="1281" spans="1:24" x14ac:dyDescent="0.25">
      <c r="A1281" s="2"/>
      <c r="B1281" s="86"/>
      <c r="C1281" s="87"/>
      <c r="D1281" s="88"/>
      <c r="E1281" s="89"/>
      <c r="F1281" s="90"/>
      <c r="G1281" s="2"/>
      <c r="H1281" s="38" t="str">
        <f t="shared" si="95"/>
        <v/>
      </c>
      <c r="I1281" s="2"/>
      <c r="M1281" s="6" t="str">
        <f t="shared" si="96"/>
        <v/>
      </c>
      <c r="N1281" s="7" t="str">
        <f>IF($D1281="", "", IF(COUNTIF(Budgets!$T$11:$T$20, $D1281)&gt;0, $F$9, IF(COUNTIF(Budgets!$T$22:$T$46, $D1281)&gt;0, $E$9, "")))</f>
        <v/>
      </c>
      <c r="P1281" s="12" t="str">
        <f t="shared" si="97"/>
        <v/>
      </c>
      <c r="R1281" s="12" t="str">
        <f t="shared" si="98"/>
        <v/>
      </c>
      <c r="T1281" s="12" t="str">
        <f ca="1">IFERROR(INDEX(Report!$BE$6:$BE$17, MATCH($P1281, Report!$AZ$6:$AZ$17, 0)), "")</f>
        <v/>
      </c>
      <c r="V1281" s="12" t="str">
        <f t="shared" ca="1" si="99"/>
        <v/>
      </c>
      <c r="X1281" s="12" t="str">
        <f>IF($B1281="", "", IF(OR(ISNUMBER($B1281)=FALSE, $B1281&lt;Report!$AX$6, $B1281&gt;Report!$AY$17), "Red", ""))</f>
        <v/>
      </c>
    </row>
    <row r="1282" spans="1:24" x14ac:dyDescent="0.25">
      <c r="A1282" s="2"/>
      <c r="B1282" s="86"/>
      <c r="C1282" s="87"/>
      <c r="D1282" s="88"/>
      <c r="E1282" s="89"/>
      <c r="F1282" s="90"/>
      <c r="G1282" s="2"/>
      <c r="H1282" s="38" t="str">
        <f t="shared" si="95"/>
        <v/>
      </c>
      <c r="I1282" s="2"/>
      <c r="M1282" s="6" t="str">
        <f t="shared" si="96"/>
        <v/>
      </c>
      <c r="N1282" s="7" t="str">
        <f>IF($D1282="", "", IF(COUNTIF(Budgets!$T$11:$T$20, $D1282)&gt;0, $F$9, IF(COUNTIF(Budgets!$T$22:$T$46, $D1282)&gt;0, $E$9, "")))</f>
        <v/>
      </c>
      <c r="P1282" s="12" t="str">
        <f t="shared" si="97"/>
        <v/>
      </c>
      <c r="R1282" s="12" t="str">
        <f t="shared" si="98"/>
        <v/>
      </c>
      <c r="T1282" s="12" t="str">
        <f ca="1">IFERROR(INDEX(Report!$BE$6:$BE$17, MATCH($P1282, Report!$AZ$6:$AZ$17, 0)), "")</f>
        <v/>
      </c>
      <c r="V1282" s="12" t="str">
        <f t="shared" ca="1" si="99"/>
        <v/>
      </c>
      <c r="X1282" s="12" t="str">
        <f>IF($B1282="", "", IF(OR(ISNUMBER($B1282)=FALSE, $B1282&lt;Report!$AX$6, $B1282&gt;Report!$AY$17), "Red", ""))</f>
        <v/>
      </c>
    </row>
    <row r="1283" spans="1:24" x14ac:dyDescent="0.25">
      <c r="A1283" s="2"/>
      <c r="B1283" s="86"/>
      <c r="C1283" s="87"/>
      <c r="D1283" s="88"/>
      <c r="E1283" s="89"/>
      <c r="F1283" s="90"/>
      <c r="G1283" s="2"/>
      <c r="H1283" s="38" t="str">
        <f t="shared" si="95"/>
        <v/>
      </c>
      <c r="I1283" s="2"/>
      <c r="M1283" s="6" t="str">
        <f t="shared" si="96"/>
        <v/>
      </c>
      <c r="N1283" s="7" t="str">
        <f>IF($D1283="", "", IF(COUNTIF(Budgets!$T$11:$T$20, $D1283)&gt;0, $F$9, IF(COUNTIF(Budgets!$T$22:$T$46, $D1283)&gt;0, $E$9, "")))</f>
        <v/>
      </c>
      <c r="P1283" s="12" t="str">
        <f t="shared" si="97"/>
        <v/>
      </c>
      <c r="R1283" s="12" t="str">
        <f t="shared" si="98"/>
        <v/>
      </c>
      <c r="T1283" s="12" t="str">
        <f ca="1">IFERROR(INDEX(Report!$BE$6:$BE$17, MATCH($P1283, Report!$AZ$6:$AZ$17, 0)), "")</f>
        <v/>
      </c>
      <c r="V1283" s="12" t="str">
        <f t="shared" ca="1" si="99"/>
        <v/>
      </c>
      <c r="X1283" s="12" t="str">
        <f>IF($B1283="", "", IF(OR(ISNUMBER($B1283)=FALSE, $B1283&lt;Report!$AX$6, $B1283&gt;Report!$AY$17), "Red", ""))</f>
        <v/>
      </c>
    </row>
    <row r="1284" spans="1:24" x14ac:dyDescent="0.25">
      <c r="A1284" s="2"/>
      <c r="B1284" s="86"/>
      <c r="C1284" s="87"/>
      <c r="D1284" s="88"/>
      <c r="E1284" s="89"/>
      <c r="F1284" s="90"/>
      <c r="G1284" s="2"/>
      <c r="H1284" s="38" t="str">
        <f t="shared" si="95"/>
        <v/>
      </c>
      <c r="I1284" s="2"/>
      <c r="M1284" s="6" t="str">
        <f t="shared" si="96"/>
        <v/>
      </c>
      <c r="N1284" s="7" t="str">
        <f>IF($D1284="", "", IF(COUNTIF(Budgets!$T$11:$T$20, $D1284)&gt;0, $F$9, IF(COUNTIF(Budgets!$T$22:$T$46, $D1284)&gt;0, $E$9, "")))</f>
        <v/>
      </c>
      <c r="P1284" s="12" t="str">
        <f t="shared" si="97"/>
        <v/>
      </c>
      <c r="R1284" s="12" t="str">
        <f t="shared" si="98"/>
        <v/>
      </c>
      <c r="T1284" s="12" t="str">
        <f ca="1">IFERROR(INDEX(Report!$BE$6:$BE$17, MATCH($P1284, Report!$AZ$6:$AZ$17, 0)), "")</f>
        <v/>
      </c>
      <c r="V1284" s="12" t="str">
        <f t="shared" ca="1" si="99"/>
        <v/>
      </c>
      <c r="X1284" s="12" t="str">
        <f>IF($B1284="", "", IF(OR(ISNUMBER($B1284)=FALSE, $B1284&lt;Report!$AX$6, $B1284&gt;Report!$AY$17), "Red", ""))</f>
        <v/>
      </c>
    </row>
    <row r="1285" spans="1:24" x14ac:dyDescent="0.25">
      <c r="A1285" s="2"/>
      <c r="B1285" s="86"/>
      <c r="C1285" s="87"/>
      <c r="D1285" s="88"/>
      <c r="E1285" s="89"/>
      <c r="F1285" s="90"/>
      <c r="G1285" s="2"/>
      <c r="H1285" s="38" t="str">
        <f t="shared" si="95"/>
        <v/>
      </c>
      <c r="I1285" s="2"/>
      <c r="M1285" s="6" t="str">
        <f t="shared" si="96"/>
        <v/>
      </c>
      <c r="N1285" s="7" t="str">
        <f>IF($D1285="", "", IF(COUNTIF(Budgets!$T$11:$T$20, $D1285)&gt;0, $F$9, IF(COUNTIF(Budgets!$T$22:$T$46, $D1285)&gt;0, $E$9, "")))</f>
        <v/>
      </c>
      <c r="P1285" s="12" t="str">
        <f t="shared" si="97"/>
        <v/>
      </c>
      <c r="R1285" s="12" t="str">
        <f t="shared" si="98"/>
        <v/>
      </c>
      <c r="T1285" s="12" t="str">
        <f ca="1">IFERROR(INDEX(Report!$BE$6:$BE$17, MATCH($P1285, Report!$AZ$6:$AZ$17, 0)), "")</f>
        <v/>
      </c>
      <c r="V1285" s="12" t="str">
        <f t="shared" ca="1" si="99"/>
        <v/>
      </c>
      <c r="X1285" s="12" t="str">
        <f>IF($B1285="", "", IF(OR(ISNUMBER($B1285)=FALSE, $B1285&lt;Report!$AX$6, $B1285&gt;Report!$AY$17), "Red", ""))</f>
        <v/>
      </c>
    </row>
    <row r="1286" spans="1:24" x14ac:dyDescent="0.25">
      <c r="A1286" s="2"/>
      <c r="B1286" s="86"/>
      <c r="C1286" s="87"/>
      <c r="D1286" s="88"/>
      <c r="E1286" s="89"/>
      <c r="F1286" s="90"/>
      <c r="G1286" s="2"/>
      <c r="H1286" s="38" t="str">
        <f t="shared" si="95"/>
        <v/>
      </c>
      <c r="I1286" s="2"/>
      <c r="M1286" s="6" t="str">
        <f t="shared" si="96"/>
        <v/>
      </c>
      <c r="N1286" s="7" t="str">
        <f>IF($D1286="", "", IF(COUNTIF(Budgets!$T$11:$T$20, $D1286)&gt;0, $F$9, IF(COUNTIF(Budgets!$T$22:$T$46, $D1286)&gt;0, $E$9, "")))</f>
        <v/>
      </c>
      <c r="P1286" s="12" t="str">
        <f t="shared" si="97"/>
        <v/>
      </c>
      <c r="R1286" s="12" t="str">
        <f t="shared" si="98"/>
        <v/>
      </c>
      <c r="T1286" s="12" t="str">
        <f ca="1">IFERROR(INDEX(Report!$BE$6:$BE$17, MATCH($P1286, Report!$AZ$6:$AZ$17, 0)), "")</f>
        <v/>
      </c>
      <c r="V1286" s="12" t="str">
        <f t="shared" ca="1" si="99"/>
        <v/>
      </c>
      <c r="X1286" s="12" t="str">
        <f>IF($B1286="", "", IF(OR(ISNUMBER($B1286)=FALSE, $B1286&lt;Report!$AX$6, $B1286&gt;Report!$AY$17), "Red", ""))</f>
        <v/>
      </c>
    </row>
    <row r="1287" spans="1:24" x14ac:dyDescent="0.25">
      <c r="A1287" s="2"/>
      <c r="B1287" s="86"/>
      <c r="C1287" s="87"/>
      <c r="D1287" s="88"/>
      <c r="E1287" s="89"/>
      <c r="F1287" s="90"/>
      <c r="G1287" s="2"/>
      <c r="H1287" s="38" t="str">
        <f t="shared" si="95"/>
        <v/>
      </c>
      <c r="I1287" s="2"/>
      <c r="M1287" s="6" t="str">
        <f t="shared" si="96"/>
        <v/>
      </c>
      <c r="N1287" s="7" t="str">
        <f>IF($D1287="", "", IF(COUNTIF(Budgets!$T$11:$T$20, $D1287)&gt;0, $F$9, IF(COUNTIF(Budgets!$T$22:$T$46, $D1287)&gt;0, $E$9, "")))</f>
        <v/>
      </c>
      <c r="P1287" s="12" t="str">
        <f t="shared" si="97"/>
        <v/>
      </c>
      <c r="R1287" s="12" t="str">
        <f t="shared" si="98"/>
        <v/>
      </c>
      <c r="T1287" s="12" t="str">
        <f ca="1">IFERROR(INDEX(Report!$BE$6:$BE$17, MATCH($P1287, Report!$AZ$6:$AZ$17, 0)), "")</f>
        <v/>
      </c>
      <c r="V1287" s="12" t="str">
        <f t="shared" ca="1" si="99"/>
        <v/>
      </c>
      <c r="X1287" s="12" t="str">
        <f>IF($B1287="", "", IF(OR(ISNUMBER($B1287)=FALSE, $B1287&lt;Report!$AX$6, $B1287&gt;Report!$AY$17), "Red", ""))</f>
        <v/>
      </c>
    </row>
    <row r="1288" spans="1:24" x14ac:dyDescent="0.25">
      <c r="A1288" s="2"/>
      <c r="B1288" s="86"/>
      <c r="C1288" s="87"/>
      <c r="D1288" s="88"/>
      <c r="E1288" s="89"/>
      <c r="F1288" s="90"/>
      <c r="G1288" s="2"/>
      <c r="H1288" s="38" t="str">
        <f t="shared" si="95"/>
        <v/>
      </c>
      <c r="I1288" s="2"/>
      <c r="M1288" s="6" t="str">
        <f t="shared" si="96"/>
        <v/>
      </c>
      <c r="N1288" s="7" t="str">
        <f>IF($D1288="", "", IF(COUNTIF(Budgets!$T$11:$T$20, $D1288)&gt;0, $F$9, IF(COUNTIF(Budgets!$T$22:$T$46, $D1288)&gt;0, $E$9, "")))</f>
        <v/>
      </c>
      <c r="P1288" s="12" t="str">
        <f t="shared" si="97"/>
        <v/>
      </c>
      <c r="R1288" s="12" t="str">
        <f t="shared" si="98"/>
        <v/>
      </c>
      <c r="T1288" s="12" t="str">
        <f ca="1">IFERROR(INDEX(Report!$BE$6:$BE$17, MATCH($P1288, Report!$AZ$6:$AZ$17, 0)), "")</f>
        <v/>
      </c>
      <c r="V1288" s="12" t="str">
        <f t="shared" ca="1" si="99"/>
        <v/>
      </c>
      <c r="X1288" s="12" t="str">
        <f>IF($B1288="", "", IF(OR(ISNUMBER($B1288)=FALSE, $B1288&lt;Report!$AX$6, $B1288&gt;Report!$AY$17), "Red", ""))</f>
        <v/>
      </c>
    </row>
    <row r="1289" spans="1:24" x14ac:dyDescent="0.25">
      <c r="A1289" s="2"/>
      <c r="B1289" s="86"/>
      <c r="C1289" s="87"/>
      <c r="D1289" s="88"/>
      <c r="E1289" s="89"/>
      <c r="F1289" s="90"/>
      <c r="G1289" s="2"/>
      <c r="H1289" s="38" t="str">
        <f t="shared" si="95"/>
        <v/>
      </c>
      <c r="I1289" s="2"/>
      <c r="M1289" s="6" t="str">
        <f t="shared" si="96"/>
        <v/>
      </c>
      <c r="N1289" s="7" t="str">
        <f>IF($D1289="", "", IF(COUNTIF(Budgets!$T$11:$T$20, $D1289)&gt;0, $F$9, IF(COUNTIF(Budgets!$T$22:$T$46, $D1289)&gt;0, $E$9, "")))</f>
        <v/>
      </c>
      <c r="P1289" s="12" t="str">
        <f t="shared" si="97"/>
        <v/>
      </c>
      <c r="R1289" s="12" t="str">
        <f t="shared" si="98"/>
        <v/>
      </c>
      <c r="T1289" s="12" t="str">
        <f ca="1">IFERROR(INDEX(Report!$BE$6:$BE$17, MATCH($P1289, Report!$AZ$6:$AZ$17, 0)), "")</f>
        <v/>
      </c>
      <c r="V1289" s="12" t="str">
        <f t="shared" ca="1" si="99"/>
        <v/>
      </c>
      <c r="X1289" s="12" t="str">
        <f>IF($B1289="", "", IF(OR(ISNUMBER($B1289)=FALSE, $B1289&lt;Report!$AX$6, $B1289&gt;Report!$AY$17), "Red", ""))</f>
        <v/>
      </c>
    </row>
    <row r="1290" spans="1:24" x14ac:dyDescent="0.25">
      <c r="A1290" s="2"/>
      <c r="B1290" s="86"/>
      <c r="C1290" s="87"/>
      <c r="D1290" s="88"/>
      <c r="E1290" s="89"/>
      <c r="F1290" s="90"/>
      <c r="G1290" s="2"/>
      <c r="H1290" s="38" t="str">
        <f t="shared" si="95"/>
        <v/>
      </c>
      <c r="I1290" s="2"/>
      <c r="M1290" s="6" t="str">
        <f t="shared" si="96"/>
        <v/>
      </c>
      <c r="N1290" s="7" t="str">
        <f>IF($D1290="", "", IF(COUNTIF(Budgets!$T$11:$T$20, $D1290)&gt;0, $F$9, IF(COUNTIF(Budgets!$T$22:$T$46, $D1290)&gt;0, $E$9, "")))</f>
        <v/>
      </c>
      <c r="P1290" s="12" t="str">
        <f t="shared" si="97"/>
        <v/>
      </c>
      <c r="R1290" s="12" t="str">
        <f t="shared" si="98"/>
        <v/>
      </c>
      <c r="T1290" s="12" t="str">
        <f ca="1">IFERROR(INDEX(Report!$BE$6:$BE$17, MATCH($P1290, Report!$AZ$6:$AZ$17, 0)), "")</f>
        <v/>
      </c>
      <c r="V1290" s="12" t="str">
        <f t="shared" ca="1" si="99"/>
        <v/>
      </c>
      <c r="X1290" s="12" t="str">
        <f>IF($B1290="", "", IF(OR(ISNUMBER($B1290)=FALSE, $B1290&lt;Report!$AX$6, $B1290&gt;Report!$AY$17), "Red", ""))</f>
        <v/>
      </c>
    </row>
    <row r="1291" spans="1:24" x14ac:dyDescent="0.25">
      <c r="A1291" s="2"/>
      <c r="B1291" s="86"/>
      <c r="C1291" s="87"/>
      <c r="D1291" s="88"/>
      <c r="E1291" s="89"/>
      <c r="F1291" s="90"/>
      <c r="G1291" s="2"/>
      <c r="H1291" s="38" t="str">
        <f t="shared" si="95"/>
        <v/>
      </c>
      <c r="I1291" s="2"/>
      <c r="M1291" s="6" t="str">
        <f t="shared" si="96"/>
        <v/>
      </c>
      <c r="N1291" s="7" t="str">
        <f>IF($D1291="", "", IF(COUNTIF(Budgets!$T$11:$T$20, $D1291)&gt;0, $F$9, IF(COUNTIF(Budgets!$T$22:$T$46, $D1291)&gt;0, $E$9, "")))</f>
        <v/>
      </c>
      <c r="P1291" s="12" t="str">
        <f t="shared" si="97"/>
        <v/>
      </c>
      <c r="R1291" s="12" t="str">
        <f t="shared" si="98"/>
        <v/>
      </c>
      <c r="T1291" s="12" t="str">
        <f ca="1">IFERROR(INDEX(Report!$BE$6:$BE$17, MATCH($P1291, Report!$AZ$6:$AZ$17, 0)), "")</f>
        <v/>
      </c>
      <c r="V1291" s="12" t="str">
        <f t="shared" ca="1" si="99"/>
        <v/>
      </c>
      <c r="X1291" s="12" t="str">
        <f>IF($B1291="", "", IF(OR(ISNUMBER($B1291)=FALSE, $B1291&lt;Report!$AX$6, $B1291&gt;Report!$AY$17), "Red", ""))</f>
        <v/>
      </c>
    </row>
    <row r="1292" spans="1:24" x14ac:dyDescent="0.25">
      <c r="A1292" s="2"/>
      <c r="B1292" s="86"/>
      <c r="C1292" s="87"/>
      <c r="D1292" s="88"/>
      <c r="E1292" s="89"/>
      <c r="F1292" s="90"/>
      <c r="G1292" s="2"/>
      <c r="H1292" s="38" t="str">
        <f t="shared" ref="H1292:H1355" si="100">IF(OR($M1292="", $N1292=""), "", IF($M1292=$N1292, "", $H$9))</f>
        <v/>
      </c>
      <c r="I1292" s="2"/>
      <c r="M1292" s="6" t="str">
        <f t="shared" ref="M1292:M1355" si="101">IF(AND($E1292="", $F1292=""), "", IF(AND(NOT($E1292=""), NOT($F1292="")), "", IF($E1292="", $F$9, IF($F1292="", $E$9, ""))))</f>
        <v/>
      </c>
      <c r="N1292" s="7" t="str">
        <f>IF($D1292="", "", IF(COUNTIF(Budgets!$T$11:$T$20, $D1292)&gt;0, $F$9, IF(COUNTIF(Budgets!$T$22:$T$46, $D1292)&gt;0, $E$9, "")))</f>
        <v/>
      </c>
      <c r="P1292" s="12" t="str">
        <f t="shared" ref="P1292:P1355" si="102">IF($B1292="", "", IFERROR(TEXT($B1292, "mmm yyyy"), ""))</f>
        <v/>
      </c>
      <c r="R1292" s="12" t="str">
        <f t="shared" ref="R1292:R1355" si="103">IF(OR($P1292="", $D1292=""), "", CONCATENATE($D1292, " - ", $P1292))</f>
        <v/>
      </c>
      <c r="T1292" s="12" t="str">
        <f ca="1">IFERROR(INDEX(Report!$BE$6:$BE$17, MATCH($P1292, Report!$AZ$6:$AZ$17, 0)), "")</f>
        <v/>
      </c>
      <c r="V1292" s="12" t="str">
        <f t="shared" ref="V1292:V1355" ca="1" si="104">IF($T1292="X", IF($D1292="", "", $D1292), "")</f>
        <v/>
      </c>
      <c r="X1292" s="12" t="str">
        <f>IF($B1292="", "", IF(OR(ISNUMBER($B1292)=FALSE, $B1292&lt;Report!$AX$6, $B1292&gt;Report!$AY$17), "Red", ""))</f>
        <v/>
      </c>
    </row>
    <row r="1293" spans="1:24" x14ac:dyDescent="0.25">
      <c r="A1293" s="2"/>
      <c r="B1293" s="86"/>
      <c r="C1293" s="87"/>
      <c r="D1293" s="88"/>
      <c r="E1293" s="89"/>
      <c r="F1293" s="90"/>
      <c r="G1293" s="2"/>
      <c r="H1293" s="38" t="str">
        <f t="shared" si="100"/>
        <v/>
      </c>
      <c r="I1293" s="2"/>
      <c r="M1293" s="6" t="str">
        <f t="shared" si="101"/>
        <v/>
      </c>
      <c r="N1293" s="7" t="str">
        <f>IF($D1293="", "", IF(COUNTIF(Budgets!$T$11:$T$20, $D1293)&gt;0, $F$9, IF(COUNTIF(Budgets!$T$22:$T$46, $D1293)&gt;0, $E$9, "")))</f>
        <v/>
      </c>
      <c r="P1293" s="12" t="str">
        <f t="shared" si="102"/>
        <v/>
      </c>
      <c r="R1293" s="12" t="str">
        <f t="shared" si="103"/>
        <v/>
      </c>
      <c r="T1293" s="12" t="str">
        <f ca="1">IFERROR(INDEX(Report!$BE$6:$BE$17, MATCH($P1293, Report!$AZ$6:$AZ$17, 0)), "")</f>
        <v/>
      </c>
      <c r="V1293" s="12" t="str">
        <f t="shared" ca="1" si="104"/>
        <v/>
      </c>
      <c r="X1293" s="12" t="str">
        <f>IF($B1293="", "", IF(OR(ISNUMBER($B1293)=FALSE, $B1293&lt;Report!$AX$6, $B1293&gt;Report!$AY$17), "Red", ""))</f>
        <v/>
      </c>
    </row>
    <row r="1294" spans="1:24" x14ac:dyDescent="0.25">
      <c r="A1294" s="2"/>
      <c r="B1294" s="86"/>
      <c r="C1294" s="87"/>
      <c r="D1294" s="88"/>
      <c r="E1294" s="89"/>
      <c r="F1294" s="90"/>
      <c r="G1294" s="2"/>
      <c r="H1294" s="38" t="str">
        <f t="shared" si="100"/>
        <v/>
      </c>
      <c r="I1294" s="2"/>
      <c r="M1294" s="6" t="str">
        <f t="shared" si="101"/>
        <v/>
      </c>
      <c r="N1294" s="7" t="str">
        <f>IF($D1294="", "", IF(COUNTIF(Budgets!$T$11:$T$20, $D1294)&gt;0, $F$9, IF(COUNTIF(Budgets!$T$22:$T$46, $D1294)&gt;0, $E$9, "")))</f>
        <v/>
      </c>
      <c r="P1294" s="12" t="str">
        <f t="shared" si="102"/>
        <v/>
      </c>
      <c r="R1294" s="12" t="str">
        <f t="shared" si="103"/>
        <v/>
      </c>
      <c r="T1294" s="12" t="str">
        <f ca="1">IFERROR(INDEX(Report!$BE$6:$BE$17, MATCH($P1294, Report!$AZ$6:$AZ$17, 0)), "")</f>
        <v/>
      </c>
      <c r="V1294" s="12" t="str">
        <f t="shared" ca="1" si="104"/>
        <v/>
      </c>
      <c r="X1294" s="12" t="str">
        <f>IF($B1294="", "", IF(OR(ISNUMBER($B1294)=FALSE, $B1294&lt;Report!$AX$6, $B1294&gt;Report!$AY$17), "Red", ""))</f>
        <v/>
      </c>
    </row>
    <row r="1295" spans="1:24" x14ac:dyDescent="0.25">
      <c r="A1295" s="2"/>
      <c r="B1295" s="86"/>
      <c r="C1295" s="87"/>
      <c r="D1295" s="88"/>
      <c r="E1295" s="89"/>
      <c r="F1295" s="90"/>
      <c r="G1295" s="2"/>
      <c r="H1295" s="38" t="str">
        <f t="shared" si="100"/>
        <v/>
      </c>
      <c r="I1295" s="2"/>
      <c r="M1295" s="6" t="str">
        <f t="shared" si="101"/>
        <v/>
      </c>
      <c r="N1295" s="7" t="str">
        <f>IF($D1295="", "", IF(COUNTIF(Budgets!$T$11:$T$20, $D1295)&gt;0, $F$9, IF(COUNTIF(Budgets!$T$22:$T$46, $D1295)&gt;0, $E$9, "")))</f>
        <v/>
      </c>
      <c r="P1295" s="12" t="str">
        <f t="shared" si="102"/>
        <v/>
      </c>
      <c r="R1295" s="12" t="str">
        <f t="shared" si="103"/>
        <v/>
      </c>
      <c r="T1295" s="12" t="str">
        <f ca="1">IFERROR(INDEX(Report!$BE$6:$BE$17, MATCH($P1295, Report!$AZ$6:$AZ$17, 0)), "")</f>
        <v/>
      </c>
      <c r="V1295" s="12" t="str">
        <f t="shared" ca="1" si="104"/>
        <v/>
      </c>
      <c r="X1295" s="12" t="str">
        <f>IF($B1295="", "", IF(OR(ISNUMBER($B1295)=FALSE, $B1295&lt;Report!$AX$6, $B1295&gt;Report!$AY$17), "Red", ""))</f>
        <v/>
      </c>
    </row>
    <row r="1296" spans="1:24" x14ac:dyDescent="0.25">
      <c r="A1296" s="2"/>
      <c r="B1296" s="86"/>
      <c r="C1296" s="87"/>
      <c r="D1296" s="88"/>
      <c r="E1296" s="89"/>
      <c r="F1296" s="90"/>
      <c r="G1296" s="2"/>
      <c r="H1296" s="38" t="str">
        <f t="shared" si="100"/>
        <v/>
      </c>
      <c r="I1296" s="2"/>
      <c r="M1296" s="6" t="str">
        <f t="shared" si="101"/>
        <v/>
      </c>
      <c r="N1296" s="7" t="str">
        <f>IF($D1296="", "", IF(COUNTIF(Budgets!$T$11:$T$20, $D1296)&gt;0, $F$9, IF(COUNTIF(Budgets!$T$22:$T$46, $D1296)&gt;0, $E$9, "")))</f>
        <v/>
      </c>
      <c r="P1296" s="12" t="str">
        <f t="shared" si="102"/>
        <v/>
      </c>
      <c r="R1296" s="12" t="str">
        <f t="shared" si="103"/>
        <v/>
      </c>
      <c r="T1296" s="12" t="str">
        <f ca="1">IFERROR(INDEX(Report!$BE$6:$BE$17, MATCH($P1296, Report!$AZ$6:$AZ$17, 0)), "")</f>
        <v/>
      </c>
      <c r="V1296" s="12" t="str">
        <f t="shared" ca="1" si="104"/>
        <v/>
      </c>
      <c r="X1296" s="12" t="str">
        <f>IF($B1296="", "", IF(OR(ISNUMBER($B1296)=FALSE, $B1296&lt;Report!$AX$6, $B1296&gt;Report!$AY$17), "Red", ""))</f>
        <v/>
      </c>
    </row>
    <row r="1297" spans="1:24" x14ac:dyDescent="0.25">
      <c r="A1297" s="2"/>
      <c r="B1297" s="86"/>
      <c r="C1297" s="87"/>
      <c r="D1297" s="88"/>
      <c r="E1297" s="89"/>
      <c r="F1297" s="90"/>
      <c r="G1297" s="2"/>
      <c r="H1297" s="38" t="str">
        <f t="shared" si="100"/>
        <v/>
      </c>
      <c r="I1297" s="2"/>
      <c r="M1297" s="6" t="str">
        <f t="shared" si="101"/>
        <v/>
      </c>
      <c r="N1297" s="7" t="str">
        <f>IF($D1297="", "", IF(COUNTIF(Budgets!$T$11:$T$20, $D1297)&gt;0, $F$9, IF(COUNTIF(Budgets!$T$22:$T$46, $D1297)&gt;0, $E$9, "")))</f>
        <v/>
      </c>
      <c r="P1297" s="12" t="str">
        <f t="shared" si="102"/>
        <v/>
      </c>
      <c r="R1297" s="12" t="str">
        <f t="shared" si="103"/>
        <v/>
      </c>
      <c r="T1297" s="12" t="str">
        <f ca="1">IFERROR(INDEX(Report!$BE$6:$BE$17, MATCH($P1297, Report!$AZ$6:$AZ$17, 0)), "")</f>
        <v/>
      </c>
      <c r="V1297" s="12" t="str">
        <f t="shared" ca="1" si="104"/>
        <v/>
      </c>
      <c r="X1297" s="12" t="str">
        <f>IF($B1297="", "", IF(OR(ISNUMBER($B1297)=FALSE, $B1297&lt;Report!$AX$6, $B1297&gt;Report!$AY$17), "Red", ""))</f>
        <v/>
      </c>
    </row>
    <row r="1298" spans="1:24" x14ac:dyDescent="0.25">
      <c r="A1298" s="2"/>
      <c r="B1298" s="86"/>
      <c r="C1298" s="87"/>
      <c r="D1298" s="88"/>
      <c r="E1298" s="89"/>
      <c r="F1298" s="90"/>
      <c r="G1298" s="2"/>
      <c r="H1298" s="38" t="str">
        <f t="shared" si="100"/>
        <v/>
      </c>
      <c r="I1298" s="2"/>
      <c r="M1298" s="6" t="str">
        <f t="shared" si="101"/>
        <v/>
      </c>
      <c r="N1298" s="7" t="str">
        <f>IF($D1298="", "", IF(COUNTIF(Budgets!$T$11:$T$20, $D1298)&gt;0, $F$9, IF(COUNTIF(Budgets!$T$22:$T$46, $D1298)&gt;0, $E$9, "")))</f>
        <v/>
      </c>
      <c r="P1298" s="12" t="str">
        <f t="shared" si="102"/>
        <v/>
      </c>
      <c r="R1298" s="12" t="str">
        <f t="shared" si="103"/>
        <v/>
      </c>
      <c r="T1298" s="12" t="str">
        <f ca="1">IFERROR(INDEX(Report!$BE$6:$BE$17, MATCH($P1298, Report!$AZ$6:$AZ$17, 0)), "")</f>
        <v/>
      </c>
      <c r="V1298" s="12" t="str">
        <f t="shared" ca="1" si="104"/>
        <v/>
      </c>
      <c r="X1298" s="12" t="str">
        <f>IF($B1298="", "", IF(OR(ISNUMBER($B1298)=FALSE, $B1298&lt;Report!$AX$6, $B1298&gt;Report!$AY$17), "Red", ""))</f>
        <v/>
      </c>
    </row>
    <row r="1299" spans="1:24" x14ac:dyDescent="0.25">
      <c r="A1299" s="2"/>
      <c r="B1299" s="86"/>
      <c r="C1299" s="87"/>
      <c r="D1299" s="88"/>
      <c r="E1299" s="89"/>
      <c r="F1299" s="90"/>
      <c r="G1299" s="2"/>
      <c r="H1299" s="38" t="str">
        <f t="shared" si="100"/>
        <v/>
      </c>
      <c r="I1299" s="2"/>
      <c r="M1299" s="6" t="str">
        <f t="shared" si="101"/>
        <v/>
      </c>
      <c r="N1299" s="7" t="str">
        <f>IF($D1299="", "", IF(COUNTIF(Budgets!$T$11:$T$20, $D1299)&gt;0, $F$9, IF(COUNTIF(Budgets!$T$22:$T$46, $D1299)&gt;0, $E$9, "")))</f>
        <v/>
      </c>
      <c r="P1299" s="12" t="str">
        <f t="shared" si="102"/>
        <v/>
      </c>
      <c r="R1299" s="12" t="str">
        <f t="shared" si="103"/>
        <v/>
      </c>
      <c r="T1299" s="12" t="str">
        <f ca="1">IFERROR(INDEX(Report!$BE$6:$BE$17, MATCH($P1299, Report!$AZ$6:$AZ$17, 0)), "")</f>
        <v/>
      </c>
      <c r="V1299" s="12" t="str">
        <f t="shared" ca="1" si="104"/>
        <v/>
      </c>
      <c r="X1299" s="12" t="str">
        <f>IF($B1299="", "", IF(OR(ISNUMBER($B1299)=FALSE, $B1299&lt;Report!$AX$6, $B1299&gt;Report!$AY$17), "Red", ""))</f>
        <v/>
      </c>
    </row>
    <row r="1300" spans="1:24" x14ac:dyDescent="0.25">
      <c r="A1300" s="2"/>
      <c r="B1300" s="86"/>
      <c r="C1300" s="87"/>
      <c r="D1300" s="88"/>
      <c r="E1300" s="89"/>
      <c r="F1300" s="90"/>
      <c r="G1300" s="2"/>
      <c r="H1300" s="38" t="str">
        <f t="shared" si="100"/>
        <v/>
      </c>
      <c r="I1300" s="2"/>
      <c r="M1300" s="6" t="str">
        <f t="shared" si="101"/>
        <v/>
      </c>
      <c r="N1300" s="7" t="str">
        <f>IF($D1300="", "", IF(COUNTIF(Budgets!$T$11:$T$20, $D1300)&gt;0, $F$9, IF(COUNTIF(Budgets!$T$22:$T$46, $D1300)&gt;0, $E$9, "")))</f>
        <v/>
      </c>
      <c r="P1300" s="12" t="str">
        <f t="shared" si="102"/>
        <v/>
      </c>
      <c r="R1300" s="12" t="str">
        <f t="shared" si="103"/>
        <v/>
      </c>
      <c r="T1300" s="12" t="str">
        <f ca="1">IFERROR(INDEX(Report!$BE$6:$BE$17, MATCH($P1300, Report!$AZ$6:$AZ$17, 0)), "")</f>
        <v/>
      </c>
      <c r="V1300" s="12" t="str">
        <f t="shared" ca="1" si="104"/>
        <v/>
      </c>
      <c r="X1300" s="12" t="str">
        <f>IF($B1300="", "", IF(OR(ISNUMBER($B1300)=FALSE, $B1300&lt;Report!$AX$6, $B1300&gt;Report!$AY$17), "Red", ""))</f>
        <v/>
      </c>
    </row>
    <row r="1301" spans="1:24" x14ac:dyDescent="0.25">
      <c r="A1301" s="2"/>
      <c r="B1301" s="86"/>
      <c r="C1301" s="87"/>
      <c r="D1301" s="88"/>
      <c r="E1301" s="89"/>
      <c r="F1301" s="90"/>
      <c r="G1301" s="2"/>
      <c r="H1301" s="38" t="str">
        <f t="shared" si="100"/>
        <v/>
      </c>
      <c r="I1301" s="2"/>
      <c r="M1301" s="6" t="str">
        <f t="shared" si="101"/>
        <v/>
      </c>
      <c r="N1301" s="7" t="str">
        <f>IF($D1301="", "", IF(COUNTIF(Budgets!$T$11:$T$20, $D1301)&gt;0, $F$9, IF(COUNTIF(Budgets!$T$22:$T$46, $D1301)&gt;0, $E$9, "")))</f>
        <v/>
      </c>
      <c r="P1301" s="12" t="str">
        <f t="shared" si="102"/>
        <v/>
      </c>
      <c r="R1301" s="12" t="str">
        <f t="shared" si="103"/>
        <v/>
      </c>
      <c r="T1301" s="12" t="str">
        <f ca="1">IFERROR(INDEX(Report!$BE$6:$BE$17, MATCH($P1301, Report!$AZ$6:$AZ$17, 0)), "")</f>
        <v/>
      </c>
      <c r="V1301" s="12" t="str">
        <f t="shared" ca="1" si="104"/>
        <v/>
      </c>
      <c r="X1301" s="12" t="str">
        <f>IF($B1301="", "", IF(OR(ISNUMBER($B1301)=FALSE, $B1301&lt;Report!$AX$6, $B1301&gt;Report!$AY$17), "Red", ""))</f>
        <v/>
      </c>
    </row>
    <row r="1302" spans="1:24" x14ac:dyDescent="0.25">
      <c r="A1302" s="2"/>
      <c r="B1302" s="86"/>
      <c r="C1302" s="87"/>
      <c r="D1302" s="88"/>
      <c r="E1302" s="89"/>
      <c r="F1302" s="90"/>
      <c r="G1302" s="2"/>
      <c r="H1302" s="38" t="str">
        <f t="shared" si="100"/>
        <v/>
      </c>
      <c r="I1302" s="2"/>
      <c r="M1302" s="6" t="str">
        <f t="shared" si="101"/>
        <v/>
      </c>
      <c r="N1302" s="7" t="str">
        <f>IF($D1302="", "", IF(COUNTIF(Budgets!$T$11:$T$20, $D1302)&gt;0, $F$9, IF(COUNTIF(Budgets!$T$22:$T$46, $D1302)&gt;0, $E$9, "")))</f>
        <v/>
      </c>
      <c r="P1302" s="12" t="str">
        <f t="shared" si="102"/>
        <v/>
      </c>
      <c r="R1302" s="12" t="str">
        <f t="shared" si="103"/>
        <v/>
      </c>
      <c r="T1302" s="12" t="str">
        <f ca="1">IFERROR(INDEX(Report!$BE$6:$BE$17, MATCH($P1302, Report!$AZ$6:$AZ$17, 0)), "")</f>
        <v/>
      </c>
      <c r="V1302" s="12" t="str">
        <f t="shared" ca="1" si="104"/>
        <v/>
      </c>
      <c r="X1302" s="12" t="str">
        <f>IF($B1302="", "", IF(OR(ISNUMBER($B1302)=FALSE, $B1302&lt;Report!$AX$6, $B1302&gt;Report!$AY$17), "Red", ""))</f>
        <v/>
      </c>
    </row>
    <row r="1303" spans="1:24" x14ac:dyDescent="0.25">
      <c r="A1303" s="2"/>
      <c r="B1303" s="86"/>
      <c r="C1303" s="87"/>
      <c r="D1303" s="88"/>
      <c r="E1303" s="89"/>
      <c r="F1303" s="90"/>
      <c r="G1303" s="2"/>
      <c r="H1303" s="38" t="str">
        <f t="shared" si="100"/>
        <v/>
      </c>
      <c r="I1303" s="2"/>
      <c r="M1303" s="6" t="str">
        <f t="shared" si="101"/>
        <v/>
      </c>
      <c r="N1303" s="7" t="str">
        <f>IF($D1303="", "", IF(COUNTIF(Budgets!$T$11:$T$20, $D1303)&gt;0, $F$9, IF(COUNTIF(Budgets!$T$22:$T$46, $D1303)&gt;0, $E$9, "")))</f>
        <v/>
      </c>
      <c r="P1303" s="12" t="str">
        <f t="shared" si="102"/>
        <v/>
      </c>
      <c r="R1303" s="12" t="str">
        <f t="shared" si="103"/>
        <v/>
      </c>
      <c r="T1303" s="12" t="str">
        <f ca="1">IFERROR(INDEX(Report!$BE$6:$BE$17, MATCH($P1303, Report!$AZ$6:$AZ$17, 0)), "")</f>
        <v/>
      </c>
      <c r="V1303" s="12" t="str">
        <f t="shared" ca="1" si="104"/>
        <v/>
      </c>
      <c r="X1303" s="12" t="str">
        <f>IF($B1303="", "", IF(OR(ISNUMBER($B1303)=FALSE, $B1303&lt;Report!$AX$6, $B1303&gt;Report!$AY$17), "Red", ""))</f>
        <v/>
      </c>
    </row>
    <row r="1304" spans="1:24" x14ac:dyDescent="0.25">
      <c r="A1304" s="2"/>
      <c r="B1304" s="86"/>
      <c r="C1304" s="87"/>
      <c r="D1304" s="88"/>
      <c r="E1304" s="89"/>
      <c r="F1304" s="90"/>
      <c r="G1304" s="2"/>
      <c r="H1304" s="38" t="str">
        <f t="shared" si="100"/>
        <v/>
      </c>
      <c r="I1304" s="2"/>
      <c r="M1304" s="6" t="str">
        <f t="shared" si="101"/>
        <v/>
      </c>
      <c r="N1304" s="7" t="str">
        <f>IF($D1304="", "", IF(COUNTIF(Budgets!$T$11:$T$20, $D1304)&gt;0, $F$9, IF(COUNTIF(Budgets!$T$22:$T$46, $D1304)&gt;0, $E$9, "")))</f>
        <v/>
      </c>
      <c r="P1304" s="12" t="str">
        <f t="shared" si="102"/>
        <v/>
      </c>
      <c r="R1304" s="12" t="str">
        <f t="shared" si="103"/>
        <v/>
      </c>
      <c r="T1304" s="12" t="str">
        <f ca="1">IFERROR(INDEX(Report!$BE$6:$BE$17, MATCH($P1304, Report!$AZ$6:$AZ$17, 0)), "")</f>
        <v/>
      </c>
      <c r="V1304" s="12" t="str">
        <f t="shared" ca="1" si="104"/>
        <v/>
      </c>
      <c r="X1304" s="12" t="str">
        <f>IF($B1304="", "", IF(OR(ISNUMBER($B1304)=FALSE, $B1304&lt;Report!$AX$6, $B1304&gt;Report!$AY$17), "Red", ""))</f>
        <v/>
      </c>
    </row>
    <row r="1305" spans="1:24" x14ac:dyDescent="0.25">
      <c r="A1305" s="2"/>
      <c r="B1305" s="86"/>
      <c r="C1305" s="87"/>
      <c r="D1305" s="88"/>
      <c r="E1305" s="89"/>
      <c r="F1305" s="90"/>
      <c r="G1305" s="2"/>
      <c r="H1305" s="38" t="str">
        <f t="shared" si="100"/>
        <v/>
      </c>
      <c r="I1305" s="2"/>
      <c r="M1305" s="6" t="str">
        <f t="shared" si="101"/>
        <v/>
      </c>
      <c r="N1305" s="7" t="str">
        <f>IF($D1305="", "", IF(COUNTIF(Budgets!$T$11:$T$20, $D1305)&gt;0, $F$9, IF(COUNTIF(Budgets!$T$22:$T$46, $D1305)&gt;0, $E$9, "")))</f>
        <v/>
      </c>
      <c r="P1305" s="12" t="str">
        <f t="shared" si="102"/>
        <v/>
      </c>
      <c r="R1305" s="12" t="str">
        <f t="shared" si="103"/>
        <v/>
      </c>
      <c r="T1305" s="12" t="str">
        <f ca="1">IFERROR(INDEX(Report!$BE$6:$BE$17, MATCH($P1305, Report!$AZ$6:$AZ$17, 0)), "")</f>
        <v/>
      </c>
      <c r="V1305" s="12" t="str">
        <f t="shared" ca="1" si="104"/>
        <v/>
      </c>
      <c r="X1305" s="12" t="str">
        <f>IF($B1305="", "", IF(OR(ISNUMBER($B1305)=FALSE, $B1305&lt;Report!$AX$6, $B1305&gt;Report!$AY$17), "Red", ""))</f>
        <v/>
      </c>
    </row>
    <row r="1306" spans="1:24" x14ac:dyDescent="0.25">
      <c r="A1306" s="2"/>
      <c r="B1306" s="86"/>
      <c r="C1306" s="87"/>
      <c r="D1306" s="88"/>
      <c r="E1306" s="89"/>
      <c r="F1306" s="90"/>
      <c r="G1306" s="2"/>
      <c r="H1306" s="38" t="str">
        <f t="shared" si="100"/>
        <v/>
      </c>
      <c r="I1306" s="2"/>
      <c r="M1306" s="6" t="str">
        <f t="shared" si="101"/>
        <v/>
      </c>
      <c r="N1306" s="7" t="str">
        <f>IF($D1306="", "", IF(COUNTIF(Budgets!$T$11:$T$20, $D1306)&gt;0, $F$9, IF(COUNTIF(Budgets!$T$22:$T$46, $D1306)&gt;0, $E$9, "")))</f>
        <v/>
      </c>
      <c r="P1306" s="12" t="str">
        <f t="shared" si="102"/>
        <v/>
      </c>
      <c r="R1306" s="12" t="str">
        <f t="shared" si="103"/>
        <v/>
      </c>
      <c r="T1306" s="12" t="str">
        <f ca="1">IFERROR(INDEX(Report!$BE$6:$BE$17, MATCH($P1306, Report!$AZ$6:$AZ$17, 0)), "")</f>
        <v/>
      </c>
      <c r="V1306" s="12" t="str">
        <f t="shared" ca="1" si="104"/>
        <v/>
      </c>
      <c r="X1306" s="12" t="str">
        <f>IF($B1306="", "", IF(OR(ISNUMBER($B1306)=FALSE, $B1306&lt;Report!$AX$6, $B1306&gt;Report!$AY$17), "Red", ""))</f>
        <v/>
      </c>
    </row>
    <row r="1307" spans="1:24" x14ac:dyDescent="0.25">
      <c r="A1307" s="2"/>
      <c r="B1307" s="86"/>
      <c r="C1307" s="87"/>
      <c r="D1307" s="88"/>
      <c r="E1307" s="89"/>
      <c r="F1307" s="90"/>
      <c r="G1307" s="2"/>
      <c r="H1307" s="38" t="str">
        <f t="shared" si="100"/>
        <v/>
      </c>
      <c r="I1307" s="2"/>
      <c r="M1307" s="6" t="str">
        <f t="shared" si="101"/>
        <v/>
      </c>
      <c r="N1307" s="7" t="str">
        <f>IF($D1307="", "", IF(COUNTIF(Budgets!$T$11:$T$20, $D1307)&gt;0, $F$9, IF(COUNTIF(Budgets!$T$22:$T$46, $D1307)&gt;0, $E$9, "")))</f>
        <v/>
      </c>
      <c r="P1307" s="12" t="str">
        <f t="shared" si="102"/>
        <v/>
      </c>
      <c r="R1307" s="12" t="str">
        <f t="shared" si="103"/>
        <v/>
      </c>
      <c r="T1307" s="12" t="str">
        <f ca="1">IFERROR(INDEX(Report!$BE$6:$BE$17, MATCH($P1307, Report!$AZ$6:$AZ$17, 0)), "")</f>
        <v/>
      </c>
      <c r="V1307" s="12" t="str">
        <f t="shared" ca="1" si="104"/>
        <v/>
      </c>
      <c r="X1307" s="12" t="str">
        <f>IF($B1307="", "", IF(OR(ISNUMBER($B1307)=FALSE, $B1307&lt;Report!$AX$6, $B1307&gt;Report!$AY$17), "Red", ""))</f>
        <v/>
      </c>
    </row>
    <row r="1308" spans="1:24" x14ac:dyDescent="0.25">
      <c r="A1308" s="2"/>
      <c r="B1308" s="86"/>
      <c r="C1308" s="87"/>
      <c r="D1308" s="88"/>
      <c r="E1308" s="89"/>
      <c r="F1308" s="90"/>
      <c r="G1308" s="2"/>
      <c r="H1308" s="38" t="str">
        <f t="shared" si="100"/>
        <v/>
      </c>
      <c r="I1308" s="2"/>
      <c r="M1308" s="6" t="str">
        <f t="shared" si="101"/>
        <v/>
      </c>
      <c r="N1308" s="7" t="str">
        <f>IF($D1308="", "", IF(COUNTIF(Budgets!$T$11:$T$20, $D1308)&gt;0, $F$9, IF(COUNTIF(Budgets!$T$22:$T$46, $D1308)&gt;0, $E$9, "")))</f>
        <v/>
      </c>
      <c r="P1308" s="12" t="str">
        <f t="shared" si="102"/>
        <v/>
      </c>
      <c r="R1308" s="12" t="str">
        <f t="shared" si="103"/>
        <v/>
      </c>
      <c r="T1308" s="12" t="str">
        <f ca="1">IFERROR(INDEX(Report!$BE$6:$BE$17, MATCH($P1308, Report!$AZ$6:$AZ$17, 0)), "")</f>
        <v/>
      </c>
      <c r="V1308" s="12" t="str">
        <f t="shared" ca="1" si="104"/>
        <v/>
      </c>
      <c r="X1308" s="12" t="str">
        <f>IF($B1308="", "", IF(OR(ISNUMBER($B1308)=FALSE, $B1308&lt;Report!$AX$6, $B1308&gt;Report!$AY$17), "Red", ""))</f>
        <v/>
      </c>
    </row>
    <row r="1309" spans="1:24" x14ac:dyDescent="0.25">
      <c r="A1309" s="2"/>
      <c r="B1309" s="86"/>
      <c r="C1309" s="87"/>
      <c r="D1309" s="88"/>
      <c r="E1309" s="89"/>
      <c r="F1309" s="90"/>
      <c r="G1309" s="2"/>
      <c r="H1309" s="38" t="str">
        <f t="shared" si="100"/>
        <v/>
      </c>
      <c r="I1309" s="2"/>
      <c r="M1309" s="6" t="str">
        <f t="shared" si="101"/>
        <v/>
      </c>
      <c r="N1309" s="7" t="str">
        <f>IF($D1309="", "", IF(COUNTIF(Budgets!$T$11:$T$20, $D1309)&gt;0, $F$9, IF(COUNTIF(Budgets!$T$22:$T$46, $D1309)&gt;0, $E$9, "")))</f>
        <v/>
      </c>
      <c r="P1309" s="12" t="str">
        <f t="shared" si="102"/>
        <v/>
      </c>
      <c r="R1309" s="12" t="str">
        <f t="shared" si="103"/>
        <v/>
      </c>
      <c r="T1309" s="12" t="str">
        <f ca="1">IFERROR(INDEX(Report!$BE$6:$BE$17, MATCH($P1309, Report!$AZ$6:$AZ$17, 0)), "")</f>
        <v/>
      </c>
      <c r="V1309" s="12" t="str">
        <f t="shared" ca="1" si="104"/>
        <v/>
      </c>
      <c r="X1309" s="12" t="str">
        <f>IF($B1309="", "", IF(OR(ISNUMBER($B1309)=FALSE, $B1309&lt;Report!$AX$6, $B1309&gt;Report!$AY$17), "Red", ""))</f>
        <v/>
      </c>
    </row>
    <row r="1310" spans="1:24" x14ac:dyDescent="0.25">
      <c r="A1310" s="2"/>
      <c r="B1310" s="86"/>
      <c r="C1310" s="87"/>
      <c r="D1310" s="88"/>
      <c r="E1310" s="89"/>
      <c r="F1310" s="90"/>
      <c r="G1310" s="2"/>
      <c r="H1310" s="38" t="str">
        <f t="shared" si="100"/>
        <v/>
      </c>
      <c r="I1310" s="2"/>
      <c r="M1310" s="6" t="str">
        <f t="shared" si="101"/>
        <v/>
      </c>
      <c r="N1310" s="7" t="str">
        <f>IF($D1310="", "", IF(COUNTIF(Budgets!$T$11:$T$20, $D1310)&gt;0, $F$9, IF(COUNTIF(Budgets!$T$22:$T$46, $D1310)&gt;0, $E$9, "")))</f>
        <v/>
      </c>
      <c r="P1310" s="12" t="str">
        <f t="shared" si="102"/>
        <v/>
      </c>
      <c r="R1310" s="12" t="str">
        <f t="shared" si="103"/>
        <v/>
      </c>
      <c r="T1310" s="12" t="str">
        <f ca="1">IFERROR(INDEX(Report!$BE$6:$BE$17, MATCH($P1310, Report!$AZ$6:$AZ$17, 0)), "")</f>
        <v/>
      </c>
      <c r="V1310" s="12" t="str">
        <f t="shared" ca="1" si="104"/>
        <v/>
      </c>
      <c r="X1310" s="12" t="str">
        <f>IF($B1310="", "", IF(OR(ISNUMBER($B1310)=FALSE, $B1310&lt;Report!$AX$6, $B1310&gt;Report!$AY$17), "Red", ""))</f>
        <v/>
      </c>
    </row>
    <row r="1311" spans="1:24" x14ac:dyDescent="0.25">
      <c r="A1311" s="2"/>
      <c r="B1311" s="86"/>
      <c r="C1311" s="87"/>
      <c r="D1311" s="88"/>
      <c r="E1311" s="89"/>
      <c r="F1311" s="90"/>
      <c r="G1311" s="2"/>
      <c r="H1311" s="38" t="str">
        <f t="shared" si="100"/>
        <v/>
      </c>
      <c r="I1311" s="2"/>
      <c r="M1311" s="6" t="str">
        <f t="shared" si="101"/>
        <v/>
      </c>
      <c r="N1311" s="7" t="str">
        <f>IF($D1311="", "", IF(COUNTIF(Budgets!$T$11:$T$20, $D1311)&gt;0, $F$9, IF(COUNTIF(Budgets!$T$22:$T$46, $D1311)&gt;0, $E$9, "")))</f>
        <v/>
      </c>
      <c r="P1311" s="12" t="str">
        <f t="shared" si="102"/>
        <v/>
      </c>
      <c r="R1311" s="12" t="str">
        <f t="shared" si="103"/>
        <v/>
      </c>
      <c r="T1311" s="12" t="str">
        <f ca="1">IFERROR(INDEX(Report!$BE$6:$BE$17, MATCH($P1311, Report!$AZ$6:$AZ$17, 0)), "")</f>
        <v/>
      </c>
      <c r="V1311" s="12" t="str">
        <f t="shared" ca="1" si="104"/>
        <v/>
      </c>
      <c r="X1311" s="12" t="str">
        <f>IF($B1311="", "", IF(OR(ISNUMBER($B1311)=FALSE, $B1311&lt;Report!$AX$6, $B1311&gt;Report!$AY$17), "Red", ""))</f>
        <v/>
      </c>
    </row>
    <row r="1312" spans="1:24" x14ac:dyDescent="0.25">
      <c r="A1312" s="2"/>
      <c r="B1312" s="86"/>
      <c r="C1312" s="87"/>
      <c r="D1312" s="88"/>
      <c r="E1312" s="89"/>
      <c r="F1312" s="90"/>
      <c r="G1312" s="2"/>
      <c r="H1312" s="38" t="str">
        <f t="shared" si="100"/>
        <v/>
      </c>
      <c r="I1312" s="2"/>
      <c r="M1312" s="6" t="str">
        <f t="shared" si="101"/>
        <v/>
      </c>
      <c r="N1312" s="7" t="str">
        <f>IF($D1312="", "", IF(COUNTIF(Budgets!$T$11:$T$20, $D1312)&gt;0, $F$9, IF(COUNTIF(Budgets!$T$22:$T$46, $D1312)&gt;0, $E$9, "")))</f>
        <v/>
      </c>
      <c r="P1312" s="12" t="str">
        <f t="shared" si="102"/>
        <v/>
      </c>
      <c r="R1312" s="12" t="str">
        <f t="shared" si="103"/>
        <v/>
      </c>
      <c r="T1312" s="12" t="str">
        <f ca="1">IFERROR(INDEX(Report!$BE$6:$BE$17, MATCH($P1312, Report!$AZ$6:$AZ$17, 0)), "")</f>
        <v/>
      </c>
      <c r="V1312" s="12" t="str">
        <f t="shared" ca="1" si="104"/>
        <v/>
      </c>
      <c r="X1312" s="12" t="str">
        <f>IF($B1312="", "", IF(OR(ISNUMBER($B1312)=FALSE, $B1312&lt;Report!$AX$6, $B1312&gt;Report!$AY$17), "Red", ""))</f>
        <v/>
      </c>
    </row>
    <row r="1313" spans="1:24" x14ac:dyDescent="0.25">
      <c r="A1313" s="2"/>
      <c r="B1313" s="86"/>
      <c r="C1313" s="87"/>
      <c r="D1313" s="88"/>
      <c r="E1313" s="89"/>
      <c r="F1313" s="90"/>
      <c r="G1313" s="2"/>
      <c r="H1313" s="38" t="str">
        <f t="shared" si="100"/>
        <v/>
      </c>
      <c r="I1313" s="2"/>
      <c r="M1313" s="6" t="str">
        <f t="shared" si="101"/>
        <v/>
      </c>
      <c r="N1313" s="7" t="str">
        <f>IF($D1313="", "", IF(COUNTIF(Budgets!$T$11:$T$20, $D1313)&gt;0, $F$9, IF(COUNTIF(Budgets!$T$22:$T$46, $D1313)&gt;0, $E$9, "")))</f>
        <v/>
      </c>
      <c r="P1313" s="12" t="str">
        <f t="shared" si="102"/>
        <v/>
      </c>
      <c r="R1313" s="12" t="str">
        <f t="shared" si="103"/>
        <v/>
      </c>
      <c r="T1313" s="12" t="str">
        <f ca="1">IFERROR(INDEX(Report!$BE$6:$BE$17, MATCH($P1313, Report!$AZ$6:$AZ$17, 0)), "")</f>
        <v/>
      </c>
      <c r="V1313" s="12" t="str">
        <f t="shared" ca="1" si="104"/>
        <v/>
      </c>
      <c r="X1313" s="12" t="str">
        <f>IF($B1313="", "", IF(OR(ISNUMBER($B1313)=FALSE, $B1313&lt;Report!$AX$6, $B1313&gt;Report!$AY$17), "Red", ""))</f>
        <v/>
      </c>
    </row>
    <row r="1314" spans="1:24" x14ac:dyDescent="0.25">
      <c r="A1314" s="2"/>
      <c r="B1314" s="86"/>
      <c r="C1314" s="87"/>
      <c r="D1314" s="88"/>
      <c r="E1314" s="89"/>
      <c r="F1314" s="90"/>
      <c r="G1314" s="2"/>
      <c r="H1314" s="38" t="str">
        <f t="shared" si="100"/>
        <v/>
      </c>
      <c r="I1314" s="2"/>
      <c r="M1314" s="6" t="str">
        <f t="shared" si="101"/>
        <v/>
      </c>
      <c r="N1314" s="7" t="str">
        <f>IF($D1314="", "", IF(COUNTIF(Budgets!$T$11:$T$20, $D1314)&gt;0, $F$9, IF(COUNTIF(Budgets!$T$22:$T$46, $D1314)&gt;0, $E$9, "")))</f>
        <v/>
      </c>
      <c r="P1314" s="12" t="str">
        <f t="shared" si="102"/>
        <v/>
      </c>
      <c r="R1314" s="12" t="str">
        <f t="shared" si="103"/>
        <v/>
      </c>
      <c r="T1314" s="12" t="str">
        <f ca="1">IFERROR(INDEX(Report!$BE$6:$BE$17, MATCH($P1314, Report!$AZ$6:$AZ$17, 0)), "")</f>
        <v/>
      </c>
      <c r="V1314" s="12" t="str">
        <f t="shared" ca="1" si="104"/>
        <v/>
      </c>
      <c r="X1314" s="12" t="str">
        <f>IF($B1314="", "", IF(OR(ISNUMBER($B1314)=FALSE, $B1314&lt;Report!$AX$6, $B1314&gt;Report!$AY$17), "Red", ""))</f>
        <v/>
      </c>
    </row>
    <row r="1315" spans="1:24" x14ac:dyDescent="0.25">
      <c r="A1315" s="2"/>
      <c r="B1315" s="86"/>
      <c r="C1315" s="87"/>
      <c r="D1315" s="88"/>
      <c r="E1315" s="89"/>
      <c r="F1315" s="90"/>
      <c r="G1315" s="2"/>
      <c r="H1315" s="38" t="str">
        <f t="shared" si="100"/>
        <v/>
      </c>
      <c r="I1315" s="2"/>
      <c r="M1315" s="6" t="str">
        <f t="shared" si="101"/>
        <v/>
      </c>
      <c r="N1315" s="7" t="str">
        <f>IF($D1315="", "", IF(COUNTIF(Budgets!$T$11:$T$20, $D1315)&gt;0, $F$9, IF(COUNTIF(Budgets!$T$22:$T$46, $D1315)&gt;0, $E$9, "")))</f>
        <v/>
      </c>
      <c r="P1315" s="12" t="str">
        <f t="shared" si="102"/>
        <v/>
      </c>
      <c r="R1315" s="12" t="str">
        <f t="shared" si="103"/>
        <v/>
      </c>
      <c r="T1315" s="12" t="str">
        <f ca="1">IFERROR(INDEX(Report!$BE$6:$BE$17, MATCH($P1315, Report!$AZ$6:$AZ$17, 0)), "")</f>
        <v/>
      </c>
      <c r="V1315" s="12" t="str">
        <f t="shared" ca="1" si="104"/>
        <v/>
      </c>
      <c r="X1315" s="12" t="str">
        <f>IF($B1315="", "", IF(OR(ISNUMBER($B1315)=FALSE, $B1315&lt;Report!$AX$6, $B1315&gt;Report!$AY$17), "Red", ""))</f>
        <v/>
      </c>
    </row>
    <row r="1316" spans="1:24" x14ac:dyDescent="0.25">
      <c r="A1316" s="2"/>
      <c r="B1316" s="86"/>
      <c r="C1316" s="87"/>
      <c r="D1316" s="88"/>
      <c r="E1316" s="89"/>
      <c r="F1316" s="90"/>
      <c r="G1316" s="2"/>
      <c r="H1316" s="38" t="str">
        <f t="shared" si="100"/>
        <v/>
      </c>
      <c r="I1316" s="2"/>
      <c r="M1316" s="6" t="str">
        <f t="shared" si="101"/>
        <v/>
      </c>
      <c r="N1316" s="7" t="str">
        <f>IF($D1316="", "", IF(COUNTIF(Budgets!$T$11:$T$20, $D1316)&gt;0, $F$9, IF(COUNTIF(Budgets!$T$22:$T$46, $D1316)&gt;0, $E$9, "")))</f>
        <v/>
      </c>
      <c r="P1316" s="12" t="str">
        <f t="shared" si="102"/>
        <v/>
      </c>
      <c r="R1316" s="12" t="str">
        <f t="shared" si="103"/>
        <v/>
      </c>
      <c r="T1316" s="12" t="str">
        <f ca="1">IFERROR(INDEX(Report!$BE$6:$BE$17, MATCH($P1316, Report!$AZ$6:$AZ$17, 0)), "")</f>
        <v/>
      </c>
      <c r="V1316" s="12" t="str">
        <f t="shared" ca="1" si="104"/>
        <v/>
      </c>
      <c r="X1316" s="12" t="str">
        <f>IF($B1316="", "", IF(OR(ISNUMBER($B1316)=FALSE, $B1316&lt;Report!$AX$6, $B1316&gt;Report!$AY$17), "Red", ""))</f>
        <v/>
      </c>
    </row>
    <row r="1317" spans="1:24" x14ac:dyDescent="0.25">
      <c r="A1317" s="2"/>
      <c r="B1317" s="86"/>
      <c r="C1317" s="87"/>
      <c r="D1317" s="88"/>
      <c r="E1317" s="89"/>
      <c r="F1317" s="90"/>
      <c r="G1317" s="2"/>
      <c r="H1317" s="38" t="str">
        <f t="shared" si="100"/>
        <v/>
      </c>
      <c r="I1317" s="2"/>
      <c r="M1317" s="6" t="str">
        <f t="shared" si="101"/>
        <v/>
      </c>
      <c r="N1317" s="7" t="str">
        <f>IF($D1317="", "", IF(COUNTIF(Budgets!$T$11:$T$20, $D1317)&gt;0, $F$9, IF(COUNTIF(Budgets!$T$22:$T$46, $D1317)&gt;0, $E$9, "")))</f>
        <v/>
      </c>
      <c r="P1317" s="12" t="str">
        <f t="shared" si="102"/>
        <v/>
      </c>
      <c r="R1317" s="12" t="str">
        <f t="shared" si="103"/>
        <v/>
      </c>
      <c r="T1317" s="12" t="str">
        <f ca="1">IFERROR(INDEX(Report!$BE$6:$BE$17, MATCH($P1317, Report!$AZ$6:$AZ$17, 0)), "")</f>
        <v/>
      </c>
      <c r="V1317" s="12" t="str">
        <f t="shared" ca="1" si="104"/>
        <v/>
      </c>
      <c r="X1317" s="12" t="str">
        <f>IF($B1317="", "", IF(OR(ISNUMBER($B1317)=FALSE, $B1317&lt;Report!$AX$6, $B1317&gt;Report!$AY$17), "Red", ""))</f>
        <v/>
      </c>
    </row>
    <row r="1318" spans="1:24" x14ac:dyDescent="0.25">
      <c r="A1318" s="2"/>
      <c r="B1318" s="86"/>
      <c r="C1318" s="87"/>
      <c r="D1318" s="88"/>
      <c r="E1318" s="89"/>
      <c r="F1318" s="90"/>
      <c r="G1318" s="2"/>
      <c r="H1318" s="38" t="str">
        <f t="shared" si="100"/>
        <v/>
      </c>
      <c r="I1318" s="2"/>
      <c r="M1318" s="6" t="str">
        <f t="shared" si="101"/>
        <v/>
      </c>
      <c r="N1318" s="7" t="str">
        <f>IF($D1318="", "", IF(COUNTIF(Budgets!$T$11:$T$20, $D1318)&gt;0, $F$9, IF(COUNTIF(Budgets!$T$22:$T$46, $D1318)&gt;0, $E$9, "")))</f>
        <v/>
      </c>
      <c r="P1318" s="12" t="str">
        <f t="shared" si="102"/>
        <v/>
      </c>
      <c r="R1318" s="12" t="str">
        <f t="shared" si="103"/>
        <v/>
      </c>
      <c r="T1318" s="12" t="str">
        <f ca="1">IFERROR(INDEX(Report!$BE$6:$BE$17, MATCH($P1318, Report!$AZ$6:$AZ$17, 0)), "")</f>
        <v/>
      </c>
      <c r="V1318" s="12" t="str">
        <f t="shared" ca="1" si="104"/>
        <v/>
      </c>
      <c r="X1318" s="12" t="str">
        <f>IF($B1318="", "", IF(OR(ISNUMBER($B1318)=FALSE, $B1318&lt;Report!$AX$6, $B1318&gt;Report!$AY$17), "Red", ""))</f>
        <v/>
      </c>
    </row>
    <row r="1319" spans="1:24" x14ac:dyDescent="0.25">
      <c r="A1319" s="2"/>
      <c r="B1319" s="86"/>
      <c r="C1319" s="87"/>
      <c r="D1319" s="88"/>
      <c r="E1319" s="89"/>
      <c r="F1319" s="90"/>
      <c r="G1319" s="2"/>
      <c r="H1319" s="38" t="str">
        <f t="shared" si="100"/>
        <v/>
      </c>
      <c r="I1319" s="2"/>
      <c r="M1319" s="6" t="str">
        <f t="shared" si="101"/>
        <v/>
      </c>
      <c r="N1319" s="7" t="str">
        <f>IF($D1319="", "", IF(COUNTIF(Budgets!$T$11:$T$20, $D1319)&gt;0, $F$9, IF(COUNTIF(Budgets!$T$22:$T$46, $D1319)&gt;0, $E$9, "")))</f>
        <v/>
      </c>
      <c r="P1319" s="12" t="str">
        <f t="shared" si="102"/>
        <v/>
      </c>
      <c r="R1319" s="12" t="str">
        <f t="shared" si="103"/>
        <v/>
      </c>
      <c r="T1319" s="12" t="str">
        <f ca="1">IFERROR(INDEX(Report!$BE$6:$BE$17, MATCH($P1319, Report!$AZ$6:$AZ$17, 0)), "")</f>
        <v/>
      </c>
      <c r="V1319" s="12" t="str">
        <f t="shared" ca="1" si="104"/>
        <v/>
      </c>
      <c r="X1319" s="12" t="str">
        <f>IF($B1319="", "", IF(OR(ISNUMBER($B1319)=FALSE, $B1319&lt;Report!$AX$6, $B1319&gt;Report!$AY$17), "Red", ""))</f>
        <v/>
      </c>
    </row>
    <row r="1320" spans="1:24" x14ac:dyDescent="0.25">
      <c r="A1320" s="2"/>
      <c r="B1320" s="86"/>
      <c r="C1320" s="87"/>
      <c r="D1320" s="88"/>
      <c r="E1320" s="89"/>
      <c r="F1320" s="90"/>
      <c r="G1320" s="2"/>
      <c r="H1320" s="38" t="str">
        <f t="shared" si="100"/>
        <v/>
      </c>
      <c r="I1320" s="2"/>
      <c r="M1320" s="6" t="str">
        <f t="shared" si="101"/>
        <v/>
      </c>
      <c r="N1320" s="7" t="str">
        <f>IF($D1320="", "", IF(COUNTIF(Budgets!$T$11:$T$20, $D1320)&gt;0, $F$9, IF(COUNTIF(Budgets!$T$22:$T$46, $D1320)&gt;0, $E$9, "")))</f>
        <v/>
      </c>
      <c r="P1320" s="12" t="str">
        <f t="shared" si="102"/>
        <v/>
      </c>
      <c r="R1320" s="12" t="str">
        <f t="shared" si="103"/>
        <v/>
      </c>
      <c r="T1320" s="12" t="str">
        <f ca="1">IFERROR(INDEX(Report!$BE$6:$BE$17, MATCH($P1320, Report!$AZ$6:$AZ$17, 0)), "")</f>
        <v/>
      </c>
      <c r="V1320" s="12" t="str">
        <f t="shared" ca="1" si="104"/>
        <v/>
      </c>
      <c r="X1320" s="12" t="str">
        <f>IF($B1320="", "", IF(OR(ISNUMBER($B1320)=FALSE, $B1320&lt;Report!$AX$6, $B1320&gt;Report!$AY$17), "Red", ""))</f>
        <v/>
      </c>
    </row>
    <row r="1321" spans="1:24" x14ac:dyDescent="0.25">
      <c r="A1321" s="2"/>
      <c r="B1321" s="86"/>
      <c r="C1321" s="87"/>
      <c r="D1321" s="88"/>
      <c r="E1321" s="89"/>
      <c r="F1321" s="90"/>
      <c r="G1321" s="2"/>
      <c r="H1321" s="38" t="str">
        <f t="shared" si="100"/>
        <v/>
      </c>
      <c r="I1321" s="2"/>
      <c r="M1321" s="6" t="str">
        <f t="shared" si="101"/>
        <v/>
      </c>
      <c r="N1321" s="7" t="str">
        <f>IF($D1321="", "", IF(COUNTIF(Budgets!$T$11:$T$20, $D1321)&gt;0, $F$9, IF(COUNTIF(Budgets!$T$22:$T$46, $D1321)&gt;0, $E$9, "")))</f>
        <v/>
      </c>
      <c r="P1321" s="12" t="str">
        <f t="shared" si="102"/>
        <v/>
      </c>
      <c r="R1321" s="12" t="str">
        <f t="shared" si="103"/>
        <v/>
      </c>
      <c r="T1321" s="12" t="str">
        <f ca="1">IFERROR(INDEX(Report!$BE$6:$BE$17, MATCH($P1321, Report!$AZ$6:$AZ$17, 0)), "")</f>
        <v/>
      </c>
      <c r="V1321" s="12" t="str">
        <f t="shared" ca="1" si="104"/>
        <v/>
      </c>
      <c r="X1321" s="12" t="str">
        <f>IF($B1321="", "", IF(OR(ISNUMBER($B1321)=FALSE, $B1321&lt;Report!$AX$6, $B1321&gt;Report!$AY$17), "Red", ""))</f>
        <v/>
      </c>
    </row>
    <row r="1322" spans="1:24" x14ac:dyDescent="0.25">
      <c r="A1322" s="2"/>
      <c r="B1322" s="86"/>
      <c r="C1322" s="87"/>
      <c r="D1322" s="88"/>
      <c r="E1322" s="89"/>
      <c r="F1322" s="90"/>
      <c r="G1322" s="2"/>
      <c r="H1322" s="38" t="str">
        <f t="shared" si="100"/>
        <v/>
      </c>
      <c r="I1322" s="2"/>
      <c r="M1322" s="6" t="str">
        <f t="shared" si="101"/>
        <v/>
      </c>
      <c r="N1322" s="7" t="str">
        <f>IF($D1322="", "", IF(COUNTIF(Budgets!$T$11:$T$20, $D1322)&gt;0, $F$9, IF(COUNTIF(Budgets!$T$22:$T$46, $D1322)&gt;0, $E$9, "")))</f>
        <v/>
      </c>
      <c r="P1322" s="12" t="str">
        <f t="shared" si="102"/>
        <v/>
      </c>
      <c r="R1322" s="12" t="str">
        <f t="shared" si="103"/>
        <v/>
      </c>
      <c r="T1322" s="12" t="str">
        <f ca="1">IFERROR(INDEX(Report!$BE$6:$BE$17, MATCH($P1322, Report!$AZ$6:$AZ$17, 0)), "")</f>
        <v/>
      </c>
      <c r="V1322" s="12" t="str">
        <f t="shared" ca="1" si="104"/>
        <v/>
      </c>
      <c r="X1322" s="12" t="str">
        <f>IF($B1322="", "", IF(OR(ISNUMBER($B1322)=FALSE, $B1322&lt;Report!$AX$6, $B1322&gt;Report!$AY$17), "Red", ""))</f>
        <v/>
      </c>
    </row>
    <row r="1323" spans="1:24" x14ac:dyDescent="0.25">
      <c r="A1323" s="2"/>
      <c r="B1323" s="86"/>
      <c r="C1323" s="87"/>
      <c r="D1323" s="88"/>
      <c r="E1323" s="89"/>
      <c r="F1323" s="90"/>
      <c r="G1323" s="2"/>
      <c r="H1323" s="38" t="str">
        <f t="shared" si="100"/>
        <v/>
      </c>
      <c r="I1323" s="2"/>
      <c r="M1323" s="6" t="str">
        <f t="shared" si="101"/>
        <v/>
      </c>
      <c r="N1323" s="7" t="str">
        <f>IF($D1323="", "", IF(COUNTIF(Budgets!$T$11:$T$20, $D1323)&gt;0, $F$9, IF(COUNTIF(Budgets!$T$22:$T$46, $D1323)&gt;0, $E$9, "")))</f>
        <v/>
      </c>
      <c r="P1323" s="12" t="str">
        <f t="shared" si="102"/>
        <v/>
      </c>
      <c r="R1323" s="12" t="str">
        <f t="shared" si="103"/>
        <v/>
      </c>
      <c r="T1323" s="12" t="str">
        <f ca="1">IFERROR(INDEX(Report!$BE$6:$BE$17, MATCH($P1323, Report!$AZ$6:$AZ$17, 0)), "")</f>
        <v/>
      </c>
      <c r="V1323" s="12" t="str">
        <f t="shared" ca="1" si="104"/>
        <v/>
      </c>
      <c r="X1323" s="12" t="str">
        <f>IF($B1323="", "", IF(OR(ISNUMBER($B1323)=FALSE, $B1323&lt;Report!$AX$6, $B1323&gt;Report!$AY$17), "Red", ""))</f>
        <v/>
      </c>
    </row>
    <row r="1324" spans="1:24" x14ac:dyDescent="0.25">
      <c r="A1324" s="2"/>
      <c r="B1324" s="86"/>
      <c r="C1324" s="87"/>
      <c r="D1324" s="88"/>
      <c r="E1324" s="89"/>
      <c r="F1324" s="90"/>
      <c r="G1324" s="2"/>
      <c r="H1324" s="38" t="str">
        <f t="shared" si="100"/>
        <v/>
      </c>
      <c r="I1324" s="2"/>
      <c r="M1324" s="6" t="str">
        <f t="shared" si="101"/>
        <v/>
      </c>
      <c r="N1324" s="7" t="str">
        <f>IF($D1324="", "", IF(COUNTIF(Budgets!$T$11:$T$20, $D1324)&gt;0, $F$9, IF(COUNTIF(Budgets!$T$22:$T$46, $D1324)&gt;0, $E$9, "")))</f>
        <v/>
      </c>
      <c r="P1324" s="12" t="str">
        <f t="shared" si="102"/>
        <v/>
      </c>
      <c r="R1324" s="12" t="str">
        <f t="shared" si="103"/>
        <v/>
      </c>
      <c r="T1324" s="12" t="str">
        <f ca="1">IFERROR(INDEX(Report!$BE$6:$BE$17, MATCH($P1324, Report!$AZ$6:$AZ$17, 0)), "")</f>
        <v/>
      </c>
      <c r="V1324" s="12" t="str">
        <f t="shared" ca="1" si="104"/>
        <v/>
      </c>
      <c r="X1324" s="12" t="str">
        <f>IF($B1324="", "", IF(OR(ISNUMBER($B1324)=FALSE, $B1324&lt;Report!$AX$6, $B1324&gt;Report!$AY$17), "Red", ""))</f>
        <v/>
      </c>
    </row>
    <row r="1325" spans="1:24" x14ac:dyDescent="0.25">
      <c r="A1325" s="2"/>
      <c r="B1325" s="86"/>
      <c r="C1325" s="87"/>
      <c r="D1325" s="88"/>
      <c r="E1325" s="89"/>
      <c r="F1325" s="90"/>
      <c r="G1325" s="2"/>
      <c r="H1325" s="38" t="str">
        <f t="shared" si="100"/>
        <v/>
      </c>
      <c r="I1325" s="2"/>
      <c r="M1325" s="6" t="str">
        <f t="shared" si="101"/>
        <v/>
      </c>
      <c r="N1325" s="7" t="str">
        <f>IF($D1325="", "", IF(COUNTIF(Budgets!$T$11:$T$20, $D1325)&gt;0, $F$9, IF(COUNTIF(Budgets!$T$22:$T$46, $D1325)&gt;0, $E$9, "")))</f>
        <v/>
      </c>
      <c r="P1325" s="12" t="str">
        <f t="shared" si="102"/>
        <v/>
      </c>
      <c r="R1325" s="12" t="str">
        <f t="shared" si="103"/>
        <v/>
      </c>
      <c r="T1325" s="12" t="str">
        <f ca="1">IFERROR(INDEX(Report!$BE$6:$BE$17, MATCH($P1325, Report!$AZ$6:$AZ$17, 0)), "")</f>
        <v/>
      </c>
      <c r="V1325" s="12" t="str">
        <f t="shared" ca="1" si="104"/>
        <v/>
      </c>
      <c r="X1325" s="12" t="str">
        <f>IF($B1325="", "", IF(OR(ISNUMBER($B1325)=FALSE, $B1325&lt;Report!$AX$6, $B1325&gt;Report!$AY$17), "Red", ""))</f>
        <v/>
      </c>
    </row>
    <row r="1326" spans="1:24" x14ac:dyDescent="0.25">
      <c r="A1326" s="2"/>
      <c r="B1326" s="86"/>
      <c r="C1326" s="87"/>
      <c r="D1326" s="88"/>
      <c r="E1326" s="89"/>
      <c r="F1326" s="90"/>
      <c r="G1326" s="2"/>
      <c r="H1326" s="38" t="str">
        <f t="shared" si="100"/>
        <v/>
      </c>
      <c r="I1326" s="2"/>
      <c r="M1326" s="6" t="str">
        <f t="shared" si="101"/>
        <v/>
      </c>
      <c r="N1326" s="7" t="str">
        <f>IF($D1326="", "", IF(COUNTIF(Budgets!$T$11:$T$20, $D1326)&gt;0, $F$9, IF(COUNTIF(Budgets!$T$22:$T$46, $D1326)&gt;0, $E$9, "")))</f>
        <v/>
      </c>
      <c r="P1326" s="12" t="str">
        <f t="shared" si="102"/>
        <v/>
      </c>
      <c r="R1326" s="12" t="str">
        <f t="shared" si="103"/>
        <v/>
      </c>
      <c r="T1326" s="12" t="str">
        <f ca="1">IFERROR(INDEX(Report!$BE$6:$BE$17, MATCH($P1326, Report!$AZ$6:$AZ$17, 0)), "")</f>
        <v/>
      </c>
      <c r="V1326" s="12" t="str">
        <f t="shared" ca="1" si="104"/>
        <v/>
      </c>
      <c r="X1326" s="12" t="str">
        <f>IF($B1326="", "", IF(OR(ISNUMBER($B1326)=FALSE, $B1326&lt;Report!$AX$6, $B1326&gt;Report!$AY$17), "Red", ""))</f>
        <v/>
      </c>
    </row>
    <row r="1327" spans="1:24" x14ac:dyDescent="0.25">
      <c r="A1327" s="2"/>
      <c r="B1327" s="86"/>
      <c r="C1327" s="87"/>
      <c r="D1327" s="88"/>
      <c r="E1327" s="89"/>
      <c r="F1327" s="90"/>
      <c r="G1327" s="2"/>
      <c r="H1327" s="38" t="str">
        <f t="shared" si="100"/>
        <v/>
      </c>
      <c r="I1327" s="2"/>
      <c r="M1327" s="6" t="str">
        <f t="shared" si="101"/>
        <v/>
      </c>
      <c r="N1327" s="7" t="str">
        <f>IF($D1327="", "", IF(COUNTIF(Budgets!$T$11:$T$20, $D1327)&gt;0, $F$9, IF(COUNTIF(Budgets!$T$22:$T$46, $D1327)&gt;0, $E$9, "")))</f>
        <v/>
      </c>
      <c r="P1327" s="12" t="str">
        <f t="shared" si="102"/>
        <v/>
      </c>
      <c r="R1327" s="12" t="str">
        <f t="shared" si="103"/>
        <v/>
      </c>
      <c r="T1327" s="12" t="str">
        <f ca="1">IFERROR(INDEX(Report!$BE$6:$BE$17, MATCH($P1327, Report!$AZ$6:$AZ$17, 0)), "")</f>
        <v/>
      </c>
      <c r="V1327" s="12" t="str">
        <f t="shared" ca="1" si="104"/>
        <v/>
      </c>
      <c r="X1327" s="12" t="str">
        <f>IF($B1327="", "", IF(OR(ISNUMBER($B1327)=FALSE, $B1327&lt;Report!$AX$6, $B1327&gt;Report!$AY$17), "Red", ""))</f>
        <v/>
      </c>
    </row>
    <row r="1328" spans="1:24" x14ac:dyDescent="0.25">
      <c r="A1328" s="2"/>
      <c r="B1328" s="86"/>
      <c r="C1328" s="87"/>
      <c r="D1328" s="88"/>
      <c r="E1328" s="89"/>
      <c r="F1328" s="90"/>
      <c r="G1328" s="2"/>
      <c r="H1328" s="38" t="str">
        <f t="shared" si="100"/>
        <v/>
      </c>
      <c r="I1328" s="2"/>
      <c r="M1328" s="6" t="str">
        <f t="shared" si="101"/>
        <v/>
      </c>
      <c r="N1328" s="7" t="str">
        <f>IF($D1328="", "", IF(COUNTIF(Budgets!$T$11:$T$20, $D1328)&gt;0, $F$9, IF(COUNTIF(Budgets!$T$22:$T$46, $D1328)&gt;0, $E$9, "")))</f>
        <v/>
      </c>
      <c r="P1328" s="12" t="str">
        <f t="shared" si="102"/>
        <v/>
      </c>
      <c r="R1328" s="12" t="str">
        <f t="shared" si="103"/>
        <v/>
      </c>
      <c r="T1328" s="12" t="str">
        <f ca="1">IFERROR(INDEX(Report!$BE$6:$BE$17, MATCH($P1328, Report!$AZ$6:$AZ$17, 0)), "")</f>
        <v/>
      </c>
      <c r="V1328" s="12" t="str">
        <f t="shared" ca="1" si="104"/>
        <v/>
      </c>
      <c r="X1328" s="12" t="str">
        <f>IF($B1328="", "", IF(OR(ISNUMBER($B1328)=FALSE, $B1328&lt;Report!$AX$6, $B1328&gt;Report!$AY$17), "Red", ""))</f>
        <v/>
      </c>
    </row>
    <row r="1329" spans="1:24" x14ac:dyDescent="0.25">
      <c r="A1329" s="2"/>
      <c r="B1329" s="86"/>
      <c r="C1329" s="87"/>
      <c r="D1329" s="88"/>
      <c r="E1329" s="89"/>
      <c r="F1329" s="90"/>
      <c r="G1329" s="2"/>
      <c r="H1329" s="38" t="str">
        <f t="shared" si="100"/>
        <v/>
      </c>
      <c r="I1329" s="2"/>
      <c r="M1329" s="6" t="str">
        <f t="shared" si="101"/>
        <v/>
      </c>
      <c r="N1329" s="7" t="str">
        <f>IF($D1329="", "", IF(COUNTIF(Budgets!$T$11:$T$20, $D1329)&gt;0, $F$9, IF(COUNTIF(Budgets!$T$22:$T$46, $D1329)&gt;0, $E$9, "")))</f>
        <v/>
      </c>
      <c r="P1329" s="12" t="str">
        <f t="shared" si="102"/>
        <v/>
      </c>
      <c r="R1329" s="12" t="str">
        <f t="shared" si="103"/>
        <v/>
      </c>
      <c r="T1329" s="12" t="str">
        <f ca="1">IFERROR(INDEX(Report!$BE$6:$BE$17, MATCH($P1329, Report!$AZ$6:$AZ$17, 0)), "")</f>
        <v/>
      </c>
      <c r="V1329" s="12" t="str">
        <f t="shared" ca="1" si="104"/>
        <v/>
      </c>
      <c r="X1329" s="12" t="str">
        <f>IF($B1329="", "", IF(OR(ISNUMBER($B1329)=FALSE, $B1329&lt;Report!$AX$6, $B1329&gt;Report!$AY$17), "Red", ""))</f>
        <v/>
      </c>
    </row>
    <row r="1330" spans="1:24" x14ac:dyDescent="0.25">
      <c r="A1330" s="2"/>
      <c r="B1330" s="86"/>
      <c r="C1330" s="87"/>
      <c r="D1330" s="88"/>
      <c r="E1330" s="89"/>
      <c r="F1330" s="90"/>
      <c r="G1330" s="2"/>
      <c r="H1330" s="38" t="str">
        <f t="shared" si="100"/>
        <v/>
      </c>
      <c r="I1330" s="2"/>
      <c r="M1330" s="6" t="str">
        <f t="shared" si="101"/>
        <v/>
      </c>
      <c r="N1330" s="7" t="str">
        <f>IF($D1330="", "", IF(COUNTIF(Budgets!$T$11:$T$20, $D1330)&gt;0, $F$9, IF(COUNTIF(Budgets!$T$22:$T$46, $D1330)&gt;0, $E$9, "")))</f>
        <v/>
      </c>
      <c r="P1330" s="12" t="str">
        <f t="shared" si="102"/>
        <v/>
      </c>
      <c r="R1330" s="12" t="str">
        <f t="shared" si="103"/>
        <v/>
      </c>
      <c r="T1330" s="12" t="str">
        <f ca="1">IFERROR(INDEX(Report!$BE$6:$BE$17, MATCH($P1330, Report!$AZ$6:$AZ$17, 0)), "")</f>
        <v/>
      </c>
      <c r="V1330" s="12" t="str">
        <f t="shared" ca="1" si="104"/>
        <v/>
      </c>
      <c r="X1330" s="12" t="str">
        <f>IF($B1330="", "", IF(OR(ISNUMBER($B1330)=FALSE, $B1330&lt;Report!$AX$6, $B1330&gt;Report!$AY$17), "Red", ""))</f>
        <v/>
      </c>
    </row>
    <row r="1331" spans="1:24" x14ac:dyDescent="0.25">
      <c r="A1331" s="2"/>
      <c r="B1331" s="86"/>
      <c r="C1331" s="87"/>
      <c r="D1331" s="88"/>
      <c r="E1331" s="89"/>
      <c r="F1331" s="90"/>
      <c r="G1331" s="2"/>
      <c r="H1331" s="38" t="str">
        <f t="shared" si="100"/>
        <v/>
      </c>
      <c r="I1331" s="2"/>
      <c r="M1331" s="6" t="str">
        <f t="shared" si="101"/>
        <v/>
      </c>
      <c r="N1331" s="7" t="str">
        <f>IF($D1331="", "", IF(COUNTIF(Budgets!$T$11:$T$20, $D1331)&gt;0, $F$9, IF(COUNTIF(Budgets!$T$22:$T$46, $D1331)&gt;0, $E$9, "")))</f>
        <v/>
      </c>
      <c r="P1331" s="12" t="str">
        <f t="shared" si="102"/>
        <v/>
      </c>
      <c r="R1331" s="12" t="str">
        <f t="shared" si="103"/>
        <v/>
      </c>
      <c r="T1331" s="12" t="str">
        <f ca="1">IFERROR(INDEX(Report!$BE$6:$BE$17, MATCH($P1331, Report!$AZ$6:$AZ$17, 0)), "")</f>
        <v/>
      </c>
      <c r="V1331" s="12" t="str">
        <f t="shared" ca="1" si="104"/>
        <v/>
      </c>
      <c r="X1331" s="12" t="str">
        <f>IF($B1331="", "", IF(OR(ISNUMBER($B1331)=FALSE, $B1331&lt;Report!$AX$6, $B1331&gt;Report!$AY$17), "Red", ""))</f>
        <v/>
      </c>
    </row>
    <row r="1332" spans="1:24" x14ac:dyDescent="0.25">
      <c r="A1332" s="2"/>
      <c r="B1332" s="86"/>
      <c r="C1332" s="87"/>
      <c r="D1332" s="88"/>
      <c r="E1332" s="89"/>
      <c r="F1332" s="90"/>
      <c r="G1332" s="2"/>
      <c r="H1332" s="38" t="str">
        <f t="shared" si="100"/>
        <v/>
      </c>
      <c r="I1332" s="2"/>
      <c r="M1332" s="6" t="str">
        <f t="shared" si="101"/>
        <v/>
      </c>
      <c r="N1332" s="7" t="str">
        <f>IF($D1332="", "", IF(COUNTIF(Budgets!$T$11:$T$20, $D1332)&gt;0, $F$9, IF(COUNTIF(Budgets!$T$22:$T$46, $D1332)&gt;0, $E$9, "")))</f>
        <v/>
      </c>
      <c r="P1332" s="12" t="str">
        <f t="shared" si="102"/>
        <v/>
      </c>
      <c r="R1332" s="12" t="str">
        <f t="shared" si="103"/>
        <v/>
      </c>
      <c r="T1332" s="12" t="str">
        <f ca="1">IFERROR(INDEX(Report!$BE$6:$BE$17, MATCH($P1332, Report!$AZ$6:$AZ$17, 0)), "")</f>
        <v/>
      </c>
      <c r="V1332" s="12" t="str">
        <f t="shared" ca="1" si="104"/>
        <v/>
      </c>
      <c r="X1332" s="12" t="str">
        <f>IF($B1332="", "", IF(OR(ISNUMBER($B1332)=FALSE, $B1332&lt;Report!$AX$6, $B1332&gt;Report!$AY$17), "Red", ""))</f>
        <v/>
      </c>
    </row>
    <row r="1333" spans="1:24" x14ac:dyDescent="0.25">
      <c r="A1333" s="2"/>
      <c r="B1333" s="86"/>
      <c r="C1333" s="87"/>
      <c r="D1333" s="88"/>
      <c r="E1333" s="89"/>
      <c r="F1333" s="90"/>
      <c r="G1333" s="2"/>
      <c r="H1333" s="38" t="str">
        <f t="shared" si="100"/>
        <v/>
      </c>
      <c r="I1333" s="2"/>
      <c r="M1333" s="6" t="str">
        <f t="shared" si="101"/>
        <v/>
      </c>
      <c r="N1333" s="7" t="str">
        <f>IF($D1333="", "", IF(COUNTIF(Budgets!$T$11:$T$20, $D1333)&gt;0, $F$9, IF(COUNTIF(Budgets!$T$22:$T$46, $D1333)&gt;0, $E$9, "")))</f>
        <v/>
      </c>
      <c r="P1333" s="12" t="str">
        <f t="shared" si="102"/>
        <v/>
      </c>
      <c r="R1333" s="12" t="str">
        <f t="shared" si="103"/>
        <v/>
      </c>
      <c r="T1333" s="12" t="str">
        <f ca="1">IFERROR(INDEX(Report!$BE$6:$BE$17, MATCH($P1333, Report!$AZ$6:$AZ$17, 0)), "")</f>
        <v/>
      </c>
      <c r="V1333" s="12" t="str">
        <f t="shared" ca="1" si="104"/>
        <v/>
      </c>
      <c r="X1333" s="12" t="str">
        <f>IF($B1333="", "", IF(OR(ISNUMBER($B1333)=FALSE, $B1333&lt;Report!$AX$6, $B1333&gt;Report!$AY$17), "Red", ""))</f>
        <v/>
      </c>
    </row>
    <row r="1334" spans="1:24" x14ac:dyDescent="0.25">
      <c r="A1334" s="2"/>
      <c r="B1334" s="86"/>
      <c r="C1334" s="87"/>
      <c r="D1334" s="88"/>
      <c r="E1334" s="89"/>
      <c r="F1334" s="90"/>
      <c r="G1334" s="2"/>
      <c r="H1334" s="38" t="str">
        <f t="shared" si="100"/>
        <v/>
      </c>
      <c r="I1334" s="2"/>
      <c r="M1334" s="6" t="str">
        <f t="shared" si="101"/>
        <v/>
      </c>
      <c r="N1334" s="7" t="str">
        <f>IF($D1334="", "", IF(COUNTIF(Budgets!$T$11:$T$20, $D1334)&gt;0, $F$9, IF(COUNTIF(Budgets!$T$22:$T$46, $D1334)&gt;0, $E$9, "")))</f>
        <v/>
      </c>
      <c r="P1334" s="12" t="str">
        <f t="shared" si="102"/>
        <v/>
      </c>
      <c r="R1334" s="12" t="str">
        <f t="shared" si="103"/>
        <v/>
      </c>
      <c r="T1334" s="12" t="str">
        <f ca="1">IFERROR(INDEX(Report!$BE$6:$BE$17, MATCH($P1334, Report!$AZ$6:$AZ$17, 0)), "")</f>
        <v/>
      </c>
      <c r="V1334" s="12" t="str">
        <f t="shared" ca="1" si="104"/>
        <v/>
      </c>
      <c r="X1334" s="12" t="str">
        <f>IF($B1334="", "", IF(OR(ISNUMBER($B1334)=FALSE, $B1334&lt;Report!$AX$6, $B1334&gt;Report!$AY$17), "Red", ""))</f>
        <v/>
      </c>
    </row>
    <row r="1335" spans="1:24" x14ac:dyDescent="0.25">
      <c r="A1335" s="2"/>
      <c r="B1335" s="86"/>
      <c r="C1335" s="87"/>
      <c r="D1335" s="88"/>
      <c r="E1335" s="89"/>
      <c r="F1335" s="90"/>
      <c r="G1335" s="2"/>
      <c r="H1335" s="38" t="str">
        <f t="shared" si="100"/>
        <v/>
      </c>
      <c r="I1335" s="2"/>
      <c r="M1335" s="6" t="str">
        <f t="shared" si="101"/>
        <v/>
      </c>
      <c r="N1335" s="7" t="str">
        <f>IF($D1335="", "", IF(COUNTIF(Budgets!$T$11:$T$20, $D1335)&gt;0, $F$9, IF(COUNTIF(Budgets!$T$22:$T$46, $D1335)&gt;0, $E$9, "")))</f>
        <v/>
      </c>
      <c r="P1335" s="12" t="str">
        <f t="shared" si="102"/>
        <v/>
      </c>
      <c r="R1335" s="12" t="str">
        <f t="shared" si="103"/>
        <v/>
      </c>
      <c r="T1335" s="12" t="str">
        <f ca="1">IFERROR(INDEX(Report!$BE$6:$BE$17, MATCH($P1335, Report!$AZ$6:$AZ$17, 0)), "")</f>
        <v/>
      </c>
      <c r="V1335" s="12" t="str">
        <f t="shared" ca="1" si="104"/>
        <v/>
      </c>
      <c r="X1335" s="12" t="str">
        <f>IF($B1335="", "", IF(OR(ISNUMBER($B1335)=FALSE, $B1335&lt;Report!$AX$6, $B1335&gt;Report!$AY$17), "Red", ""))</f>
        <v/>
      </c>
    </row>
    <row r="1336" spans="1:24" x14ac:dyDescent="0.25">
      <c r="A1336" s="2"/>
      <c r="B1336" s="86"/>
      <c r="C1336" s="87"/>
      <c r="D1336" s="88"/>
      <c r="E1336" s="89"/>
      <c r="F1336" s="90"/>
      <c r="G1336" s="2"/>
      <c r="H1336" s="38" t="str">
        <f t="shared" si="100"/>
        <v/>
      </c>
      <c r="I1336" s="2"/>
      <c r="M1336" s="6" t="str">
        <f t="shared" si="101"/>
        <v/>
      </c>
      <c r="N1336" s="7" t="str">
        <f>IF($D1336="", "", IF(COUNTIF(Budgets!$T$11:$T$20, $D1336)&gt;0, $F$9, IF(COUNTIF(Budgets!$T$22:$T$46, $D1336)&gt;0, $E$9, "")))</f>
        <v/>
      </c>
      <c r="P1336" s="12" t="str">
        <f t="shared" si="102"/>
        <v/>
      </c>
      <c r="R1336" s="12" t="str">
        <f t="shared" si="103"/>
        <v/>
      </c>
      <c r="T1336" s="12" t="str">
        <f ca="1">IFERROR(INDEX(Report!$BE$6:$BE$17, MATCH($P1336, Report!$AZ$6:$AZ$17, 0)), "")</f>
        <v/>
      </c>
      <c r="V1336" s="12" t="str">
        <f t="shared" ca="1" si="104"/>
        <v/>
      </c>
      <c r="X1336" s="12" t="str">
        <f>IF($B1336="", "", IF(OR(ISNUMBER($B1336)=FALSE, $B1336&lt;Report!$AX$6, $B1336&gt;Report!$AY$17), "Red", ""))</f>
        <v/>
      </c>
    </row>
    <row r="1337" spans="1:24" x14ac:dyDescent="0.25">
      <c r="A1337" s="2"/>
      <c r="B1337" s="86"/>
      <c r="C1337" s="87"/>
      <c r="D1337" s="88"/>
      <c r="E1337" s="89"/>
      <c r="F1337" s="90"/>
      <c r="G1337" s="2"/>
      <c r="H1337" s="38" t="str">
        <f t="shared" si="100"/>
        <v/>
      </c>
      <c r="I1337" s="2"/>
      <c r="M1337" s="6" t="str">
        <f t="shared" si="101"/>
        <v/>
      </c>
      <c r="N1337" s="7" t="str">
        <f>IF($D1337="", "", IF(COUNTIF(Budgets!$T$11:$T$20, $D1337)&gt;0, $F$9, IF(COUNTIF(Budgets!$T$22:$T$46, $D1337)&gt;0, $E$9, "")))</f>
        <v/>
      </c>
      <c r="P1337" s="12" t="str">
        <f t="shared" si="102"/>
        <v/>
      </c>
      <c r="R1337" s="12" t="str">
        <f t="shared" si="103"/>
        <v/>
      </c>
      <c r="T1337" s="12" t="str">
        <f ca="1">IFERROR(INDEX(Report!$BE$6:$BE$17, MATCH($P1337, Report!$AZ$6:$AZ$17, 0)), "")</f>
        <v/>
      </c>
      <c r="V1337" s="12" t="str">
        <f t="shared" ca="1" si="104"/>
        <v/>
      </c>
      <c r="X1337" s="12" t="str">
        <f>IF($B1337="", "", IF(OR(ISNUMBER($B1337)=FALSE, $B1337&lt;Report!$AX$6, $B1337&gt;Report!$AY$17), "Red", ""))</f>
        <v/>
      </c>
    </row>
    <row r="1338" spans="1:24" x14ac:dyDescent="0.25">
      <c r="A1338" s="2"/>
      <c r="B1338" s="86"/>
      <c r="C1338" s="87"/>
      <c r="D1338" s="88"/>
      <c r="E1338" s="89"/>
      <c r="F1338" s="90"/>
      <c r="G1338" s="2"/>
      <c r="H1338" s="38" t="str">
        <f t="shared" si="100"/>
        <v/>
      </c>
      <c r="I1338" s="2"/>
      <c r="M1338" s="6" t="str">
        <f t="shared" si="101"/>
        <v/>
      </c>
      <c r="N1338" s="7" t="str">
        <f>IF($D1338="", "", IF(COUNTIF(Budgets!$T$11:$T$20, $D1338)&gt;0, $F$9, IF(COUNTIF(Budgets!$T$22:$T$46, $D1338)&gt;0, $E$9, "")))</f>
        <v/>
      </c>
      <c r="P1338" s="12" t="str">
        <f t="shared" si="102"/>
        <v/>
      </c>
      <c r="R1338" s="12" t="str">
        <f t="shared" si="103"/>
        <v/>
      </c>
      <c r="T1338" s="12" t="str">
        <f ca="1">IFERROR(INDEX(Report!$BE$6:$BE$17, MATCH($P1338, Report!$AZ$6:$AZ$17, 0)), "")</f>
        <v/>
      </c>
      <c r="V1338" s="12" t="str">
        <f t="shared" ca="1" si="104"/>
        <v/>
      </c>
      <c r="X1338" s="12" t="str">
        <f>IF($B1338="", "", IF(OR(ISNUMBER($B1338)=FALSE, $B1338&lt;Report!$AX$6, $B1338&gt;Report!$AY$17), "Red", ""))</f>
        <v/>
      </c>
    </row>
    <row r="1339" spans="1:24" x14ac:dyDescent="0.25">
      <c r="A1339" s="2"/>
      <c r="B1339" s="86"/>
      <c r="C1339" s="87"/>
      <c r="D1339" s="88"/>
      <c r="E1339" s="89"/>
      <c r="F1339" s="90"/>
      <c r="G1339" s="2"/>
      <c r="H1339" s="38" t="str">
        <f t="shared" si="100"/>
        <v/>
      </c>
      <c r="I1339" s="2"/>
      <c r="M1339" s="6" t="str">
        <f t="shared" si="101"/>
        <v/>
      </c>
      <c r="N1339" s="7" t="str">
        <f>IF($D1339="", "", IF(COUNTIF(Budgets!$T$11:$T$20, $D1339)&gt;0, $F$9, IF(COUNTIF(Budgets!$T$22:$T$46, $D1339)&gt;0, $E$9, "")))</f>
        <v/>
      </c>
      <c r="P1339" s="12" t="str">
        <f t="shared" si="102"/>
        <v/>
      </c>
      <c r="R1339" s="12" t="str">
        <f t="shared" si="103"/>
        <v/>
      </c>
      <c r="T1339" s="12" t="str">
        <f ca="1">IFERROR(INDEX(Report!$BE$6:$BE$17, MATCH($P1339, Report!$AZ$6:$AZ$17, 0)), "")</f>
        <v/>
      </c>
      <c r="V1339" s="12" t="str">
        <f t="shared" ca="1" si="104"/>
        <v/>
      </c>
      <c r="X1339" s="12" t="str">
        <f>IF($B1339="", "", IF(OR(ISNUMBER($B1339)=FALSE, $B1339&lt;Report!$AX$6, $B1339&gt;Report!$AY$17), "Red", ""))</f>
        <v/>
      </c>
    </row>
    <row r="1340" spans="1:24" x14ac:dyDescent="0.25">
      <c r="A1340" s="2"/>
      <c r="B1340" s="86"/>
      <c r="C1340" s="87"/>
      <c r="D1340" s="88"/>
      <c r="E1340" s="89"/>
      <c r="F1340" s="90"/>
      <c r="G1340" s="2"/>
      <c r="H1340" s="38" t="str">
        <f t="shared" si="100"/>
        <v/>
      </c>
      <c r="I1340" s="2"/>
      <c r="M1340" s="6" t="str">
        <f t="shared" si="101"/>
        <v/>
      </c>
      <c r="N1340" s="7" t="str">
        <f>IF($D1340="", "", IF(COUNTIF(Budgets!$T$11:$T$20, $D1340)&gt;0, $F$9, IF(COUNTIF(Budgets!$T$22:$T$46, $D1340)&gt;0, $E$9, "")))</f>
        <v/>
      </c>
      <c r="P1340" s="12" t="str">
        <f t="shared" si="102"/>
        <v/>
      </c>
      <c r="R1340" s="12" t="str">
        <f t="shared" si="103"/>
        <v/>
      </c>
      <c r="T1340" s="12" t="str">
        <f ca="1">IFERROR(INDEX(Report!$BE$6:$BE$17, MATCH($P1340, Report!$AZ$6:$AZ$17, 0)), "")</f>
        <v/>
      </c>
      <c r="V1340" s="12" t="str">
        <f t="shared" ca="1" si="104"/>
        <v/>
      </c>
      <c r="X1340" s="12" t="str">
        <f>IF($B1340="", "", IF(OR(ISNUMBER($B1340)=FALSE, $B1340&lt;Report!$AX$6, $B1340&gt;Report!$AY$17), "Red", ""))</f>
        <v/>
      </c>
    </row>
    <row r="1341" spans="1:24" x14ac:dyDescent="0.25">
      <c r="A1341" s="2"/>
      <c r="B1341" s="86"/>
      <c r="C1341" s="87"/>
      <c r="D1341" s="88"/>
      <c r="E1341" s="89"/>
      <c r="F1341" s="90"/>
      <c r="G1341" s="2"/>
      <c r="H1341" s="38" t="str">
        <f t="shared" si="100"/>
        <v/>
      </c>
      <c r="I1341" s="2"/>
      <c r="M1341" s="6" t="str">
        <f t="shared" si="101"/>
        <v/>
      </c>
      <c r="N1341" s="7" t="str">
        <f>IF($D1341="", "", IF(COUNTIF(Budgets!$T$11:$T$20, $D1341)&gt;0, $F$9, IF(COUNTIF(Budgets!$T$22:$T$46, $D1341)&gt;0, $E$9, "")))</f>
        <v/>
      </c>
      <c r="P1341" s="12" t="str">
        <f t="shared" si="102"/>
        <v/>
      </c>
      <c r="R1341" s="12" t="str">
        <f t="shared" si="103"/>
        <v/>
      </c>
      <c r="T1341" s="12" t="str">
        <f ca="1">IFERROR(INDEX(Report!$BE$6:$BE$17, MATCH($P1341, Report!$AZ$6:$AZ$17, 0)), "")</f>
        <v/>
      </c>
      <c r="V1341" s="12" t="str">
        <f t="shared" ca="1" si="104"/>
        <v/>
      </c>
      <c r="X1341" s="12" t="str">
        <f>IF($B1341="", "", IF(OR(ISNUMBER($B1341)=FALSE, $B1341&lt;Report!$AX$6, $B1341&gt;Report!$AY$17), "Red", ""))</f>
        <v/>
      </c>
    </row>
    <row r="1342" spans="1:24" x14ac:dyDescent="0.25">
      <c r="A1342" s="2"/>
      <c r="B1342" s="86"/>
      <c r="C1342" s="87"/>
      <c r="D1342" s="88"/>
      <c r="E1342" s="89"/>
      <c r="F1342" s="90"/>
      <c r="G1342" s="2"/>
      <c r="H1342" s="38" t="str">
        <f t="shared" si="100"/>
        <v/>
      </c>
      <c r="I1342" s="2"/>
      <c r="M1342" s="6" t="str">
        <f t="shared" si="101"/>
        <v/>
      </c>
      <c r="N1342" s="7" t="str">
        <f>IF($D1342="", "", IF(COUNTIF(Budgets!$T$11:$T$20, $D1342)&gt;0, $F$9, IF(COUNTIF(Budgets!$T$22:$T$46, $D1342)&gt;0, $E$9, "")))</f>
        <v/>
      </c>
      <c r="P1342" s="12" t="str">
        <f t="shared" si="102"/>
        <v/>
      </c>
      <c r="R1342" s="12" t="str">
        <f t="shared" si="103"/>
        <v/>
      </c>
      <c r="T1342" s="12" t="str">
        <f ca="1">IFERROR(INDEX(Report!$BE$6:$BE$17, MATCH($P1342, Report!$AZ$6:$AZ$17, 0)), "")</f>
        <v/>
      </c>
      <c r="V1342" s="12" t="str">
        <f t="shared" ca="1" si="104"/>
        <v/>
      </c>
      <c r="X1342" s="12" t="str">
        <f>IF($B1342="", "", IF(OR(ISNUMBER($B1342)=FALSE, $B1342&lt;Report!$AX$6, $B1342&gt;Report!$AY$17), "Red", ""))</f>
        <v/>
      </c>
    </row>
    <row r="1343" spans="1:24" x14ac:dyDescent="0.25">
      <c r="A1343" s="2"/>
      <c r="B1343" s="86"/>
      <c r="C1343" s="87"/>
      <c r="D1343" s="88"/>
      <c r="E1343" s="89"/>
      <c r="F1343" s="90"/>
      <c r="G1343" s="2"/>
      <c r="H1343" s="38" t="str">
        <f t="shared" si="100"/>
        <v/>
      </c>
      <c r="I1343" s="2"/>
      <c r="M1343" s="6" t="str">
        <f t="shared" si="101"/>
        <v/>
      </c>
      <c r="N1343" s="7" t="str">
        <f>IF($D1343="", "", IF(COUNTIF(Budgets!$T$11:$T$20, $D1343)&gt;0, $F$9, IF(COUNTIF(Budgets!$T$22:$T$46, $D1343)&gt;0, $E$9, "")))</f>
        <v/>
      </c>
      <c r="P1343" s="12" t="str">
        <f t="shared" si="102"/>
        <v/>
      </c>
      <c r="R1343" s="12" t="str">
        <f t="shared" si="103"/>
        <v/>
      </c>
      <c r="T1343" s="12" t="str">
        <f ca="1">IFERROR(INDEX(Report!$BE$6:$BE$17, MATCH($P1343, Report!$AZ$6:$AZ$17, 0)), "")</f>
        <v/>
      </c>
      <c r="V1343" s="12" t="str">
        <f t="shared" ca="1" si="104"/>
        <v/>
      </c>
      <c r="X1343" s="12" t="str">
        <f>IF($B1343="", "", IF(OR(ISNUMBER($B1343)=FALSE, $B1343&lt;Report!$AX$6, $B1343&gt;Report!$AY$17), "Red", ""))</f>
        <v/>
      </c>
    </row>
    <row r="1344" spans="1:24" x14ac:dyDescent="0.25">
      <c r="A1344" s="2"/>
      <c r="B1344" s="86"/>
      <c r="C1344" s="87"/>
      <c r="D1344" s="88"/>
      <c r="E1344" s="89"/>
      <c r="F1344" s="90"/>
      <c r="G1344" s="2"/>
      <c r="H1344" s="38" t="str">
        <f t="shared" si="100"/>
        <v/>
      </c>
      <c r="I1344" s="2"/>
      <c r="M1344" s="6" t="str">
        <f t="shared" si="101"/>
        <v/>
      </c>
      <c r="N1344" s="7" t="str">
        <f>IF($D1344="", "", IF(COUNTIF(Budgets!$T$11:$T$20, $D1344)&gt;0, $F$9, IF(COUNTIF(Budgets!$T$22:$T$46, $D1344)&gt;0, $E$9, "")))</f>
        <v/>
      </c>
      <c r="P1344" s="12" t="str">
        <f t="shared" si="102"/>
        <v/>
      </c>
      <c r="R1344" s="12" t="str">
        <f t="shared" si="103"/>
        <v/>
      </c>
      <c r="T1344" s="12" t="str">
        <f ca="1">IFERROR(INDEX(Report!$BE$6:$BE$17, MATCH($P1344, Report!$AZ$6:$AZ$17, 0)), "")</f>
        <v/>
      </c>
      <c r="V1344" s="12" t="str">
        <f t="shared" ca="1" si="104"/>
        <v/>
      </c>
      <c r="X1344" s="12" t="str">
        <f>IF($B1344="", "", IF(OR(ISNUMBER($B1344)=FALSE, $B1344&lt;Report!$AX$6, $B1344&gt;Report!$AY$17), "Red", ""))</f>
        <v/>
      </c>
    </row>
    <row r="1345" spans="1:24" x14ac:dyDescent="0.25">
      <c r="A1345" s="2"/>
      <c r="B1345" s="86"/>
      <c r="C1345" s="87"/>
      <c r="D1345" s="88"/>
      <c r="E1345" s="89"/>
      <c r="F1345" s="90"/>
      <c r="G1345" s="2"/>
      <c r="H1345" s="38" t="str">
        <f t="shared" si="100"/>
        <v/>
      </c>
      <c r="I1345" s="2"/>
      <c r="M1345" s="6" t="str">
        <f t="shared" si="101"/>
        <v/>
      </c>
      <c r="N1345" s="7" t="str">
        <f>IF($D1345="", "", IF(COUNTIF(Budgets!$T$11:$T$20, $D1345)&gt;0, $F$9, IF(COUNTIF(Budgets!$T$22:$T$46, $D1345)&gt;0, $E$9, "")))</f>
        <v/>
      </c>
      <c r="P1345" s="12" t="str">
        <f t="shared" si="102"/>
        <v/>
      </c>
      <c r="R1345" s="12" t="str">
        <f t="shared" si="103"/>
        <v/>
      </c>
      <c r="T1345" s="12" t="str">
        <f ca="1">IFERROR(INDEX(Report!$BE$6:$BE$17, MATCH($P1345, Report!$AZ$6:$AZ$17, 0)), "")</f>
        <v/>
      </c>
      <c r="V1345" s="12" t="str">
        <f t="shared" ca="1" si="104"/>
        <v/>
      </c>
      <c r="X1345" s="12" t="str">
        <f>IF($B1345="", "", IF(OR(ISNUMBER($B1345)=FALSE, $B1345&lt;Report!$AX$6, $B1345&gt;Report!$AY$17), "Red", ""))</f>
        <v/>
      </c>
    </row>
    <row r="1346" spans="1:24" x14ac:dyDescent="0.25">
      <c r="A1346" s="2"/>
      <c r="B1346" s="86"/>
      <c r="C1346" s="87"/>
      <c r="D1346" s="88"/>
      <c r="E1346" s="89"/>
      <c r="F1346" s="90"/>
      <c r="G1346" s="2"/>
      <c r="H1346" s="38" t="str">
        <f t="shared" si="100"/>
        <v/>
      </c>
      <c r="I1346" s="2"/>
      <c r="M1346" s="6" t="str">
        <f t="shared" si="101"/>
        <v/>
      </c>
      <c r="N1346" s="7" t="str">
        <f>IF($D1346="", "", IF(COUNTIF(Budgets!$T$11:$T$20, $D1346)&gt;0, $F$9, IF(COUNTIF(Budgets!$T$22:$T$46, $D1346)&gt;0, $E$9, "")))</f>
        <v/>
      </c>
      <c r="P1346" s="12" t="str">
        <f t="shared" si="102"/>
        <v/>
      </c>
      <c r="R1346" s="12" t="str">
        <f t="shared" si="103"/>
        <v/>
      </c>
      <c r="T1346" s="12" t="str">
        <f ca="1">IFERROR(INDEX(Report!$BE$6:$BE$17, MATCH($P1346, Report!$AZ$6:$AZ$17, 0)), "")</f>
        <v/>
      </c>
      <c r="V1346" s="12" t="str">
        <f t="shared" ca="1" si="104"/>
        <v/>
      </c>
      <c r="X1346" s="12" t="str">
        <f>IF($B1346="", "", IF(OR(ISNUMBER($B1346)=FALSE, $B1346&lt;Report!$AX$6, $B1346&gt;Report!$AY$17), "Red", ""))</f>
        <v/>
      </c>
    </row>
    <row r="1347" spans="1:24" x14ac:dyDescent="0.25">
      <c r="A1347" s="2"/>
      <c r="B1347" s="86"/>
      <c r="C1347" s="87"/>
      <c r="D1347" s="88"/>
      <c r="E1347" s="89"/>
      <c r="F1347" s="90"/>
      <c r="G1347" s="2"/>
      <c r="H1347" s="38" t="str">
        <f t="shared" si="100"/>
        <v/>
      </c>
      <c r="I1347" s="2"/>
      <c r="M1347" s="6" t="str">
        <f t="shared" si="101"/>
        <v/>
      </c>
      <c r="N1347" s="7" t="str">
        <f>IF($D1347="", "", IF(COUNTIF(Budgets!$T$11:$T$20, $D1347)&gt;0, $F$9, IF(COUNTIF(Budgets!$T$22:$T$46, $D1347)&gt;0, $E$9, "")))</f>
        <v/>
      </c>
      <c r="P1347" s="12" t="str">
        <f t="shared" si="102"/>
        <v/>
      </c>
      <c r="R1347" s="12" t="str">
        <f t="shared" si="103"/>
        <v/>
      </c>
      <c r="T1347" s="12" t="str">
        <f ca="1">IFERROR(INDEX(Report!$BE$6:$BE$17, MATCH($P1347, Report!$AZ$6:$AZ$17, 0)), "")</f>
        <v/>
      </c>
      <c r="V1347" s="12" t="str">
        <f t="shared" ca="1" si="104"/>
        <v/>
      </c>
      <c r="X1347" s="12" t="str">
        <f>IF($B1347="", "", IF(OR(ISNUMBER($B1347)=FALSE, $B1347&lt;Report!$AX$6, $B1347&gt;Report!$AY$17), "Red", ""))</f>
        <v/>
      </c>
    </row>
    <row r="1348" spans="1:24" x14ac:dyDescent="0.25">
      <c r="A1348" s="2"/>
      <c r="B1348" s="86"/>
      <c r="C1348" s="87"/>
      <c r="D1348" s="88"/>
      <c r="E1348" s="89"/>
      <c r="F1348" s="90"/>
      <c r="G1348" s="2"/>
      <c r="H1348" s="38" t="str">
        <f t="shared" si="100"/>
        <v/>
      </c>
      <c r="I1348" s="2"/>
      <c r="M1348" s="6" t="str">
        <f t="shared" si="101"/>
        <v/>
      </c>
      <c r="N1348" s="7" t="str">
        <f>IF($D1348="", "", IF(COUNTIF(Budgets!$T$11:$T$20, $D1348)&gt;0, $F$9, IF(COUNTIF(Budgets!$T$22:$T$46, $D1348)&gt;0, $E$9, "")))</f>
        <v/>
      </c>
      <c r="P1348" s="12" t="str">
        <f t="shared" si="102"/>
        <v/>
      </c>
      <c r="R1348" s="12" t="str">
        <f t="shared" si="103"/>
        <v/>
      </c>
      <c r="T1348" s="12" t="str">
        <f ca="1">IFERROR(INDEX(Report!$BE$6:$BE$17, MATCH($P1348, Report!$AZ$6:$AZ$17, 0)), "")</f>
        <v/>
      </c>
      <c r="V1348" s="12" t="str">
        <f t="shared" ca="1" si="104"/>
        <v/>
      </c>
      <c r="X1348" s="12" t="str">
        <f>IF($B1348="", "", IF(OR(ISNUMBER($B1348)=FALSE, $B1348&lt;Report!$AX$6, $B1348&gt;Report!$AY$17), "Red", ""))</f>
        <v/>
      </c>
    </row>
    <row r="1349" spans="1:24" x14ac:dyDescent="0.25">
      <c r="A1349" s="2"/>
      <c r="B1349" s="86"/>
      <c r="C1349" s="87"/>
      <c r="D1349" s="88"/>
      <c r="E1349" s="89"/>
      <c r="F1349" s="90"/>
      <c r="G1349" s="2"/>
      <c r="H1349" s="38" t="str">
        <f t="shared" si="100"/>
        <v/>
      </c>
      <c r="I1349" s="2"/>
      <c r="M1349" s="6" t="str">
        <f t="shared" si="101"/>
        <v/>
      </c>
      <c r="N1349" s="7" t="str">
        <f>IF($D1349="", "", IF(COUNTIF(Budgets!$T$11:$T$20, $D1349)&gt;0, $F$9, IF(COUNTIF(Budgets!$T$22:$T$46, $D1349)&gt;0, $E$9, "")))</f>
        <v/>
      </c>
      <c r="P1349" s="12" t="str">
        <f t="shared" si="102"/>
        <v/>
      </c>
      <c r="R1349" s="12" t="str">
        <f t="shared" si="103"/>
        <v/>
      </c>
      <c r="T1349" s="12" t="str">
        <f ca="1">IFERROR(INDEX(Report!$BE$6:$BE$17, MATCH($P1349, Report!$AZ$6:$AZ$17, 0)), "")</f>
        <v/>
      </c>
      <c r="V1349" s="12" t="str">
        <f t="shared" ca="1" si="104"/>
        <v/>
      </c>
      <c r="X1349" s="12" t="str">
        <f>IF($B1349="", "", IF(OR(ISNUMBER($B1349)=FALSE, $B1349&lt;Report!$AX$6, $B1349&gt;Report!$AY$17), "Red", ""))</f>
        <v/>
      </c>
    </row>
    <row r="1350" spans="1:24" x14ac:dyDescent="0.25">
      <c r="A1350" s="2"/>
      <c r="B1350" s="86"/>
      <c r="C1350" s="87"/>
      <c r="D1350" s="88"/>
      <c r="E1350" s="89"/>
      <c r="F1350" s="90"/>
      <c r="G1350" s="2"/>
      <c r="H1350" s="38" t="str">
        <f t="shared" si="100"/>
        <v/>
      </c>
      <c r="I1350" s="2"/>
      <c r="M1350" s="6" t="str">
        <f t="shared" si="101"/>
        <v/>
      </c>
      <c r="N1350" s="7" t="str">
        <f>IF($D1350="", "", IF(COUNTIF(Budgets!$T$11:$T$20, $D1350)&gt;0, $F$9, IF(COUNTIF(Budgets!$T$22:$T$46, $D1350)&gt;0, $E$9, "")))</f>
        <v/>
      </c>
      <c r="P1350" s="12" t="str">
        <f t="shared" si="102"/>
        <v/>
      </c>
      <c r="R1350" s="12" t="str">
        <f t="shared" si="103"/>
        <v/>
      </c>
      <c r="T1350" s="12" t="str">
        <f ca="1">IFERROR(INDEX(Report!$BE$6:$BE$17, MATCH($P1350, Report!$AZ$6:$AZ$17, 0)), "")</f>
        <v/>
      </c>
      <c r="V1350" s="12" t="str">
        <f t="shared" ca="1" si="104"/>
        <v/>
      </c>
      <c r="X1350" s="12" t="str">
        <f>IF($B1350="", "", IF(OR(ISNUMBER($B1350)=FALSE, $B1350&lt;Report!$AX$6, $B1350&gt;Report!$AY$17), "Red", ""))</f>
        <v/>
      </c>
    </row>
    <row r="1351" spans="1:24" x14ac:dyDescent="0.25">
      <c r="A1351" s="2"/>
      <c r="B1351" s="86"/>
      <c r="C1351" s="87"/>
      <c r="D1351" s="88"/>
      <c r="E1351" s="89"/>
      <c r="F1351" s="90"/>
      <c r="G1351" s="2"/>
      <c r="H1351" s="38" t="str">
        <f t="shared" si="100"/>
        <v/>
      </c>
      <c r="I1351" s="2"/>
      <c r="M1351" s="6" t="str">
        <f t="shared" si="101"/>
        <v/>
      </c>
      <c r="N1351" s="7" t="str">
        <f>IF($D1351="", "", IF(COUNTIF(Budgets!$T$11:$T$20, $D1351)&gt;0, $F$9, IF(COUNTIF(Budgets!$T$22:$T$46, $D1351)&gt;0, $E$9, "")))</f>
        <v/>
      </c>
      <c r="P1351" s="12" t="str">
        <f t="shared" si="102"/>
        <v/>
      </c>
      <c r="R1351" s="12" t="str">
        <f t="shared" si="103"/>
        <v/>
      </c>
      <c r="T1351" s="12" t="str">
        <f ca="1">IFERROR(INDEX(Report!$BE$6:$BE$17, MATCH($P1351, Report!$AZ$6:$AZ$17, 0)), "")</f>
        <v/>
      </c>
      <c r="V1351" s="12" t="str">
        <f t="shared" ca="1" si="104"/>
        <v/>
      </c>
      <c r="X1351" s="12" t="str">
        <f>IF($B1351="", "", IF(OR(ISNUMBER($B1351)=FALSE, $B1351&lt;Report!$AX$6, $B1351&gt;Report!$AY$17), "Red", ""))</f>
        <v/>
      </c>
    </row>
    <row r="1352" spans="1:24" x14ac:dyDescent="0.25">
      <c r="A1352" s="2"/>
      <c r="B1352" s="86"/>
      <c r="C1352" s="87"/>
      <c r="D1352" s="88"/>
      <c r="E1352" s="89"/>
      <c r="F1352" s="90"/>
      <c r="G1352" s="2"/>
      <c r="H1352" s="38" t="str">
        <f t="shared" si="100"/>
        <v/>
      </c>
      <c r="I1352" s="2"/>
      <c r="M1352" s="6" t="str">
        <f t="shared" si="101"/>
        <v/>
      </c>
      <c r="N1352" s="7" t="str">
        <f>IF($D1352="", "", IF(COUNTIF(Budgets!$T$11:$T$20, $D1352)&gt;0, $F$9, IF(COUNTIF(Budgets!$T$22:$T$46, $D1352)&gt;0, $E$9, "")))</f>
        <v/>
      </c>
      <c r="P1352" s="12" t="str">
        <f t="shared" si="102"/>
        <v/>
      </c>
      <c r="R1352" s="12" t="str">
        <f t="shared" si="103"/>
        <v/>
      </c>
      <c r="T1352" s="12" t="str">
        <f ca="1">IFERROR(INDEX(Report!$BE$6:$BE$17, MATCH($P1352, Report!$AZ$6:$AZ$17, 0)), "")</f>
        <v/>
      </c>
      <c r="V1352" s="12" t="str">
        <f t="shared" ca="1" si="104"/>
        <v/>
      </c>
      <c r="X1352" s="12" t="str">
        <f>IF($B1352="", "", IF(OR(ISNUMBER($B1352)=FALSE, $B1352&lt;Report!$AX$6, $B1352&gt;Report!$AY$17), "Red", ""))</f>
        <v/>
      </c>
    </row>
    <row r="1353" spans="1:24" x14ac:dyDescent="0.25">
      <c r="A1353" s="2"/>
      <c r="B1353" s="86"/>
      <c r="C1353" s="87"/>
      <c r="D1353" s="88"/>
      <c r="E1353" s="89"/>
      <c r="F1353" s="90"/>
      <c r="G1353" s="2"/>
      <c r="H1353" s="38" t="str">
        <f t="shared" si="100"/>
        <v/>
      </c>
      <c r="I1353" s="2"/>
      <c r="M1353" s="6" t="str">
        <f t="shared" si="101"/>
        <v/>
      </c>
      <c r="N1353" s="7" t="str">
        <f>IF($D1353="", "", IF(COUNTIF(Budgets!$T$11:$T$20, $D1353)&gt;0, $F$9, IF(COUNTIF(Budgets!$T$22:$T$46, $D1353)&gt;0, $E$9, "")))</f>
        <v/>
      </c>
      <c r="P1353" s="12" t="str">
        <f t="shared" si="102"/>
        <v/>
      </c>
      <c r="R1353" s="12" t="str">
        <f t="shared" si="103"/>
        <v/>
      </c>
      <c r="T1353" s="12" t="str">
        <f ca="1">IFERROR(INDEX(Report!$BE$6:$BE$17, MATCH($P1353, Report!$AZ$6:$AZ$17, 0)), "")</f>
        <v/>
      </c>
      <c r="V1353" s="12" t="str">
        <f t="shared" ca="1" si="104"/>
        <v/>
      </c>
      <c r="X1353" s="12" t="str">
        <f>IF($B1353="", "", IF(OR(ISNUMBER($B1353)=FALSE, $B1353&lt;Report!$AX$6, $B1353&gt;Report!$AY$17), "Red", ""))</f>
        <v/>
      </c>
    </row>
    <row r="1354" spans="1:24" x14ac:dyDescent="0.25">
      <c r="A1354" s="2"/>
      <c r="B1354" s="86"/>
      <c r="C1354" s="87"/>
      <c r="D1354" s="88"/>
      <c r="E1354" s="89"/>
      <c r="F1354" s="90"/>
      <c r="G1354" s="2"/>
      <c r="H1354" s="38" t="str">
        <f t="shared" si="100"/>
        <v/>
      </c>
      <c r="I1354" s="2"/>
      <c r="M1354" s="6" t="str">
        <f t="shared" si="101"/>
        <v/>
      </c>
      <c r="N1354" s="7" t="str">
        <f>IF($D1354="", "", IF(COUNTIF(Budgets!$T$11:$T$20, $D1354)&gt;0, $F$9, IF(COUNTIF(Budgets!$T$22:$T$46, $D1354)&gt;0, $E$9, "")))</f>
        <v/>
      </c>
      <c r="P1354" s="12" t="str">
        <f t="shared" si="102"/>
        <v/>
      </c>
      <c r="R1354" s="12" t="str">
        <f t="shared" si="103"/>
        <v/>
      </c>
      <c r="T1354" s="12" t="str">
        <f ca="1">IFERROR(INDEX(Report!$BE$6:$BE$17, MATCH($P1354, Report!$AZ$6:$AZ$17, 0)), "")</f>
        <v/>
      </c>
      <c r="V1354" s="12" t="str">
        <f t="shared" ca="1" si="104"/>
        <v/>
      </c>
      <c r="X1354" s="12" t="str">
        <f>IF($B1354="", "", IF(OR(ISNUMBER($B1354)=FALSE, $B1354&lt;Report!$AX$6, $B1354&gt;Report!$AY$17), "Red", ""))</f>
        <v/>
      </c>
    </row>
    <row r="1355" spans="1:24" x14ac:dyDescent="0.25">
      <c r="A1355" s="2"/>
      <c r="B1355" s="86"/>
      <c r="C1355" s="87"/>
      <c r="D1355" s="88"/>
      <c r="E1355" s="89"/>
      <c r="F1355" s="90"/>
      <c r="G1355" s="2"/>
      <c r="H1355" s="38" t="str">
        <f t="shared" si="100"/>
        <v/>
      </c>
      <c r="I1355" s="2"/>
      <c r="M1355" s="6" t="str">
        <f t="shared" si="101"/>
        <v/>
      </c>
      <c r="N1355" s="7" t="str">
        <f>IF($D1355="", "", IF(COUNTIF(Budgets!$T$11:$T$20, $D1355)&gt;0, $F$9, IF(COUNTIF(Budgets!$T$22:$T$46, $D1355)&gt;0, $E$9, "")))</f>
        <v/>
      </c>
      <c r="P1355" s="12" t="str">
        <f t="shared" si="102"/>
        <v/>
      </c>
      <c r="R1355" s="12" t="str">
        <f t="shared" si="103"/>
        <v/>
      </c>
      <c r="T1355" s="12" t="str">
        <f ca="1">IFERROR(INDEX(Report!$BE$6:$BE$17, MATCH($P1355, Report!$AZ$6:$AZ$17, 0)), "")</f>
        <v/>
      </c>
      <c r="V1355" s="12" t="str">
        <f t="shared" ca="1" si="104"/>
        <v/>
      </c>
      <c r="X1355" s="12" t="str">
        <f>IF($B1355="", "", IF(OR(ISNUMBER($B1355)=FALSE, $B1355&lt;Report!$AX$6, $B1355&gt;Report!$AY$17), "Red", ""))</f>
        <v/>
      </c>
    </row>
    <row r="1356" spans="1:24" x14ac:dyDescent="0.25">
      <c r="A1356" s="2"/>
      <c r="B1356" s="86"/>
      <c r="C1356" s="87"/>
      <c r="D1356" s="88"/>
      <c r="E1356" s="89"/>
      <c r="F1356" s="90"/>
      <c r="G1356" s="2"/>
      <c r="H1356" s="38" t="str">
        <f t="shared" ref="H1356:H1419" si="105">IF(OR($M1356="", $N1356=""), "", IF($M1356=$N1356, "", $H$9))</f>
        <v/>
      </c>
      <c r="I1356" s="2"/>
      <c r="M1356" s="6" t="str">
        <f t="shared" ref="M1356:M1419" si="106">IF(AND($E1356="", $F1356=""), "", IF(AND(NOT($E1356=""), NOT($F1356="")), "", IF($E1356="", $F$9, IF($F1356="", $E$9, ""))))</f>
        <v/>
      </c>
      <c r="N1356" s="7" t="str">
        <f>IF($D1356="", "", IF(COUNTIF(Budgets!$T$11:$T$20, $D1356)&gt;0, $F$9, IF(COUNTIF(Budgets!$T$22:$T$46, $D1356)&gt;0, $E$9, "")))</f>
        <v/>
      </c>
      <c r="P1356" s="12" t="str">
        <f t="shared" ref="P1356:P1419" si="107">IF($B1356="", "", IFERROR(TEXT($B1356, "mmm yyyy"), ""))</f>
        <v/>
      </c>
      <c r="R1356" s="12" t="str">
        <f t="shared" ref="R1356:R1419" si="108">IF(OR($P1356="", $D1356=""), "", CONCATENATE($D1356, " - ", $P1356))</f>
        <v/>
      </c>
      <c r="T1356" s="12" t="str">
        <f ca="1">IFERROR(INDEX(Report!$BE$6:$BE$17, MATCH($P1356, Report!$AZ$6:$AZ$17, 0)), "")</f>
        <v/>
      </c>
      <c r="V1356" s="12" t="str">
        <f t="shared" ref="V1356:V1419" ca="1" si="109">IF($T1356="X", IF($D1356="", "", $D1356), "")</f>
        <v/>
      </c>
      <c r="X1356" s="12" t="str">
        <f>IF($B1356="", "", IF(OR(ISNUMBER($B1356)=FALSE, $B1356&lt;Report!$AX$6, $B1356&gt;Report!$AY$17), "Red", ""))</f>
        <v/>
      </c>
    </row>
    <row r="1357" spans="1:24" x14ac:dyDescent="0.25">
      <c r="A1357" s="2"/>
      <c r="B1357" s="86"/>
      <c r="C1357" s="87"/>
      <c r="D1357" s="88"/>
      <c r="E1357" s="89"/>
      <c r="F1357" s="90"/>
      <c r="G1357" s="2"/>
      <c r="H1357" s="38" t="str">
        <f t="shared" si="105"/>
        <v/>
      </c>
      <c r="I1357" s="2"/>
      <c r="M1357" s="6" t="str">
        <f t="shared" si="106"/>
        <v/>
      </c>
      <c r="N1357" s="7" t="str">
        <f>IF($D1357="", "", IF(COUNTIF(Budgets!$T$11:$T$20, $D1357)&gt;0, $F$9, IF(COUNTIF(Budgets!$T$22:$T$46, $D1357)&gt;0, $E$9, "")))</f>
        <v/>
      </c>
      <c r="P1357" s="12" t="str">
        <f t="shared" si="107"/>
        <v/>
      </c>
      <c r="R1357" s="12" t="str">
        <f t="shared" si="108"/>
        <v/>
      </c>
      <c r="T1357" s="12" t="str">
        <f ca="1">IFERROR(INDEX(Report!$BE$6:$BE$17, MATCH($P1357, Report!$AZ$6:$AZ$17, 0)), "")</f>
        <v/>
      </c>
      <c r="V1357" s="12" t="str">
        <f t="shared" ca="1" si="109"/>
        <v/>
      </c>
      <c r="X1357" s="12" t="str">
        <f>IF($B1357="", "", IF(OR(ISNUMBER($B1357)=FALSE, $B1357&lt;Report!$AX$6, $B1357&gt;Report!$AY$17), "Red", ""))</f>
        <v/>
      </c>
    </row>
    <row r="1358" spans="1:24" x14ac:dyDescent="0.25">
      <c r="A1358" s="2"/>
      <c r="B1358" s="86"/>
      <c r="C1358" s="87"/>
      <c r="D1358" s="88"/>
      <c r="E1358" s="89"/>
      <c r="F1358" s="90"/>
      <c r="G1358" s="2"/>
      <c r="H1358" s="38" t="str">
        <f t="shared" si="105"/>
        <v/>
      </c>
      <c r="I1358" s="2"/>
      <c r="M1358" s="6" t="str">
        <f t="shared" si="106"/>
        <v/>
      </c>
      <c r="N1358" s="7" t="str">
        <f>IF($D1358="", "", IF(COUNTIF(Budgets!$T$11:$T$20, $D1358)&gt;0, $F$9, IF(COUNTIF(Budgets!$T$22:$T$46, $D1358)&gt;0, $E$9, "")))</f>
        <v/>
      </c>
      <c r="P1358" s="12" t="str">
        <f t="shared" si="107"/>
        <v/>
      </c>
      <c r="R1358" s="12" t="str">
        <f t="shared" si="108"/>
        <v/>
      </c>
      <c r="T1358" s="12" t="str">
        <f ca="1">IFERROR(INDEX(Report!$BE$6:$BE$17, MATCH($P1358, Report!$AZ$6:$AZ$17, 0)), "")</f>
        <v/>
      </c>
      <c r="V1358" s="12" t="str">
        <f t="shared" ca="1" si="109"/>
        <v/>
      </c>
      <c r="X1358" s="12" t="str">
        <f>IF($B1358="", "", IF(OR(ISNUMBER($B1358)=FALSE, $B1358&lt;Report!$AX$6, $B1358&gt;Report!$AY$17), "Red", ""))</f>
        <v/>
      </c>
    </row>
    <row r="1359" spans="1:24" x14ac:dyDescent="0.25">
      <c r="A1359" s="2"/>
      <c r="B1359" s="86"/>
      <c r="C1359" s="87"/>
      <c r="D1359" s="88"/>
      <c r="E1359" s="89"/>
      <c r="F1359" s="90"/>
      <c r="G1359" s="2"/>
      <c r="H1359" s="38" t="str">
        <f t="shared" si="105"/>
        <v/>
      </c>
      <c r="I1359" s="2"/>
      <c r="M1359" s="6" t="str">
        <f t="shared" si="106"/>
        <v/>
      </c>
      <c r="N1359" s="7" t="str">
        <f>IF($D1359="", "", IF(COUNTIF(Budgets!$T$11:$T$20, $D1359)&gt;0, $F$9, IF(COUNTIF(Budgets!$T$22:$T$46, $D1359)&gt;0, $E$9, "")))</f>
        <v/>
      </c>
      <c r="P1359" s="12" t="str">
        <f t="shared" si="107"/>
        <v/>
      </c>
      <c r="R1359" s="12" t="str">
        <f t="shared" si="108"/>
        <v/>
      </c>
      <c r="T1359" s="12" t="str">
        <f ca="1">IFERROR(INDEX(Report!$BE$6:$BE$17, MATCH($P1359, Report!$AZ$6:$AZ$17, 0)), "")</f>
        <v/>
      </c>
      <c r="V1359" s="12" t="str">
        <f t="shared" ca="1" si="109"/>
        <v/>
      </c>
      <c r="X1359" s="12" t="str">
        <f>IF($B1359="", "", IF(OR(ISNUMBER($B1359)=FALSE, $B1359&lt;Report!$AX$6, $B1359&gt;Report!$AY$17), "Red", ""))</f>
        <v/>
      </c>
    </row>
    <row r="1360" spans="1:24" x14ac:dyDescent="0.25">
      <c r="A1360" s="2"/>
      <c r="B1360" s="86"/>
      <c r="C1360" s="87"/>
      <c r="D1360" s="88"/>
      <c r="E1360" s="89"/>
      <c r="F1360" s="90"/>
      <c r="G1360" s="2"/>
      <c r="H1360" s="38" t="str">
        <f t="shared" si="105"/>
        <v/>
      </c>
      <c r="I1360" s="2"/>
      <c r="M1360" s="6" t="str">
        <f t="shared" si="106"/>
        <v/>
      </c>
      <c r="N1360" s="7" t="str">
        <f>IF($D1360="", "", IF(COUNTIF(Budgets!$T$11:$T$20, $D1360)&gt;0, $F$9, IF(COUNTIF(Budgets!$T$22:$T$46, $D1360)&gt;0, $E$9, "")))</f>
        <v/>
      </c>
      <c r="P1360" s="12" t="str">
        <f t="shared" si="107"/>
        <v/>
      </c>
      <c r="R1360" s="12" t="str">
        <f t="shared" si="108"/>
        <v/>
      </c>
      <c r="T1360" s="12" t="str">
        <f ca="1">IFERROR(INDEX(Report!$BE$6:$BE$17, MATCH($P1360, Report!$AZ$6:$AZ$17, 0)), "")</f>
        <v/>
      </c>
      <c r="V1360" s="12" t="str">
        <f t="shared" ca="1" si="109"/>
        <v/>
      </c>
      <c r="X1360" s="12" t="str">
        <f>IF($B1360="", "", IF(OR(ISNUMBER($B1360)=FALSE, $B1360&lt;Report!$AX$6, $B1360&gt;Report!$AY$17), "Red", ""))</f>
        <v/>
      </c>
    </row>
    <row r="1361" spans="1:24" x14ac:dyDescent="0.25">
      <c r="A1361" s="2"/>
      <c r="B1361" s="86"/>
      <c r="C1361" s="87"/>
      <c r="D1361" s="88"/>
      <c r="E1361" s="89"/>
      <c r="F1361" s="90"/>
      <c r="G1361" s="2"/>
      <c r="H1361" s="38" t="str">
        <f t="shared" si="105"/>
        <v/>
      </c>
      <c r="I1361" s="2"/>
      <c r="M1361" s="6" t="str">
        <f t="shared" si="106"/>
        <v/>
      </c>
      <c r="N1361" s="7" t="str">
        <f>IF($D1361="", "", IF(COUNTIF(Budgets!$T$11:$T$20, $D1361)&gt;0, $F$9, IF(COUNTIF(Budgets!$T$22:$T$46, $D1361)&gt;0, $E$9, "")))</f>
        <v/>
      </c>
      <c r="P1361" s="12" t="str">
        <f t="shared" si="107"/>
        <v/>
      </c>
      <c r="R1361" s="12" t="str">
        <f t="shared" si="108"/>
        <v/>
      </c>
      <c r="T1361" s="12" t="str">
        <f ca="1">IFERROR(INDEX(Report!$BE$6:$BE$17, MATCH($P1361, Report!$AZ$6:$AZ$17, 0)), "")</f>
        <v/>
      </c>
      <c r="V1361" s="12" t="str">
        <f t="shared" ca="1" si="109"/>
        <v/>
      </c>
      <c r="X1361" s="12" t="str">
        <f>IF($B1361="", "", IF(OR(ISNUMBER($B1361)=FALSE, $B1361&lt;Report!$AX$6, $B1361&gt;Report!$AY$17), "Red", ""))</f>
        <v/>
      </c>
    </row>
    <row r="1362" spans="1:24" x14ac:dyDescent="0.25">
      <c r="A1362" s="2"/>
      <c r="B1362" s="86"/>
      <c r="C1362" s="87"/>
      <c r="D1362" s="88"/>
      <c r="E1362" s="89"/>
      <c r="F1362" s="90"/>
      <c r="G1362" s="2"/>
      <c r="H1362" s="38" t="str">
        <f t="shared" si="105"/>
        <v/>
      </c>
      <c r="I1362" s="2"/>
      <c r="M1362" s="6" t="str">
        <f t="shared" si="106"/>
        <v/>
      </c>
      <c r="N1362" s="7" t="str">
        <f>IF($D1362="", "", IF(COUNTIF(Budgets!$T$11:$T$20, $D1362)&gt;0, $F$9, IF(COUNTIF(Budgets!$T$22:$T$46, $D1362)&gt;0, $E$9, "")))</f>
        <v/>
      </c>
      <c r="P1362" s="12" t="str">
        <f t="shared" si="107"/>
        <v/>
      </c>
      <c r="R1362" s="12" t="str">
        <f t="shared" si="108"/>
        <v/>
      </c>
      <c r="T1362" s="12" t="str">
        <f ca="1">IFERROR(INDEX(Report!$BE$6:$BE$17, MATCH($P1362, Report!$AZ$6:$AZ$17, 0)), "")</f>
        <v/>
      </c>
      <c r="V1362" s="12" t="str">
        <f t="shared" ca="1" si="109"/>
        <v/>
      </c>
      <c r="X1362" s="12" t="str">
        <f>IF($B1362="", "", IF(OR(ISNUMBER($B1362)=FALSE, $B1362&lt;Report!$AX$6, $B1362&gt;Report!$AY$17), "Red", ""))</f>
        <v/>
      </c>
    </row>
    <row r="1363" spans="1:24" x14ac:dyDescent="0.25">
      <c r="A1363" s="2"/>
      <c r="B1363" s="86"/>
      <c r="C1363" s="87"/>
      <c r="D1363" s="88"/>
      <c r="E1363" s="89"/>
      <c r="F1363" s="90"/>
      <c r="G1363" s="2"/>
      <c r="H1363" s="38" t="str">
        <f t="shared" si="105"/>
        <v/>
      </c>
      <c r="I1363" s="2"/>
      <c r="M1363" s="6" t="str">
        <f t="shared" si="106"/>
        <v/>
      </c>
      <c r="N1363" s="7" t="str">
        <f>IF($D1363="", "", IF(COUNTIF(Budgets!$T$11:$T$20, $D1363)&gt;0, $F$9, IF(COUNTIF(Budgets!$T$22:$T$46, $D1363)&gt;0, $E$9, "")))</f>
        <v/>
      </c>
      <c r="P1363" s="12" t="str">
        <f t="shared" si="107"/>
        <v/>
      </c>
      <c r="R1363" s="12" t="str">
        <f t="shared" si="108"/>
        <v/>
      </c>
      <c r="T1363" s="12" t="str">
        <f ca="1">IFERROR(INDEX(Report!$BE$6:$BE$17, MATCH($P1363, Report!$AZ$6:$AZ$17, 0)), "")</f>
        <v/>
      </c>
      <c r="V1363" s="12" t="str">
        <f t="shared" ca="1" si="109"/>
        <v/>
      </c>
      <c r="X1363" s="12" t="str">
        <f>IF($B1363="", "", IF(OR(ISNUMBER($B1363)=FALSE, $B1363&lt;Report!$AX$6, $B1363&gt;Report!$AY$17), "Red", ""))</f>
        <v/>
      </c>
    </row>
    <row r="1364" spans="1:24" x14ac:dyDescent="0.25">
      <c r="A1364" s="2"/>
      <c r="B1364" s="86"/>
      <c r="C1364" s="87"/>
      <c r="D1364" s="88"/>
      <c r="E1364" s="89"/>
      <c r="F1364" s="90"/>
      <c r="G1364" s="2"/>
      <c r="H1364" s="38" t="str">
        <f t="shared" si="105"/>
        <v/>
      </c>
      <c r="I1364" s="2"/>
      <c r="M1364" s="6" t="str">
        <f t="shared" si="106"/>
        <v/>
      </c>
      <c r="N1364" s="7" t="str">
        <f>IF($D1364="", "", IF(COUNTIF(Budgets!$T$11:$T$20, $D1364)&gt;0, $F$9, IF(COUNTIF(Budgets!$T$22:$T$46, $D1364)&gt;0, $E$9, "")))</f>
        <v/>
      </c>
      <c r="P1364" s="12" t="str">
        <f t="shared" si="107"/>
        <v/>
      </c>
      <c r="R1364" s="12" t="str">
        <f t="shared" si="108"/>
        <v/>
      </c>
      <c r="T1364" s="12" t="str">
        <f ca="1">IFERROR(INDEX(Report!$BE$6:$BE$17, MATCH($P1364, Report!$AZ$6:$AZ$17, 0)), "")</f>
        <v/>
      </c>
      <c r="V1364" s="12" t="str">
        <f t="shared" ca="1" si="109"/>
        <v/>
      </c>
      <c r="X1364" s="12" t="str">
        <f>IF($B1364="", "", IF(OR(ISNUMBER($B1364)=FALSE, $B1364&lt;Report!$AX$6, $B1364&gt;Report!$AY$17), "Red", ""))</f>
        <v/>
      </c>
    </row>
    <row r="1365" spans="1:24" x14ac:dyDescent="0.25">
      <c r="A1365" s="2"/>
      <c r="B1365" s="86"/>
      <c r="C1365" s="87"/>
      <c r="D1365" s="88"/>
      <c r="E1365" s="89"/>
      <c r="F1365" s="90"/>
      <c r="G1365" s="2"/>
      <c r="H1365" s="38" t="str">
        <f t="shared" si="105"/>
        <v/>
      </c>
      <c r="I1365" s="2"/>
      <c r="M1365" s="6" t="str">
        <f t="shared" si="106"/>
        <v/>
      </c>
      <c r="N1365" s="7" t="str">
        <f>IF($D1365="", "", IF(COUNTIF(Budgets!$T$11:$T$20, $D1365)&gt;0, $F$9, IF(COUNTIF(Budgets!$T$22:$T$46, $D1365)&gt;0, $E$9, "")))</f>
        <v/>
      </c>
      <c r="P1365" s="12" t="str">
        <f t="shared" si="107"/>
        <v/>
      </c>
      <c r="R1365" s="12" t="str">
        <f t="shared" si="108"/>
        <v/>
      </c>
      <c r="T1365" s="12" t="str">
        <f ca="1">IFERROR(INDEX(Report!$BE$6:$BE$17, MATCH($P1365, Report!$AZ$6:$AZ$17, 0)), "")</f>
        <v/>
      </c>
      <c r="V1365" s="12" t="str">
        <f t="shared" ca="1" si="109"/>
        <v/>
      </c>
      <c r="X1365" s="12" t="str">
        <f>IF($B1365="", "", IF(OR(ISNUMBER($B1365)=FALSE, $B1365&lt;Report!$AX$6, $B1365&gt;Report!$AY$17), "Red", ""))</f>
        <v/>
      </c>
    </row>
    <row r="1366" spans="1:24" x14ac:dyDescent="0.25">
      <c r="A1366" s="2"/>
      <c r="B1366" s="86"/>
      <c r="C1366" s="87"/>
      <c r="D1366" s="88"/>
      <c r="E1366" s="89"/>
      <c r="F1366" s="90"/>
      <c r="G1366" s="2"/>
      <c r="H1366" s="38" t="str">
        <f t="shared" si="105"/>
        <v/>
      </c>
      <c r="I1366" s="2"/>
      <c r="M1366" s="6" t="str">
        <f t="shared" si="106"/>
        <v/>
      </c>
      <c r="N1366" s="7" t="str">
        <f>IF($D1366="", "", IF(COUNTIF(Budgets!$T$11:$T$20, $D1366)&gt;0, $F$9, IF(COUNTIF(Budgets!$T$22:$T$46, $D1366)&gt;0, $E$9, "")))</f>
        <v/>
      </c>
      <c r="P1366" s="12" t="str">
        <f t="shared" si="107"/>
        <v/>
      </c>
      <c r="R1366" s="12" t="str">
        <f t="shared" si="108"/>
        <v/>
      </c>
      <c r="T1366" s="12" t="str">
        <f ca="1">IFERROR(INDEX(Report!$BE$6:$BE$17, MATCH($P1366, Report!$AZ$6:$AZ$17, 0)), "")</f>
        <v/>
      </c>
      <c r="V1366" s="12" t="str">
        <f t="shared" ca="1" si="109"/>
        <v/>
      </c>
      <c r="X1366" s="12" t="str">
        <f>IF($B1366="", "", IF(OR(ISNUMBER($B1366)=FALSE, $B1366&lt;Report!$AX$6, $B1366&gt;Report!$AY$17), "Red", ""))</f>
        <v/>
      </c>
    </row>
    <row r="1367" spans="1:24" x14ac:dyDescent="0.25">
      <c r="A1367" s="2"/>
      <c r="B1367" s="86"/>
      <c r="C1367" s="87"/>
      <c r="D1367" s="88"/>
      <c r="E1367" s="89"/>
      <c r="F1367" s="90"/>
      <c r="G1367" s="2"/>
      <c r="H1367" s="38" t="str">
        <f t="shared" si="105"/>
        <v/>
      </c>
      <c r="I1367" s="2"/>
      <c r="M1367" s="6" t="str">
        <f t="shared" si="106"/>
        <v/>
      </c>
      <c r="N1367" s="7" t="str">
        <f>IF($D1367="", "", IF(COUNTIF(Budgets!$T$11:$T$20, $D1367)&gt;0, $F$9, IF(COUNTIF(Budgets!$T$22:$T$46, $D1367)&gt;0, $E$9, "")))</f>
        <v/>
      </c>
      <c r="P1367" s="12" t="str">
        <f t="shared" si="107"/>
        <v/>
      </c>
      <c r="R1367" s="12" t="str">
        <f t="shared" si="108"/>
        <v/>
      </c>
      <c r="T1367" s="12" t="str">
        <f ca="1">IFERROR(INDEX(Report!$BE$6:$BE$17, MATCH($P1367, Report!$AZ$6:$AZ$17, 0)), "")</f>
        <v/>
      </c>
      <c r="V1367" s="12" t="str">
        <f t="shared" ca="1" si="109"/>
        <v/>
      </c>
      <c r="X1367" s="12" t="str">
        <f>IF($B1367="", "", IF(OR(ISNUMBER($B1367)=FALSE, $B1367&lt;Report!$AX$6, $B1367&gt;Report!$AY$17), "Red", ""))</f>
        <v/>
      </c>
    </row>
    <row r="1368" spans="1:24" x14ac:dyDescent="0.25">
      <c r="A1368" s="2"/>
      <c r="B1368" s="86"/>
      <c r="C1368" s="87"/>
      <c r="D1368" s="88"/>
      <c r="E1368" s="89"/>
      <c r="F1368" s="90"/>
      <c r="G1368" s="2"/>
      <c r="H1368" s="38" t="str">
        <f t="shared" si="105"/>
        <v/>
      </c>
      <c r="I1368" s="2"/>
      <c r="M1368" s="6" t="str">
        <f t="shared" si="106"/>
        <v/>
      </c>
      <c r="N1368" s="7" t="str">
        <f>IF($D1368="", "", IF(COUNTIF(Budgets!$T$11:$T$20, $D1368)&gt;0, $F$9, IF(COUNTIF(Budgets!$T$22:$T$46, $D1368)&gt;0, $E$9, "")))</f>
        <v/>
      </c>
      <c r="P1368" s="12" t="str">
        <f t="shared" si="107"/>
        <v/>
      </c>
      <c r="R1368" s="12" t="str">
        <f t="shared" si="108"/>
        <v/>
      </c>
      <c r="T1368" s="12" t="str">
        <f ca="1">IFERROR(INDEX(Report!$BE$6:$BE$17, MATCH($P1368, Report!$AZ$6:$AZ$17, 0)), "")</f>
        <v/>
      </c>
      <c r="V1368" s="12" t="str">
        <f t="shared" ca="1" si="109"/>
        <v/>
      </c>
      <c r="X1368" s="12" t="str">
        <f>IF($B1368="", "", IF(OR(ISNUMBER($B1368)=FALSE, $B1368&lt;Report!$AX$6, $B1368&gt;Report!$AY$17), "Red", ""))</f>
        <v/>
      </c>
    </row>
    <row r="1369" spans="1:24" x14ac:dyDescent="0.25">
      <c r="A1369" s="2"/>
      <c r="B1369" s="86"/>
      <c r="C1369" s="87"/>
      <c r="D1369" s="88"/>
      <c r="E1369" s="89"/>
      <c r="F1369" s="90"/>
      <c r="G1369" s="2"/>
      <c r="H1369" s="38" t="str">
        <f t="shared" si="105"/>
        <v/>
      </c>
      <c r="I1369" s="2"/>
      <c r="M1369" s="6" t="str">
        <f t="shared" si="106"/>
        <v/>
      </c>
      <c r="N1369" s="7" t="str">
        <f>IF($D1369="", "", IF(COUNTIF(Budgets!$T$11:$T$20, $D1369)&gt;0, $F$9, IF(COUNTIF(Budgets!$T$22:$T$46, $D1369)&gt;0, $E$9, "")))</f>
        <v/>
      </c>
      <c r="P1369" s="12" t="str">
        <f t="shared" si="107"/>
        <v/>
      </c>
      <c r="R1369" s="12" t="str">
        <f t="shared" si="108"/>
        <v/>
      </c>
      <c r="T1369" s="12" t="str">
        <f ca="1">IFERROR(INDEX(Report!$BE$6:$BE$17, MATCH($P1369, Report!$AZ$6:$AZ$17, 0)), "")</f>
        <v/>
      </c>
      <c r="V1369" s="12" t="str">
        <f t="shared" ca="1" si="109"/>
        <v/>
      </c>
      <c r="X1369" s="12" t="str">
        <f>IF($B1369="", "", IF(OR(ISNUMBER($B1369)=FALSE, $B1369&lt;Report!$AX$6, $B1369&gt;Report!$AY$17), "Red", ""))</f>
        <v/>
      </c>
    </row>
    <row r="1370" spans="1:24" x14ac:dyDescent="0.25">
      <c r="A1370" s="2"/>
      <c r="B1370" s="86"/>
      <c r="C1370" s="87"/>
      <c r="D1370" s="88"/>
      <c r="E1370" s="89"/>
      <c r="F1370" s="90"/>
      <c r="G1370" s="2"/>
      <c r="H1370" s="38" t="str">
        <f t="shared" si="105"/>
        <v/>
      </c>
      <c r="I1370" s="2"/>
      <c r="M1370" s="6" t="str">
        <f t="shared" si="106"/>
        <v/>
      </c>
      <c r="N1370" s="7" t="str">
        <f>IF($D1370="", "", IF(COUNTIF(Budgets!$T$11:$T$20, $D1370)&gt;0, $F$9, IF(COUNTIF(Budgets!$T$22:$T$46, $D1370)&gt;0, $E$9, "")))</f>
        <v/>
      </c>
      <c r="P1370" s="12" t="str">
        <f t="shared" si="107"/>
        <v/>
      </c>
      <c r="R1370" s="12" t="str">
        <f t="shared" si="108"/>
        <v/>
      </c>
      <c r="T1370" s="12" t="str">
        <f ca="1">IFERROR(INDEX(Report!$BE$6:$BE$17, MATCH($P1370, Report!$AZ$6:$AZ$17, 0)), "")</f>
        <v/>
      </c>
      <c r="V1370" s="12" t="str">
        <f t="shared" ca="1" si="109"/>
        <v/>
      </c>
      <c r="X1370" s="12" t="str">
        <f>IF($B1370="", "", IF(OR(ISNUMBER($B1370)=FALSE, $B1370&lt;Report!$AX$6, $B1370&gt;Report!$AY$17), "Red", ""))</f>
        <v/>
      </c>
    </row>
    <row r="1371" spans="1:24" x14ac:dyDescent="0.25">
      <c r="A1371" s="2"/>
      <c r="B1371" s="86"/>
      <c r="C1371" s="87"/>
      <c r="D1371" s="88"/>
      <c r="E1371" s="89"/>
      <c r="F1371" s="90"/>
      <c r="G1371" s="2"/>
      <c r="H1371" s="38" t="str">
        <f t="shared" si="105"/>
        <v/>
      </c>
      <c r="I1371" s="2"/>
      <c r="M1371" s="6" t="str">
        <f t="shared" si="106"/>
        <v/>
      </c>
      <c r="N1371" s="7" t="str">
        <f>IF($D1371="", "", IF(COUNTIF(Budgets!$T$11:$T$20, $D1371)&gt;0, $F$9, IF(COUNTIF(Budgets!$T$22:$T$46, $D1371)&gt;0, $E$9, "")))</f>
        <v/>
      </c>
      <c r="P1371" s="12" t="str">
        <f t="shared" si="107"/>
        <v/>
      </c>
      <c r="R1371" s="12" t="str">
        <f t="shared" si="108"/>
        <v/>
      </c>
      <c r="T1371" s="12" t="str">
        <f ca="1">IFERROR(INDEX(Report!$BE$6:$BE$17, MATCH($P1371, Report!$AZ$6:$AZ$17, 0)), "")</f>
        <v/>
      </c>
      <c r="V1371" s="12" t="str">
        <f t="shared" ca="1" si="109"/>
        <v/>
      </c>
      <c r="X1371" s="12" t="str">
        <f>IF($B1371="", "", IF(OR(ISNUMBER($B1371)=FALSE, $B1371&lt;Report!$AX$6, $B1371&gt;Report!$AY$17), "Red", ""))</f>
        <v/>
      </c>
    </row>
    <row r="1372" spans="1:24" x14ac:dyDescent="0.25">
      <c r="A1372" s="2"/>
      <c r="B1372" s="86"/>
      <c r="C1372" s="87"/>
      <c r="D1372" s="88"/>
      <c r="E1372" s="89"/>
      <c r="F1372" s="90"/>
      <c r="G1372" s="2"/>
      <c r="H1372" s="38" t="str">
        <f t="shared" si="105"/>
        <v/>
      </c>
      <c r="I1372" s="2"/>
      <c r="M1372" s="6" t="str">
        <f t="shared" si="106"/>
        <v/>
      </c>
      <c r="N1372" s="7" t="str">
        <f>IF($D1372="", "", IF(COUNTIF(Budgets!$T$11:$T$20, $D1372)&gt;0, $F$9, IF(COUNTIF(Budgets!$T$22:$T$46, $D1372)&gt;0, $E$9, "")))</f>
        <v/>
      </c>
      <c r="P1372" s="12" t="str">
        <f t="shared" si="107"/>
        <v/>
      </c>
      <c r="R1372" s="12" t="str">
        <f t="shared" si="108"/>
        <v/>
      </c>
      <c r="T1372" s="12" t="str">
        <f ca="1">IFERROR(INDEX(Report!$BE$6:$BE$17, MATCH($P1372, Report!$AZ$6:$AZ$17, 0)), "")</f>
        <v/>
      </c>
      <c r="V1372" s="12" t="str">
        <f t="shared" ca="1" si="109"/>
        <v/>
      </c>
      <c r="X1372" s="12" t="str">
        <f>IF($B1372="", "", IF(OR(ISNUMBER($B1372)=FALSE, $B1372&lt;Report!$AX$6, $B1372&gt;Report!$AY$17), "Red", ""))</f>
        <v/>
      </c>
    </row>
    <row r="1373" spans="1:24" x14ac:dyDescent="0.25">
      <c r="A1373" s="2"/>
      <c r="B1373" s="86"/>
      <c r="C1373" s="87"/>
      <c r="D1373" s="88"/>
      <c r="E1373" s="89"/>
      <c r="F1373" s="90"/>
      <c r="G1373" s="2"/>
      <c r="H1373" s="38" t="str">
        <f t="shared" si="105"/>
        <v/>
      </c>
      <c r="I1373" s="2"/>
      <c r="M1373" s="6" t="str">
        <f t="shared" si="106"/>
        <v/>
      </c>
      <c r="N1373" s="7" t="str">
        <f>IF($D1373="", "", IF(COUNTIF(Budgets!$T$11:$T$20, $D1373)&gt;0, $F$9, IF(COUNTIF(Budgets!$T$22:$T$46, $D1373)&gt;0, $E$9, "")))</f>
        <v/>
      </c>
      <c r="P1373" s="12" t="str">
        <f t="shared" si="107"/>
        <v/>
      </c>
      <c r="R1373" s="12" t="str">
        <f t="shared" si="108"/>
        <v/>
      </c>
      <c r="T1373" s="12" t="str">
        <f ca="1">IFERROR(INDEX(Report!$BE$6:$BE$17, MATCH($P1373, Report!$AZ$6:$AZ$17, 0)), "")</f>
        <v/>
      </c>
      <c r="V1373" s="12" t="str">
        <f t="shared" ca="1" si="109"/>
        <v/>
      </c>
      <c r="X1373" s="12" t="str">
        <f>IF($B1373="", "", IF(OR(ISNUMBER($B1373)=FALSE, $B1373&lt;Report!$AX$6, $B1373&gt;Report!$AY$17), "Red", ""))</f>
        <v/>
      </c>
    </row>
    <row r="1374" spans="1:24" x14ac:dyDescent="0.25">
      <c r="A1374" s="2"/>
      <c r="B1374" s="86"/>
      <c r="C1374" s="87"/>
      <c r="D1374" s="88"/>
      <c r="E1374" s="89"/>
      <c r="F1374" s="90"/>
      <c r="G1374" s="2"/>
      <c r="H1374" s="38" t="str">
        <f t="shared" si="105"/>
        <v/>
      </c>
      <c r="I1374" s="2"/>
      <c r="M1374" s="6" t="str">
        <f t="shared" si="106"/>
        <v/>
      </c>
      <c r="N1374" s="7" t="str">
        <f>IF($D1374="", "", IF(COUNTIF(Budgets!$T$11:$T$20, $D1374)&gt;0, $F$9, IF(COUNTIF(Budgets!$T$22:$T$46, $D1374)&gt;0, $E$9, "")))</f>
        <v/>
      </c>
      <c r="P1374" s="12" t="str">
        <f t="shared" si="107"/>
        <v/>
      </c>
      <c r="R1374" s="12" t="str">
        <f t="shared" si="108"/>
        <v/>
      </c>
      <c r="T1374" s="12" t="str">
        <f ca="1">IFERROR(INDEX(Report!$BE$6:$BE$17, MATCH($P1374, Report!$AZ$6:$AZ$17, 0)), "")</f>
        <v/>
      </c>
      <c r="V1374" s="12" t="str">
        <f t="shared" ca="1" si="109"/>
        <v/>
      </c>
      <c r="X1374" s="12" t="str">
        <f>IF($B1374="", "", IF(OR(ISNUMBER($B1374)=FALSE, $B1374&lt;Report!$AX$6, $B1374&gt;Report!$AY$17), "Red", ""))</f>
        <v/>
      </c>
    </row>
    <row r="1375" spans="1:24" x14ac:dyDescent="0.25">
      <c r="A1375" s="2"/>
      <c r="B1375" s="86"/>
      <c r="C1375" s="87"/>
      <c r="D1375" s="88"/>
      <c r="E1375" s="89"/>
      <c r="F1375" s="90"/>
      <c r="G1375" s="2"/>
      <c r="H1375" s="38" t="str">
        <f t="shared" si="105"/>
        <v/>
      </c>
      <c r="I1375" s="2"/>
      <c r="M1375" s="6" t="str">
        <f t="shared" si="106"/>
        <v/>
      </c>
      <c r="N1375" s="7" t="str">
        <f>IF($D1375="", "", IF(COUNTIF(Budgets!$T$11:$T$20, $D1375)&gt;0, $F$9, IF(COUNTIF(Budgets!$T$22:$T$46, $D1375)&gt;0, $E$9, "")))</f>
        <v/>
      </c>
      <c r="P1375" s="12" t="str">
        <f t="shared" si="107"/>
        <v/>
      </c>
      <c r="R1375" s="12" t="str">
        <f t="shared" si="108"/>
        <v/>
      </c>
      <c r="T1375" s="12" t="str">
        <f ca="1">IFERROR(INDEX(Report!$BE$6:$BE$17, MATCH($P1375, Report!$AZ$6:$AZ$17, 0)), "")</f>
        <v/>
      </c>
      <c r="V1375" s="12" t="str">
        <f t="shared" ca="1" si="109"/>
        <v/>
      </c>
      <c r="X1375" s="12" t="str">
        <f>IF($B1375="", "", IF(OR(ISNUMBER($B1375)=FALSE, $B1375&lt;Report!$AX$6, $B1375&gt;Report!$AY$17), "Red", ""))</f>
        <v/>
      </c>
    </row>
    <row r="1376" spans="1:24" x14ac:dyDescent="0.25">
      <c r="A1376" s="2"/>
      <c r="B1376" s="86"/>
      <c r="C1376" s="87"/>
      <c r="D1376" s="88"/>
      <c r="E1376" s="89"/>
      <c r="F1376" s="90"/>
      <c r="G1376" s="2"/>
      <c r="H1376" s="38" t="str">
        <f t="shared" si="105"/>
        <v/>
      </c>
      <c r="I1376" s="2"/>
      <c r="M1376" s="6" t="str">
        <f t="shared" si="106"/>
        <v/>
      </c>
      <c r="N1376" s="7" t="str">
        <f>IF($D1376="", "", IF(COUNTIF(Budgets!$T$11:$T$20, $D1376)&gt;0, $F$9, IF(COUNTIF(Budgets!$T$22:$T$46, $D1376)&gt;0, $E$9, "")))</f>
        <v/>
      </c>
      <c r="P1376" s="12" t="str">
        <f t="shared" si="107"/>
        <v/>
      </c>
      <c r="R1376" s="12" t="str">
        <f t="shared" si="108"/>
        <v/>
      </c>
      <c r="T1376" s="12" t="str">
        <f ca="1">IFERROR(INDEX(Report!$BE$6:$BE$17, MATCH($P1376, Report!$AZ$6:$AZ$17, 0)), "")</f>
        <v/>
      </c>
      <c r="V1376" s="12" t="str">
        <f t="shared" ca="1" si="109"/>
        <v/>
      </c>
      <c r="X1376" s="12" t="str">
        <f>IF($B1376="", "", IF(OR(ISNUMBER($B1376)=FALSE, $B1376&lt;Report!$AX$6, $B1376&gt;Report!$AY$17), "Red", ""))</f>
        <v/>
      </c>
    </row>
    <row r="1377" spans="1:24" x14ac:dyDescent="0.25">
      <c r="A1377" s="2"/>
      <c r="B1377" s="86"/>
      <c r="C1377" s="87"/>
      <c r="D1377" s="88"/>
      <c r="E1377" s="89"/>
      <c r="F1377" s="90"/>
      <c r="G1377" s="2"/>
      <c r="H1377" s="38" t="str">
        <f t="shared" si="105"/>
        <v/>
      </c>
      <c r="I1377" s="2"/>
      <c r="M1377" s="6" t="str">
        <f t="shared" si="106"/>
        <v/>
      </c>
      <c r="N1377" s="7" t="str">
        <f>IF($D1377="", "", IF(COUNTIF(Budgets!$T$11:$T$20, $D1377)&gt;0, $F$9, IF(COUNTIF(Budgets!$T$22:$T$46, $D1377)&gt;0, $E$9, "")))</f>
        <v/>
      </c>
      <c r="P1377" s="12" t="str">
        <f t="shared" si="107"/>
        <v/>
      </c>
      <c r="R1377" s="12" t="str">
        <f t="shared" si="108"/>
        <v/>
      </c>
      <c r="T1377" s="12" t="str">
        <f ca="1">IFERROR(INDEX(Report!$BE$6:$BE$17, MATCH($P1377, Report!$AZ$6:$AZ$17, 0)), "")</f>
        <v/>
      </c>
      <c r="V1377" s="12" t="str">
        <f t="shared" ca="1" si="109"/>
        <v/>
      </c>
      <c r="X1377" s="12" t="str">
        <f>IF($B1377="", "", IF(OR(ISNUMBER($B1377)=FALSE, $B1377&lt;Report!$AX$6, $B1377&gt;Report!$AY$17), "Red", ""))</f>
        <v/>
      </c>
    </row>
    <row r="1378" spans="1:24" x14ac:dyDescent="0.25">
      <c r="A1378" s="2"/>
      <c r="B1378" s="86"/>
      <c r="C1378" s="87"/>
      <c r="D1378" s="88"/>
      <c r="E1378" s="89"/>
      <c r="F1378" s="90"/>
      <c r="G1378" s="2"/>
      <c r="H1378" s="38" t="str">
        <f t="shared" si="105"/>
        <v/>
      </c>
      <c r="I1378" s="2"/>
      <c r="M1378" s="6" t="str">
        <f t="shared" si="106"/>
        <v/>
      </c>
      <c r="N1378" s="7" t="str">
        <f>IF($D1378="", "", IF(COUNTIF(Budgets!$T$11:$T$20, $D1378)&gt;0, $F$9, IF(COUNTIF(Budgets!$T$22:$T$46, $D1378)&gt;0, $E$9, "")))</f>
        <v/>
      </c>
      <c r="P1378" s="12" t="str">
        <f t="shared" si="107"/>
        <v/>
      </c>
      <c r="R1378" s="12" t="str">
        <f t="shared" si="108"/>
        <v/>
      </c>
      <c r="T1378" s="12" t="str">
        <f ca="1">IFERROR(INDEX(Report!$BE$6:$BE$17, MATCH($P1378, Report!$AZ$6:$AZ$17, 0)), "")</f>
        <v/>
      </c>
      <c r="V1378" s="12" t="str">
        <f t="shared" ca="1" si="109"/>
        <v/>
      </c>
      <c r="X1378" s="12" t="str">
        <f>IF($B1378="", "", IF(OR(ISNUMBER($B1378)=FALSE, $B1378&lt;Report!$AX$6, $B1378&gt;Report!$AY$17), "Red", ""))</f>
        <v/>
      </c>
    </row>
    <row r="1379" spans="1:24" x14ac:dyDescent="0.25">
      <c r="A1379" s="2"/>
      <c r="B1379" s="86"/>
      <c r="C1379" s="87"/>
      <c r="D1379" s="88"/>
      <c r="E1379" s="89"/>
      <c r="F1379" s="90"/>
      <c r="G1379" s="2"/>
      <c r="H1379" s="38" t="str">
        <f t="shared" si="105"/>
        <v/>
      </c>
      <c r="I1379" s="2"/>
      <c r="M1379" s="6" t="str">
        <f t="shared" si="106"/>
        <v/>
      </c>
      <c r="N1379" s="7" t="str">
        <f>IF($D1379="", "", IF(COUNTIF(Budgets!$T$11:$T$20, $D1379)&gt;0, $F$9, IF(COUNTIF(Budgets!$T$22:$T$46, $D1379)&gt;0, $E$9, "")))</f>
        <v/>
      </c>
      <c r="P1379" s="12" t="str">
        <f t="shared" si="107"/>
        <v/>
      </c>
      <c r="R1379" s="12" t="str">
        <f t="shared" si="108"/>
        <v/>
      </c>
      <c r="T1379" s="12" t="str">
        <f ca="1">IFERROR(INDEX(Report!$BE$6:$BE$17, MATCH($P1379, Report!$AZ$6:$AZ$17, 0)), "")</f>
        <v/>
      </c>
      <c r="V1379" s="12" t="str">
        <f t="shared" ca="1" si="109"/>
        <v/>
      </c>
      <c r="X1379" s="12" t="str">
        <f>IF($B1379="", "", IF(OR(ISNUMBER($B1379)=FALSE, $B1379&lt;Report!$AX$6, $B1379&gt;Report!$AY$17), "Red", ""))</f>
        <v/>
      </c>
    </row>
    <row r="1380" spans="1:24" x14ac:dyDescent="0.25">
      <c r="A1380" s="2"/>
      <c r="B1380" s="86"/>
      <c r="C1380" s="87"/>
      <c r="D1380" s="88"/>
      <c r="E1380" s="89"/>
      <c r="F1380" s="90"/>
      <c r="G1380" s="2"/>
      <c r="H1380" s="38" t="str">
        <f t="shared" si="105"/>
        <v/>
      </c>
      <c r="I1380" s="2"/>
      <c r="M1380" s="6" t="str">
        <f t="shared" si="106"/>
        <v/>
      </c>
      <c r="N1380" s="7" t="str">
        <f>IF($D1380="", "", IF(COUNTIF(Budgets!$T$11:$T$20, $D1380)&gt;0, $F$9, IF(COUNTIF(Budgets!$T$22:$T$46, $D1380)&gt;0, $E$9, "")))</f>
        <v/>
      </c>
      <c r="P1380" s="12" t="str">
        <f t="shared" si="107"/>
        <v/>
      </c>
      <c r="R1380" s="12" t="str">
        <f t="shared" si="108"/>
        <v/>
      </c>
      <c r="T1380" s="12" t="str">
        <f ca="1">IFERROR(INDEX(Report!$BE$6:$BE$17, MATCH($P1380, Report!$AZ$6:$AZ$17, 0)), "")</f>
        <v/>
      </c>
      <c r="V1380" s="12" t="str">
        <f t="shared" ca="1" si="109"/>
        <v/>
      </c>
      <c r="X1380" s="12" t="str">
        <f>IF($B1380="", "", IF(OR(ISNUMBER($B1380)=FALSE, $B1380&lt;Report!$AX$6, $B1380&gt;Report!$AY$17), "Red", ""))</f>
        <v/>
      </c>
    </row>
    <row r="1381" spans="1:24" x14ac:dyDescent="0.25">
      <c r="A1381" s="2"/>
      <c r="B1381" s="86"/>
      <c r="C1381" s="87"/>
      <c r="D1381" s="88"/>
      <c r="E1381" s="89"/>
      <c r="F1381" s="90"/>
      <c r="G1381" s="2"/>
      <c r="H1381" s="38" t="str">
        <f t="shared" si="105"/>
        <v/>
      </c>
      <c r="I1381" s="2"/>
      <c r="M1381" s="6" t="str">
        <f t="shared" si="106"/>
        <v/>
      </c>
      <c r="N1381" s="7" t="str">
        <f>IF($D1381="", "", IF(COUNTIF(Budgets!$T$11:$T$20, $D1381)&gt;0, $F$9, IF(COUNTIF(Budgets!$T$22:$T$46, $D1381)&gt;0, $E$9, "")))</f>
        <v/>
      </c>
      <c r="P1381" s="12" t="str">
        <f t="shared" si="107"/>
        <v/>
      </c>
      <c r="R1381" s="12" t="str">
        <f t="shared" si="108"/>
        <v/>
      </c>
      <c r="T1381" s="12" t="str">
        <f ca="1">IFERROR(INDEX(Report!$BE$6:$BE$17, MATCH($P1381, Report!$AZ$6:$AZ$17, 0)), "")</f>
        <v/>
      </c>
      <c r="V1381" s="12" t="str">
        <f t="shared" ca="1" si="109"/>
        <v/>
      </c>
      <c r="X1381" s="12" t="str">
        <f>IF($B1381="", "", IF(OR(ISNUMBER($B1381)=FALSE, $B1381&lt;Report!$AX$6, $B1381&gt;Report!$AY$17), "Red", ""))</f>
        <v/>
      </c>
    </row>
    <row r="1382" spans="1:24" x14ac:dyDescent="0.25">
      <c r="A1382" s="2"/>
      <c r="B1382" s="86"/>
      <c r="C1382" s="87"/>
      <c r="D1382" s="88"/>
      <c r="E1382" s="89"/>
      <c r="F1382" s="90"/>
      <c r="G1382" s="2"/>
      <c r="H1382" s="38" t="str">
        <f t="shared" si="105"/>
        <v/>
      </c>
      <c r="I1382" s="2"/>
      <c r="M1382" s="6" t="str">
        <f t="shared" si="106"/>
        <v/>
      </c>
      <c r="N1382" s="7" t="str">
        <f>IF($D1382="", "", IF(COUNTIF(Budgets!$T$11:$T$20, $D1382)&gt;0, $F$9, IF(COUNTIF(Budgets!$T$22:$T$46, $D1382)&gt;0, $E$9, "")))</f>
        <v/>
      </c>
      <c r="P1382" s="12" t="str">
        <f t="shared" si="107"/>
        <v/>
      </c>
      <c r="R1382" s="12" t="str">
        <f t="shared" si="108"/>
        <v/>
      </c>
      <c r="T1382" s="12" t="str">
        <f ca="1">IFERROR(INDEX(Report!$BE$6:$BE$17, MATCH($P1382, Report!$AZ$6:$AZ$17, 0)), "")</f>
        <v/>
      </c>
      <c r="V1382" s="12" t="str">
        <f t="shared" ca="1" si="109"/>
        <v/>
      </c>
      <c r="X1382" s="12" t="str">
        <f>IF($B1382="", "", IF(OR(ISNUMBER($B1382)=FALSE, $B1382&lt;Report!$AX$6, $B1382&gt;Report!$AY$17), "Red", ""))</f>
        <v/>
      </c>
    </row>
    <row r="1383" spans="1:24" x14ac:dyDescent="0.25">
      <c r="A1383" s="2"/>
      <c r="B1383" s="86"/>
      <c r="C1383" s="87"/>
      <c r="D1383" s="88"/>
      <c r="E1383" s="89"/>
      <c r="F1383" s="90"/>
      <c r="G1383" s="2"/>
      <c r="H1383" s="38" t="str">
        <f t="shared" si="105"/>
        <v/>
      </c>
      <c r="I1383" s="2"/>
      <c r="M1383" s="6" t="str">
        <f t="shared" si="106"/>
        <v/>
      </c>
      <c r="N1383" s="7" t="str">
        <f>IF($D1383="", "", IF(COUNTIF(Budgets!$T$11:$T$20, $D1383)&gt;0, $F$9, IF(COUNTIF(Budgets!$T$22:$T$46, $D1383)&gt;0, $E$9, "")))</f>
        <v/>
      </c>
      <c r="P1383" s="12" t="str">
        <f t="shared" si="107"/>
        <v/>
      </c>
      <c r="R1383" s="12" t="str">
        <f t="shared" si="108"/>
        <v/>
      </c>
      <c r="T1383" s="12" t="str">
        <f ca="1">IFERROR(INDEX(Report!$BE$6:$BE$17, MATCH($P1383, Report!$AZ$6:$AZ$17, 0)), "")</f>
        <v/>
      </c>
      <c r="V1383" s="12" t="str">
        <f t="shared" ca="1" si="109"/>
        <v/>
      </c>
      <c r="X1383" s="12" t="str">
        <f>IF($B1383="", "", IF(OR(ISNUMBER($B1383)=FALSE, $B1383&lt;Report!$AX$6, $B1383&gt;Report!$AY$17), "Red", ""))</f>
        <v/>
      </c>
    </row>
    <row r="1384" spans="1:24" x14ac:dyDescent="0.25">
      <c r="A1384" s="2"/>
      <c r="B1384" s="86"/>
      <c r="C1384" s="87"/>
      <c r="D1384" s="88"/>
      <c r="E1384" s="89"/>
      <c r="F1384" s="90"/>
      <c r="G1384" s="2"/>
      <c r="H1384" s="38" t="str">
        <f t="shared" si="105"/>
        <v/>
      </c>
      <c r="I1384" s="2"/>
      <c r="M1384" s="6" t="str">
        <f t="shared" si="106"/>
        <v/>
      </c>
      <c r="N1384" s="7" t="str">
        <f>IF($D1384="", "", IF(COUNTIF(Budgets!$T$11:$T$20, $D1384)&gt;0, $F$9, IF(COUNTIF(Budgets!$T$22:$T$46, $D1384)&gt;0, $E$9, "")))</f>
        <v/>
      </c>
      <c r="P1384" s="12" t="str">
        <f t="shared" si="107"/>
        <v/>
      </c>
      <c r="R1384" s="12" t="str">
        <f t="shared" si="108"/>
        <v/>
      </c>
      <c r="T1384" s="12" t="str">
        <f ca="1">IFERROR(INDEX(Report!$BE$6:$BE$17, MATCH($P1384, Report!$AZ$6:$AZ$17, 0)), "")</f>
        <v/>
      </c>
      <c r="V1384" s="12" t="str">
        <f t="shared" ca="1" si="109"/>
        <v/>
      </c>
      <c r="X1384" s="12" t="str">
        <f>IF($B1384="", "", IF(OR(ISNUMBER($B1384)=FALSE, $B1384&lt;Report!$AX$6, $B1384&gt;Report!$AY$17), "Red", ""))</f>
        <v/>
      </c>
    </row>
    <row r="1385" spans="1:24" x14ac:dyDescent="0.25">
      <c r="A1385" s="2"/>
      <c r="B1385" s="86"/>
      <c r="C1385" s="87"/>
      <c r="D1385" s="88"/>
      <c r="E1385" s="89"/>
      <c r="F1385" s="90"/>
      <c r="G1385" s="2"/>
      <c r="H1385" s="38" t="str">
        <f t="shared" si="105"/>
        <v/>
      </c>
      <c r="I1385" s="2"/>
      <c r="M1385" s="6" t="str">
        <f t="shared" si="106"/>
        <v/>
      </c>
      <c r="N1385" s="7" t="str">
        <f>IF($D1385="", "", IF(COUNTIF(Budgets!$T$11:$T$20, $D1385)&gt;0, $F$9, IF(COUNTIF(Budgets!$T$22:$T$46, $D1385)&gt;0, $E$9, "")))</f>
        <v/>
      </c>
      <c r="P1385" s="12" t="str">
        <f t="shared" si="107"/>
        <v/>
      </c>
      <c r="R1385" s="12" t="str">
        <f t="shared" si="108"/>
        <v/>
      </c>
      <c r="T1385" s="12" t="str">
        <f ca="1">IFERROR(INDEX(Report!$BE$6:$BE$17, MATCH($P1385, Report!$AZ$6:$AZ$17, 0)), "")</f>
        <v/>
      </c>
      <c r="V1385" s="12" t="str">
        <f t="shared" ca="1" si="109"/>
        <v/>
      </c>
      <c r="X1385" s="12" t="str">
        <f>IF($B1385="", "", IF(OR(ISNUMBER($B1385)=FALSE, $B1385&lt;Report!$AX$6, $B1385&gt;Report!$AY$17), "Red", ""))</f>
        <v/>
      </c>
    </row>
    <row r="1386" spans="1:24" x14ac:dyDescent="0.25">
      <c r="A1386" s="2"/>
      <c r="B1386" s="86"/>
      <c r="C1386" s="87"/>
      <c r="D1386" s="88"/>
      <c r="E1386" s="89"/>
      <c r="F1386" s="90"/>
      <c r="G1386" s="2"/>
      <c r="H1386" s="38" t="str">
        <f t="shared" si="105"/>
        <v/>
      </c>
      <c r="I1386" s="2"/>
      <c r="M1386" s="6" t="str">
        <f t="shared" si="106"/>
        <v/>
      </c>
      <c r="N1386" s="7" t="str">
        <f>IF($D1386="", "", IF(COUNTIF(Budgets!$T$11:$T$20, $D1386)&gt;0, $F$9, IF(COUNTIF(Budgets!$T$22:$T$46, $D1386)&gt;0, $E$9, "")))</f>
        <v/>
      </c>
      <c r="P1386" s="12" t="str">
        <f t="shared" si="107"/>
        <v/>
      </c>
      <c r="R1386" s="12" t="str">
        <f t="shared" si="108"/>
        <v/>
      </c>
      <c r="T1386" s="12" t="str">
        <f ca="1">IFERROR(INDEX(Report!$BE$6:$BE$17, MATCH($P1386, Report!$AZ$6:$AZ$17, 0)), "")</f>
        <v/>
      </c>
      <c r="V1386" s="12" t="str">
        <f t="shared" ca="1" si="109"/>
        <v/>
      </c>
      <c r="X1386" s="12" t="str">
        <f>IF($B1386="", "", IF(OR(ISNUMBER($B1386)=FALSE, $B1386&lt;Report!$AX$6, $B1386&gt;Report!$AY$17), "Red", ""))</f>
        <v/>
      </c>
    </row>
    <row r="1387" spans="1:24" x14ac:dyDescent="0.25">
      <c r="A1387" s="2"/>
      <c r="B1387" s="86"/>
      <c r="C1387" s="87"/>
      <c r="D1387" s="88"/>
      <c r="E1387" s="89"/>
      <c r="F1387" s="90"/>
      <c r="G1387" s="2"/>
      <c r="H1387" s="38" t="str">
        <f t="shared" si="105"/>
        <v/>
      </c>
      <c r="I1387" s="2"/>
      <c r="M1387" s="6" t="str">
        <f t="shared" si="106"/>
        <v/>
      </c>
      <c r="N1387" s="7" t="str">
        <f>IF($D1387="", "", IF(COUNTIF(Budgets!$T$11:$T$20, $D1387)&gt;0, $F$9, IF(COUNTIF(Budgets!$T$22:$T$46, $D1387)&gt;0, $E$9, "")))</f>
        <v/>
      </c>
      <c r="P1387" s="12" t="str">
        <f t="shared" si="107"/>
        <v/>
      </c>
      <c r="R1387" s="12" t="str">
        <f t="shared" si="108"/>
        <v/>
      </c>
      <c r="T1387" s="12" t="str">
        <f ca="1">IFERROR(INDEX(Report!$BE$6:$BE$17, MATCH($P1387, Report!$AZ$6:$AZ$17, 0)), "")</f>
        <v/>
      </c>
      <c r="V1387" s="12" t="str">
        <f t="shared" ca="1" si="109"/>
        <v/>
      </c>
      <c r="X1387" s="12" t="str">
        <f>IF($B1387="", "", IF(OR(ISNUMBER($B1387)=FALSE, $B1387&lt;Report!$AX$6, $B1387&gt;Report!$AY$17), "Red", ""))</f>
        <v/>
      </c>
    </row>
    <row r="1388" spans="1:24" x14ac:dyDescent="0.25">
      <c r="A1388" s="2"/>
      <c r="B1388" s="86"/>
      <c r="C1388" s="87"/>
      <c r="D1388" s="88"/>
      <c r="E1388" s="89"/>
      <c r="F1388" s="90"/>
      <c r="G1388" s="2"/>
      <c r="H1388" s="38" t="str">
        <f t="shared" si="105"/>
        <v/>
      </c>
      <c r="I1388" s="2"/>
      <c r="M1388" s="6" t="str">
        <f t="shared" si="106"/>
        <v/>
      </c>
      <c r="N1388" s="7" t="str">
        <f>IF($D1388="", "", IF(COUNTIF(Budgets!$T$11:$T$20, $D1388)&gt;0, $F$9, IF(COUNTIF(Budgets!$T$22:$T$46, $D1388)&gt;0, $E$9, "")))</f>
        <v/>
      </c>
      <c r="P1388" s="12" t="str">
        <f t="shared" si="107"/>
        <v/>
      </c>
      <c r="R1388" s="12" t="str">
        <f t="shared" si="108"/>
        <v/>
      </c>
      <c r="T1388" s="12" t="str">
        <f ca="1">IFERROR(INDEX(Report!$BE$6:$BE$17, MATCH($P1388, Report!$AZ$6:$AZ$17, 0)), "")</f>
        <v/>
      </c>
      <c r="V1388" s="12" t="str">
        <f t="shared" ca="1" si="109"/>
        <v/>
      </c>
      <c r="X1388" s="12" t="str">
        <f>IF($B1388="", "", IF(OR(ISNUMBER($B1388)=FALSE, $B1388&lt;Report!$AX$6, $B1388&gt;Report!$AY$17), "Red", ""))</f>
        <v/>
      </c>
    </row>
    <row r="1389" spans="1:24" x14ac:dyDescent="0.25">
      <c r="A1389" s="2"/>
      <c r="B1389" s="86"/>
      <c r="C1389" s="87"/>
      <c r="D1389" s="88"/>
      <c r="E1389" s="89"/>
      <c r="F1389" s="90"/>
      <c r="G1389" s="2"/>
      <c r="H1389" s="38" t="str">
        <f t="shared" si="105"/>
        <v/>
      </c>
      <c r="I1389" s="2"/>
      <c r="M1389" s="6" t="str">
        <f t="shared" si="106"/>
        <v/>
      </c>
      <c r="N1389" s="7" t="str">
        <f>IF($D1389="", "", IF(COUNTIF(Budgets!$T$11:$T$20, $D1389)&gt;0, $F$9, IF(COUNTIF(Budgets!$T$22:$T$46, $D1389)&gt;0, $E$9, "")))</f>
        <v/>
      </c>
      <c r="P1389" s="12" t="str">
        <f t="shared" si="107"/>
        <v/>
      </c>
      <c r="R1389" s="12" t="str">
        <f t="shared" si="108"/>
        <v/>
      </c>
      <c r="T1389" s="12" t="str">
        <f ca="1">IFERROR(INDEX(Report!$BE$6:$BE$17, MATCH($P1389, Report!$AZ$6:$AZ$17, 0)), "")</f>
        <v/>
      </c>
      <c r="V1389" s="12" t="str">
        <f t="shared" ca="1" si="109"/>
        <v/>
      </c>
      <c r="X1389" s="12" t="str">
        <f>IF($B1389="", "", IF(OR(ISNUMBER($B1389)=FALSE, $B1389&lt;Report!$AX$6, $B1389&gt;Report!$AY$17), "Red", ""))</f>
        <v/>
      </c>
    </row>
    <row r="1390" spans="1:24" x14ac:dyDescent="0.25">
      <c r="A1390" s="2"/>
      <c r="B1390" s="86"/>
      <c r="C1390" s="87"/>
      <c r="D1390" s="88"/>
      <c r="E1390" s="89"/>
      <c r="F1390" s="90"/>
      <c r="G1390" s="2"/>
      <c r="H1390" s="38" t="str">
        <f t="shared" si="105"/>
        <v/>
      </c>
      <c r="I1390" s="2"/>
      <c r="M1390" s="6" t="str">
        <f t="shared" si="106"/>
        <v/>
      </c>
      <c r="N1390" s="7" t="str">
        <f>IF($D1390="", "", IF(COUNTIF(Budgets!$T$11:$T$20, $D1390)&gt;0, $F$9, IF(COUNTIF(Budgets!$T$22:$T$46, $D1390)&gt;0, $E$9, "")))</f>
        <v/>
      </c>
      <c r="P1390" s="12" t="str">
        <f t="shared" si="107"/>
        <v/>
      </c>
      <c r="R1390" s="12" t="str">
        <f t="shared" si="108"/>
        <v/>
      </c>
      <c r="T1390" s="12" t="str">
        <f ca="1">IFERROR(INDEX(Report!$BE$6:$BE$17, MATCH($P1390, Report!$AZ$6:$AZ$17, 0)), "")</f>
        <v/>
      </c>
      <c r="V1390" s="12" t="str">
        <f t="shared" ca="1" si="109"/>
        <v/>
      </c>
      <c r="X1390" s="12" t="str">
        <f>IF($B1390="", "", IF(OR(ISNUMBER($B1390)=FALSE, $B1390&lt;Report!$AX$6, $B1390&gt;Report!$AY$17), "Red", ""))</f>
        <v/>
      </c>
    </row>
    <row r="1391" spans="1:24" x14ac:dyDescent="0.25">
      <c r="A1391" s="2"/>
      <c r="B1391" s="86"/>
      <c r="C1391" s="87"/>
      <c r="D1391" s="88"/>
      <c r="E1391" s="89"/>
      <c r="F1391" s="90"/>
      <c r="G1391" s="2"/>
      <c r="H1391" s="38" t="str">
        <f t="shared" si="105"/>
        <v/>
      </c>
      <c r="I1391" s="2"/>
      <c r="M1391" s="6" t="str">
        <f t="shared" si="106"/>
        <v/>
      </c>
      <c r="N1391" s="7" t="str">
        <f>IF($D1391="", "", IF(COUNTIF(Budgets!$T$11:$T$20, $D1391)&gt;0, $F$9, IF(COUNTIF(Budgets!$T$22:$T$46, $D1391)&gt;0, $E$9, "")))</f>
        <v/>
      </c>
      <c r="P1391" s="12" t="str">
        <f t="shared" si="107"/>
        <v/>
      </c>
      <c r="R1391" s="12" t="str">
        <f t="shared" si="108"/>
        <v/>
      </c>
      <c r="T1391" s="12" t="str">
        <f ca="1">IFERROR(INDEX(Report!$BE$6:$BE$17, MATCH($P1391, Report!$AZ$6:$AZ$17, 0)), "")</f>
        <v/>
      </c>
      <c r="V1391" s="12" t="str">
        <f t="shared" ca="1" si="109"/>
        <v/>
      </c>
      <c r="X1391" s="12" t="str">
        <f>IF($B1391="", "", IF(OR(ISNUMBER($B1391)=FALSE, $B1391&lt;Report!$AX$6, $B1391&gt;Report!$AY$17), "Red", ""))</f>
        <v/>
      </c>
    </row>
    <row r="1392" spans="1:24" x14ac:dyDescent="0.25">
      <c r="A1392" s="2"/>
      <c r="B1392" s="86"/>
      <c r="C1392" s="87"/>
      <c r="D1392" s="88"/>
      <c r="E1392" s="89"/>
      <c r="F1392" s="90"/>
      <c r="G1392" s="2"/>
      <c r="H1392" s="38" t="str">
        <f t="shared" si="105"/>
        <v/>
      </c>
      <c r="I1392" s="2"/>
      <c r="M1392" s="6" t="str">
        <f t="shared" si="106"/>
        <v/>
      </c>
      <c r="N1392" s="7" t="str">
        <f>IF($D1392="", "", IF(COUNTIF(Budgets!$T$11:$T$20, $D1392)&gt;0, $F$9, IF(COUNTIF(Budgets!$T$22:$T$46, $D1392)&gt;0, $E$9, "")))</f>
        <v/>
      </c>
      <c r="P1392" s="12" t="str">
        <f t="shared" si="107"/>
        <v/>
      </c>
      <c r="R1392" s="12" t="str">
        <f t="shared" si="108"/>
        <v/>
      </c>
      <c r="T1392" s="12" t="str">
        <f ca="1">IFERROR(INDEX(Report!$BE$6:$BE$17, MATCH($P1392, Report!$AZ$6:$AZ$17, 0)), "")</f>
        <v/>
      </c>
      <c r="V1392" s="12" t="str">
        <f t="shared" ca="1" si="109"/>
        <v/>
      </c>
      <c r="X1392" s="12" t="str">
        <f>IF($B1392="", "", IF(OR(ISNUMBER($B1392)=FALSE, $B1392&lt;Report!$AX$6, $B1392&gt;Report!$AY$17), "Red", ""))</f>
        <v/>
      </c>
    </row>
    <row r="1393" spans="1:24" x14ac:dyDescent="0.25">
      <c r="A1393" s="2"/>
      <c r="B1393" s="86"/>
      <c r="C1393" s="87"/>
      <c r="D1393" s="88"/>
      <c r="E1393" s="89"/>
      <c r="F1393" s="90"/>
      <c r="G1393" s="2"/>
      <c r="H1393" s="38" t="str">
        <f t="shared" si="105"/>
        <v/>
      </c>
      <c r="I1393" s="2"/>
      <c r="M1393" s="6" t="str">
        <f t="shared" si="106"/>
        <v/>
      </c>
      <c r="N1393" s="7" t="str">
        <f>IF($D1393="", "", IF(COUNTIF(Budgets!$T$11:$T$20, $D1393)&gt;0, $F$9, IF(COUNTIF(Budgets!$T$22:$T$46, $D1393)&gt;0, $E$9, "")))</f>
        <v/>
      </c>
      <c r="P1393" s="12" t="str">
        <f t="shared" si="107"/>
        <v/>
      </c>
      <c r="R1393" s="12" t="str">
        <f t="shared" si="108"/>
        <v/>
      </c>
      <c r="T1393" s="12" t="str">
        <f ca="1">IFERROR(INDEX(Report!$BE$6:$BE$17, MATCH($P1393, Report!$AZ$6:$AZ$17, 0)), "")</f>
        <v/>
      </c>
      <c r="V1393" s="12" t="str">
        <f t="shared" ca="1" si="109"/>
        <v/>
      </c>
      <c r="X1393" s="12" t="str">
        <f>IF($B1393="", "", IF(OR(ISNUMBER($B1393)=FALSE, $B1393&lt;Report!$AX$6, $B1393&gt;Report!$AY$17), "Red", ""))</f>
        <v/>
      </c>
    </row>
    <row r="1394" spans="1:24" x14ac:dyDescent="0.25">
      <c r="A1394" s="2"/>
      <c r="B1394" s="86"/>
      <c r="C1394" s="87"/>
      <c r="D1394" s="88"/>
      <c r="E1394" s="89"/>
      <c r="F1394" s="90"/>
      <c r="G1394" s="2"/>
      <c r="H1394" s="38" t="str">
        <f t="shared" si="105"/>
        <v/>
      </c>
      <c r="I1394" s="2"/>
      <c r="M1394" s="6" t="str">
        <f t="shared" si="106"/>
        <v/>
      </c>
      <c r="N1394" s="7" t="str">
        <f>IF($D1394="", "", IF(COUNTIF(Budgets!$T$11:$T$20, $D1394)&gt;0, $F$9, IF(COUNTIF(Budgets!$T$22:$T$46, $D1394)&gt;0, $E$9, "")))</f>
        <v/>
      </c>
      <c r="P1394" s="12" t="str">
        <f t="shared" si="107"/>
        <v/>
      </c>
      <c r="R1394" s="12" t="str">
        <f t="shared" si="108"/>
        <v/>
      </c>
      <c r="T1394" s="12" t="str">
        <f ca="1">IFERROR(INDEX(Report!$BE$6:$BE$17, MATCH($P1394, Report!$AZ$6:$AZ$17, 0)), "")</f>
        <v/>
      </c>
      <c r="V1394" s="12" t="str">
        <f t="shared" ca="1" si="109"/>
        <v/>
      </c>
      <c r="X1394" s="12" t="str">
        <f>IF($B1394="", "", IF(OR(ISNUMBER($B1394)=FALSE, $B1394&lt;Report!$AX$6, $B1394&gt;Report!$AY$17), "Red", ""))</f>
        <v/>
      </c>
    </row>
    <row r="1395" spans="1:24" x14ac:dyDescent="0.25">
      <c r="A1395" s="2"/>
      <c r="B1395" s="86"/>
      <c r="C1395" s="87"/>
      <c r="D1395" s="88"/>
      <c r="E1395" s="89"/>
      <c r="F1395" s="90"/>
      <c r="G1395" s="2"/>
      <c r="H1395" s="38" t="str">
        <f t="shared" si="105"/>
        <v/>
      </c>
      <c r="I1395" s="2"/>
      <c r="M1395" s="6" t="str">
        <f t="shared" si="106"/>
        <v/>
      </c>
      <c r="N1395" s="7" t="str">
        <f>IF($D1395="", "", IF(COUNTIF(Budgets!$T$11:$T$20, $D1395)&gt;0, $F$9, IF(COUNTIF(Budgets!$T$22:$T$46, $D1395)&gt;0, $E$9, "")))</f>
        <v/>
      </c>
      <c r="P1395" s="12" t="str">
        <f t="shared" si="107"/>
        <v/>
      </c>
      <c r="R1395" s="12" t="str">
        <f t="shared" si="108"/>
        <v/>
      </c>
      <c r="T1395" s="12" t="str">
        <f ca="1">IFERROR(INDEX(Report!$BE$6:$BE$17, MATCH($P1395, Report!$AZ$6:$AZ$17, 0)), "")</f>
        <v/>
      </c>
      <c r="V1395" s="12" t="str">
        <f t="shared" ca="1" si="109"/>
        <v/>
      </c>
      <c r="X1395" s="12" t="str">
        <f>IF($B1395="", "", IF(OR(ISNUMBER($B1395)=FALSE, $B1395&lt;Report!$AX$6, $B1395&gt;Report!$AY$17), "Red", ""))</f>
        <v/>
      </c>
    </row>
    <row r="1396" spans="1:24" x14ac:dyDescent="0.25">
      <c r="A1396" s="2"/>
      <c r="B1396" s="86"/>
      <c r="C1396" s="87"/>
      <c r="D1396" s="88"/>
      <c r="E1396" s="89"/>
      <c r="F1396" s="90"/>
      <c r="G1396" s="2"/>
      <c r="H1396" s="38" t="str">
        <f t="shared" si="105"/>
        <v/>
      </c>
      <c r="I1396" s="2"/>
      <c r="M1396" s="6" t="str">
        <f t="shared" si="106"/>
        <v/>
      </c>
      <c r="N1396" s="7" t="str">
        <f>IF($D1396="", "", IF(COUNTIF(Budgets!$T$11:$T$20, $D1396)&gt;0, $F$9, IF(COUNTIF(Budgets!$T$22:$T$46, $D1396)&gt;0, $E$9, "")))</f>
        <v/>
      </c>
      <c r="P1396" s="12" t="str">
        <f t="shared" si="107"/>
        <v/>
      </c>
      <c r="R1396" s="12" t="str">
        <f t="shared" si="108"/>
        <v/>
      </c>
      <c r="T1396" s="12" t="str">
        <f ca="1">IFERROR(INDEX(Report!$BE$6:$BE$17, MATCH($P1396, Report!$AZ$6:$AZ$17, 0)), "")</f>
        <v/>
      </c>
      <c r="V1396" s="12" t="str">
        <f t="shared" ca="1" si="109"/>
        <v/>
      </c>
      <c r="X1396" s="12" t="str">
        <f>IF($B1396="", "", IF(OR(ISNUMBER($B1396)=FALSE, $B1396&lt;Report!$AX$6, $B1396&gt;Report!$AY$17), "Red", ""))</f>
        <v/>
      </c>
    </row>
    <row r="1397" spans="1:24" x14ac:dyDescent="0.25">
      <c r="A1397" s="2"/>
      <c r="B1397" s="86"/>
      <c r="C1397" s="87"/>
      <c r="D1397" s="88"/>
      <c r="E1397" s="89"/>
      <c r="F1397" s="90"/>
      <c r="G1397" s="2"/>
      <c r="H1397" s="38" t="str">
        <f t="shared" si="105"/>
        <v/>
      </c>
      <c r="I1397" s="2"/>
      <c r="M1397" s="6" t="str">
        <f t="shared" si="106"/>
        <v/>
      </c>
      <c r="N1397" s="7" t="str">
        <f>IF($D1397="", "", IF(COUNTIF(Budgets!$T$11:$T$20, $D1397)&gt;0, $F$9, IF(COUNTIF(Budgets!$T$22:$T$46, $D1397)&gt;0, $E$9, "")))</f>
        <v/>
      </c>
      <c r="P1397" s="12" t="str">
        <f t="shared" si="107"/>
        <v/>
      </c>
      <c r="R1397" s="12" t="str">
        <f t="shared" si="108"/>
        <v/>
      </c>
      <c r="T1397" s="12" t="str">
        <f ca="1">IFERROR(INDEX(Report!$BE$6:$BE$17, MATCH($P1397, Report!$AZ$6:$AZ$17, 0)), "")</f>
        <v/>
      </c>
      <c r="V1397" s="12" t="str">
        <f t="shared" ca="1" si="109"/>
        <v/>
      </c>
      <c r="X1397" s="12" t="str">
        <f>IF($B1397="", "", IF(OR(ISNUMBER($B1397)=FALSE, $B1397&lt;Report!$AX$6, $B1397&gt;Report!$AY$17), "Red", ""))</f>
        <v/>
      </c>
    </row>
    <row r="1398" spans="1:24" x14ac:dyDescent="0.25">
      <c r="A1398" s="2"/>
      <c r="B1398" s="86"/>
      <c r="C1398" s="87"/>
      <c r="D1398" s="88"/>
      <c r="E1398" s="89"/>
      <c r="F1398" s="90"/>
      <c r="G1398" s="2"/>
      <c r="H1398" s="38" t="str">
        <f t="shared" si="105"/>
        <v/>
      </c>
      <c r="I1398" s="2"/>
      <c r="M1398" s="6" t="str">
        <f t="shared" si="106"/>
        <v/>
      </c>
      <c r="N1398" s="7" t="str">
        <f>IF($D1398="", "", IF(COUNTIF(Budgets!$T$11:$T$20, $D1398)&gt;0, $F$9, IF(COUNTIF(Budgets!$T$22:$T$46, $D1398)&gt;0, $E$9, "")))</f>
        <v/>
      </c>
      <c r="P1398" s="12" t="str">
        <f t="shared" si="107"/>
        <v/>
      </c>
      <c r="R1398" s="12" t="str">
        <f t="shared" si="108"/>
        <v/>
      </c>
      <c r="T1398" s="12" t="str">
        <f ca="1">IFERROR(INDEX(Report!$BE$6:$BE$17, MATCH($P1398, Report!$AZ$6:$AZ$17, 0)), "")</f>
        <v/>
      </c>
      <c r="V1398" s="12" t="str">
        <f t="shared" ca="1" si="109"/>
        <v/>
      </c>
      <c r="X1398" s="12" t="str">
        <f>IF($B1398="", "", IF(OR(ISNUMBER($B1398)=FALSE, $B1398&lt;Report!$AX$6, $B1398&gt;Report!$AY$17), "Red", ""))</f>
        <v/>
      </c>
    </row>
    <row r="1399" spans="1:24" x14ac:dyDescent="0.25">
      <c r="A1399" s="2"/>
      <c r="B1399" s="86"/>
      <c r="C1399" s="87"/>
      <c r="D1399" s="88"/>
      <c r="E1399" s="89"/>
      <c r="F1399" s="90"/>
      <c r="G1399" s="2"/>
      <c r="H1399" s="38" t="str">
        <f t="shared" si="105"/>
        <v/>
      </c>
      <c r="I1399" s="2"/>
      <c r="M1399" s="6" t="str">
        <f t="shared" si="106"/>
        <v/>
      </c>
      <c r="N1399" s="7" t="str">
        <f>IF($D1399="", "", IF(COUNTIF(Budgets!$T$11:$T$20, $D1399)&gt;0, $F$9, IF(COUNTIF(Budgets!$T$22:$T$46, $D1399)&gt;0, $E$9, "")))</f>
        <v/>
      </c>
      <c r="P1399" s="12" t="str">
        <f t="shared" si="107"/>
        <v/>
      </c>
      <c r="R1399" s="12" t="str">
        <f t="shared" si="108"/>
        <v/>
      </c>
      <c r="T1399" s="12" t="str">
        <f ca="1">IFERROR(INDEX(Report!$BE$6:$BE$17, MATCH($P1399, Report!$AZ$6:$AZ$17, 0)), "")</f>
        <v/>
      </c>
      <c r="V1399" s="12" t="str">
        <f t="shared" ca="1" si="109"/>
        <v/>
      </c>
      <c r="X1399" s="12" t="str">
        <f>IF($B1399="", "", IF(OR(ISNUMBER($B1399)=FALSE, $B1399&lt;Report!$AX$6, $B1399&gt;Report!$AY$17), "Red", ""))</f>
        <v/>
      </c>
    </row>
    <row r="1400" spans="1:24" x14ac:dyDescent="0.25">
      <c r="A1400" s="2"/>
      <c r="B1400" s="86"/>
      <c r="C1400" s="87"/>
      <c r="D1400" s="88"/>
      <c r="E1400" s="89"/>
      <c r="F1400" s="90"/>
      <c r="G1400" s="2"/>
      <c r="H1400" s="38" t="str">
        <f t="shared" si="105"/>
        <v/>
      </c>
      <c r="I1400" s="2"/>
      <c r="M1400" s="6" t="str">
        <f t="shared" si="106"/>
        <v/>
      </c>
      <c r="N1400" s="7" t="str">
        <f>IF($D1400="", "", IF(COUNTIF(Budgets!$T$11:$T$20, $D1400)&gt;0, $F$9, IF(COUNTIF(Budgets!$T$22:$T$46, $D1400)&gt;0, $E$9, "")))</f>
        <v/>
      </c>
      <c r="P1400" s="12" t="str">
        <f t="shared" si="107"/>
        <v/>
      </c>
      <c r="R1400" s="12" t="str">
        <f t="shared" si="108"/>
        <v/>
      </c>
      <c r="T1400" s="12" t="str">
        <f ca="1">IFERROR(INDEX(Report!$BE$6:$BE$17, MATCH($P1400, Report!$AZ$6:$AZ$17, 0)), "")</f>
        <v/>
      </c>
      <c r="V1400" s="12" t="str">
        <f t="shared" ca="1" si="109"/>
        <v/>
      </c>
      <c r="X1400" s="12" t="str">
        <f>IF($B1400="", "", IF(OR(ISNUMBER($B1400)=FALSE, $B1400&lt;Report!$AX$6, $B1400&gt;Report!$AY$17), "Red", ""))</f>
        <v/>
      </c>
    </row>
    <row r="1401" spans="1:24" x14ac:dyDescent="0.25">
      <c r="A1401" s="2"/>
      <c r="B1401" s="86"/>
      <c r="C1401" s="87"/>
      <c r="D1401" s="88"/>
      <c r="E1401" s="89"/>
      <c r="F1401" s="90"/>
      <c r="G1401" s="2"/>
      <c r="H1401" s="38" t="str">
        <f t="shared" si="105"/>
        <v/>
      </c>
      <c r="I1401" s="2"/>
      <c r="M1401" s="6" t="str">
        <f t="shared" si="106"/>
        <v/>
      </c>
      <c r="N1401" s="7" t="str">
        <f>IF($D1401="", "", IF(COUNTIF(Budgets!$T$11:$T$20, $D1401)&gt;0, $F$9, IF(COUNTIF(Budgets!$T$22:$T$46, $D1401)&gt;0, $E$9, "")))</f>
        <v/>
      </c>
      <c r="P1401" s="12" t="str">
        <f t="shared" si="107"/>
        <v/>
      </c>
      <c r="R1401" s="12" t="str">
        <f t="shared" si="108"/>
        <v/>
      </c>
      <c r="T1401" s="12" t="str">
        <f ca="1">IFERROR(INDEX(Report!$BE$6:$BE$17, MATCH($P1401, Report!$AZ$6:$AZ$17, 0)), "")</f>
        <v/>
      </c>
      <c r="V1401" s="12" t="str">
        <f t="shared" ca="1" si="109"/>
        <v/>
      </c>
      <c r="X1401" s="12" t="str">
        <f>IF($B1401="", "", IF(OR(ISNUMBER($B1401)=FALSE, $B1401&lt;Report!$AX$6, $B1401&gt;Report!$AY$17), "Red", ""))</f>
        <v/>
      </c>
    </row>
    <row r="1402" spans="1:24" x14ac:dyDescent="0.25">
      <c r="A1402" s="2"/>
      <c r="B1402" s="86"/>
      <c r="C1402" s="87"/>
      <c r="D1402" s="88"/>
      <c r="E1402" s="89"/>
      <c r="F1402" s="90"/>
      <c r="G1402" s="2"/>
      <c r="H1402" s="38" t="str">
        <f t="shared" si="105"/>
        <v/>
      </c>
      <c r="I1402" s="2"/>
      <c r="M1402" s="6" t="str">
        <f t="shared" si="106"/>
        <v/>
      </c>
      <c r="N1402" s="7" t="str">
        <f>IF($D1402="", "", IF(COUNTIF(Budgets!$T$11:$T$20, $D1402)&gt;0, $F$9, IF(COUNTIF(Budgets!$T$22:$T$46, $D1402)&gt;0, $E$9, "")))</f>
        <v/>
      </c>
      <c r="P1402" s="12" t="str">
        <f t="shared" si="107"/>
        <v/>
      </c>
      <c r="R1402" s="12" t="str">
        <f t="shared" si="108"/>
        <v/>
      </c>
      <c r="T1402" s="12" t="str">
        <f ca="1">IFERROR(INDEX(Report!$BE$6:$BE$17, MATCH($P1402, Report!$AZ$6:$AZ$17, 0)), "")</f>
        <v/>
      </c>
      <c r="V1402" s="12" t="str">
        <f t="shared" ca="1" si="109"/>
        <v/>
      </c>
      <c r="X1402" s="12" t="str">
        <f>IF($B1402="", "", IF(OR(ISNUMBER($B1402)=FALSE, $B1402&lt;Report!$AX$6, $B1402&gt;Report!$AY$17), "Red", ""))</f>
        <v/>
      </c>
    </row>
    <row r="1403" spans="1:24" x14ac:dyDescent="0.25">
      <c r="A1403" s="2"/>
      <c r="B1403" s="86"/>
      <c r="C1403" s="87"/>
      <c r="D1403" s="88"/>
      <c r="E1403" s="89"/>
      <c r="F1403" s="90"/>
      <c r="G1403" s="2"/>
      <c r="H1403" s="38" t="str">
        <f t="shared" si="105"/>
        <v/>
      </c>
      <c r="I1403" s="2"/>
      <c r="M1403" s="6" t="str">
        <f t="shared" si="106"/>
        <v/>
      </c>
      <c r="N1403" s="7" t="str">
        <f>IF($D1403="", "", IF(COUNTIF(Budgets!$T$11:$T$20, $D1403)&gt;0, $F$9, IF(COUNTIF(Budgets!$T$22:$T$46, $D1403)&gt;0, $E$9, "")))</f>
        <v/>
      </c>
      <c r="P1403" s="12" t="str">
        <f t="shared" si="107"/>
        <v/>
      </c>
      <c r="R1403" s="12" t="str">
        <f t="shared" si="108"/>
        <v/>
      </c>
      <c r="T1403" s="12" t="str">
        <f ca="1">IFERROR(INDEX(Report!$BE$6:$BE$17, MATCH($P1403, Report!$AZ$6:$AZ$17, 0)), "")</f>
        <v/>
      </c>
      <c r="V1403" s="12" t="str">
        <f t="shared" ca="1" si="109"/>
        <v/>
      </c>
      <c r="X1403" s="12" t="str">
        <f>IF($B1403="", "", IF(OR(ISNUMBER($B1403)=FALSE, $B1403&lt;Report!$AX$6, $B1403&gt;Report!$AY$17), "Red", ""))</f>
        <v/>
      </c>
    </row>
    <row r="1404" spans="1:24" x14ac:dyDescent="0.25">
      <c r="A1404" s="2"/>
      <c r="B1404" s="86"/>
      <c r="C1404" s="87"/>
      <c r="D1404" s="88"/>
      <c r="E1404" s="89"/>
      <c r="F1404" s="90"/>
      <c r="G1404" s="2"/>
      <c r="H1404" s="38" t="str">
        <f t="shared" si="105"/>
        <v/>
      </c>
      <c r="I1404" s="2"/>
      <c r="M1404" s="6" t="str">
        <f t="shared" si="106"/>
        <v/>
      </c>
      <c r="N1404" s="7" t="str">
        <f>IF($D1404="", "", IF(COUNTIF(Budgets!$T$11:$T$20, $D1404)&gt;0, $F$9, IF(COUNTIF(Budgets!$T$22:$T$46, $D1404)&gt;0, $E$9, "")))</f>
        <v/>
      </c>
      <c r="P1404" s="12" t="str">
        <f t="shared" si="107"/>
        <v/>
      </c>
      <c r="R1404" s="12" t="str">
        <f t="shared" si="108"/>
        <v/>
      </c>
      <c r="T1404" s="12" t="str">
        <f ca="1">IFERROR(INDEX(Report!$BE$6:$BE$17, MATCH($P1404, Report!$AZ$6:$AZ$17, 0)), "")</f>
        <v/>
      </c>
      <c r="V1404" s="12" t="str">
        <f t="shared" ca="1" si="109"/>
        <v/>
      </c>
      <c r="X1404" s="12" t="str">
        <f>IF($B1404="", "", IF(OR(ISNUMBER($B1404)=FALSE, $B1404&lt;Report!$AX$6, $B1404&gt;Report!$AY$17), "Red", ""))</f>
        <v/>
      </c>
    </row>
    <row r="1405" spans="1:24" x14ac:dyDescent="0.25">
      <c r="A1405" s="2"/>
      <c r="B1405" s="86"/>
      <c r="C1405" s="87"/>
      <c r="D1405" s="88"/>
      <c r="E1405" s="89"/>
      <c r="F1405" s="90"/>
      <c r="G1405" s="2"/>
      <c r="H1405" s="38" t="str">
        <f t="shared" si="105"/>
        <v/>
      </c>
      <c r="I1405" s="2"/>
      <c r="M1405" s="6" t="str">
        <f t="shared" si="106"/>
        <v/>
      </c>
      <c r="N1405" s="7" t="str">
        <f>IF($D1405="", "", IF(COUNTIF(Budgets!$T$11:$T$20, $D1405)&gt;0, $F$9, IF(COUNTIF(Budgets!$T$22:$T$46, $D1405)&gt;0, $E$9, "")))</f>
        <v/>
      </c>
      <c r="P1405" s="12" t="str">
        <f t="shared" si="107"/>
        <v/>
      </c>
      <c r="R1405" s="12" t="str">
        <f t="shared" si="108"/>
        <v/>
      </c>
      <c r="T1405" s="12" t="str">
        <f ca="1">IFERROR(INDEX(Report!$BE$6:$BE$17, MATCH($P1405, Report!$AZ$6:$AZ$17, 0)), "")</f>
        <v/>
      </c>
      <c r="V1405" s="12" t="str">
        <f t="shared" ca="1" si="109"/>
        <v/>
      </c>
      <c r="X1405" s="12" t="str">
        <f>IF($B1405="", "", IF(OR(ISNUMBER($B1405)=FALSE, $B1405&lt;Report!$AX$6, $B1405&gt;Report!$AY$17), "Red", ""))</f>
        <v/>
      </c>
    </row>
    <row r="1406" spans="1:24" x14ac:dyDescent="0.25">
      <c r="A1406" s="2"/>
      <c r="B1406" s="86"/>
      <c r="C1406" s="87"/>
      <c r="D1406" s="88"/>
      <c r="E1406" s="89"/>
      <c r="F1406" s="90"/>
      <c r="G1406" s="2"/>
      <c r="H1406" s="38" t="str">
        <f t="shared" si="105"/>
        <v/>
      </c>
      <c r="I1406" s="2"/>
      <c r="M1406" s="6" t="str">
        <f t="shared" si="106"/>
        <v/>
      </c>
      <c r="N1406" s="7" t="str">
        <f>IF($D1406="", "", IF(COUNTIF(Budgets!$T$11:$T$20, $D1406)&gt;0, $F$9, IF(COUNTIF(Budgets!$T$22:$T$46, $D1406)&gt;0, $E$9, "")))</f>
        <v/>
      </c>
      <c r="P1406" s="12" t="str">
        <f t="shared" si="107"/>
        <v/>
      </c>
      <c r="R1406" s="12" t="str">
        <f t="shared" si="108"/>
        <v/>
      </c>
      <c r="T1406" s="12" t="str">
        <f ca="1">IFERROR(INDEX(Report!$BE$6:$BE$17, MATCH($P1406, Report!$AZ$6:$AZ$17, 0)), "")</f>
        <v/>
      </c>
      <c r="V1406" s="12" t="str">
        <f t="shared" ca="1" si="109"/>
        <v/>
      </c>
      <c r="X1406" s="12" t="str">
        <f>IF($B1406="", "", IF(OR(ISNUMBER($B1406)=FALSE, $B1406&lt;Report!$AX$6, $B1406&gt;Report!$AY$17), "Red", ""))</f>
        <v/>
      </c>
    </row>
    <row r="1407" spans="1:24" x14ac:dyDescent="0.25">
      <c r="A1407" s="2"/>
      <c r="B1407" s="86"/>
      <c r="C1407" s="87"/>
      <c r="D1407" s="88"/>
      <c r="E1407" s="89"/>
      <c r="F1407" s="90"/>
      <c r="G1407" s="2"/>
      <c r="H1407" s="38" t="str">
        <f t="shared" si="105"/>
        <v/>
      </c>
      <c r="I1407" s="2"/>
      <c r="M1407" s="6" t="str">
        <f t="shared" si="106"/>
        <v/>
      </c>
      <c r="N1407" s="7" t="str">
        <f>IF($D1407="", "", IF(COUNTIF(Budgets!$T$11:$T$20, $D1407)&gt;0, $F$9, IF(COUNTIF(Budgets!$T$22:$T$46, $D1407)&gt;0, $E$9, "")))</f>
        <v/>
      </c>
      <c r="P1407" s="12" t="str">
        <f t="shared" si="107"/>
        <v/>
      </c>
      <c r="R1407" s="12" t="str">
        <f t="shared" si="108"/>
        <v/>
      </c>
      <c r="T1407" s="12" t="str">
        <f ca="1">IFERROR(INDEX(Report!$BE$6:$BE$17, MATCH($P1407, Report!$AZ$6:$AZ$17, 0)), "")</f>
        <v/>
      </c>
      <c r="V1407" s="12" t="str">
        <f t="shared" ca="1" si="109"/>
        <v/>
      </c>
      <c r="X1407" s="12" t="str">
        <f>IF($B1407="", "", IF(OR(ISNUMBER($B1407)=FALSE, $B1407&lt;Report!$AX$6, $B1407&gt;Report!$AY$17), "Red", ""))</f>
        <v/>
      </c>
    </row>
    <row r="1408" spans="1:24" x14ac:dyDescent="0.25">
      <c r="A1408" s="2"/>
      <c r="B1408" s="86"/>
      <c r="C1408" s="87"/>
      <c r="D1408" s="88"/>
      <c r="E1408" s="89"/>
      <c r="F1408" s="90"/>
      <c r="G1408" s="2"/>
      <c r="H1408" s="38" t="str">
        <f t="shared" si="105"/>
        <v/>
      </c>
      <c r="I1408" s="2"/>
      <c r="M1408" s="6" t="str">
        <f t="shared" si="106"/>
        <v/>
      </c>
      <c r="N1408" s="7" t="str">
        <f>IF($D1408="", "", IF(COUNTIF(Budgets!$T$11:$T$20, $D1408)&gt;0, $F$9, IF(COUNTIF(Budgets!$T$22:$T$46, $D1408)&gt;0, $E$9, "")))</f>
        <v/>
      </c>
      <c r="P1408" s="12" t="str">
        <f t="shared" si="107"/>
        <v/>
      </c>
      <c r="R1408" s="12" t="str">
        <f t="shared" si="108"/>
        <v/>
      </c>
      <c r="T1408" s="12" t="str">
        <f ca="1">IFERROR(INDEX(Report!$BE$6:$BE$17, MATCH($P1408, Report!$AZ$6:$AZ$17, 0)), "")</f>
        <v/>
      </c>
      <c r="V1408" s="12" t="str">
        <f t="shared" ca="1" si="109"/>
        <v/>
      </c>
      <c r="X1408" s="12" t="str">
        <f>IF($B1408="", "", IF(OR(ISNUMBER($B1408)=FALSE, $B1408&lt;Report!$AX$6, $B1408&gt;Report!$AY$17), "Red", ""))</f>
        <v/>
      </c>
    </row>
    <row r="1409" spans="1:24" x14ac:dyDescent="0.25">
      <c r="A1409" s="2"/>
      <c r="B1409" s="86"/>
      <c r="C1409" s="87"/>
      <c r="D1409" s="88"/>
      <c r="E1409" s="89"/>
      <c r="F1409" s="90"/>
      <c r="G1409" s="2"/>
      <c r="H1409" s="38" t="str">
        <f t="shared" si="105"/>
        <v/>
      </c>
      <c r="I1409" s="2"/>
      <c r="M1409" s="6" t="str">
        <f t="shared" si="106"/>
        <v/>
      </c>
      <c r="N1409" s="7" t="str">
        <f>IF($D1409="", "", IF(COUNTIF(Budgets!$T$11:$T$20, $D1409)&gt;0, $F$9, IF(COUNTIF(Budgets!$T$22:$T$46, $D1409)&gt;0, $E$9, "")))</f>
        <v/>
      </c>
      <c r="P1409" s="12" t="str">
        <f t="shared" si="107"/>
        <v/>
      </c>
      <c r="R1409" s="12" t="str">
        <f t="shared" si="108"/>
        <v/>
      </c>
      <c r="T1409" s="12" t="str">
        <f ca="1">IFERROR(INDEX(Report!$BE$6:$BE$17, MATCH($P1409, Report!$AZ$6:$AZ$17, 0)), "")</f>
        <v/>
      </c>
      <c r="V1409" s="12" t="str">
        <f t="shared" ca="1" si="109"/>
        <v/>
      </c>
      <c r="X1409" s="12" t="str">
        <f>IF($B1409="", "", IF(OR(ISNUMBER($B1409)=FALSE, $B1409&lt;Report!$AX$6, $B1409&gt;Report!$AY$17), "Red", ""))</f>
        <v/>
      </c>
    </row>
    <row r="1410" spans="1:24" x14ac:dyDescent="0.25">
      <c r="A1410" s="2"/>
      <c r="B1410" s="86"/>
      <c r="C1410" s="87"/>
      <c r="D1410" s="88"/>
      <c r="E1410" s="89"/>
      <c r="F1410" s="90"/>
      <c r="G1410" s="2"/>
      <c r="H1410" s="38" t="str">
        <f t="shared" si="105"/>
        <v/>
      </c>
      <c r="I1410" s="2"/>
      <c r="M1410" s="6" t="str">
        <f t="shared" si="106"/>
        <v/>
      </c>
      <c r="N1410" s="7" t="str">
        <f>IF($D1410="", "", IF(COUNTIF(Budgets!$T$11:$T$20, $D1410)&gt;0, $F$9, IF(COUNTIF(Budgets!$T$22:$T$46, $D1410)&gt;0, $E$9, "")))</f>
        <v/>
      </c>
      <c r="P1410" s="12" t="str">
        <f t="shared" si="107"/>
        <v/>
      </c>
      <c r="R1410" s="12" t="str">
        <f t="shared" si="108"/>
        <v/>
      </c>
      <c r="T1410" s="12" t="str">
        <f ca="1">IFERROR(INDEX(Report!$BE$6:$BE$17, MATCH($P1410, Report!$AZ$6:$AZ$17, 0)), "")</f>
        <v/>
      </c>
      <c r="V1410" s="12" t="str">
        <f t="shared" ca="1" si="109"/>
        <v/>
      </c>
      <c r="X1410" s="12" t="str">
        <f>IF($B1410="", "", IF(OR(ISNUMBER($B1410)=FALSE, $B1410&lt;Report!$AX$6, $B1410&gt;Report!$AY$17), "Red", ""))</f>
        <v/>
      </c>
    </row>
    <row r="1411" spans="1:24" x14ac:dyDescent="0.25">
      <c r="A1411" s="2"/>
      <c r="B1411" s="86"/>
      <c r="C1411" s="87"/>
      <c r="D1411" s="88"/>
      <c r="E1411" s="89"/>
      <c r="F1411" s="90"/>
      <c r="G1411" s="2"/>
      <c r="H1411" s="38" t="str">
        <f t="shared" si="105"/>
        <v/>
      </c>
      <c r="I1411" s="2"/>
      <c r="M1411" s="6" t="str">
        <f t="shared" si="106"/>
        <v/>
      </c>
      <c r="N1411" s="7" t="str">
        <f>IF($D1411="", "", IF(COUNTIF(Budgets!$T$11:$T$20, $D1411)&gt;0, $F$9, IF(COUNTIF(Budgets!$T$22:$T$46, $D1411)&gt;0, $E$9, "")))</f>
        <v/>
      </c>
      <c r="P1411" s="12" t="str">
        <f t="shared" si="107"/>
        <v/>
      </c>
      <c r="R1411" s="12" t="str">
        <f t="shared" si="108"/>
        <v/>
      </c>
      <c r="T1411" s="12" t="str">
        <f ca="1">IFERROR(INDEX(Report!$BE$6:$BE$17, MATCH($P1411, Report!$AZ$6:$AZ$17, 0)), "")</f>
        <v/>
      </c>
      <c r="V1411" s="12" t="str">
        <f t="shared" ca="1" si="109"/>
        <v/>
      </c>
      <c r="X1411" s="12" t="str">
        <f>IF($B1411="", "", IF(OR(ISNUMBER($B1411)=FALSE, $B1411&lt;Report!$AX$6, $B1411&gt;Report!$AY$17), "Red", ""))</f>
        <v/>
      </c>
    </row>
    <row r="1412" spans="1:24" x14ac:dyDescent="0.25">
      <c r="A1412" s="2"/>
      <c r="B1412" s="86"/>
      <c r="C1412" s="87"/>
      <c r="D1412" s="88"/>
      <c r="E1412" s="89"/>
      <c r="F1412" s="90"/>
      <c r="G1412" s="2"/>
      <c r="H1412" s="38" t="str">
        <f t="shared" si="105"/>
        <v/>
      </c>
      <c r="I1412" s="2"/>
      <c r="M1412" s="6" t="str">
        <f t="shared" si="106"/>
        <v/>
      </c>
      <c r="N1412" s="7" t="str">
        <f>IF($D1412="", "", IF(COUNTIF(Budgets!$T$11:$T$20, $D1412)&gt;0, $F$9, IF(COUNTIF(Budgets!$T$22:$T$46, $D1412)&gt;0, $E$9, "")))</f>
        <v/>
      </c>
      <c r="P1412" s="12" t="str">
        <f t="shared" si="107"/>
        <v/>
      </c>
      <c r="R1412" s="12" t="str">
        <f t="shared" si="108"/>
        <v/>
      </c>
      <c r="T1412" s="12" t="str">
        <f ca="1">IFERROR(INDEX(Report!$BE$6:$BE$17, MATCH($P1412, Report!$AZ$6:$AZ$17, 0)), "")</f>
        <v/>
      </c>
      <c r="V1412" s="12" t="str">
        <f t="shared" ca="1" si="109"/>
        <v/>
      </c>
      <c r="X1412" s="12" t="str">
        <f>IF($B1412="", "", IF(OR(ISNUMBER($B1412)=FALSE, $B1412&lt;Report!$AX$6, $B1412&gt;Report!$AY$17), "Red", ""))</f>
        <v/>
      </c>
    </row>
    <row r="1413" spans="1:24" x14ac:dyDescent="0.25">
      <c r="A1413" s="2"/>
      <c r="B1413" s="86"/>
      <c r="C1413" s="87"/>
      <c r="D1413" s="88"/>
      <c r="E1413" s="89"/>
      <c r="F1413" s="90"/>
      <c r="G1413" s="2"/>
      <c r="H1413" s="38" t="str">
        <f t="shared" si="105"/>
        <v/>
      </c>
      <c r="I1413" s="2"/>
      <c r="M1413" s="6" t="str">
        <f t="shared" si="106"/>
        <v/>
      </c>
      <c r="N1413" s="7" t="str">
        <f>IF($D1413="", "", IF(COUNTIF(Budgets!$T$11:$T$20, $D1413)&gt;0, $F$9, IF(COUNTIF(Budgets!$T$22:$T$46, $D1413)&gt;0, $E$9, "")))</f>
        <v/>
      </c>
      <c r="P1413" s="12" t="str">
        <f t="shared" si="107"/>
        <v/>
      </c>
      <c r="R1413" s="12" t="str">
        <f t="shared" si="108"/>
        <v/>
      </c>
      <c r="T1413" s="12" t="str">
        <f ca="1">IFERROR(INDEX(Report!$BE$6:$BE$17, MATCH($P1413, Report!$AZ$6:$AZ$17, 0)), "")</f>
        <v/>
      </c>
      <c r="V1413" s="12" t="str">
        <f t="shared" ca="1" si="109"/>
        <v/>
      </c>
      <c r="X1413" s="12" t="str">
        <f>IF($B1413="", "", IF(OR(ISNUMBER($B1413)=FALSE, $B1413&lt;Report!$AX$6, $B1413&gt;Report!$AY$17), "Red", ""))</f>
        <v/>
      </c>
    </row>
    <row r="1414" spans="1:24" x14ac:dyDescent="0.25">
      <c r="A1414" s="2"/>
      <c r="B1414" s="86"/>
      <c r="C1414" s="87"/>
      <c r="D1414" s="88"/>
      <c r="E1414" s="89"/>
      <c r="F1414" s="90"/>
      <c r="G1414" s="2"/>
      <c r="H1414" s="38" t="str">
        <f t="shared" si="105"/>
        <v/>
      </c>
      <c r="I1414" s="2"/>
      <c r="M1414" s="6" t="str">
        <f t="shared" si="106"/>
        <v/>
      </c>
      <c r="N1414" s="7" t="str">
        <f>IF($D1414="", "", IF(COUNTIF(Budgets!$T$11:$T$20, $D1414)&gt;0, $F$9, IF(COUNTIF(Budgets!$T$22:$T$46, $D1414)&gt;0, $E$9, "")))</f>
        <v/>
      </c>
      <c r="P1414" s="12" t="str">
        <f t="shared" si="107"/>
        <v/>
      </c>
      <c r="R1414" s="12" t="str">
        <f t="shared" si="108"/>
        <v/>
      </c>
      <c r="T1414" s="12" t="str">
        <f ca="1">IFERROR(INDEX(Report!$BE$6:$BE$17, MATCH($P1414, Report!$AZ$6:$AZ$17, 0)), "")</f>
        <v/>
      </c>
      <c r="V1414" s="12" t="str">
        <f t="shared" ca="1" si="109"/>
        <v/>
      </c>
      <c r="X1414" s="12" t="str">
        <f>IF($B1414="", "", IF(OR(ISNUMBER($B1414)=FALSE, $B1414&lt;Report!$AX$6, $B1414&gt;Report!$AY$17), "Red", ""))</f>
        <v/>
      </c>
    </row>
    <row r="1415" spans="1:24" x14ac:dyDescent="0.25">
      <c r="A1415" s="2"/>
      <c r="B1415" s="86"/>
      <c r="C1415" s="87"/>
      <c r="D1415" s="88"/>
      <c r="E1415" s="89"/>
      <c r="F1415" s="90"/>
      <c r="G1415" s="2"/>
      <c r="H1415" s="38" t="str">
        <f t="shared" si="105"/>
        <v/>
      </c>
      <c r="I1415" s="2"/>
      <c r="M1415" s="6" t="str">
        <f t="shared" si="106"/>
        <v/>
      </c>
      <c r="N1415" s="7" t="str">
        <f>IF($D1415="", "", IF(COUNTIF(Budgets!$T$11:$T$20, $D1415)&gt;0, $F$9, IF(COUNTIF(Budgets!$T$22:$T$46, $D1415)&gt;0, $E$9, "")))</f>
        <v/>
      </c>
      <c r="P1415" s="12" t="str">
        <f t="shared" si="107"/>
        <v/>
      </c>
      <c r="R1415" s="12" t="str">
        <f t="shared" si="108"/>
        <v/>
      </c>
      <c r="T1415" s="12" t="str">
        <f ca="1">IFERROR(INDEX(Report!$BE$6:$BE$17, MATCH($P1415, Report!$AZ$6:$AZ$17, 0)), "")</f>
        <v/>
      </c>
      <c r="V1415" s="12" t="str">
        <f t="shared" ca="1" si="109"/>
        <v/>
      </c>
      <c r="X1415" s="12" t="str">
        <f>IF($B1415="", "", IF(OR(ISNUMBER($B1415)=FALSE, $B1415&lt;Report!$AX$6, $B1415&gt;Report!$AY$17), "Red", ""))</f>
        <v/>
      </c>
    </row>
    <row r="1416" spans="1:24" x14ac:dyDescent="0.25">
      <c r="A1416" s="2"/>
      <c r="B1416" s="86"/>
      <c r="C1416" s="87"/>
      <c r="D1416" s="88"/>
      <c r="E1416" s="89"/>
      <c r="F1416" s="90"/>
      <c r="G1416" s="2"/>
      <c r="H1416" s="38" t="str">
        <f t="shared" si="105"/>
        <v/>
      </c>
      <c r="I1416" s="2"/>
      <c r="M1416" s="6" t="str">
        <f t="shared" si="106"/>
        <v/>
      </c>
      <c r="N1416" s="7" t="str">
        <f>IF($D1416="", "", IF(COUNTIF(Budgets!$T$11:$T$20, $D1416)&gt;0, $F$9, IF(COUNTIF(Budgets!$T$22:$T$46, $D1416)&gt;0, $E$9, "")))</f>
        <v/>
      </c>
      <c r="P1416" s="12" t="str">
        <f t="shared" si="107"/>
        <v/>
      </c>
      <c r="R1416" s="12" t="str">
        <f t="shared" si="108"/>
        <v/>
      </c>
      <c r="T1416" s="12" t="str">
        <f ca="1">IFERROR(INDEX(Report!$BE$6:$BE$17, MATCH($P1416, Report!$AZ$6:$AZ$17, 0)), "")</f>
        <v/>
      </c>
      <c r="V1416" s="12" t="str">
        <f t="shared" ca="1" si="109"/>
        <v/>
      </c>
      <c r="X1416" s="12" t="str">
        <f>IF($B1416="", "", IF(OR(ISNUMBER($B1416)=FALSE, $B1416&lt;Report!$AX$6, $B1416&gt;Report!$AY$17), "Red", ""))</f>
        <v/>
      </c>
    </row>
    <row r="1417" spans="1:24" x14ac:dyDescent="0.25">
      <c r="A1417" s="2"/>
      <c r="B1417" s="86"/>
      <c r="C1417" s="87"/>
      <c r="D1417" s="88"/>
      <c r="E1417" s="89"/>
      <c r="F1417" s="90"/>
      <c r="G1417" s="2"/>
      <c r="H1417" s="38" t="str">
        <f t="shared" si="105"/>
        <v/>
      </c>
      <c r="I1417" s="2"/>
      <c r="M1417" s="6" t="str">
        <f t="shared" si="106"/>
        <v/>
      </c>
      <c r="N1417" s="7" t="str">
        <f>IF($D1417="", "", IF(COUNTIF(Budgets!$T$11:$T$20, $D1417)&gt;0, $F$9, IF(COUNTIF(Budgets!$T$22:$T$46, $D1417)&gt;0, $E$9, "")))</f>
        <v/>
      </c>
      <c r="P1417" s="12" t="str">
        <f t="shared" si="107"/>
        <v/>
      </c>
      <c r="R1417" s="12" t="str">
        <f t="shared" si="108"/>
        <v/>
      </c>
      <c r="T1417" s="12" t="str">
        <f ca="1">IFERROR(INDEX(Report!$BE$6:$BE$17, MATCH($P1417, Report!$AZ$6:$AZ$17, 0)), "")</f>
        <v/>
      </c>
      <c r="V1417" s="12" t="str">
        <f t="shared" ca="1" si="109"/>
        <v/>
      </c>
      <c r="X1417" s="12" t="str">
        <f>IF($B1417="", "", IF(OR(ISNUMBER($B1417)=FALSE, $B1417&lt;Report!$AX$6, $B1417&gt;Report!$AY$17), "Red", ""))</f>
        <v/>
      </c>
    </row>
    <row r="1418" spans="1:24" x14ac:dyDescent="0.25">
      <c r="A1418" s="2"/>
      <c r="B1418" s="86"/>
      <c r="C1418" s="87"/>
      <c r="D1418" s="88"/>
      <c r="E1418" s="89"/>
      <c r="F1418" s="90"/>
      <c r="G1418" s="2"/>
      <c r="H1418" s="38" t="str">
        <f t="shared" si="105"/>
        <v/>
      </c>
      <c r="I1418" s="2"/>
      <c r="M1418" s="6" t="str">
        <f t="shared" si="106"/>
        <v/>
      </c>
      <c r="N1418" s="7" t="str">
        <f>IF($D1418="", "", IF(COUNTIF(Budgets!$T$11:$T$20, $D1418)&gt;0, $F$9, IF(COUNTIF(Budgets!$T$22:$T$46, $D1418)&gt;0, $E$9, "")))</f>
        <v/>
      </c>
      <c r="P1418" s="12" t="str">
        <f t="shared" si="107"/>
        <v/>
      </c>
      <c r="R1418" s="12" t="str">
        <f t="shared" si="108"/>
        <v/>
      </c>
      <c r="T1418" s="12" t="str">
        <f ca="1">IFERROR(INDEX(Report!$BE$6:$BE$17, MATCH($P1418, Report!$AZ$6:$AZ$17, 0)), "")</f>
        <v/>
      </c>
      <c r="V1418" s="12" t="str">
        <f t="shared" ca="1" si="109"/>
        <v/>
      </c>
      <c r="X1418" s="12" t="str">
        <f>IF($B1418="", "", IF(OR(ISNUMBER($B1418)=FALSE, $B1418&lt;Report!$AX$6, $B1418&gt;Report!$AY$17), "Red", ""))</f>
        <v/>
      </c>
    </row>
    <row r="1419" spans="1:24" x14ac:dyDescent="0.25">
      <c r="A1419" s="2"/>
      <c r="B1419" s="86"/>
      <c r="C1419" s="87"/>
      <c r="D1419" s="88"/>
      <c r="E1419" s="89"/>
      <c r="F1419" s="90"/>
      <c r="G1419" s="2"/>
      <c r="H1419" s="38" t="str">
        <f t="shared" si="105"/>
        <v/>
      </c>
      <c r="I1419" s="2"/>
      <c r="M1419" s="6" t="str">
        <f t="shared" si="106"/>
        <v/>
      </c>
      <c r="N1419" s="7" t="str">
        <f>IF($D1419="", "", IF(COUNTIF(Budgets!$T$11:$T$20, $D1419)&gt;0, $F$9, IF(COUNTIF(Budgets!$T$22:$T$46, $D1419)&gt;0, $E$9, "")))</f>
        <v/>
      </c>
      <c r="P1419" s="12" t="str">
        <f t="shared" si="107"/>
        <v/>
      </c>
      <c r="R1419" s="12" t="str">
        <f t="shared" si="108"/>
        <v/>
      </c>
      <c r="T1419" s="12" t="str">
        <f ca="1">IFERROR(INDEX(Report!$BE$6:$BE$17, MATCH($P1419, Report!$AZ$6:$AZ$17, 0)), "")</f>
        <v/>
      </c>
      <c r="V1419" s="12" t="str">
        <f t="shared" ca="1" si="109"/>
        <v/>
      </c>
      <c r="X1419" s="12" t="str">
        <f>IF($B1419="", "", IF(OR(ISNUMBER($B1419)=FALSE, $B1419&lt;Report!$AX$6, $B1419&gt;Report!$AY$17), "Red", ""))</f>
        <v/>
      </c>
    </row>
    <row r="1420" spans="1:24" x14ac:dyDescent="0.25">
      <c r="A1420" s="2"/>
      <c r="B1420" s="86"/>
      <c r="C1420" s="87"/>
      <c r="D1420" s="88"/>
      <c r="E1420" s="89"/>
      <c r="F1420" s="90"/>
      <c r="G1420" s="2"/>
      <c r="H1420" s="38" t="str">
        <f t="shared" ref="H1420:H1483" si="110">IF(OR($M1420="", $N1420=""), "", IF($M1420=$N1420, "", $H$9))</f>
        <v/>
      </c>
      <c r="I1420" s="2"/>
      <c r="M1420" s="6" t="str">
        <f t="shared" ref="M1420:M1483" si="111">IF(AND($E1420="", $F1420=""), "", IF(AND(NOT($E1420=""), NOT($F1420="")), "", IF($E1420="", $F$9, IF($F1420="", $E$9, ""))))</f>
        <v/>
      </c>
      <c r="N1420" s="7" t="str">
        <f>IF($D1420="", "", IF(COUNTIF(Budgets!$T$11:$T$20, $D1420)&gt;0, $F$9, IF(COUNTIF(Budgets!$T$22:$T$46, $D1420)&gt;0, $E$9, "")))</f>
        <v/>
      </c>
      <c r="P1420" s="12" t="str">
        <f t="shared" ref="P1420:P1483" si="112">IF($B1420="", "", IFERROR(TEXT($B1420, "mmm yyyy"), ""))</f>
        <v/>
      </c>
      <c r="R1420" s="12" t="str">
        <f t="shared" ref="R1420:R1483" si="113">IF(OR($P1420="", $D1420=""), "", CONCATENATE($D1420, " - ", $P1420))</f>
        <v/>
      </c>
      <c r="T1420" s="12" t="str">
        <f ca="1">IFERROR(INDEX(Report!$BE$6:$BE$17, MATCH($P1420, Report!$AZ$6:$AZ$17, 0)), "")</f>
        <v/>
      </c>
      <c r="V1420" s="12" t="str">
        <f t="shared" ref="V1420:V1483" ca="1" si="114">IF($T1420="X", IF($D1420="", "", $D1420), "")</f>
        <v/>
      </c>
      <c r="X1420" s="12" t="str">
        <f>IF($B1420="", "", IF(OR(ISNUMBER($B1420)=FALSE, $B1420&lt;Report!$AX$6, $B1420&gt;Report!$AY$17), "Red", ""))</f>
        <v/>
      </c>
    </row>
    <row r="1421" spans="1:24" x14ac:dyDescent="0.25">
      <c r="A1421" s="2"/>
      <c r="B1421" s="86"/>
      <c r="C1421" s="87"/>
      <c r="D1421" s="88"/>
      <c r="E1421" s="89"/>
      <c r="F1421" s="90"/>
      <c r="G1421" s="2"/>
      <c r="H1421" s="38" t="str">
        <f t="shared" si="110"/>
        <v/>
      </c>
      <c r="I1421" s="2"/>
      <c r="M1421" s="6" t="str">
        <f t="shared" si="111"/>
        <v/>
      </c>
      <c r="N1421" s="7" t="str">
        <f>IF($D1421="", "", IF(COUNTIF(Budgets!$T$11:$T$20, $D1421)&gt;0, $F$9, IF(COUNTIF(Budgets!$T$22:$T$46, $D1421)&gt;0, $E$9, "")))</f>
        <v/>
      </c>
      <c r="P1421" s="12" t="str">
        <f t="shared" si="112"/>
        <v/>
      </c>
      <c r="R1421" s="12" t="str">
        <f t="shared" si="113"/>
        <v/>
      </c>
      <c r="T1421" s="12" t="str">
        <f ca="1">IFERROR(INDEX(Report!$BE$6:$BE$17, MATCH($P1421, Report!$AZ$6:$AZ$17, 0)), "")</f>
        <v/>
      </c>
      <c r="V1421" s="12" t="str">
        <f t="shared" ca="1" si="114"/>
        <v/>
      </c>
      <c r="X1421" s="12" t="str">
        <f>IF($B1421="", "", IF(OR(ISNUMBER($B1421)=FALSE, $B1421&lt;Report!$AX$6, $B1421&gt;Report!$AY$17), "Red", ""))</f>
        <v/>
      </c>
    </row>
    <row r="1422" spans="1:24" x14ac:dyDescent="0.25">
      <c r="A1422" s="2"/>
      <c r="B1422" s="86"/>
      <c r="C1422" s="87"/>
      <c r="D1422" s="88"/>
      <c r="E1422" s="89"/>
      <c r="F1422" s="90"/>
      <c r="G1422" s="2"/>
      <c r="H1422" s="38" t="str">
        <f t="shared" si="110"/>
        <v/>
      </c>
      <c r="I1422" s="2"/>
      <c r="M1422" s="6" t="str">
        <f t="shared" si="111"/>
        <v/>
      </c>
      <c r="N1422" s="7" t="str">
        <f>IF($D1422="", "", IF(COUNTIF(Budgets!$T$11:$T$20, $D1422)&gt;0, $F$9, IF(COUNTIF(Budgets!$T$22:$T$46, $D1422)&gt;0, $E$9, "")))</f>
        <v/>
      </c>
      <c r="P1422" s="12" t="str">
        <f t="shared" si="112"/>
        <v/>
      </c>
      <c r="R1422" s="12" t="str">
        <f t="shared" si="113"/>
        <v/>
      </c>
      <c r="T1422" s="12" t="str">
        <f ca="1">IFERROR(INDEX(Report!$BE$6:$BE$17, MATCH($P1422, Report!$AZ$6:$AZ$17, 0)), "")</f>
        <v/>
      </c>
      <c r="V1422" s="12" t="str">
        <f t="shared" ca="1" si="114"/>
        <v/>
      </c>
      <c r="X1422" s="12" t="str">
        <f>IF($B1422="", "", IF(OR(ISNUMBER($B1422)=FALSE, $B1422&lt;Report!$AX$6, $B1422&gt;Report!$AY$17), "Red", ""))</f>
        <v/>
      </c>
    </row>
    <row r="1423" spans="1:24" x14ac:dyDescent="0.25">
      <c r="A1423" s="2"/>
      <c r="B1423" s="86"/>
      <c r="C1423" s="87"/>
      <c r="D1423" s="88"/>
      <c r="E1423" s="89"/>
      <c r="F1423" s="90"/>
      <c r="G1423" s="2"/>
      <c r="H1423" s="38" t="str">
        <f t="shared" si="110"/>
        <v/>
      </c>
      <c r="I1423" s="2"/>
      <c r="M1423" s="6" t="str">
        <f t="shared" si="111"/>
        <v/>
      </c>
      <c r="N1423" s="7" t="str">
        <f>IF($D1423="", "", IF(COUNTIF(Budgets!$T$11:$T$20, $D1423)&gt;0, $F$9, IF(COUNTIF(Budgets!$T$22:$T$46, $D1423)&gt;0, $E$9, "")))</f>
        <v/>
      </c>
      <c r="P1423" s="12" t="str">
        <f t="shared" si="112"/>
        <v/>
      </c>
      <c r="R1423" s="12" t="str">
        <f t="shared" si="113"/>
        <v/>
      </c>
      <c r="T1423" s="12" t="str">
        <f ca="1">IFERROR(INDEX(Report!$BE$6:$BE$17, MATCH($P1423, Report!$AZ$6:$AZ$17, 0)), "")</f>
        <v/>
      </c>
      <c r="V1423" s="12" t="str">
        <f t="shared" ca="1" si="114"/>
        <v/>
      </c>
      <c r="X1423" s="12" t="str">
        <f>IF($B1423="", "", IF(OR(ISNUMBER($B1423)=FALSE, $B1423&lt;Report!$AX$6, $B1423&gt;Report!$AY$17), "Red", ""))</f>
        <v/>
      </c>
    </row>
    <row r="1424" spans="1:24" x14ac:dyDescent="0.25">
      <c r="A1424" s="2"/>
      <c r="B1424" s="86"/>
      <c r="C1424" s="87"/>
      <c r="D1424" s="88"/>
      <c r="E1424" s="89"/>
      <c r="F1424" s="90"/>
      <c r="G1424" s="2"/>
      <c r="H1424" s="38" t="str">
        <f t="shared" si="110"/>
        <v/>
      </c>
      <c r="I1424" s="2"/>
      <c r="M1424" s="6" t="str">
        <f t="shared" si="111"/>
        <v/>
      </c>
      <c r="N1424" s="7" t="str">
        <f>IF($D1424="", "", IF(COUNTIF(Budgets!$T$11:$T$20, $D1424)&gt;0, $F$9, IF(COUNTIF(Budgets!$T$22:$T$46, $D1424)&gt;0, $E$9, "")))</f>
        <v/>
      </c>
      <c r="P1424" s="12" t="str">
        <f t="shared" si="112"/>
        <v/>
      </c>
      <c r="R1424" s="12" t="str">
        <f t="shared" si="113"/>
        <v/>
      </c>
      <c r="T1424" s="12" t="str">
        <f ca="1">IFERROR(INDEX(Report!$BE$6:$BE$17, MATCH($P1424, Report!$AZ$6:$AZ$17, 0)), "")</f>
        <v/>
      </c>
      <c r="V1424" s="12" t="str">
        <f t="shared" ca="1" si="114"/>
        <v/>
      </c>
      <c r="X1424" s="12" t="str">
        <f>IF($B1424="", "", IF(OR(ISNUMBER($B1424)=FALSE, $B1424&lt;Report!$AX$6, $B1424&gt;Report!$AY$17), "Red", ""))</f>
        <v/>
      </c>
    </row>
    <row r="1425" spans="1:24" x14ac:dyDescent="0.25">
      <c r="A1425" s="2"/>
      <c r="B1425" s="86"/>
      <c r="C1425" s="87"/>
      <c r="D1425" s="88"/>
      <c r="E1425" s="89"/>
      <c r="F1425" s="90"/>
      <c r="G1425" s="2"/>
      <c r="H1425" s="38" t="str">
        <f t="shared" si="110"/>
        <v/>
      </c>
      <c r="I1425" s="2"/>
      <c r="M1425" s="6" t="str">
        <f t="shared" si="111"/>
        <v/>
      </c>
      <c r="N1425" s="7" t="str">
        <f>IF($D1425="", "", IF(COUNTIF(Budgets!$T$11:$T$20, $D1425)&gt;0, $F$9, IF(COUNTIF(Budgets!$T$22:$T$46, $D1425)&gt;0, $E$9, "")))</f>
        <v/>
      </c>
      <c r="P1425" s="12" t="str">
        <f t="shared" si="112"/>
        <v/>
      </c>
      <c r="R1425" s="12" t="str">
        <f t="shared" si="113"/>
        <v/>
      </c>
      <c r="T1425" s="12" t="str">
        <f ca="1">IFERROR(INDEX(Report!$BE$6:$BE$17, MATCH($P1425, Report!$AZ$6:$AZ$17, 0)), "")</f>
        <v/>
      </c>
      <c r="V1425" s="12" t="str">
        <f t="shared" ca="1" si="114"/>
        <v/>
      </c>
      <c r="X1425" s="12" t="str">
        <f>IF($B1425="", "", IF(OR(ISNUMBER($B1425)=FALSE, $B1425&lt;Report!$AX$6, $B1425&gt;Report!$AY$17), "Red", ""))</f>
        <v/>
      </c>
    </row>
    <row r="1426" spans="1:24" x14ac:dyDescent="0.25">
      <c r="A1426" s="2"/>
      <c r="B1426" s="86"/>
      <c r="C1426" s="87"/>
      <c r="D1426" s="88"/>
      <c r="E1426" s="89"/>
      <c r="F1426" s="90"/>
      <c r="G1426" s="2"/>
      <c r="H1426" s="38" t="str">
        <f t="shared" si="110"/>
        <v/>
      </c>
      <c r="I1426" s="2"/>
      <c r="M1426" s="6" t="str">
        <f t="shared" si="111"/>
        <v/>
      </c>
      <c r="N1426" s="7" t="str">
        <f>IF($D1426="", "", IF(COUNTIF(Budgets!$T$11:$T$20, $D1426)&gt;0, $F$9, IF(COUNTIF(Budgets!$T$22:$T$46, $D1426)&gt;0, $E$9, "")))</f>
        <v/>
      </c>
      <c r="P1426" s="12" t="str">
        <f t="shared" si="112"/>
        <v/>
      </c>
      <c r="R1426" s="12" t="str">
        <f t="shared" si="113"/>
        <v/>
      </c>
      <c r="T1426" s="12" t="str">
        <f ca="1">IFERROR(INDEX(Report!$BE$6:$BE$17, MATCH($P1426, Report!$AZ$6:$AZ$17, 0)), "")</f>
        <v/>
      </c>
      <c r="V1426" s="12" t="str">
        <f t="shared" ca="1" si="114"/>
        <v/>
      </c>
      <c r="X1426" s="12" t="str">
        <f>IF($B1426="", "", IF(OR(ISNUMBER($B1426)=FALSE, $B1426&lt;Report!$AX$6, $B1426&gt;Report!$AY$17), "Red", ""))</f>
        <v/>
      </c>
    </row>
    <row r="1427" spans="1:24" x14ac:dyDescent="0.25">
      <c r="A1427" s="2"/>
      <c r="B1427" s="86"/>
      <c r="C1427" s="87"/>
      <c r="D1427" s="88"/>
      <c r="E1427" s="89"/>
      <c r="F1427" s="90"/>
      <c r="G1427" s="2"/>
      <c r="H1427" s="38" t="str">
        <f t="shared" si="110"/>
        <v/>
      </c>
      <c r="I1427" s="2"/>
      <c r="M1427" s="6" t="str">
        <f t="shared" si="111"/>
        <v/>
      </c>
      <c r="N1427" s="7" t="str">
        <f>IF($D1427="", "", IF(COUNTIF(Budgets!$T$11:$T$20, $D1427)&gt;0, $F$9, IF(COUNTIF(Budgets!$T$22:$T$46, $D1427)&gt;0, $E$9, "")))</f>
        <v/>
      </c>
      <c r="P1427" s="12" t="str">
        <f t="shared" si="112"/>
        <v/>
      </c>
      <c r="R1427" s="12" t="str">
        <f t="shared" si="113"/>
        <v/>
      </c>
      <c r="T1427" s="12" t="str">
        <f ca="1">IFERROR(INDEX(Report!$BE$6:$BE$17, MATCH($P1427, Report!$AZ$6:$AZ$17, 0)), "")</f>
        <v/>
      </c>
      <c r="V1427" s="12" t="str">
        <f t="shared" ca="1" si="114"/>
        <v/>
      </c>
      <c r="X1427" s="12" t="str">
        <f>IF($B1427="", "", IF(OR(ISNUMBER($B1427)=FALSE, $B1427&lt;Report!$AX$6, $B1427&gt;Report!$AY$17), "Red", ""))</f>
        <v/>
      </c>
    </row>
    <row r="1428" spans="1:24" x14ac:dyDescent="0.25">
      <c r="A1428" s="2"/>
      <c r="B1428" s="86"/>
      <c r="C1428" s="87"/>
      <c r="D1428" s="88"/>
      <c r="E1428" s="89"/>
      <c r="F1428" s="90"/>
      <c r="G1428" s="2"/>
      <c r="H1428" s="38" t="str">
        <f t="shared" si="110"/>
        <v/>
      </c>
      <c r="I1428" s="2"/>
      <c r="M1428" s="6" t="str">
        <f t="shared" si="111"/>
        <v/>
      </c>
      <c r="N1428" s="7" t="str">
        <f>IF($D1428="", "", IF(COUNTIF(Budgets!$T$11:$T$20, $D1428)&gt;0, $F$9, IF(COUNTIF(Budgets!$T$22:$T$46, $D1428)&gt;0, $E$9, "")))</f>
        <v/>
      </c>
      <c r="P1428" s="12" t="str">
        <f t="shared" si="112"/>
        <v/>
      </c>
      <c r="R1428" s="12" t="str">
        <f t="shared" si="113"/>
        <v/>
      </c>
      <c r="T1428" s="12" t="str">
        <f ca="1">IFERROR(INDEX(Report!$BE$6:$BE$17, MATCH($P1428, Report!$AZ$6:$AZ$17, 0)), "")</f>
        <v/>
      </c>
      <c r="V1428" s="12" t="str">
        <f t="shared" ca="1" si="114"/>
        <v/>
      </c>
      <c r="X1428" s="12" t="str">
        <f>IF($B1428="", "", IF(OR(ISNUMBER($B1428)=FALSE, $B1428&lt;Report!$AX$6, $B1428&gt;Report!$AY$17), "Red", ""))</f>
        <v/>
      </c>
    </row>
    <row r="1429" spans="1:24" x14ac:dyDescent="0.25">
      <c r="A1429" s="2"/>
      <c r="B1429" s="86"/>
      <c r="C1429" s="87"/>
      <c r="D1429" s="88"/>
      <c r="E1429" s="89"/>
      <c r="F1429" s="90"/>
      <c r="G1429" s="2"/>
      <c r="H1429" s="38" t="str">
        <f t="shared" si="110"/>
        <v/>
      </c>
      <c r="I1429" s="2"/>
      <c r="M1429" s="6" t="str">
        <f t="shared" si="111"/>
        <v/>
      </c>
      <c r="N1429" s="7" t="str">
        <f>IF($D1429="", "", IF(COUNTIF(Budgets!$T$11:$T$20, $D1429)&gt;0, $F$9, IF(COUNTIF(Budgets!$T$22:$T$46, $D1429)&gt;0, $E$9, "")))</f>
        <v/>
      </c>
      <c r="P1429" s="12" t="str">
        <f t="shared" si="112"/>
        <v/>
      </c>
      <c r="R1429" s="12" t="str">
        <f t="shared" si="113"/>
        <v/>
      </c>
      <c r="T1429" s="12" t="str">
        <f ca="1">IFERROR(INDEX(Report!$BE$6:$BE$17, MATCH($P1429, Report!$AZ$6:$AZ$17, 0)), "")</f>
        <v/>
      </c>
      <c r="V1429" s="12" t="str">
        <f t="shared" ca="1" si="114"/>
        <v/>
      </c>
      <c r="X1429" s="12" t="str">
        <f>IF($B1429="", "", IF(OR(ISNUMBER($B1429)=FALSE, $B1429&lt;Report!$AX$6, $B1429&gt;Report!$AY$17), "Red", ""))</f>
        <v/>
      </c>
    </row>
    <row r="1430" spans="1:24" x14ac:dyDescent="0.25">
      <c r="A1430" s="2"/>
      <c r="B1430" s="86"/>
      <c r="C1430" s="87"/>
      <c r="D1430" s="88"/>
      <c r="E1430" s="89"/>
      <c r="F1430" s="90"/>
      <c r="G1430" s="2"/>
      <c r="H1430" s="38" t="str">
        <f t="shared" si="110"/>
        <v/>
      </c>
      <c r="I1430" s="2"/>
      <c r="M1430" s="6" t="str">
        <f t="shared" si="111"/>
        <v/>
      </c>
      <c r="N1430" s="7" t="str">
        <f>IF($D1430="", "", IF(COUNTIF(Budgets!$T$11:$T$20, $D1430)&gt;0, $F$9, IF(COUNTIF(Budgets!$T$22:$T$46, $D1430)&gt;0, $E$9, "")))</f>
        <v/>
      </c>
      <c r="P1430" s="12" t="str">
        <f t="shared" si="112"/>
        <v/>
      </c>
      <c r="R1430" s="12" t="str">
        <f t="shared" si="113"/>
        <v/>
      </c>
      <c r="T1430" s="12" t="str">
        <f ca="1">IFERROR(INDEX(Report!$BE$6:$BE$17, MATCH($P1430, Report!$AZ$6:$AZ$17, 0)), "")</f>
        <v/>
      </c>
      <c r="V1430" s="12" t="str">
        <f t="shared" ca="1" si="114"/>
        <v/>
      </c>
      <c r="X1430" s="12" t="str">
        <f>IF($B1430="", "", IF(OR(ISNUMBER($B1430)=FALSE, $B1430&lt;Report!$AX$6, $B1430&gt;Report!$AY$17), "Red", ""))</f>
        <v/>
      </c>
    </row>
    <row r="1431" spans="1:24" x14ac:dyDescent="0.25">
      <c r="A1431" s="2"/>
      <c r="B1431" s="86"/>
      <c r="C1431" s="87"/>
      <c r="D1431" s="88"/>
      <c r="E1431" s="89"/>
      <c r="F1431" s="90"/>
      <c r="G1431" s="2"/>
      <c r="H1431" s="38" t="str">
        <f t="shared" si="110"/>
        <v/>
      </c>
      <c r="I1431" s="2"/>
      <c r="M1431" s="6" t="str">
        <f t="shared" si="111"/>
        <v/>
      </c>
      <c r="N1431" s="7" t="str">
        <f>IF($D1431="", "", IF(COUNTIF(Budgets!$T$11:$T$20, $D1431)&gt;0, $F$9, IF(COUNTIF(Budgets!$T$22:$T$46, $D1431)&gt;0, $E$9, "")))</f>
        <v/>
      </c>
      <c r="P1431" s="12" t="str">
        <f t="shared" si="112"/>
        <v/>
      </c>
      <c r="R1431" s="12" t="str">
        <f t="shared" si="113"/>
        <v/>
      </c>
      <c r="T1431" s="12" t="str">
        <f ca="1">IFERROR(INDEX(Report!$BE$6:$BE$17, MATCH($P1431, Report!$AZ$6:$AZ$17, 0)), "")</f>
        <v/>
      </c>
      <c r="V1431" s="12" t="str">
        <f t="shared" ca="1" si="114"/>
        <v/>
      </c>
      <c r="X1431" s="12" t="str">
        <f>IF($B1431="", "", IF(OR(ISNUMBER($B1431)=FALSE, $B1431&lt;Report!$AX$6, $B1431&gt;Report!$AY$17), "Red", ""))</f>
        <v/>
      </c>
    </row>
    <row r="1432" spans="1:24" x14ac:dyDescent="0.25">
      <c r="A1432" s="2"/>
      <c r="B1432" s="86"/>
      <c r="C1432" s="87"/>
      <c r="D1432" s="88"/>
      <c r="E1432" s="89"/>
      <c r="F1432" s="90"/>
      <c r="G1432" s="2"/>
      <c r="H1432" s="38" t="str">
        <f t="shared" si="110"/>
        <v/>
      </c>
      <c r="I1432" s="2"/>
      <c r="M1432" s="6" t="str">
        <f t="shared" si="111"/>
        <v/>
      </c>
      <c r="N1432" s="7" t="str">
        <f>IF($D1432="", "", IF(COUNTIF(Budgets!$T$11:$T$20, $D1432)&gt;0, $F$9, IF(COUNTIF(Budgets!$T$22:$T$46, $D1432)&gt;0, $E$9, "")))</f>
        <v/>
      </c>
      <c r="P1432" s="12" t="str">
        <f t="shared" si="112"/>
        <v/>
      </c>
      <c r="R1432" s="12" t="str">
        <f t="shared" si="113"/>
        <v/>
      </c>
      <c r="T1432" s="12" t="str">
        <f ca="1">IFERROR(INDEX(Report!$BE$6:$BE$17, MATCH($P1432, Report!$AZ$6:$AZ$17, 0)), "")</f>
        <v/>
      </c>
      <c r="V1432" s="12" t="str">
        <f t="shared" ca="1" si="114"/>
        <v/>
      </c>
      <c r="X1432" s="12" t="str">
        <f>IF($B1432="", "", IF(OR(ISNUMBER($B1432)=FALSE, $B1432&lt;Report!$AX$6, $B1432&gt;Report!$AY$17), "Red", ""))</f>
        <v/>
      </c>
    </row>
    <row r="1433" spans="1:24" x14ac:dyDescent="0.25">
      <c r="A1433" s="2"/>
      <c r="B1433" s="86"/>
      <c r="C1433" s="87"/>
      <c r="D1433" s="88"/>
      <c r="E1433" s="89"/>
      <c r="F1433" s="90"/>
      <c r="G1433" s="2"/>
      <c r="H1433" s="38" t="str">
        <f t="shared" si="110"/>
        <v/>
      </c>
      <c r="I1433" s="2"/>
      <c r="M1433" s="6" t="str">
        <f t="shared" si="111"/>
        <v/>
      </c>
      <c r="N1433" s="7" t="str">
        <f>IF($D1433="", "", IF(COUNTIF(Budgets!$T$11:$T$20, $D1433)&gt;0, $F$9, IF(COUNTIF(Budgets!$T$22:$T$46, $D1433)&gt;0, $E$9, "")))</f>
        <v/>
      </c>
      <c r="P1433" s="12" t="str">
        <f t="shared" si="112"/>
        <v/>
      </c>
      <c r="R1433" s="12" t="str">
        <f t="shared" si="113"/>
        <v/>
      </c>
      <c r="T1433" s="12" t="str">
        <f ca="1">IFERROR(INDEX(Report!$BE$6:$BE$17, MATCH($P1433, Report!$AZ$6:$AZ$17, 0)), "")</f>
        <v/>
      </c>
      <c r="V1433" s="12" t="str">
        <f t="shared" ca="1" si="114"/>
        <v/>
      </c>
      <c r="X1433" s="12" t="str">
        <f>IF($B1433="", "", IF(OR(ISNUMBER($B1433)=FALSE, $B1433&lt;Report!$AX$6, $B1433&gt;Report!$AY$17), "Red", ""))</f>
        <v/>
      </c>
    </row>
    <row r="1434" spans="1:24" x14ac:dyDescent="0.25">
      <c r="A1434" s="2"/>
      <c r="B1434" s="86"/>
      <c r="C1434" s="87"/>
      <c r="D1434" s="88"/>
      <c r="E1434" s="89"/>
      <c r="F1434" s="90"/>
      <c r="G1434" s="2"/>
      <c r="H1434" s="38" t="str">
        <f t="shared" si="110"/>
        <v/>
      </c>
      <c r="I1434" s="2"/>
      <c r="M1434" s="6" t="str">
        <f t="shared" si="111"/>
        <v/>
      </c>
      <c r="N1434" s="7" t="str">
        <f>IF($D1434="", "", IF(COUNTIF(Budgets!$T$11:$T$20, $D1434)&gt;0, $F$9, IF(COUNTIF(Budgets!$T$22:$T$46, $D1434)&gt;0, $E$9, "")))</f>
        <v/>
      </c>
      <c r="P1434" s="12" t="str">
        <f t="shared" si="112"/>
        <v/>
      </c>
      <c r="R1434" s="12" t="str">
        <f t="shared" si="113"/>
        <v/>
      </c>
      <c r="T1434" s="12" t="str">
        <f ca="1">IFERROR(INDEX(Report!$BE$6:$BE$17, MATCH($P1434, Report!$AZ$6:$AZ$17, 0)), "")</f>
        <v/>
      </c>
      <c r="V1434" s="12" t="str">
        <f t="shared" ca="1" si="114"/>
        <v/>
      </c>
      <c r="X1434" s="12" t="str">
        <f>IF($B1434="", "", IF(OR(ISNUMBER($B1434)=FALSE, $B1434&lt;Report!$AX$6, $B1434&gt;Report!$AY$17), "Red", ""))</f>
        <v/>
      </c>
    </row>
    <row r="1435" spans="1:24" x14ac:dyDescent="0.25">
      <c r="A1435" s="2"/>
      <c r="B1435" s="86"/>
      <c r="C1435" s="87"/>
      <c r="D1435" s="88"/>
      <c r="E1435" s="89"/>
      <c r="F1435" s="90"/>
      <c r="G1435" s="2"/>
      <c r="H1435" s="38" t="str">
        <f t="shared" si="110"/>
        <v/>
      </c>
      <c r="I1435" s="2"/>
      <c r="M1435" s="6" t="str">
        <f t="shared" si="111"/>
        <v/>
      </c>
      <c r="N1435" s="7" t="str">
        <f>IF($D1435="", "", IF(COUNTIF(Budgets!$T$11:$T$20, $D1435)&gt;0, $F$9, IF(COUNTIF(Budgets!$T$22:$T$46, $D1435)&gt;0, $E$9, "")))</f>
        <v/>
      </c>
      <c r="P1435" s="12" t="str">
        <f t="shared" si="112"/>
        <v/>
      </c>
      <c r="R1435" s="12" t="str">
        <f t="shared" si="113"/>
        <v/>
      </c>
      <c r="T1435" s="12" t="str">
        <f ca="1">IFERROR(INDEX(Report!$BE$6:$BE$17, MATCH($P1435, Report!$AZ$6:$AZ$17, 0)), "")</f>
        <v/>
      </c>
      <c r="V1435" s="12" t="str">
        <f t="shared" ca="1" si="114"/>
        <v/>
      </c>
      <c r="X1435" s="12" t="str">
        <f>IF($B1435="", "", IF(OR(ISNUMBER($B1435)=FALSE, $B1435&lt;Report!$AX$6, $B1435&gt;Report!$AY$17), "Red", ""))</f>
        <v/>
      </c>
    </row>
    <row r="1436" spans="1:24" x14ac:dyDescent="0.25">
      <c r="A1436" s="2"/>
      <c r="B1436" s="86"/>
      <c r="C1436" s="87"/>
      <c r="D1436" s="88"/>
      <c r="E1436" s="89"/>
      <c r="F1436" s="90"/>
      <c r="G1436" s="2"/>
      <c r="H1436" s="38" t="str">
        <f t="shared" si="110"/>
        <v/>
      </c>
      <c r="I1436" s="2"/>
      <c r="M1436" s="6" t="str">
        <f t="shared" si="111"/>
        <v/>
      </c>
      <c r="N1436" s="7" t="str">
        <f>IF($D1436="", "", IF(COUNTIF(Budgets!$T$11:$T$20, $D1436)&gt;0, $F$9, IF(COUNTIF(Budgets!$T$22:$T$46, $D1436)&gt;0, $E$9, "")))</f>
        <v/>
      </c>
      <c r="P1436" s="12" t="str">
        <f t="shared" si="112"/>
        <v/>
      </c>
      <c r="R1436" s="12" t="str">
        <f t="shared" si="113"/>
        <v/>
      </c>
      <c r="T1436" s="12" t="str">
        <f ca="1">IFERROR(INDEX(Report!$BE$6:$BE$17, MATCH($P1436, Report!$AZ$6:$AZ$17, 0)), "")</f>
        <v/>
      </c>
      <c r="V1436" s="12" t="str">
        <f t="shared" ca="1" si="114"/>
        <v/>
      </c>
      <c r="X1436" s="12" t="str">
        <f>IF($B1436="", "", IF(OR(ISNUMBER($B1436)=FALSE, $B1436&lt;Report!$AX$6, $B1436&gt;Report!$AY$17), "Red", ""))</f>
        <v/>
      </c>
    </row>
    <row r="1437" spans="1:24" x14ac:dyDescent="0.25">
      <c r="A1437" s="2"/>
      <c r="B1437" s="86"/>
      <c r="C1437" s="87"/>
      <c r="D1437" s="88"/>
      <c r="E1437" s="89"/>
      <c r="F1437" s="90"/>
      <c r="G1437" s="2"/>
      <c r="H1437" s="38" t="str">
        <f t="shared" si="110"/>
        <v/>
      </c>
      <c r="I1437" s="2"/>
      <c r="M1437" s="6" t="str">
        <f t="shared" si="111"/>
        <v/>
      </c>
      <c r="N1437" s="7" t="str">
        <f>IF($D1437="", "", IF(COUNTIF(Budgets!$T$11:$T$20, $D1437)&gt;0, $F$9, IF(COUNTIF(Budgets!$T$22:$T$46, $D1437)&gt;0, $E$9, "")))</f>
        <v/>
      </c>
      <c r="P1437" s="12" t="str">
        <f t="shared" si="112"/>
        <v/>
      </c>
      <c r="R1437" s="12" t="str">
        <f t="shared" si="113"/>
        <v/>
      </c>
      <c r="T1437" s="12" t="str">
        <f ca="1">IFERROR(INDEX(Report!$BE$6:$BE$17, MATCH($P1437, Report!$AZ$6:$AZ$17, 0)), "")</f>
        <v/>
      </c>
      <c r="V1437" s="12" t="str">
        <f t="shared" ca="1" si="114"/>
        <v/>
      </c>
      <c r="X1437" s="12" t="str">
        <f>IF($B1437="", "", IF(OR(ISNUMBER($B1437)=FALSE, $B1437&lt;Report!$AX$6, $B1437&gt;Report!$AY$17), "Red", ""))</f>
        <v/>
      </c>
    </row>
    <row r="1438" spans="1:24" x14ac:dyDescent="0.25">
      <c r="A1438" s="2"/>
      <c r="B1438" s="86"/>
      <c r="C1438" s="87"/>
      <c r="D1438" s="88"/>
      <c r="E1438" s="89"/>
      <c r="F1438" s="90"/>
      <c r="G1438" s="2"/>
      <c r="H1438" s="38" t="str">
        <f t="shared" si="110"/>
        <v/>
      </c>
      <c r="I1438" s="2"/>
      <c r="M1438" s="6" t="str">
        <f t="shared" si="111"/>
        <v/>
      </c>
      <c r="N1438" s="7" t="str">
        <f>IF($D1438="", "", IF(COUNTIF(Budgets!$T$11:$T$20, $D1438)&gt;0, $F$9, IF(COUNTIF(Budgets!$T$22:$T$46, $D1438)&gt;0, $E$9, "")))</f>
        <v/>
      </c>
      <c r="P1438" s="12" t="str">
        <f t="shared" si="112"/>
        <v/>
      </c>
      <c r="R1438" s="12" t="str">
        <f t="shared" si="113"/>
        <v/>
      </c>
      <c r="T1438" s="12" t="str">
        <f ca="1">IFERROR(INDEX(Report!$BE$6:$BE$17, MATCH($P1438, Report!$AZ$6:$AZ$17, 0)), "")</f>
        <v/>
      </c>
      <c r="V1438" s="12" t="str">
        <f t="shared" ca="1" si="114"/>
        <v/>
      </c>
      <c r="X1438" s="12" t="str">
        <f>IF($B1438="", "", IF(OR(ISNUMBER($B1438)=FALSE, $B1438&lt;Report!$AX$6, $B1438&gt;Report!$AY$17), "Red", ""))</f>
        <v/>
      </c>
    </row>
    <row r="1439" spans="1:24" x14ac:dyDescent="0.25">
      <c r="A1439" s="2"/>
      <c r="B1439" s="86"/>
      <c r="C1439" s="87"/>
      <c r="D1439" s="88"/>
      <c r="E1439" s="89"/>
      <c r="F1439" s="90"/>
      <c r="G1439" s="2"/>
      <c r="H1439" s="38" t="str">
        <f t="shared" si="110"/>
        <v/>
      </c>
      <c r="I1439" s="2"/>
      <c r="M1439" s="6" t="str">
        <f t="shared" si="111"/>
        <v/>
      </c>
      <c r="N1439" s="7" t="str">
        <f>IF($D1439="", "", IF(COUNTIF(Budgets!$T$11:$T$20, $D1439)&gt;0, $F$9, IF(COUNTIF(Budgets!$T$22:$T$46, $D1439)&gt;0, $E$9, "")))</f>
        <v/>
      </c>
      <c r="P1439" s="12" t="str">
        <f t="shared" si="112"/>
        <v/>
      </c>
      <c r="R1439" s="12" t="str">
        <f t="shared" si="113"/>
        <v/>
      </c>
      <c r="T1439" s="12" t="str">
        <f ca="1">IFERROR(INDEX(Report!$BE$6:$BE$17, MATCH($P1439, Report!$AZ$6:$AZ$17, 0)), "")</f>
        <v/>
      </c>
      <c r="V1439" s="12" t="str">
        <f t="shared" ca="1" si="114"/>
        <v/>
      </c>
      <c r="X1439" s="12" t="str">
        <f>IF($B1439="", "", IF(OR(ISNUMBER($B1439)=FALSE, $B1439&lt;Report!$AX$6, $B1439&gt;Report!$AY$17), "Red", ""))</f>
        <v/>
      </c>
    </row>
    <row r="1440" spans="1:24" x14ac:dyDescent="0.25">
      <c r="A1440" s="2"/>
      <c r="B1440" s="86"/>
      <c r="C1440" s="87"/>
      <c r="D1440" s="88"/>
      <c r="E1440" s="89"/>
      <c r="F1440" s="90"/>
      <c r="G1440" s="2"/>
      <c r="H1440" s="38" t="str">
        <f t="shared" si="110"/>
        <v/>
      </c>
      <c r="I1440" s="2"/>
      <c r="M1440" s="6" t="str">
        <f t="shared" si="111"/>
        <v/>
      </c>
      <c r="N1440" s="7" t="str">
        <f>IF($D1440="", "", IF(COUNTIF(Budgets!$T$11:$T$20, $D1440)&gt;0, $F$9, IF(COUNTIF(Budgets!$T$22:$T$46, $D1440)&gt;0, $E$9, "")))</f>
        <v/>
      </c>
      <c r="P1440" s="12" t="str">
        <f t="shared" si="112"/>
        <v/>
      </c>
      <c r="R1440" s="12" t="str">
        <f t="shared" si="113"/>
        <v/>
      </c>
      <c r="T1440" s="12" t="str">
        <f ca="1">IFERROR(INDEX(Report!$BE$6:$BE$17, MATCH($P1440, Report!$AZ$6:$AZ$17, 0)), "")</f>
        <v/>
      </c>
      <c r="V1440" s="12" t="str">
        <f t="shared" ca="1" si="114"/>
        <v/>
      </c>
      <c r="X1440" s="12" t="str">
        <f>IF($B1440="", "", IF(OR(ISNUMBER($B1440)=FALSE, $B1440&lt;Report!$AX$6, $B1440&gt;Report!$AY$17), "Red", ""))</f>
        <v/>
      </c>
    </row>
    <row r="1441" spans="1:24" x14ac:dyDescent="0.25">
      <c r="A1441" s="2"/>
      <c r="B1441" s="86"/>
      <c r="C1441" s="87"/>
      <c r="D1441" s="88"/>
      <c r="E1441" s="89"/>
      <c r="F1441" s="90"/>
      <c r="G1441" s="2"/>
      <c r="H1441" s="38" t="str">
        <f t="shared" si="110"/>
        <v/>
      </c>
      <c r="I1441" s="2"/>
      <c r="M1441" s="6" t="str">
        <f t="shared" si="111"/>
        <v/>
      </c>
      <c r="N1441" s="7" t="str">
        <f>IF($D1441="", "", IF(COUNTIF(Budgets!$T$11:$T$20, $D1441)&gt;0, $F$9, IF(COUNTIF(Budgets!$T$22:$T$46, $D1441)&gt;0, $E$9, "")))</f>
        <v/>
      </c>
      <c r="P1441" s="12" t="str">
        <f t="shared" si="112"/>
        <v/>
      </c>
      <c r="R1441" s="12" t="str">
        <f t="shared" si="113"/>
        <v/>
      </c>
      <c r="T1441" s="12" t="str">
        <f ca="1">IFERROR(INDEX(Report!$BE$6:$BE$17, MATCH($P1441, Report!$AZ$6:$AZ$17, 0)), "")</f>
        <v/>
      </c>
      <c r="V1441" s="12" t="str">
        <f t="shared" ca="1" si="114"/>
        <v/>
      </c>
      <c r="X1441" s="12" t="str">
        <f>IF($B1441="", "", IF(OR(ISNUMBER($B1441)=FALSE, $B1441&lt;Report!$AX$6, $B1441&gt;Report!$AY$17), "Red", ""))</f>
        <v/>
      </c>
    </row>
    <row r="1442" spans="1:24" x14ac:dyDescent="0.25">
      <c r="A1442" s="2"/>
      <c r="B1442" s="86"/>
      <c r="C1442" s="87"/>
      <c r="D1442" s="88"/>
      <c r="E1442" s="89"/>
      <c r="F1442" s="90"/>
      <c r="G1442" s="2"/>
      <c r="H1442" s="38" t="str">
        <f t="shared" si="110"/>
        <v/>
      </c>
      <c r="I1442" s="2"/>
      <c r="M1442" s="6" t="str">
        <f t="shared" si="111"/>
        <v/>
      </c>
      <c r="N1442" s="7" t="str">
        <f>IF($D1442="", "", IF(COUNTIF(Budgets!$T$11:$T$20, $D1442)&gt;0, $F$9, IF(COUNTIF(Budgets!$T$22:$T$46, $D1442)&gt;0, $E$9, "")))</f>
        <v/>
      </c>
      <c r="P1442" s="12" t="str">
        <f t="shared" si="112"/>
        <v/>
      </c>
      <c r="R1442" s="12" t="str">
        <f t="shared" si="113"/>
        <v/>
      </c>
      <c r="T1442" s="12" t="str">
        <f ca="1">IFERROR(INDEX(Report!$BE$6:$BE$17, MATCH($P1442, Report!$AZ$6:$AZ$17, 0)), "")</f>
        <v/>
      </c>
      <c r="V1442" s="12" t="str">
        <f t="shared" ca="1" si="114"/>
        <v/>
      </c>
      <c r="X1442" s="12" t="str">
        <f>IF($B1442="", "", IF(OR(ISNUMBER($B1442)=FALSE, $B1442&lt;Report!$AX$6, $B1442&gt;Report!$AY$17), "Red", ""))</f>
        <v/>
      </c>
    </row>
    <row r="1443" spans="1:24" x14ac:dyDescent="0.25">
      <c r="A1443" s="2"/>
      <c r="B1443" s="86"/>
      <c r="C1443" s="87"/>
      <c r="D1443" s="88"/>
      <c r="E1443" s="89"/>
      <c r="F1443" s="90"/>
      <c r="G1443" s="2"/>
      <c r="H1443" s="38" t="str">
        <f t="shared" si="110"/>
        <v/>
      </c>
      <c r="I1443" s="2"/>
      <c r="M1443" s="6" t="str">
        <f t="shared" si="111"/>
        <v/>
      </c>
      <c r="N1443" s="7" t="str">
        <f>IF($D1443="", "", IF(COUNTIF(Budgets!$T$11:$T$20, $D1443)&gt;0, $F$9, IF(COUNTIF(Budgets!$T$22:$T$46, $D1443)&gt;0, $E$9, "")))</f>
        <v/>
      </c>
      <c r="P1443" s="12" t="str">
        <f t="shared" si="112"/>
        <v/>
      </c>
      <c r="R1443" s="12" t="str">
        <f t="shared" si="113"/>
        <v/>
      </c>
      <c r="T1443" s="12" t="str">
        <f ca="1">IFERROR(INDEX(Report!$BE$6:$BE$17, MATCH($P1443, Report!$AZ$6:$AZ$17, 0)), "")</f>
        <v/>
      </c>
      <c r="V1443" s="12" t="str">
        <f t="shared" ca="1" si="114"/>
        <v/>
      </c>
      <c r="X1443" s="12" t="str">
        <f>IF($B1443="", "", IF(OR(ISNUMBER($B1443)=FALSE, $B1443&lt;Report!$AX$6, $B1443&gt;Report!$AY$17), "Red", ""))</f>
        <v/>
      </c>
    </row>
    <row r="1444" spans="1:24" x14ac:dyDescent="0.25">
      <c r="A1444" s="2"/>
      <c r="B1444" s="86"/>
      <c r="C1444" s="87"/>
      <c r="D1444" s="88"/>
      <c r="E1444" s="89"/>
      <c r="F1444" s="90"/>
      <c r="G1444" s="2"/>
      <c r="H1444" s="38" t="str">
        <f t="shared" si="110"/>
        <v/>
      </c>
      <c r="I1444" s="2"/>
      <c r="M1444" s="6" t="str">
        <f t="shared" si="111"/>
        <v/>
      </c>
      <c r="N1444" s="7" t="str">
        <f>IF($D1444="", "", IF(COUNTIF(Budgets!$T$11:$T$20, $D1444)&gt;0, $F$9, IF(COUNTIF(Budgets!$T$22:$T$46, $D1444)&gt;0, $E$9, "")))</f>
        <v/>
      </c>
      <c r="P1444" s="12" t="str">
        <f t="shared" si="112"/>
        <v/>
      </c>
      <c r="R1444" s="12" t="str">
        <f t="shared" si="113"/>
        <v/>
      </c>
      <c r="T1444" s="12" t="str">
        <f ca="1">IFERROR(INDEX(Report!$BE$6:$BE$17, MATCH($P1444, Report!$AZ$6:$AZ$17, 0)), "")</f>
        <v/>
      </c>
      <c r="V1444" s="12" t="str">
        <f t="shared" ca="1" si="114"/>
        <v/>
      </c>
      <c r="X1444" s="12" t="str">
        <f>IF($B1444="", "", IF(OR(ISNUMBER($B1444)=FALSE, $B1444&lt;Report!$AX$6, $B1444&gt;Report!$AY$17), "Red", ""))</f>
        <v/>
      </c>
    </row>
    <row r="1445" spans="1:24" x14ac:dyDescent="0.25">
      <c r="A1445" s="2"/>
      <c r="B1445" s="86"/>
      <c r="C1445" s="87"/>
      <c r="D1445" s="88"/>
      <c r="E1445" s="89"/>
      <c r="F1445" s="90"/>
      <c r="G1445" s="2"/>
      <c r="H1445" s="38" t="str">
        <f t="shared" si="110"/>
        <v/>
      </c>
      <c r="I1445" s="2"/>
      <c r="M1445" s="6" t="str">
        <f t="shared" si="111"/>
        <v/>
      </c>
      <c r="N1445" s="7" t="str">
        <f>IF($D1445="", "", IF(COUNTIF(Budgets!$T$11:$T$20, $D1445)&gt;0, $F$9, IF(COUNTIF(Budgets!$T$22:$T$46, $D1445)&gt;0, $E$9, "")))</f>
        <v/>
      </c>
      <c r="P1445" s="12" t="str">
        <f t="shared" si="112"/>
        <v/>
      </c>
      <c r="R1445" s="12" t="str">
        <f t="shared" si="113"/>
        <v/>
      </c>
      <c r="T1445" s="12" t="str">
        <f ca="1">IFERROR(INDEX(Report!$BE$6:$BE$17, MATCH($P1445, Report!$AZ$6:$AZ$17, 0)), "")</f>
        <v/>
      </c>
      <c r="V1445" s="12" t="str">
        <f t="shared" ca="1" si="114"/>
        <v/>
      </c>
      <c r="X1445" s="12" t="str">
        <f>IF($B1445="", "", IF(OR(ISNUMBER($B1445)=FALSE, $B1445&lt;Report!$AX$6, $B1445&gt;Report!$AY$17), "Red", ""))</f>
        <v/>
      </c>
    </row>
    <row r="1446" spans="1:24" x14ac:dyDescent="0.25">
      <c r="A1446" s="2"/>
      <c r="B1446" s="86"/>
      <c r="C1446" s="87"/>
      <c r="D1446" s="88"/>
      <c r="E1446" s="89"/>
      <c r="F1446" s="90"/>
      <c r="G1446" s="2"/>
      <c r="H1446" s="38" t="str">
        <f t="shared" si="110"/>
        <v/>
      </c>
      <c r="I1446" s="2"/>
      <c r="M1446" s="6" t="str">
        <f t="shared" si="111"/>
        <v/>
      </c>
      <c r="N1446" s="7" t="str">
        <f>IF($D1446="", "", IF(COUNTIF(Budgets!$T$11:$T$20, $D1446)&gt;0, $F$9, IF(COUNTIF(Budgets!$T$22:$T$46, $D1446)&gt;0, $E$9, "")))</f>
        <v/>
      </c>
      <c r="P1446" s="12" t="str">
        <f t="shared" si="112"/>
        <v/>
      </c>
      <c r="R1446" s="12" t="str">
        <f t="shared" si="113"/>
        <v/>
      </c>
      <c r="T1446" s="12" t="str">
        <f ca="1">IFERROR(INDEX(Report!$BE$6:$BE$17, MATCH($P1446, Report!$AZ$6:$AZ$17, 0)), "")</f>
        <v/>
      </c>
      <c r="V1446" s="12" t="str">
        <f t="shared" ca="1" si="114"/>
        <v/>
      </c>
      <c r="X1446" s="12" t="str">
        <f>IF($B1446="", "", IF(OR(ISNUMBER($B1446)=FALSE, $B1446&lt;Report!$AX$6, $B1446&gt;Report!$AY$17), "Red", ""))</f>
        <v/>
      </c>
    </row>
    <row r="1447" spans="1:24" x14ac:dyDescent="0.25">
      <c r="A1447" s="2"/>
      <c r="B1447" s="86"/>
      <c r="C1447" s="87"/>
      <c r="D1447" s="88"/>
      <c r="E1447" s="89"/>
      <c r="F1447" s="90"/>
      <c r="G1447" s="2"/>
      <c r="H1447" s="38" t="str">
        <f t="shared" si="110"/>
        <v/>
      </c>
      <c r="I1447" s="2"/>
      <c r="M1447" s="6" t="str">
        <f t="shared" si="111"/>
        <v/>
      </c>
      <c r="N1447" s="7" t="str">
        <f>IF($D1447="", "", IF(COUNTIF(Budgets!$T$11:$T$20, $D1447)&gt;0, $F$9, IF(COUNTIF(Budgets!$T$22:$T$46, $D1447)&gt;0, $E$9, "")))</f>
        <v/>
      </c>
      <c r="P1447" s="12" t="str">
        <f t="shared" si="112"/>
        <v/>
      </c>
      <c r="R1447" s="12" t="str">
        <f t="shared" si="113"/>
        <v/>
      </c>
      <c r="T1447" s="12" t="str">
        <f ca="1">IFERROR(INDEX(Report!$BE$6:$BE$17, MATCH($P1447, Report!$AZ$6:$AZ$17, 0)), "")</f>
        <v/>
      </c>
      <c r="V1447" s="12" t="str">
        <f t="shared" ca="1" si="114"/>
        <v/>
      </c>
      <c r="X1447" s="12" t="str">
        <f>IF($B1447="", "", IF(OR(ISNUMBER($B1447)=FALSE, $B1447&lt;Report!$AX$6, $B1447&gt;Report!$AY$17), "Red", ""))</f>
        <v/>
      </c>
    </row>
    <row r="1448" spans="1:24" x14ac:dyDescent="0.25">
      <c r="A1448" s="2"/>
      <c r="B1448" s="86"/>
      <c r="C1448" s="87"/>
      <c r="D1448" s="88"/>
      <c r="E1448" s="89"/>
      <c r="F1448" s="90"/>
      <c r="G1448" s="2"/>
      <c r="H1448" s="38" t="str">
        <f t="shared" si="110"/>
        <v/>
      </c>
      <c r="I1448" s="2"/>
      <c r="M1448" s="6" t="str">
        <f t="shared" si="111"/>
        <v/>
      </c>
      <c r="N1448" s="7" t="str">
        <f>IF($D1448="", "", IF(COUNTIF(Budgets!$T$11:$T$20, $D1448)&gt;0, $F$9, IF(COUNTIF(Budgets!$T$22:$T$46, $D1448)&gt;0, $E$9, "")))</f>
        <v/>
      </c>
      <c r="P1448" s="12" t="str">
        <f t="shared" si="112"/>
        <v/>
      </c>
      <c r="R1448" s="12" t="str">
        <f t="shared" si="113"/>
        <v/>
      </c>
      <c r="T1448" s="12" t="str">
        <f ca="1">IFERROR(INDEX(Report!$BE$6:$BE$17, MATCH($P1448, Report!$AZ$6:$AZ$17, 0)), "")</f>
        <v/>
      </c>
      <c r="V1448" s="12" t="str">
        <f t="shared" ca="1" si="114"/>
        <v/>
      </c>
      <c r="X1448" s="12" t="str">
        <f>IF($B1448="", "", IF(OR(ISNUMBER($B1448)=FALSE, $B1448&lt;Report!$AX$6, $B1448&gt;Report!$AY$17), "Red", ""))</f>
        <v/>
      </c>
    </row>
    <row r="1449" spans="1:24" x14ac:dyDescent="0.25">
      <c r="A1449" s="2"/>
      <c r="B1449" s="86"/>
      <c r="C1449" s="87"/>
      <c r="D1449" s="88"/>
      <c r="E1449" s="89"/>
      <c r="F1449" s="90"/>
      <c r="G1449" s="2"/>
      <c r="H1449" s="38" t="str">
        <f t="shared" si="110"/>
        <v/>
      </c>
      <c r="I1449" s="2"/>
      <c r="M1449" s="6" t="str">
        <f t="shared" si="111"/>
        <v/>
      </c>
      <c r="N1449" s="7" t="str">
        <f>IF($D1449="", "", IF(COUNTIF(Budgets!$T$11:$T$20, $D1449)&gt;0, $F$9, IF(COUNTIF(Budgets!$T$22:$T$46, $D1449)&gt;0, $E$9, "")))</f>
        <v/>
      </c>
      <c r="P1449" s="12" t="str">
        <f t="shared" si="112"/>
        <v/>
      </c>
      <c r="R1449" s="12" t="str">
        <f t="shared" si="113"/>
        <v/>
      </c>
      <c r="T1449" s="12" t="str">
        <f ca="1">IFERROR(INDEX(Report!$BE$6:$BE$17, MATCH($P1449, Report!$AZ$6:$AZ$17, 0)), "")</f>
        <v/>
      </c>
      <c r="V1449" s="12" t="str">
        <f t="shared" ca="1" si="114"/>
        <v/>
      </c>
      <c r="X1449" s="12" t="str">
        <f>IF($B1449="", "", IF(OR(ISNUMBER($B1449)=FALSE, $B1449&lt;Report!$AX$6, $B1449&gt;Report!$AY$17), "Red", ""))</f>
        <v/>
      </c>
    </row>
    <row r="1450" spans="1:24" x14ac:dyDescent="0.25">
      <c r="A1450" s="2"/>
      <c r="B1450" s="86"/>
      <c r="C1450" s="87"/>
      <c r="D1450" s="88"/>
      <c r="E1450" s="89"/>
      <c r="F1450" s="90"/>
      <c r="G1450" s="2"/>
      <c r="H1450" s="38" t="str">
        <f t="shared" si="110"/>
        <v/>
      </c>
      <c r="I1450" s="2"/>
      <c r="M1450" s="6" t="str">
        <f t="shared" si="111"/>
        <v/>
      </c>
      <c r="N1450" s="7" t="str">
        <f>IF($D1450="", "", IF(COUNTIF(Budgets!$T$11:$T$20, $D1450)&gt;0, $F$9, IF(COUNTIF(Budgets!$T$22:$T$46, $D1450)&gt;0, $E$9, "")))</f>
        <v/>
      </c>
      <c r="P1450" s="12" t="str">
        <f t="shared" si="112"/>
        <v/>
      </c>
      <c r="R1450" s="12" t="str">
        <f t="shared" si="113"/>
        <v/>
      </c>
      <c r="T1450" s="12" t="str">
        <f ca="1">IFERROR(INDEX(Report!$BE$6:$BE$17, MATCH($P1450, Report!$AZ$6:$AZ$17, 0)), "")</f>
        <v/>
      </c>
      <c r="V1450" s="12" t="str">
        <f t="shared" ca="1" si="114"/>
        <v/>
      </c>
      <c r="X1450" s="12" t="str">
        <f>IF($B1450="", "", IF(OR(ISNUMBER($B1450)=FALSE, $B1450&lt;Report!$AX$6, $B1450&gt;Report!$AY$17), "Red", ""))</f>
        <v/>
      </c>
    </row>
    <row r="1451" spans="1:24" x14ac:dyDescent="0.25">
      <c r="A1451" s="2"/>
      <c r="B1451" s="86"/>
      <c r="C1451" s="87"/>
      <c r="D1451" s="88"/>
      <c r="E1451" s="89"/>
      <c r="F1451" s="90"/>
      <c r="G1451" s="2"/>
      <c r="H1451" s="38" t="str">
        <f t="shared" si="110"/>
        <v/>
      </c>
      <c r="I1451" s="2"/>
      <c r="M1451" s="6" t="str">
        <f t="shared" si="111"/>
        <v/>
      </c>
      <c r="N1451" s="7" t="str">
        <f>IF($D1451="", "", IF(COUNTIF(Budgets!$T$11:$T$20, $D1451)&gt;0, $F$9, IF(COUNTIF(Budgets!$T$22:$T$46, $D1451)&gt;0, $E$9, "")))</f>
        <v/>
      </c>
      <c r="P1451" s="12" t="str">
        <f t="shared" si="112"/>
        <v/>
      </c>
      <c r="R1451" s="12" t="str">
        <f t="shared" si="113"/>
        <v/>
      </c>
      <c r="T1451" s="12" t="str">
        <f ca="1">IFERROR(INDEX(Report!$BE$6:$BE$17, MATCH($P1451, Report!$AZ$6:$AZ$17, 0)), "")</f>
        <v/>
      </c>
      <c r="V1451" s="12" t="str">
        <f t="shared" ca="1" si="114"/>
        <v/>
      </c>
      <c r="X1451" s="12" t="str">
        <f>IF($B1451="", "", IF(OR(ISNUMBER($B1451)=FALSE, $B1451&lt;Report!$AX$6, $B1451&gt;Report!$AY$17), "Red", ""))</f>
        <v/>
      </c>
    </row>
    <row r="1452" spans="1:24" x14ac:dyDescent="0.25">
      <c r="A1452" s="2"/>
      <c r="B1452" s="86"/>
      <c r="C1452" s="87"/>
      <c r="D1452" s="88"/>
      <c r="E1452" s="89"/>
      <c r="F1452" s="90"/>
      <c r="G1452" s="2"/>
      <c r="H1452" s="38" t="str">
        <f t="shared" si="110"/>
        <v/>
      </c>
      <c r="I1452" s="2"/>
      <c r="M1452" s="6" t="str">
        <f t="shared" si="111"/>
        <v/>
      </c>
      <c r="N1452" s="7" t="str">
        <f>IF($D1452="", "", IF(COUNTIF(Budgets!$T$11:$T$20, $D1452)&gt;0, $F$9, IF(COUNTIF(Budgets!$T$22:$T$46, $D1452)&gt;0, $E$9, "")))</f>
        <v/>
      </c>
      <c r="P1452" s="12" t="str">
        <f t="shared" si="112"/>
        <v/>
      </c>
      <c r="R1452" s="12" t="str">
        <f t="shared" si="113"/>
        <v/>
      </c>
      <c r="T1452" s="12" t="str">
        <f ca="1">IFERROR(INDEX(Report!$BE$6:$BE$17, MATCH($P1452, Report!$AZ$6:$AZ$17, 0)), "")</f>
        <v/>
      </c>
      <c r="V1452" s="12" t="str">
        <f t="shared" ca="1" si="114"/>
        <v/>
      </c>
      <c r="X1452" s="12" t="str">
        <f>IF($B1452="", "", IF(OR(ISNUMBER($B1452)=FALSE, $B1452&lt;Report!$AX$6, $B1452&gt;Report!$AY$17), "Red", ""))</f>
        <v/>
      </c>
    </row>
    <row r="1453" spans="1:24" x14ac:dyDescent="0.25">
      <c r="A1453" s="2"/>
      <c r="B1453" s="86"/>
      <c r="C1453" s="87"/>
      <c r="D1453" s="88"/>
      <c r="E1453" s="89"/>
      <c r="F1453" s="90"/>
      <c r="G1453" s="2"/>
      <c r="H1453" s="38" t="str">
        <f t="shared" si="110"/>
        <v/>
      </c>
      <c r="I1453" s="2"/>
      <c r="M1453" s="6" t="str">
        <f t="shared" si="111"/>
        <v/>
      </c>
      <c r="N1453" s="7" t="str">
        <f>IF($D1453="", "", IF(COUNTIF(Budgets!$T$11:$T$20, $D1453)&gt;0, $F$9, IF(COUNTIF(Budgets!$T$22:$T$46, $D1453)&gt;0, $E$9, "")))</f>
        <v/>
      </c>
      <c r="P1453" s="12" t="str">
        <f t="shared" si="112"/>
        <v/>
      </c>
      <c r="R1453" s="12" t="str">
        <f t="shared" si="113"/>
        <v/>
      </c>
      <c r="T1453" s="12" t="str">
        <f ca="1">IFERROR(INDEX(Report!$BE$6:$BE$17, MATCH($P1453, Report!$AZ$6:$AZ$17, 0)), "")</f>
        <v/>
      </c>
      <c r="V1453" s="12" t="str">
        <f t="shared" ca="1" si="114"/>
        <v/>
      </c>
      <c r="X1453" s="12" t="str">
        <f>IF($B1453="", "", IF(OR(ISNUMBER($B1453)=FALSE, $B1453&lt;Report!$AX$6, $B1453&gt;Report!$AY$17), "Red", ""))</f>
        <v/>
      </c>
    </row>
    <row r="1454" spans="1:24" x14ac:dyDescent="0.25">
      <c r="A1454" s="2"/>
      <c r="B1454" s="86"/>
      <c r="C1454" s="87"/>
      <c r="D1454" s="88"/>
      <c r="E1454" s="89"/>
      <c r="F1454" s="90"/>
      <c r="G1454" s="2"/>
      <c r="H1454" s="38" t="str">
        <f t="shared" si="110"/>
        <v/>
      </c>
      <c r="I1454" s="2"/>
      <c r="M1454" s="6" t="str">
        <f t="shared" si="111"/>
        <v/>
      </c>
      <c r="N1454" s="7" t="str">
        <f>IF($D1454="", "", IF(COUNTIF(Budgets!$T$11:$T$20, $D1454)&gt;0, $F$9, IF(COUNTIF(Budgets!$T$22:$T$46, $D1454)&gt;0, $E$9, "")))</f>
        <v/>
      </c>
      <c r="P1454" s="12" t="str">
        <f t="shared" si="112"/>
        <v/>
      </c>
      <c r="R1454" s="12" t="str">
        <f t="shared" si="113"/>
        <v/>
      </c>
      <c r="T1454" s="12" t="str">
        <f ca="1">IFERROR(INDEX(Report!$BE$6:$BE$17, MATCH($P1454, Report!$AZ$6:$AZ$17, 0)), "")</f>
        <v/>
      </c>
      <c r="V1454" s="12" t="str">
        <f t="shared" ca="1" si="114"/>
        <v/>
      </c>
      <c r="X1454" s="12" t="str">
        <f>IF($B1454="", "", IF(OR(ISNUMBER($B1454)=FALSE, $B1454&lt;Report!$AX$6, $B1454&gt;Report!$AY$17), "Red", ""))</f>
        <v/>
      </c>
    </row>
    <row r="1455" spans="1:24" x14ac:dyDescent="0.25">
      <c r="A1455" s="2"/>
      <c r="B1455" s="86"/>
      <c r="C1455" s="87"/>
      <c r="D1455" s="88"/>
      <c r="E1455" s="89"/>
      <c r="F1455" s="90"/>
      <c r="G1455" s="2"/>
      <c r="H1455" s="38" t="str">
        <f t="shared" si="110"/>
        <v/>
      </c>
      <c r="I1455" s="2"/>
      <c r="M1455" s="6" t="str">
        <f t="shared" si="111"/>
        <v/>
      </c>
      <c r="N1455" s="7" t="str">
        <f>IF($D1455="", "", IF(COUNTIF(Budgets!$T$11:$T$20, $D1455)&gt;0, $F$9, IF(COUNTIF(Budgets!$T$22:$T$46, $D1455)&gt;0, $E$9, "")))</f>
        <v/>
      </c>
      <c r="P1455" s="12" t="str">
        <f t="shared" si="112"/>
        <v/>
      </c>
      <c r="R1455" s="12" t="str">
        <f t="shared" si="113"/>
        <v/>
      </c>
      <c r="T1455" s="12" t="str">
        <f ca="1">IFERROR(INDEX(Report!$BE$6:$BE$17, MATCH($P1455, Report!$AZ$6:$AZ$17, 0)), "")</f>
        <v/>
      </c>
      <c r="V1455" s="12" t="str">
        <f t="shared" ca="1" si="114"/>
        <v/>
      </c>
      <c r="X1455" s="12" t="str">
        <f>IF($B1455="", "", IF(OR(ISNUMBER($B1455)=FALSE, $B1455&lt;Report!$AX$6, $B1455&gt;Report!$AY$17), "Red", ""))</f>
        <v/>
      </c>
    </row>
    <row r="1456" spans="1:24" x14ac:dyDescent="0.25">
      <c r="A1456" s="2"/>
      <c r="B1456" s="86"/>
      <c r="C1456" s="87"/>
      <c r="D1456" s="88"/>
      <c r="E1456" s="89"/>
      <c r="F1456" s="90"/>
      <c r="G1456" s="2"/>
      <c r="H1456" s="38" t="str">
        <f t="shared" si="110"/>
        <v/>
      </c>
      <c r="I1456" s="2"/>
      <c r="M1456" s="6" t="str">
        <f t="shared" si="111"/>
        <v/>
      </c>
      <c r="N1456" s="7" t="str">
        <f>IF($D1456="", "", IF(COUNTIF(Budgets!$T$11:$T$20, $D1456)&gt;0, $F$9, IF(COUNTIF(Budgets!$T$22:$T$46, $D1456)&gt;0, $E$9, "")))</f>
        <v/>
      </c>
      <c r="P1456" s="12" t="str">
        <f t="shared" si="112"/>
        <v/>
      </c>
      <c r="R1456" s="12" t="str">
        <f t="shared" si="113"/>
        <v/>
      </c>
      <c r="T1456" s="12" t="str">
        <f ca="1">IFERROR(INDEX(Report!$BE$6:$BE$17, MATCH($P1456, Report!$AZ$6:$AZ$17, 0)), "")</f>
        <v/>
      </c>
      <c r="V1456" s="12" t="str">
        <f t="shared" ca="1" si="114"/>
        <v/>
      </c>
      <c r="X1456" s="12" t="str">
        <f>IF($B1456="", "", IF(OR(ISNUMBER($B1456)=FALSE, $B1456&lt;Report!$AX$6, $B1456&gt;Report!$AY$17), "Red", ""))</f>
        <v/>
      </c>
    </row>
    <row r="1457" spans="1:24" x14ac:dyDescent="0.25">
      <c r="A1457" s="2"/>
      <c r="B1457" s="86"/>
      <c r="C1457" s="87"/>
      <c r="D1457" s="88"/>
      <c r="E1457" s="89"/>
      <c r="F1457" s="90"/>
      <c r="G1457" s="2"/>
      <c r="H1457" s="38" t="str">
        <f t="shared" si="110"/>
        <v/>
      </c>
      <c r="I1457" s="2"/>
      <c r="M1457" s="6" t="str">
        <f t="shared" si="111"/>
        <v/>
      </c>
      <c r="N1457" s="7" t="str">
        <f>IF($D1457="", "", IF(COUNTIF(Budgets!$T$11:$T$20, $D1457)&gt;0, $F$9, IF(COUNTIF(Budgets!$T$22:$T$46, $D1457)&gt;0, $E$9, "")))</f>
        <v/>
      </c>
      <c r="P1457" s="12" t="str">
        <f t="shared" si="112"/>
        <v/>
      </c>
      <c r="R1457" s="12" t="str">
        <f t="shared" si="113"/>
        <v/>
      </c>
      <c r="T1457" s="12" t="str">
        <f ca="1">IFERROR(INDEX(Report!$BE$6:$BE$17, MATCH($P1457, Report!$AZ$6:$AZ$17, 0)), "")</f>
        <v/>
      </c>
      <c r="V1457" s="12" t="str">
        <f t="shared" ca="1" si="114"/>
        <v/>
      </c>
      <c r="X1457" s="12" t="str">
        <f>IF($B1457="", "", IF(OR(ISNUMBER($B1457)=FALSE, $B1457&lt;Report!$AX$6, $B1457&gt;Report!$AY$17), "Red", ""))</f>
        <v/>
      </c>
    </row>
    <row r="1458" spans="1:24" x14ac:dyDescent="0.25">
      <c r="A1458" s="2"/>
      <c r="B1458" s="86"/>
      <c r="C1458" s="87"/>
      <c r="D1458" s="88"/>
      <c r="E1458" s="89"/>
      <c r="F1458" s="90"/>
      <c r="G1458" s="2"/>
      <c r="H1458" s="38" t="str">
        <f t="shared" si="110"/>
        <v/>
      </c>
      <c r="I1458" s="2"/>
      <c r="M1458" s="6" t="str">
        <f t="shared" si="111"/>
        <v/>
      </c>
      <c r="N1458" s="7" t="str">
        <f>IF($D1458="", "", IF(COUNTIF(Budgets!$T$11:$T$20, $D1458)&gt;0, $F$9, IF(COUNTIF(Budgets!$T$22:$T$46, $D1458)&gt;0, $E$9, "")))</f>
        <v/>
      </c>
      <c r="P1458" s="12" t="str">
        <f t="shared" si="112"/>
        <v/>
      </c>
      <c r="R1458" s="12" t="str">
        <f t="shared" si="113"/>
        <v/>
      </c>
      <c r="T1458" s="12" t="str">
        <f ca="1">IFERROR(INDEX(Report!$BE$6:$BE$17, MATCH($P1458, Report!$AZ$6:$AZ$17, 0)), "")</f>
        <v/>
      </c>
      <c r="V1458" s="12" t="str">
        <f t="shared" ca="1" si="114"/>
        <v/>
      </c>
      <c r="X1458" s="12" t="str">
        <f>IF($B1458="", "", IF(OR(ISNUMBER($B1458)=FALSE, $B1458&lt;Report!$AX$6, $B1458&gt;Report!$AY$17), "Red", ""))</f>
        <v/>
      </c>
    </row>
    <row r="1459" spans="1:24" x14ac:dyDescent="0.25">
      <c r="A1459" s="2"/>
      <c r="B1459" s="86"/>
      <c r="C1459" s="87"/>
      <c r="D1459" s="88"/>
      <c r="E1459" s="89"/>
      <c r="F1459" s="90"/>
      <c r="G1459" s="2"/>
      <c r="H1459" s="38" t="str">
        <f t="shared" si="110"/>
        <v/>
      </c>
      <c r="I1459" s="2"/>
      <c r="M1459" s="6" t="str">
        <f t="shared" si="111"/>
        <v/>
      </c>
      <c r="N1459" s="7" t="str">
        <f>IF($D1459="", "", IF(COUNTIF(Budgets!$T$11:$T$20, $D1459)&gt;0, $F$9, IF(COUNTIF(Budgets!$T$22:$T$46, $D1459)&gt;0, $E$9, "")))</f>
        <v/>
      </c>
      <c r="P1459" s="12" t="str">
        <f t="shared" si="112"/>
        <v/>
      </c>
      <c r="R1459" s="12" t="str">
        <f t="shared" si="113"/>
        <v/>
      </c>
      <c r="T1459" s="12" t="str">
        <f ca="1">IFERROR(INDEX(Report!$BE$6:$BE$17, MATCH($P1459, Report!$AZ$6:$AZ$17, 0)), "")</f>
        <v/>
      </c>
      <c r="V1459" s="12" t="str">
        <f t="shared" ca="1" si="114"/>
        <v/>
      </c>
      <c r="X1459" s="12" t="str">
        <f>IF($B1459="", "", IF(OR(ISNUMBER($B1459)=FALSE, $B1459&lt;Report!$AX$6, $B1459&gt;Report!$AY$17), "Red", ""))</f>
        <v/>
      </c>
    </row>
    <row r="1460" spans="1:24" x14ac:dyDescent="0.25">
      <c r="A1460" s="2"/>
      <c r="B1460" s="86"/>
      <c r="C1460" s="87"/>
      <c r="D1460" s="88"/>
      <c r="E1460" s="89"/>
      <c r="F1460" s="90"/>
      <c r="G1460" s="2"/>
      <c r="H1460" s="38" t="str">
        <f t="shared" si="110"/>
        <v/>
      </c>
      <c r="I1460" s="2"/>
      <c r="M1460" s="6" t="str">
        <f t="shared" si="111"/>
        <v/>
      </c>
      <c r="N1460" s="7" t="str">
        <f>IF($D1460="", "", IF(COUNTIF(Budgets!$T$11:$T$20, $D1460)&gt;0, $F$9, IF(COUNTIF(Budgets!$T$22:$T$46, $D1460)&gt;0, $E$9, "")))</f>
        <v/>
      </c>
      <c r="P1460" s="12" t="str">
        <f t="shared" si="112"/>
        <v/>
      </c>
      <c r="R1460" s="12" t="str">
        <f t="shared" si="113"/>
        <v/>
      </c>
      <c r="T1460" s="12" t="str">
        <f ca="1">IFERROR(INDEX(Report!$BE$6:$BE$17, MATCH($P1460, Report!$AZ$6:$AZ$17, 0)), "")</f>
        <v/>
      </c>
      <c r="V1460" s="12" t="str">
        <f t="shared" ca="1" si="114"/>
        <v/>
      </c>
      <c r="X1460" s="12" t="str">
        <f>IF($B1460="", "", IF(OR(ISNUMBER($B1460)=FALSE, $B1460&lt;Report!$AX$6, $B1460&gt;Report!$AY$17), "Red", ""))</f>
        <v/>
      </c>
    </row>
    <row r="1461" spans="1:24" x14ac:dyDescent="0.25">
      <c r="A1461" s="2"/>
      <c r="B1461" s="86"/>
      <c r="C1461" s="87"/>
      <c r="D1461" s="88"/>
      <c r="E1461" s="89"/>
      <c r="F1461" s="90"/>
      <c r="G1461" s="2"/>
      <c r="H1461" s="38" t="str">
        <f t="shared" si="110"/>
        <v/>
      </c>
      <c r="I1461" s="2"/>
      <c r="M1461" s="6" t="str">
        <f t="shared" si="111"/>
        <v/>
      </c>
      <c r="N1461" s="7" t="str">
        <f>IF($D1461="", "", IF(COUNTIF(Budgets!$T$11:$T$20, $D1461)&gt;0, $F$9, IF(COUNTIF(Budgets!$T$22:$T$46, $D1461)&gt;0, $E$9, "")))</f>
        <v/>
      </c>
      <c r="P1461" s="12" t="str">
        <f t="shared" si="112"/>
        <v/>
      </c>
      <c r="R1461" s="12" t="str">
        <f t="shared" si="113"/>
        <v/>
      </c>
      <c r="T1461" s="12" t="str">
        <f ca="1">IFERROR(INDEX(Report!$BE$6:$BE$17, MATCH($P1461, Report!$AZ$6:$AZ$17, 0)), "")</f>
        <v/>
      </c>
      <c r="V1461" s="12" t="str">
        <f t="shared" ca="1" si="114"/>
        <v/>
      </c>
      <c r="X1461" s="12" t="str">
        <f>IF($B1461="", "", IF(OR(ISNUMBER($B1461)=FALSE, $B1461&lt;Report!$AX$6, $B1461&gt;Report!$AY$17), "Red", ""))</f>
        <v/>
      </c>
    </row>
    <row r="1462" spans="1:24" x14ac:dyDescent="0.25">
      <c r="A1462" s="2"/>
      <c r="B1462" s="86"/>
      <c r="C1462" s="87"/>
      <c r="D1462" s="88"/>
      <c r="E1462" s="89"/>
      <c r="F1462" s="90"/>
      <c r="G1462" s="2"/>
      <c r="H1462" s="38" t="str">
        <f t="shared" si="110"/>
        <v/>
      </c>
      <c r="I1462" s="2"/>
      <c r="M1462" s="6" t="str">
        <f t="shared" si="111"/>
        <v/>
      </c>
      <c r="N1462" s="7" t="str">
        <f>IF($D1462="", "", IF(COUNTIF(Budgets!$T$11:$T$20, $D1462)&gt;0, $F$9, IF(COUNTIF(Budgets!$T$22:$T$46, $D1462)&gt;0, $E$9, "")))</f>
        <v/>
      </c>
      <c r="P1462" s="12" t="str">
        <f t="shared" si="112"/>
        <v/>
      </c>
      <c r="R1462" s="12" t="str">
        <f t="shared" si="113"/>
        <v/>
      </c>
      <c r="T1462" s="12" t="str">
        <f ca="1">IFERROR(INDEX(Report!$BE$6:$BE$17, MATCH($P1462, Report!$AZ$6:$AZ$17, 0)), "")</f>
        <v/>
      </c>
      <c r="V1462" s="12" t="str">
        <f t="shared" ca="1" si="114"/>
        <v/>
      </c>
      <c r="X1462" s="12" t="str">
        <f>IF($B1462="", "", IF(OR(ISNUMBER($B1462)=FALSE, $B1462&lt;Report!$AX$6, $B1462&gt;Report!$AY$17), "Red", ""))</f>
        <v/>
      </c>
    </row>
    <row r="1463" spans="1:24" x14ac:dyDescent="0.25">
      <c r="A1463" s="2"/>
      <c r="B1463" s="86"/>
      <c r="C1463" s="87"/>
      <c r="D1463" s="88"/>
      <c r="E1463" s="89"/>
      <c r="F1463" s="90"/>
      <c r="G1463" s="2"/>
      <c r="H1463" s="38" t="str">
        <f t="shared" si="110"/>
        <v/>
      </c>
      <c r="I1463" s="2"/>
      <c r="M1463" s="6" t="str">
        <f t="shared" si="111"/>
        <v/>
      </c>
      <c r="N1463" s="7" t="str">
        <f>IF($D1463="", "", IF(COUNTIF(Budgets!$T$11:$T$20, $D1463)&gt;0, $F$9, IF(COUNTIF(Budgets!$T$22:$T$46, $D1463)&gt;0, $E$9, "")))</f>
        <v/>
      </c>
      <c r="P1463" s="12" t="str">
        <f t="shared" si="112"/>
        <v/>
      </c>
      <c r="R1463" s="12" t="str">
        <f t="shared" si="113"/>
        <v/>
      </c>
      <c r="T1463" s="12" t="str">
        <f ca="1">IFERROR(INDEX(Report!$BE$6:$BE$17, MATCH($P1463, Report!$AZ$6:$AZ$17, 0)), "")</f>
        <v/>
      </c>
      <c r="V1463" s="12" t="str">
        <f t="shared" ca="1" si="114"/>
        <v/>
      </c>
      <c r="X1463" s="12" t="str">
        <f>IF($B1463="", "", IF(OR(ISNUMBER($B1463)=FALSE, $B1463&lt;Report!$AX$6, $B1463&gt;Report!$AY$17), "Red", ""))</f>
        <v/>
      </c>
    </row>
    <row r="1464" spans="1:24" x14ac:dyDescent="0.25">
      <c r="A1464" s="2"/>
      <c r="B1464" s="86"/>
      <c r="C1464" s="87"/>
      <c r="D1464" s="88"/>
      <c r="E1464" s="89"/>
      <c r="F1464" s="90"/>
      <c r="G1464" s="2"/>
      <c r="H1464" s="38" t="str">
        <f t="shared" si="110"/>
        <v/>
      </c>
      <c r="I1464" s="2"/>
      <c r="M1464" s="6" t="str">
        <f t="shared" si="111"/>
        <v/>
      </c>
      <c r="N1464" s="7" t="str">
        <f>IF($D1464="", "", IF(COUNTIF(Budgets!$T$11:$T$20, $D1464)&gt;0, $F$9, IF(COUNTIF(Budgets!$T$22:$T$46, $D1464)&gt;0, $E$9, "")))</f>
        <v/>
      </c>
      <c r="P1464" s="12" t="str">
        <f t="shared" si="112"/>
        <v/>
      </c>
      <c r="R1464" s="12" t="str">
        <f t="shared" si="113"/>
        <v/>
      </c>
      <c r="T1464" s="12" t="str">
        <f ca="1">IFERROR(INDEX(Report!$BE$6:$BE$17, MATCH($P1464, Report!$AZ$6:$AZ$17, 0)), "")</f>
        <v/>
      </c>
      <c r="V1464" s="12" t="str">
        <f t="shared" ca="1" si="114"/>
        <v/>
      </c>
      <c r="X1464" s="12" t="str">
        <f>IF($B1464="", "", IF(OR(ISNUMBER($B1464)=FALSE, $B1464&lt;Report!$AX$6, $B1464&gt;Report!$AY$17), "Red", ""))</f>
        <v/>
      </c>
    </row>
    <row r="1465" spans="1:24" x14ac:dyDescent="0.25">
      <c r="A1465" s="2"/>
      <c r="B1465" s="86"/>
      <c r="C1465" s="87"/>
      <c r="D1465" s="88"/>
      <c r="E1465" s="89"/>
      <c r="F1465" s="90"/>
      <c r="G1465" s="2"/>
      <c r="H1465" s="38" t="str">
        <f t="shared" si="110"/>
        <v/>
      </c>
      <c r="I1465" s="2"/>
      <c r="M1465" s="6" t="str">
        <f t="shared" si="111"/>
        <v/>
      </c>
      <c r="N1465" s="7" t="str">
        <f>IF($D1465="", "", IF(COUNTIF(Budgets!$T$11:$T$20, $D1465)&gt;0, $F$9, IF(COUNTIF(Budgets!$T$22:$T$46, $D1465)&gt;0, $E$9, "")))</f>
        <v/>
      </c>
      <c r="P1465" s="12" t="str">
        <f t="shared" si="112"/>
        <v/>
      </c>
      <c r="R1465" s="12" t="str">
        <f t="shared" si="113"/>
        <v/>
      </c>
      <c r="T1465" s="12" t="str">
        <f ca="1">IFERROR(INDEX(Report!$BE$6:$BE$17, MATCH($P1465, Report!$AZ$6:$AZ$17, 0)), "")</f>
        <v/>
      </c>
      <c r="V1465" s="12" t="str">
        <f t="shared" ca="1" si="114"/>
        <v/>
      </c>
      <c r="X1465" s="12" t="str">
        <f>IF($B1465="", "", IF(OR(ISNUMBER($B1465)=FALSE, $B1465&lt;Report!$AX$6, $B1465&gt;Report!$AY$17), "Red", ""))</f>
        <v/>
      </c>
    </row>
    <row r="1466" spans="1:24" x14ac:dyDescent="0.25">
      <c r="A1466" s="2"/>
      <c r="B1466" s="86"/>
      <c r="C1466" s="87"/>
      <c r="D1466" s="88"/>
      <c r="E1466" s="89"/>
      <c r="F1466" s="90"/>
      <c r="G1466" s="2"/>
      <c r="H1466" s="38" t="str">
        <f t="shared" si="110"/>
        <v/>
      </c>
      <c r="I1466" s="2"/>
      <c r="M1466" s="6" t="str">
        <f t="shared" si="111"/>
        <v/>
      </c>
      <c r="N1466" s="7" t="str">
        <f>IF($D1466="", "", IF(COUNTIF(Budgets!$T$11:$T$20, $D1466)&gt;0, $F$9, IF(COUNTIF(Budgets!$T$22:$T$46, $D1466)&gt;0, $E$9, "")))</f>
        <v/>
      </c>
      <c r="P1466" s="12" t="str">
        <f t="shared" si="112"/>
        <v/>
      </c>
      <c r="R1466" s="12" t="str">
        <f t="shared" si="113"/>
        <v/>
      </c>
      <c r="T1466" s="12" t="str">
        <f ca="1">IFERROR(INDEX(Report!$BE$6:$BE$17, MATCH($P1466, Report!$AZ$6:$AZ$17, 0)), "")</f>
        <v/>
      </c>
      <c r="V1466" s="12" t="str">
        <f t="shared" ca="1" si="114"/>
        <v/>
      </c>
      <c r="X1466" s="12" t="str">
        <f>IF($B1466="", "", IF(OR(ISNUMBER($B1466)=FALSE, $B1466&lt;Report!$AX$6, $B1466&gt;Report!$AY$17), "Red", ""))</f>
        <v/>
      </c>
    </row>
    <row r="1467" spans="1:24" x14ac:dyDescent="0.25">
      <c r="A1467" s="2"/>
      <c r="B1467" s="86"/>
      <c r="C1467" s="87"/>
      <c r="D1467" s="88"/>
      <c r="E1467" s="89"/>
      <c r="F1467" s="90"/>
      <c r="G1467" s="2"/>
      <c r="H1467" s="38" t="str">
        <f t="shared" si="110"/>
        <v/>
      </c>
      <c r="I1467" s="2"/>
      <c r="M1467" s="6" t="str">
        <f t="shared" si="111"/>
        <v/>
      </c>
      <c r="N1467" s="7" t="str">
        <f>IF($D1467="", "", IF(COUNTIF(Budgets!$T$11:$T$20, $D1467)&gt;0, $F$9, IF(COUNTIF(Budgets!$T$22:$T$46, $D1467)&gt;0, $E$9, "")))</f>
        <v/>
      </c>
      <c r="P1467" s="12" t="str">
        <f t="shared" si="112"/>
        <v/>
      </c>
      <c r="R1467" s="12" t="str">
        <f t="shared" si="113"/>
        <v/>
      </c>
      <c r="T1467" s="12" t="str">
        <f ca="1">IFERROR(INDEX(Report!$BE$6:$BE$17, MATCH($P1467, Report!$AZ$6:$AZ$17, 0)), "")</f>
        <v/>
      </c>
      <c r="V1467" s="12" t="str">
        <f t="shared" ca="1" si="114"/>
        <v/>
      </c>
      <c r="X1467" s="12" t="str">
        <f>IF($B1467="", "", IF(OR(ISNUMBER($B1467)=FALSE, $B1467&lt;Report!$AX$6, $B1467&gt;Report!$AY$17), "Red", ""))</f>
        <v/>
      </c>
    </row>
    <row r="1468" spans="1:24" x14ac:dyDescent="0.25">
      <c r="A1468" s="2"/>
      <c r="B1468" s="86"/>
      <c r="C1468" s="87"/>
      <c r="D1468" s="88"/>
      <c r="E1468" s="89"/>
      <c r="F1468" s="90"/>
      <c r="G1468" s="2"/>
      <c r="H1468" s="38" t="str">
        <f t="shared" si="110"/>
        <v/>
      </c>
      <c r="I1468" s="2"/>
      <c r="M1468" s="6" t="str">
        <f t="shared" si="111"/>
        <v/>
      </c>
      <c r="N1468" s="7" t="str">
        <f>IF($D1468="", "", IF(COUNTIF(Budgets!$T$11:$T$20, $D1468)&gt;0, $F$9, IF(COUNTIF(Budgets!$T$22:$T$46, $D1468)&gt;0, $E$9, "")))</f>
        <v/>
      </c>
      <c r="P1468" s="12" t="str">
        <f t="shared" si="112"/>
        <v/>
      </c>
      <c r="R1468" s="12" t="str">
        <f t="shared" si="113"/>
        <v/>
      </c>
      <c r="T1468" s="12" t="str">
        <f ca="1">IFERROR(INDEX(Report!$BE$6:$BE$17, MATCH($P1468, Report!$AZ$6:$AZ$17, 0)), "")</f>
        <v/>
      </c>
      <c r="V1468" s="12" t="str">
        <f t="shared" ca="1" si="114"/>
        <v/>
      </c>
      <c r="X1468" s="12" t="str">
        <f>IF($B1468="", "", IF(OR(ISNUMBER($B1468)=FALSE, $B1468&lt;Report!$AX$6, $B1468&gt;Report!$AY$17), "Red", ""))</f>
        <v/>
      </c>
    </row>
    <row r="1469" spans="1:24" x14ac:dyDescent="0.25">
      <c r="A1469" s="2"/>
      <c r="B1469" s="86"/>
      <c r="C1469" s="87"/>
      <c r="D1469" s="88"/>
      <c r="E1469" s="89"/>
      <c r="F1469" s="90"/>
      <c r="G1469" s="2"/>
      <c r="H1469" s="38" t="str">
        <f t="shared" si="110"/>
        <v/>
      </c>
      <c r="I1469" s="2"/>
      <c r="M1469" s="6" t="str">
        <f t="shared" si="111"/>
        <v/>
      </c>
      <c r="N1469" s="7" t="str">
        <f>IF($D1469="", "", IF(COUNTIF(Budgets!$T$11:$T$20, $D1469)&gt;0, $F$9, IF(COUNTIF(Budgets!$T$22:$T$46, $D1469)&gt;0, $E$9, "")))</f>
        <v/>
      </c>
      <c r="P1469" s="12" t="str">
        <f t="shared" si="112"/>
        <v/>
      </c>
      <c r="R1469" s="12" t="str">
        <f t="shared" si="113"/>
        <v/>
      </c>
      <c r="T1469" s="12" t="str">
        <f ca="1">IFERROR(INDEX(Report!$BE$6:$BE$17, MATCH($P1469, Report!$AZ$6:$AZ$17, 0)), "")</f>
        <v/>
      </c>
      <c r="V1469" s="12" t="str">
        <f t="shared" ca="1" si="114"/>
        <v/>
      </c>
      <c r="X1469" s="12" t="str">
        <f>IF($B1469="", "", IF(OR(ISNUMBER($B1469)=FALSE, $B1469&lt;Report!$AX$6, $B1469&gt;Report!$AY$17), "Red", ""))</f>
        <v/>
      </c>
    </row>
    <row r="1470" spans="1:24" x14ac:dyDescent="0.25">
      <c r="A1470" s="2"/>
      <c r="B1470" s="86"/>
      <c r="C1470" s="87"/>
      <c r="D1470" s="88"/>
      <c r="E1470" s="89"/>
      <c r="F1470" s="90"/>
      <c r="G1470" s="2"/>
      <c r="H1470" s="38" t="str">
        <f t="shared" si="110"/>
        <v/>
      </c>
      <c r="I1470" s="2"/>
      <c r="M1470" s="6" t="str">
        <f t="shared" si="111"/>
        <v/>
      </c>
      <c r="N1470" s="7" t="str">
        <f>IF($D1470="", "", IF(COUNTIF(Budgets!$T$11:$T$20, $D1470)&gt;0, $F$9, IF(COUNTIF(Budgets!$T$22:$T$46, $D1470)&gt;0, $E$9, "")))</f>
        <v/>
      </c>
      <c r="P1470" s="12" t="str">
        <f t="shared" si="112"/>
        <v/>
      </c>
      <c r="R1470" s="12" t="str">
        <f t="shared" si="113"/>
        <v/>
      </c>
      <c r="T1470" s="12" t="str">
        <f ca="1">IFERROR(INDEX(Report!$BE$6:$BE$17, MATCH($P1470, Report!$AZ$6:$AZ$17, 0)), "")</f>
        <v/>
      </c>
      <c r="V1470" s="12" t="str">
        <f t="shared" ca="1" si="114"/>
        <v/>
      </c>
      <c r="X1470" s="12" t="str">
        <f>IF($B1470="", "", IF(OR(ISNUMBER($B1470)=FALSE, $B1470&lt;Report!$AX$6, $B1470&gt;Report!$AY$17), "Red", ""))</f>
        <v/>
      </c>
    </row>
    <row r="1471" spans="1:24" x14ac:dyDescent="0.25">
      <c r="A1471" s="2"/>
      <c r="B1471" s="86"/>
      <c r="C1471" s="87"/>
      <c r="D1471" s="88"/>
      <c r="E1471" s="89"/>
      <c r="F1471" s="90"/>
      <c r="G1471" s="2"/>
      <c r="H1471" s="38" t="str">
        <f t="shared" si="110"/>
        <v/>
      </c>
      <c r="I1471" s="2"/>
      <c r="M1471" s="6" t="str">
        <f t="shared" si="111"/>
        <v/>
      </c>
      <c r="N1471" s="7" t="str">
        <f>IF($D1471="", "", IF(COUNTIF(Budgets!$T$11:$T$20, $D1471)&gt;0, $F$9, IF(COUNTIF(Budgets!$T$22:$T$46, $D1471)&gt;0, $E$9, "")))</f>
        <v/>
      </c>
      <c r="P1471" s="12" t="str">
        <f t="shared" si="112"/>
        <v/>
      </c>
      <c r="R1471" s="12" t="str">
        <f t="shared" si="113"/>
        <v/>
      </c>
      <c r="T1471" s="12" t="str">
        <f ca="1">IFERROR(INDEX(Report!$BE$6:$BE$17, MATCH($P1471, Report!$AZ$6:$AZ$17, 0)), "")</f>
        <v/>
      </c>
      <c r="V1471" s="12" t="str">
        <f t="shared" ca="1" si="114"/>
        <v/>
      </c>
      <c r="X1471" s="12" t="str">
        <f>IF($B1471="", "", IF(OR(ISNUMBER($B1471)=FALSE, $B1471&lt;Report!$AX$6, $B1471&gt;Report!$AY$17), "Red", ""))</f>
        <v/>
      </c>
    </row>
    <row r="1472" spans="1:24" x14ac:dyDescent="0.25">
      <c r="A1472" s="2"/>
      <c r="B1472" s="86"/>
      <c r="C1472" s="87"/>
      <c r="D1472" s="88"/>
      <c r="E1472" s="89"/>
      <c r="F1472" s="90"/>
      <c r="G1472" s="2"/>
      <c r="H1472" s="38" t="str">
        <f t="shared" si="110"/>
        <v/>
      </c>
      <c r="I1472" s="2"/>
      <c r="M1472" s="6" t="str">
        <f t="shared" si="111"/>
        <v/>
      </c>
      <c r="N1472" s="7" t="str">
        <f>IF($D1472="", "", IF(COUNTIF(Budgets!$T$11:$T$20, $D1472)&gt;0, $F$9, IF(COUNTIF(Budgets!$T$22:$T$46, $D1472)&gt;0, $E$9, "")))</f>
        <v/>
      </c>
      <c r="P1472" s="12" t="str">
        <f t="shared" si="112"/>
        <v/>
      </c>
      <c r="R1472" s="12" t="str">
        <f t="shared" si="113"/>
        <v/>
      </c>
      <c r="T1472" s="12" t="str">
        <f ca="1">IFERROR(INDEX(Report!$BE$6:$BE$17, MATCH($P1472, Report!$AZ$6:$AZ$17, 0)), "")</f>
        <v/>
      </c>
      <c r="V1472" s="12" t="str">
        <f t="shared" ca="1" si="114"/>
        <v/>
      </c>
      <c r="X1472" s="12" t="str">
        <f>IF($B1472="", "", IF(OR(ISNUMBER($B1472)=FALSE, $B1472&lt;Report!$AX$6, $B1472&gt;Report!$AY$17), "Red", ""))</f>
        <v/>
      </c>
    </row>
    <row r="1473" spans="1:24" x14ac:dyDescent="0.25">
      <c r="A1473" s="2"/>
      <c r="B1473" s="86"/>
      <c r="C1473" s="87"/>
      <c r="D1473" s="88"/>
      <c r="E1473" s="89"/>
      <c r="F1473" s="90"/>
      <c r="G1473" s="2"/>
      <c r="H1473" s="38" t="str">
        <f t="shared" si="110"/>
        <v/>
      </c>
      <c r="I1473" s="2"/>
      <c r="M1473" s="6" t="str">
        <f t="shared" si="111"/>
        <v/>
      </c>
      <c r="N1473" s="7" t="str">
        <f>IF($D1473="", "", IF(COUNTIF(Budgets!$T$11:$T$20, $D1473)&gt;0, $F$9, IF(COUNTIF(Budgets!$T$22:$T$46, $D1473)&gt;0, $E$9, "")))</f>
        <v/>
      </c>
      <c r="P1473" s="12" t="str">
        <f t="shared" si="112"/>
        <v/>
      </c>
      <c r="R1473" s="12" t="str">
        <f t="shared" si="113"/>
        <v/>
      </c>
      <c r="T1473" s="12" t="str">
        <f ca="1">IFERROR(INDEX(Report!$BE$6:$BE$17, MATCH($P1473, Report!$AZ$6:$AZ$17, 0)), "")</f>
        <v/>
      </c>
      <c r="V1473" s="12" t="str">
        <f t="shared" ca="1" si="114"/>
        <v/>
      </c>
      <c r="X1473" s="12" t="str">
        <f>IF($B1473="", "", IF(OR(ISNUMBER($B1473)=FALSE, $B1473&lt;Report!$AX$6, $B1473&gt;Report!$AY$17), "Red", ""))</f>
        <v/>
      </c>
    </row>
    <row r="1474" spans="1:24" x14ac:dyDescent="0.25">
      <c r="A1474" s="2"/>
      <c r="B1474" s="86"/>
      <c r="C1474" s="87"/>
      <c r="D1474" s="88"/>
      <c r="E1474" s="89"/>
      <c r="F1474" s="90"/>
      <c r="G1474" s="2"/>
      <c r="H1474" s="38" t="str">
        <f t="shared" si="110"/>
        <v/>
      </c>
      <c r="I1474" s="2"/>
      <c r="M1474" s="6" t="str">
        <f t="shared" si="111"/>
        <v/>
      </c>
      <c r="N1474" s="7" t="str">
        <f>IF($D1474="", "", IF(COUNTIF(Budgets!$T$11:$T$20, $D1474)&gt;0, $F$9, IF(COUNTIF(Budgets!$T$22:$T$46, $D1474)&gt;0, $E$9, "")))</f>
        <v/>
      </c>
      <c r="P1474" s="12" t="str">
        <f t="shared" si="112"/>
        <v/>
      </c>
      <c r="R1474" s="12" t="str">
        <f t="shared" si="113"/>
        <v/>
      </c>
      <c r="T1474" s="12" t="str">
        <f ca="1">IFERROR(INDEX(Report!$BE$6:$BE$17, MATCH($P1474, Report!$AZ$6:$AZ$17, 0)), "")</f>
        <v/>
      </c>
      <c r="V1474" s="12" t="str">
        <f t="shared" ca="1" si="114"/>
        <v/>
      </c>
      <c r="X1474" s="12" t="str">
        <f>IF($B1474="", "", IF(OR(ISNUMBER($B1474)=FALSE, $B1474&lt;Report!$AX$6, $B1474&gt;Report!$AY$17), "Red", ""))</f>
        <v/>
      </c>
    </row>
    <row r="1475" spans="1:24" x14ac:dyDescent="0.25">
      <c r="A1475" s="2"/>
      <c r="B1475" s="86"/>
      <c r="C1475" s="87"/>
      <c r="D1475" s="88"/>
      <c r="E1475" s="89"/>
      <c r="F1475" s="90"/>
      <c r="G1475" s="2"/>
      <c r="H1475" s="38" t="str">
        <f t="shared" si="110"/>
        <v/>
      </c>
      <c r="I1475" s="2"/>
      <c r="M1475" s="6" t="str">
        <f t="shared" si="111"/>
        <v/>
      </c>
      <c r="N1475" s="7" t="str">
        <f>IF($D1475="", "", IF(COUNTIF(Budgets!$T$11:$T$20, $D1475)&gt;0, $F$9, IF(COUNTIF(Budgets!$T$22:$T$46, $D1475)&gt;0, $E$9, "")))</f>
        <v/>
      </c>
      <c r="P1475" s="12" t="str">
        <f t="shared" si="112"/>
        <v/>
      </c>
      <c r="R1475" s="12" t="str">
        <f t="shared" si="113"/>
        <v/>
      </c>
      <c r="T1475" s="12" t="str">
        <f ca="1">IFERROR(INDEX(Report!$BE$6:$BE$17, MATCH($P1475, Report!$AZ$6:$AZ$17, 0)), "")</f>
        <v/>
      </c>
      <c r="V1475" s="12" t="str">
        <f t="shared" ca="1" si="114"/>
        <v/>
      </c>
      <c r="X1475" s="12" t="str">
        <f>IF($B1475="", "", IF(OR(ISNUMBER($B1475)=FALSE, $B1475&lt;Report!$AX$6, $B1475&gt;Report!$AY$17), "Red", ""))</f>
        <v/>
      </c>
    </row>
    <row r="1476" spans="1:24" x14ac:dyDescent="0.25">
      <c r="A1476" s="2"/>
      <c r="B1476" s="86"/>
      <c r="C1476" s="87"/>
      <c r="D1476" s="88"/>
      <c r="E1476" s="89"/>
      <c r="F1476" s="90"/>
      <c r="G1476" s="2"/>
      <c r="H1476" s="38" t="str">
        <f t="shared" si="110"/>
        <v/>
      </c>
      <c r="I1476" s="2"/>
      <c r="M1476" s="6" t="str">
        <f t="shared" si="111"/>
        <v/>
      </c>
      <c r="N1476" s="7" t="str">
        <f>IF($D1476="", "", IF(COUNTIF(Budgets!$T$11:$T$20, $D1476)&gt;0, $F$9, IF(COUNTIF(Budgets!$T$22:$T$46, $D1476)&gt;0, $E$9, "")))</f>
        <v/>
      </c>
      <c r="P1476" s="12" t="str">
        <f t="shared" si="112"/>
        <v/>
      </c>
      <c r="R1476" s="12" t="str">
        <f t="shared" si="113"/>
        <v/>
      </c>
      <c r="T1476" s="12" t="str">
        <f ca="1">IFERROR(INDEX(Report!$BE$6:$BE$17, MATCH($P1476, Report!$AZ$6:$AZ$17, 0)), "")</f>
        <v/>
      </c>
      <c r="V1476" s="12" t="str">
        <f t="shared" ca="1" si="114"/>
        <v/>
      </c>
      <c r="X1476" s="12" t="str">
        <f>IF($B1476="", "", IF(OR(ISNUMBER($B1476)=FALSE, $B1476&lt;Report!$AX$6, $B1476&gt;Report!$AY$17), "Red", ""))</f>
        <v/>
      </c>
    </row>
    <row r="1477" spans="1:24" x14ac:dyDescent="0.25">
      <c r="A1477" s="2"/>
      <c r="B1477" s="86"/>
      <c r="C1477" s="87"/>
      <c r="D1477" s="88"/>
      <c r="E1477" s="89"/>
      <c r="F1477" s="90"/>
      <c r="G1477" s="2"/>
      <c r="H1477" s="38" t="str">
        <f t="shared" si="110"/>
        <v/>
      </c>
      <c r="I1477" s="2"/>
      <c r="M1477" s="6" t="str">
        <f t="shared" si="111"/>
        <v/>
      </c>
      <c r="N1477" s="7" t="str">
        <f>IF($D1477="", "", IF(COUNTIF(Budgets!$T$11:$T$20, $D1477)&gt;0, $F$9, IF(COUNTIF(Budgets!$T$22:$T$46, $D1477)&gt;0, $E$9, "")))</f>
        <v/>
      </c>
      <c r="P1477" s="12" t="str">
        <f t="shared" si="112"/>
        <v/>
      </c>
      <c r="R1477" s="12" t="str">
        <f t="shared" si="113"/>
        <v/>
      </c>
      <c r="T1477" s="12" t="str">
        <f ca="1">IFERROR(INDEX(Report!$BE$6:$BE$17, MATCH($P1477, Report!$AZ$6:$AZ$17, 0)), "")</f>
        <v/>
      </c>
      <c r="V1477" s="12" t="str">
        <f t="shared" ca="1" si="114"/>
        <v/>
      </c>
      <c r="X1477" s="12" t="str">
        <f>IF($B1477="", "", IF(OR(ISNUMBER($B1477)=FALSE, $B1477&lt;Report!$AX$6, $B1477&gt;Report!$AY$17), "Red", ""))</f>
        <v/>
      </c>
    </row>
    <row r="1478" spans="1:24" x14ac:dyDescent="0.25">
      <c r="A1478" s="2"/>
      <c r="B1478" s="86"/>
      <c r="C1478" s="87"/>
      <c r="D1478" s="88"/>
      <c r="E1478" s="89"/>
      <c r="F1478" s="90"/>
      <c r="G1478" s="2"/>
      <c r="H1478" s="38" t="str">
        <f t="shared" si="110"/>
        <v/>
      </c>
      <c r="I1478" s="2"/>
      <c r="M1478" s="6" t="str">
        <f t="shared" si="111"/>
        <v/>
      </c>
      <c r="N1478" s="7" t="str">
        <f>IF($D1478="", "", IF(COUNTIF(Budgets!$T$11:$T$20, $D1478)&gt;0, $F$9, IF(COUNTIF(Budgets!$T$22:$T$46, $D1478)&gt;0, $E$9, "")))</f>
        <v/>
      </c>
      <c r="P1478" s="12" t="str">
        <f t="shared" si="112"/>
        <v/>
      </c>
      <c r="R1478" s="12" t="str">
        <f t="shared" si="113"/>
        <v/>
      </c>
      <c r="T1478" s="12" t="str">
        <f ca="1">IFERROR(INDEX(Report!$BE$6:$BE$17, MATCH($P1478, Report!$AZ$6:$AZ$17, 0)), "")</f>
        <v/>
      </c>
      <c r="V1478" s="12" t="str">
        <f t="shared" ca="1" si="114"/>
        <v/>
      </c>
      <c r="X1478" s="12" t="str">
        <f>IF($B1478="", "", IF(OR(ISNUMBER($B1478)=FALSE, $B1478&lt;Report!$AX$6, $B1478&gt;Report!$AY$17), "Red", ""))</f>
        <v/>
      </c>
    </row>
    <row r="1479" spans="1:24" x14ac:dyDescent="0.25">
      <c r="A1479" s="2"/>
      <c r="B1479" s="86"/>
      <c r="C1479" s="87"/>
      <c r="D1479" s="88"/>
      <c r="E1479" s="89"/>
      <c r="F1479" s="90"/>
      <c r="G1479" s="2"/>
      <c r="H1479" s="38" t="str">
        <f t="shared" si="110"/>
        <v/>
      </c>
      <c r="I1479" s="2"/>
      <c r="M1479" s="6" t="str">
        <f t="shared" si="111"/>
        <v/>
      </c>
      <c r="N1479" s="7" t="str">
        <f>IF($D1479="", "", IF(COUNTIF(Budgets!$T$11:$T$20, $D1479)&gt;0, $F$9, IF(COUNTIF(Budgets!$T$22:$T$46, $D1479)&gt;0, $E$9, "")))</f>
        <v/>
      </c>
      <c r="P1479" s="12" t="str">
        <f t="shared" si="112"/>
        <v/>
      </c>
      <c r="R1479" s="12" t="str">
        <f t="shared" si="113"/>
        <v/>
      </c>
      <c r="T1479" s="12" t="str">
        <f ca="1">IFERROR(INDEX(Report!$BE$6:$BE$17, MATCH($P1479, Report!$AZ$6:$AZ$17, 0)), "")</f>
        <v/>
      </c>
      <c r="V1479" s="12" t="str">
        <f t="shared" ca="1" si="114"/>
        <v/>
      </c>
      <c r="X1479" s="12" t="str">
        <f>IF($B1479="", "", IF(OR(ISNUMBER($B1479)=FALSE, $B1479&lt;Report!$AX$6, $B1479&gt;Report!$AY$17), "Red", ""))</f>
        <v/>
      </c>
    </row>
    <row r="1480" spans="1:24" x14ac:dyDescent="0.25">
      <c r="A1480" s="2"/>
      <c r="B1480" s="86"/>
      <c r="C1480" s="87"/>
      <c r="D1480" s="88"/>
      <c r="E1480" s="89"/>
      <c r="F1480" s="90"/>
      <c r="G1480" s="2"/>
      <c r="H1480" s="38" t="str">
        <f t="shared" si="110"/>
        <v/>
      </c>
      <c r="I1480" s="2"/>
      <c r="M1480" s="6" t="str">
        <f t="shared" si="111"/>
        <v/>
      </c>
      <c r="N1480" s="7" t="str">
        <f>IF($D1480="", "", IF(COUNTIF(Budgets!$T$11:$T$20, $D1480)&gt;0, $F$9, IF(COUNTIF(Budgets!$T$22:$T$46, $D1480)&gt;0, $E$9, "")))</f>
        <v/>
      </c>
      <c r="P1480" s="12" t="str">
        <f t="shared" si="112"/>
        <v/>
      </c>
      <c r="R1480" s="12" t="str">
        <f t="shared" si="113"/>
        <v/>
      </c>
      <c r="T1480" s="12" t="str">
        <f ca="1">IFERROR(INDEX(Report!$BE$6:$BE$17, MATCH($P1480, Report!$AZ$6:$AZ$17, 0)), "")</f>
        <v/>
      </c>
      <c r="V1480" s="12" t="str">
        <f t="shared" ca="1" si="114"/>
        <v/>
      </c>
      <c r="X1480" s="12" t="str">
        <f>IF($B1480="", "", IF(OR(ISNUMBER($B1480)=FALSE, $B1480&lt;Report!$AX$6, $B1480&gt;Report!$AY$17), "Red", ""))</f>
        <v/>
      </c>
    </row>
    <row r="1481" spans="1:24" x14ac:dyDescent="0.25">
      <c r="A1481" s="2"/>
      <c r="B1481" s="86"/>
      <c r="C1481" s="87"/>
      <c r="D1481" s="88"/>
      <c r="E1481" s="89"/>
      <c r="F1481" s="90"/>
      <c r="G1481" s="2"/>
      <c r="H1481" s="38" t="str">
        <f t="shared" si="110"/>
        <v/>
      </c>
      <c r="I1481" s="2"/>
      <c r="M1481" s="6" t="str">
        <f t="shared" si="111"/>
        <v/>
      </c>
      <c r="N1481" s="7" t="str">
        <f>IF($D1481="", "", IF(COUNTIF(Budgets!$T$11:$T$20, $D1481)&gt;0, $F$9, IF(COUNTIF(Budgets!$T$22:$T$46, $D1481)&gt;0, $E$9, "")))</f>
        <v/>
      </c>
      <c r="P1481" s="12" t="str">
        <f t="shared" si="112"/>
        <v/>
      </c>
      <c r="R1481" s="12" t="str">
        <f t="shared" si="113"/>
        <v/>
      </c>
      <c r="T1481" s="12" t="str">
        <f ca="1">IFERROR(INDEX(Report!$BE$6:$BE$17, MATCH($P1481, Report!$AZ$6:$AZ$17, 0)), "")</f>
        <v/>
      </c>
      <c r="V1481" s="12" t="str">
        <f t="shared" ca="1" si="114"/>
        <v/>
      </c>
      <c r="X1481" s="12" t="str">
        <f>IF($B1481="", "", IF(OR(ISNUMBER($B1481)=FALSE, $B1481&lt;Report!$AX$6, $B1481&gt;Report!$AY$17), "Red", ""))</f>
        <v/>
      </c>
    </row>
    <row r="1482" spans="1:24" x14ac:dyDescent="0.25">
      <c r="A1482" s="2"/>
      <c r="B1482" s="86"/>
      <c r="C1482" s="87"/>
      <c r="D1482" s="88"/>
      <c r="E1482" s="89"/>
      <c r="F1482" s="90"/>
      <c r="G1482" s="2"/>
      <c r="H1482" s="38" t="str">
        <f t="shared" si="110"/>
        <v/>
      </c>
      <c r="I1482" s="2"/>
      <c r="M1482" s="6" t="str">
        <f t="shared" si="111"/>
        <v/>
      </c>
      <c r="N1482" s="7" t="str">
        <f>IF($D1482="", "", IF(COUNTIF(Budgets!$T$11:$T$20, $D1482)&gt;0, $F$9, IF(COUNTIF(Budgets!$T$22:$T$46, $D1482)&gt;0, $E$9, "")))</f>
        <v/>
      </c>
      <c r="P1482" s="12" t="str">
        <f t="shared" si="112"/>
        <v/>
      </c>
      <c r="R1482" s="12" t="str">
        <f t="shared" si="113"/>
        <v/>
      </c>
      <c r="T1482" s="12" t="str">
        <f ca="1">IFERROR(INDEX(Report!$BE$6:$BE$17, MATCH($P1482, Report!$AZ$6:$AZ$17, 0)), "")</f>
        <v/>
      </c>
      <c r="V1482" s="12" t="str">
        <f t="shared" ca="1" si="114"/>
        <v/>
      </c>
      <c r="X1482" s="12" t="str">
        <f>IF($B1482="", "", IF(OR(ISNUMBER($B1482)=FALSE, $B1482&lt;Report!$AX$6, $B1482&gt;Report!$AY$17), "Red", ""))</f>
        <v/>
      </c>
    </row>
    <row r="1483" spans="1:24" x14ac:dyDescent="0.25">
      <c r="A1483" s="2"/>
      <c r="B1483" s="86"/>
      <c r="C1483" s="87"/>
      <c r="D1483" s="88"/>
      <c r="E1483" s="89"/>
      <c r="F1483" s="90"/>
      <c r="G1483" s="2"/>
      <c r="H1483" s="38" t="str">
        <f t="shared" si="110"/>
        <v/>
      </c>
      <c r="I1483" s="2"/>
      <c r="M1483" s="6" t="str">
        <f t="shared" si="111"/>
        <v/>
      </c>
      <c r="N1483" s="7" t="str">
        <f>IF($D1483="", "", IF(COUNTIF(Budgets!$T$11:$T$20, $D1483)&gt;0, $F$9, IF(COUNTIF(Budgets!$T$22:$T$46, $D1483)&gt;0, $E$9, "")))</f>
        <v/>
      </c>
      <c r="P1483" s="12" t="str">
        <f t="shared" si="112"/>
        <v/>
      </c>
      <c r="R1483" s="12" t="str">
        <f t="shared" si="113"/>
        <v/>
      </c>
      <c r="T1483" s="12" t="str">
        <f ca="1">IFERROR(INDEX(Report!$BE$6:$BE$17, MATCH($P1483, Report!$AZ$6:$AZ$17, 0)), "")</f>
        <v/>
      </c>
      <c r="V1483" s="12" t="str">
        <f t="shared" ca="1" si="114"/>
        <v/>
      </c>
      <c r="X1483" s="12" t="str">
        <f>IF($B1483="", "", IF(OR(ISNUMBER($B1483)=FALSE, $B1483&lt;Report!$AX$6, $B1483&gt;Report!$AY$17), "Red", ""))</f>
        <v/>
      </c>
    </row>
    <row r="1484" spans="1:24" x14ac:dyDescent="0.25">
      <c r="A1484" s="2"/>
      <c r="B1484" s="86"/>
      <c r="C1484" s="87"/>
      <c r="D1484" s="88"/>
      <c r="E1484" s="89"/>
      <c r="F1484" s="90"/>
      <c r="G1484" s="2"/>
      <c r="H1484" s="38" t="str">
        <f t="shared" ref="H1484:H1547" si="115">IF(OR($M1484="", $N1484=""), "", IF($M1484=$N1484, "", $H$9))</f>
        <v/>
      </c>
      <c r="I1484" s="2"/>
      <c r="M1484" s="6" t="str">
        <f t="shared" ref="M1484:M1547" si="116">IF(AND($E1484="", $F1484=""), "", IF(AND(NOT($E1484=""), NOT($F1484="")), "", IF($E1484="", $F$9, IF($F1484="", $E$9, ""))))</f>
        <v/>
      </c>
      <c r="N1484" s="7" t="str">
        <f>IF($D1484="", "", IF(COUNTIF(Budgets!$T$11:$T$20, $D1484)&gt;0, $F$9, IF(COUNTIF(Budgets!$T$22:$T$46, $D1484)&gt;0, $E$9, "")))</f>
        <v/>
      </c>
      <c r="P1484" s="12" t="str">
        <f t="shared" ref="P1484:P1547" si="117">IF($B1484="", "", IFERROR(TEXT($B1484, "mmm yyyy"), ""))</f>
        <v/>
      </c>
      <c r="R1484" s="12" t="str">
        <f t="shared" ref="R1484:R1547" si="118">IF(OR($P1484="", $D1484=""), "", CONCATENATE($D1484, " - ", $P1484))</f>
        <v/>
      </c>
      <c r="T1484" s="12" t="str">
        <f ca="1">IFERROR(INDEX(Report!$BE$6:$BE$17, MATCH($P1484, Report!$AZ$6:$AZ$17, 0)), "")</f>
        <v/>
      </c>
      <c r="V1484" s="12" t="str">
        <f t="shared" ref="V1484:V1547" ca="1" si="119">IF($T1484="X", IF($D1484="", "", $D1484), "")</f>
        <v/>
      </c>
      <c r="X1484" s="12" t="str">
        <f>IF($B1484="", "", IF(OR(ISNUMBER($B1484)=FALSE, $B1484&lt;Report!$AX$6, $B1484&gt;Report!$AY$17), "Red", ""))</f>
        <v/>
      </c>
    </row>
    <row r="1485" spans="1:24" x14ac:dyDescent="0.25">
      <c r="A1485" s="2"/>
      <c r="B1485" s="86"/>
      <c r="C1485" s="87"/>
      <c r="D1485" s="88"/>
      <c r="E1485" s="89"/>
      <c r="F1485" s="90"/>
      <c r="G1485" s="2"/>
      <c r="H1485" s="38" t="str">
        <f t="shared" si="115"/>
        <v/>
      </c>
      <c r="I1485" s="2"/>
      <c r="M1485" s="6" t="str">
        <f t="shared" si="116"/>
        <v/>
      </c>
      <c r="N1485" s="7" t="str">
        <f>IF($D1485="", "", IF(COUNTIF(Budgets!$T$11:$T$20, $D1485)&gt;0, $F$9, IF(COUNTIF(Budgets!$T$22:$T$46, $D1485)&gt;0, $E$9, "")))</f>
        <v/>
      </c>
      <c r="P1485" s="12" t="str">
        <f t="shared" si="117"/>
        <v/>
      </c>
      <c r="R1485" s="12" t="str">
        <f t="shared" si="118"/>
        <v/>
      </c>
      <c r="T1485" s="12" t="str">
        <f ca="1">IFERROR(INDEX(Report!$BE$6:$BE$17, MATCH($P1485, Report!$AZ$6:$AZ$17, 0)), "")</f>
        <v/>
      </c>
      <c r="V1485" s="12" t="str">
        <f t="shared" ca="1" si="119"/>
        <v/>
      </c>
      <c r="X1485" s="12" t="str">
        <f>IF($B1485="", "", IF(OR(ISNUMBER($B1485)=FALSE, $B1485&lt;Report!$AX$6, $B1485&gt;Report!$AY$17), "Red", ""))</f>
        <v/>
      </c>
    </row>
    <row r="1486" spans="1:24" x14ac:dyDescent="0.25">
      <c r="A1486" s="2"/>
      <c r="B1486" s="86"/>
      <c r="C1486" s="87"/>
      <c r="D1486" s="88"/>
      <c r="E1486" s="89"/>
      <c r="F1486" s="90"/>
      <c r="G1486" s="2"/>
      <c r="H1486" s="38" t="str">
        <f t="shared" si="115"/>
        <v/>
      </c>
      <c r="I1486" s="2"/>
      <c r="M1486" s="6" t="str">
        <f t="shared" si="116"/>
        <v/>
      </c>
      <c r="N1486" s="7" t="str">
        <f>IF($D1486="", "", IF(COUNTIF(Budgets!$T$11:$T$20, $D1486)&gt;0, $F$9, IF(COUNTIF(Budgets!$T$22:$T$46, $D1486)&gt;0, $E$9, "")))</f>
        <v/>
      </c>
      <c r="P1486" s="12" t="str">
        <f t="shared" si="117"/>
        <v/>
      </c>
      <c r="R1486" s="12" t="str">
        <f t="shared" si="118"/>
        <v/>
      </c>
      <c r="T1486" s="12" t="str">
        <f ca="1">IFERROR(INDEX(Report!$BE$6:$BE$17, MATCH($P1486, Report!$AZ$6:$AZ$17, 0)), "")</f>
        <v/>
      </c>
      <c r="V1486" s="12" t="str">
        <f t="shared" ca="1" si="119"/>
        <v/>
      </c>
      <c r="X1486" s="12" t="str">
        <f>IF($B1486="", "", IF(OR(ISNUMBER($B1486)=FALSE, $B1486&lt;Report!$AX$6, $B1486&gt;Report!$AY$17), "Red", ""))</f>
        <v/>
      </c>
    </row>
    <row r="1487" spans="1:24" x14ac:dyDescent="0.25">
      <c r="A1487" s="2"/>
      <c r="B1487" s="86"/>
      <c r="C1487" s="87"/>
      <c r="D1487" s="88"/>
      <c r="E1487" s="89"/>
      <c r="F1487" s="90"/>
      <c r="G1487" s="2"/>
      <c r="H1487" s="38" t="str">
        <f t="shared" si="115"/>
        <v/>
      </c>
      <c r="I1487" s="2"/>
      <c r="M1487" s="6" t="str">
        <f t="shared" si="116"/>
        <v/>
      </c>
      <c r="N1487" s="7" t="str">
        <f>IF($D1487="", "", IF(COUNTIF(Budgets!$T$11:$T$20, $D1487)&gt;0, $F$9, IF(COUNTIF(Budgets!$T$22:$T$46, $D1487)&gt;0, $E$9, "")))</f>
        <v/>
      </c>
      <c r="P1487" s="12" t="str">
        <f t="shared" si="117"/>
        <v/>
      </c>
      <c r="R1487" s="12" t="str">
        <f t="shared" si="118"/>
        <v/>
      </c>
      <c r="T1487" s="12" t="str">
        <f ca="1">IFERROR(INDEX(Report!$BE$6:$BE$17, MATCH($P1487, Report!$AZ$6:$AZ$17, 0)), "")</f>
        <v/>
      </c>
      <c r="V1487" s="12" t="str">
        <f t="shared" ca="1" si="119"/>
        <v/>
      </c>
      <c r="X1487" s="12" t="str">
        <f>IF($B1487="", "", IF(OR(ISNUMBER($B1487)=FALSE, $B1487&lt;Report!$AX$6, $B1487&gt;Report!$AY$17), "Red", ""))</f>
        <v/>
      </c>
    </row>
    <row r="1488" spans="1:24" x14ac:dyDescent="0.25">
      <c r="A1488" s="2"/>
      <c r="B1488" s="86"/>
      <c r="C1488" s="87"/>
      <c r="D1488" s="88"/>
      <c r="E1488" s="89"/>
      <c r="F1488" s="90"/>
      <c r="G1488" s="2"/>
      <c r="H1488" s="38" t="str">
        <f t="shared" si="115"/>
        <v/>
      </c>
      <c r="I1488" s="2"/>
      <c r="M1488" s="6" t="str">
        <f t="shared" si="116"/>
        <v/>
      </c>
      <c r="N1488" s="7" t="str">
        <f>IF($D1488="", "", IF(COUNTIF(Budgets!$T$11:$T$20, $D1488)&gt;0, $F$9, IF(COUNTIF(Budgets!$T$22:$T$46, $D1488)&gt;0, $E$9, "")))</f>
        <v/>
      </c>
      <c r="P1488" s="12" t="str">
        <f t="shared" si="117"/>
        <v/>
      </c>
      <c r="R1488" s="12" t="str">
        <f t="shared" si="118"/>
        <v/>
      </c>
      <c r="T1488" s="12" t="str">
        <f ca="1">IFERROR(INDEX(Report!$BE$6:$BE$17, MATCH($P1488, Report!$AZ$6:$AZ$17, 0)), "")</f>
        <v/>
      </c>
      <c r="V1488" s="12" t="str">
        <f t="shared" ca="1" si="119"/>
        <v/>
      </c>
      <c r="X1488" s="12" t="str">
        <f>IF($B1488="", "", IF(OR(ISNUMBER($B1488)=FALSE, $B1488&lt;Report!$AX$6, $B1488&gt;Report!$AY$17), "Red", ""))</f>
        <v/>
      </c>
    </row>
    <row r="1489" spans="1:24" x14ac:dyDescent="0.25">
      <c r="A1489" s="2"/>
      <c r="B1489" s="86"/>
      <c r="C1489" s="87"/>
      <c r="D1489" s="88"/>
      <c r="E1489" s="89"/>
      <c r="F1489" s="90"/>
      <c r="G1489" s="2"/>
      <c r="H1489" s="38" t="str">
        <f t="shared" si="115"/>
        <v/>
      </c>
      <c r="I1489" s="2"/>
      <c r="M1489" s="6" t="str">
        <f t="shared" si="116"/>
        <v/>
      </c>
      <c r="N1489" s="7" t="str">
        <f>IF($D1489="", "", IF(COUNTIF(Budgets!$T$11:$T$20, $D1489)&gt;0, $F$9, IF(COUNTIF(Budgets!$T$22:$T$46, $D1489)&gt;0, $E$9, "")))</f>
        <v/>
      </c>
      <c r="P1489" s="12" t="str">
        <f t="shared" si="117"/>
        <v/>
      </c>
      <c r="R1489" s="12" t="str">
        <f t="shared" si="118"/>
        <v/>
      </c>
      <c r="T1489" s="12" t="str">
        <f ca="1">IFERROR(INDEX(Report!$BE$6:$BE$17, MATCH($P1489, Report!$AZ$6:$AZ$17, 0)), "")</f>
        <v/>
      </c>
      <c r="V1489" s="12" t="str">
        <f t="shared" ca="1" si="119"/>
        <v/>
      </c>
      <c r="X1489" s="12" t="str">
        <f>IF($B1489="", "", IF(OR(ISNUMBER($B1489)=FALSE, $B1489&lt;Report!$AX$6, $B1489&gt;Report!$AY$17), "Red", ""))</f>
        <v/>
      </c>
    </row>
    <row r="1490" spans="1:24" x14ac:dyDescent="0.25">
      <c r="A1490" s="2"/>
      <c r="B1490" s="86"/>
      <c r="C1490" s="87"/>
      <c r="D1490" s="88"/>
      <c r="E1490" s="89"/>
      <c r="F1490" s="90"/>
      <c r="G1490" s="2"/>
      <c r="H1490" s="38" t="str">
        <f t="shared" si="115"/>
        <v/>
      </c>
      <c r="I1490" s="2"/>
      <c r="M1490" s="6" t="str">
        <f t="shared" si="116"/>
        <v/>
      </c>
      <c r="N1490" s="7" t="str">
        <f>IF($D1490="", "", IF(COUNTIF(Budgets!$T$11:$T$20, $D1490)&gt;0, $F$9, IF(COUNTIF(Budgets!$T$22:$T$46, $D1490)&gt;0, $E$9, "")))</f>
        <v/>
      </c>
      <c r="P1490" s="12" t="str">
        <f t="shared" si="117"/>
        <v/>
      </c>
      <c r="R1490" s="12" t="str">
        <f t="shared" si="118"/>
        <v/>
      </c>
      <c r="T1490" s="12" t="str">
        <f ca="1">IFERROR(INDEX(Report!$BE$6:$BE$17, MATCH($P1490, Report!$AZ$6:$AZ$17, 0)), "")</f>
        <v/>
      </c>
      <c r="V1490" s="12" t="str">
        <f t="shared" ca="1" si="119"/>
        <v/>
      </c>
      <c r="X1490" s="12" t="str">
        <f>IF($B1490="", "", IF(OR(ISNUMBER($B1490)=FALSE, $B1490&lt;Report!$AX$6, $B1490&gt;Report!$AY$17), "Red", ""))</f>
        <v/>
      </c>
    </row>
    <row r="1491" spans="1:24" x14ac:dyDescent="0.25">
      <c r="A1491" s="2"/>
      <c r="B1491" s="86"/>
      <c r="C1491" s="87"/>
      <c r="D1491" s="88"/>
      <c r="E1491" s="89"/>
      <c r="F1491" s="90"/>
      <c r="G1491" s="2"/>
      <c r="H1491" s="38" t="str">
        <f t="shared" si="115"/>
        <v/>
      </c>
      <c r="I1491" s="2"/>
      <c r="M1491" s="6" t="str">
        <f t="shared" si="116"/>
        <v/>
      </c>
      <c r="N1491" s="7" t="str">
        <f>IF($D1491="", "", IF(COUNTIF(Budgets!$T$11:$T$20, $D1491)&gt;0, $F$9, IF(COUNTIF(Budgets!$T$22:$T$46, $D1491)&gt;0, $E$9, "")))</f>
        <v/>
      </c>
      <c r="P1491" s="12" t="str">
        <f t="shared" si="117"/>
        <v/>
      </c>
      <c r="R1491" s="12" t="str">
        <f t="shared" si="118"/>
        <v/>
      </c>
      <c r="T1491" s="12" t="str">
        <f ca="1">IFERROR(INDEX(Report!$BE$6:$BE$17, MATCH($P1491, Report!$AZ$6:$AZ$17, 0)), "")</f>
        <v/>
      </c>
      <c r="V1491" s="12" t="str">
        <f t="shared" ca="1" si="119"/>
        <v/>
      </c>
      <c r="X1491" s="12" t="str">
        <f>IF($B1491="", "", IF(OR(ISNUMBER($B1491)=FALSE, $B1491&lt;Report!$AX$6, $B1491&gt;Report!$AY$17), "Red", ""))</f>
        <v/>
      </c>
    </row>
    <row r="1492" spans="1:24" x14ac:dyDescent="0.25">
      <c r="A1492" s="2"/>
      <c r="B1492" s="86"/>
      <c r="C1492" s="87"/>
      <c r="D1492" s="88"/>
      <c r="E1492" s="89"/>
      <c r="F1492" s="90"/>
      <c r="G1492" s="2"/>
      <c r="H1492" s="38" t="str">
        <f t="shared" si="115"/>
        <v/>
      </c>
      <c r="I1492" s="2"/>
      <c r="M1492" s="6" t="str">
        <f t="shared" si="116"/>
        <v/>
      </c>
      <c r="N1492" s="7" t="str">
        <f>IF($D1492="", "", IF(COUNTIF(Budgets!$T$11:$T$20, $D1492)&gt;0, $F$9, IF(COUNTIF(Budgets!$T$22:$T$46, $D1492)&gt;0, $E$9, "")))</f>
        <v/>
      </c>
      <c r="P1492" s="12" t="str">
        <f t="shared" si="117"/>
        <v/>
      </c>
      <c r="R1492" s="12" t="str">
        <f t="shared" si="118"/>
        <v/>
      </c>
      <c r="T1492" s="12" t="str">
        <f ca="1">IFERROR(INDEX(Report!$BE$6:$BE$17, MATCH($P1492, Report!$AZ$6:$AZ$17, 0)), "")</f>
        <v/>
      </c>
      <c r="V1492" s="12" t="str">
        <f t="shared" ca="1" si="119"/>
        <v/>
      </c>
      <c r="X1492" s="12" t="str">
        <f>IF($B1492="", "", IF(OR(ISNUMBER($B1492)=FALSE, $B1492&lt;Report!$AX$6, $B1492&gt;Report!$AY$17), "Red", ""))</f>
        <v/>
      </c>
    </row>
    <row r="1493" spans="1:24" x14ac:dyDescent="0.25">
      <c r="A1493" s="2"/>
      <c r="B1493" s="86"/>
      <c r="C1493" s="87"/>
      <c r="D1493" s="88"/>
      <c r="E1493" s="89"/>
      <c r="F1493" s="90"/>
      <c r="G1493" s="2"/>
      <c r="H1493" s="38" t="str">
        <f t="shared" si="115"/>
        <v/>
      </c>
      <c r="I1493" s="2"/>
      <c r="M1493" s="6" t="str">
        <f t="shared" si="116"/>
        <v/>
      </c>
      <c r="N1493" s="7" t="str">
        <f>IF($D1493="", "", IF(COUNTIF(Budgets!$T$11:$T$20, $D1493)&gt;0, $F$9, IF(COUNTIF(Budgets!$T$22:$T$46, $D1493)&gt;0, $E$9, "")))</f>
        <v/>
      </c>
      <c r="P1493" s="12" t="str">
        <f t="shared" si="117"/>
        <v/>
      </c>
      <c r="R1493" s="12" t="str">
        <f t="shared" si="118"/>
        <v/>
      </c>
      <c r="T1493" s="12" t="str">
        <f ca="1">IFERROR(INDEX(Report!$BE$6:$BE$17, MATCH($P1493, Report!$AZ$6:$AZ$17, 0)), "")</f>
        <v/>
      </c>
      <c r="V1493" s="12" t="str">
        <f t="shared" ca="1" si="119"/>
        <v/>
      </c>
      <c r="X1493" s="12" t="str">
        <f>IF($B1493="", "", IF(OR(ISNUMBER($B1493)=FALSE, $B1493&lt;Report!$AX$6, $B1493&gt;Report!$AY$17), "Red", ""))</f>
        <v/>
      </c>
    </row>
    <row r="1494" spans="1:24" x14ac:dyDescent="0.25">
      <c r="A1494" s="2"/>
      <c r="B1494" s="86"/>
      <c r="C1494" s="87"/>
      <c r="D1494" s="88"/>
      <c r="E1494" s="89"/>
      <c r="F1494" s="90"/>
      <c r="G1494" s="2"/>
      <c r="H1494" s="38" t="str">
        <f t="shared" si="115"/>
        <v/>
      </c>
      <c r="I1494" s="2"/>
      <c r="M1494" s="6" t="str">
        <f t="shared" si="116"/>
        <v/>
      </c>
      <c r="N1494" s="7" t="str">
        <f>IF($D1494="", "", IF(COUNTIF(Budgets!$T$11:$T$20, $D1494)&gt;0, $F$9, IF(COUNTIF(Budgets!$T$22:$T$46, $D1494)&gt;0, $E$9, "")))</f>
        <v/>
      </c>
      <c r="P1494" s="12" t="str">
        <f t="shared" si="117"/>
        <v/>
      </c>
      <c r="R1494" s="12" t="str">
        <f t="shared" si="118"/>
        <v/>
      </c>
      <c r="T1494" s="12" t="str">
        <f ca="1">IFERROR(INDEX(Report!$BE$6:$BE$17, MATCH($P1494, Report!$AZ$6:$AZ$17, 0)), "")</f>
        <v/>
      </c>
      <c r="V1494" s="12" t="str">
        <f t="shared" ca="1" si="119"/>
        <v/>
      </c>
      <c r="X1494" s="12" t="str">
        <f>IF($B1494="", "", IF(OR(ISNUMBER($B1494)=FALSE, $B1494&lt;Report!$AX$6, $B1494&gt;Report!$AY$17), "Red", ""))</f>
        <v/>
      </c>
    </row>
    <row r="1495" spans="1:24" x14ac:dyDescent="0.25">
      <c r="A1495" s="2"/>
      <c r="B1495" s="86"/>
      <c r="C1495" s="87"/>
      <c r="D1495" s="88"/>
      <c r="E1495" s="89"/>
      <c r="F1495" s="90"/>
      <c r="G1495" s="2"/>
      <c r="H1495" s="38" t="str">
        <f t="shared" si="115"/>
        <v/>
      </c>
      <c r="I1495" s="2"/>
      <c r="M1495" s="6" t="str">
        <f t="shared" si="116"/>
        <v/>
      </c>
      <c r="N1495" s="7" t="str">
        <f>IF($D1495="", "", IF(COUNTIF(Budgets!$T$11:$T$20, $D1495)&gt;0, $F$9, IF(COUNTIF(Budgets!$T$22:$T$46, $D1495)&gt;0, $E$9, "")))</f>
        <v/>
      </c>
      <c r="P1495" s="12" t="str">
        <f t="shared" si="117"/>
        <v/>
      </c>
      <c r="R1495" s="12" t="str">
        <f t="shared" si="118"/>
        <v/>
      </c>
      <c r="T1495" s="12" t="str">
        <f ca="1">IFERROR(INDEX(Report!$BE$6:$BE$17, MATCH($P1495, Report!$AZ$6:$AZ$17, 0)), "")</f>
        <v/>
      </c>
      <c r="V1495" s="12" t="str">
        <f t="shared" ca="1" si="119"/>
        <v/>
      </c>
      <c r="X1495" s="12" t="str">
        <f>IF($B1495="", "", IF(OR(ISNUMBER($B1495)=FALSE, $B1495&lt;Report!$AX$6, $B1495&gt;Report!$AY$17), "Red", ""))</f>
        <v/>
      </c>
    </row>
    <row r="1496" spans="1:24" x14ac:dyDescent="0.25">
      <c r="A1496" s="2"/>
      <c r="B1496" s="86"/>
      <c r="C1496" s="87"/>
      <c r="D1496" s="88"/>
      <c r="E1496" s="89"/>
      <c r="F1496" s="90"/>
      <c r="G1496" s="2"/>
      <c r="H1496" s="38" t="str">
        <f t="shared" si="115"/>
        <v/>
      </c>
      <c r="I1496" s="2"/>
      <c r="M1496" s="6" t="str">
        <f t="shared" si="116"/>
        <v/>
      </c>
      <c r="N1496" s="7" t="str">
        <f>IF($D1496="", "", IF(COUNTIF(Budgets!$T$11:$T$20, $D1496)&gt;0, $F$9, IF(COUNTIF(Budgets!$T$22:$T$46, $D1496)&gt;0, $E$9, "")))</f>
        <v/>
      </c>
      <c r="P1496" s="12" t="str">
        <f t="shared" si="117"/>
        <v/>
      </c>
      <c r="R1496" s="12" t="str">
        <f t="shared" si="118"/>
        <v/>
      </c>
      <c r="T1496" s="12" t="str">
        <f ca="1">IFERROR(INDEX(Report!$BE$6:$BE$17, MATCH($P1496, Report!$AZ$6:$AZ$17, 0)), "")</f>
        <v/>
      </c>
      <c r="V1496" s="12" t="str">
        <f t="shared" ca="1" si="119"/>
        <v/>
      </c>
      <c r="X1496" s="12" t="str">
        <f>IF($B1496="", "", IF(OR(ISNUMBER($B1496)=FALSE, $B1496&lt;Report!$AX$6, $B1496&gt;Report!$AY$17), "Red", ""))</f>
        <v/>
      </c>
    </row>
    <row r="1497" spans="1:24" x14ac:dyDescent="0.25">
      <c r="A1497" s="2"/>
      <c r="B1497" s="86"/>
      <c r="C1497" s="87"/>
      <c r="D1497" s="88"/>
      <c r="E1497" s="89"/>
      <c r="F1497" s="90"/>
      <c r="G1497" s="2"/>
      <c r="H1497" s="38" t="str">
        <f t="shared" si="115"/>
        <v/>
      </c>
      <c r="I1497" s="2"/>
      <c r="M1497" s="6" t="str">
        <f t="shared" si="116"/>
        <v/>
      </c>
      <c r="N1497" s="7" t="str">
        <f>IF($D1497="", "", IF(COUNTIF(Budgets!$T$11:$T$20, $D1497)&gt;0, $F$9, IF(COUNTIF(Budgets!$T$22:$T$46, $D1497)&gt;0, $E$9, "")))</f>
        <v/>
      </c>
      <c r="P1497" s="12" t="str">
        <f t="shared" si="117"/>
        <v/>
      </c>
      <c r="R1497" s="12" t="str">
        <f t="shared" si="118"/>
        <v/>
      </c>
      <c r="T1497" s="12" t="str">
        <f ca="1">IFERROR(INDEX(Report!$BE$6:$BE$17, MATCH($P1497, Report!$AZ$6:$AZ$17, 0)), "")</f>
        <v/>
      </c>
      <c r="V1497" s="12" t="str">
        <f t="shared" ca="1" si="119"/>
        <v/>
      </c>
      <c r="X1497" s="12" t="str">
        <f>IF($B1497="", "", IF(OR(ISNUMBER($B1497)=FALSE, $B1497&lt;Report!$AX$6, $B1497&gt;Report!$AY$17), "Red", ""))</f>
        <v/>
      </c>
    </row>
    <row r="1498" spans="1:24" x14ac:dyDescent="0.25">
      <c r="A1498" s="2"/>
      <c r="B1498" s="86"/>
      <c r="C1498" s="87"/>
      <c r="D1498" s="88"/>
      <c r="E1498" s="89"/>
      <c r="F1498" s="90"/>
      <c r="G1498" s="2"/>
      <c r="H1498" s="38" t="str">
        <f t="shared" si="115"/>
        <v/>
      </c>
      <c r="I1498" s="2"/>
      <c r="M1498" s="6" t="str">
        <f t="shared" si="116"/>
        <v/>
      </c>
      <c r="N1498" s="7" t="str">
        <f>IF($D1498="", "", IF(COUNTIF(Budgets!$T$11:$T$20, $D1498)&gt;0, $F$9, IF(COUNTIF(Budgets!$T$22:$T$46, $D1498)&gt;0, $E$9, "")))</f>
        <v/>
      </c>
      <c r="P1498" s="12" t="str">
        <f t="shared" si="117"/>
        <v/>
      </c>
      <c r="R1498" s="12" t="str">
        <f t="shared" si="118"/>
        <v/>
      </c>
      <c r="T1498" s="12" t="str">
        <f ca="1">IFERROR(INDEX(Report!$BE$6:$BE$17, MATCH($P1498, Report!$AZ$6:$AZ$17, 0)), "")</f>
        <v/>
      </c>
      <c r="V1498" s="12" t="str">
        <f t="shared" ca="1" si="119"/>
        <v/>
      </c>
      <c r="X1498" s="12" t="str">
        <f>IF($B1498="", "", IF(OR(ISNUMBER($B1498)=FALSE, $B1498&lt;Report!$AX$6, $B1498&gt;Report!$AY$17), "Red", ""))</f>
        <v/>
      </c>
    </row>
    <row r="1499" spans="1:24" x14ac:dyDescent="0.25">
      <c r="A1499" s="2"/>
      <c r="B1499" s="86"/>
      <c r="C1499" s="87"/>
      <c r="D1499" s="88"/>
      <c r="E1499" s="89"/>
      <c r="F1499" s="90"/>
      <c r="G1499" s="2"/>
      <c r="H1499" s="38" t="str">
        <f t="shared" si="115"/>
        <v/>
      </c>
      <c r="I1499" s="2"/>
      <c r="M1499" s="6" t="str">
        <f t="shared" si="116"/>
        <v/>
      </c>
      <c r="N1499" s="7" t="str">
        <f>IF($D1499="", "", IF(COUNTIF(Budgets!$T$11:$T$20, $D1499)&gt;0, $F$9, IF(COUNTIF(Budgets!$T$22:$T$46, $D1499)&gt;0, $E$9, "")))</f>
        <v/>
      </c>
      <c r="P1499" s="12" t="str">
        <f t="shared" si="117"/>
        <v/>
      </c>
      <c r="R1499" s="12" t="str">
        <f t="shared" si="118"/>
        <v/>
      </c>
      <c r="T1499" s="12" t="str">
        <f ca="1">IFERROR(INDEX(Report!$BE$6:$BE$17, MATCH($P1499, Report!$AZ$6:$AZ$17, 0)), "")</f>
        <v/>
      </c>
      <c r="V1499" s="12" t="str">
        <f t="shared" ca="1" si="119"/>
        <v/>
      </c>
      <c r="X1499" s="12" t="str">
        <f>IF($B1499="", "", IF(OR(ISNUMBER($B1499)=FALSE, $B1499&lt;Report!$AX$6, $B1499&gt;Report!$AY$17), "Red", ""))</f>
        <v/>
      </c>
    </row>
    <row r="1500" spans="1:24" x14ac:dyDescent="0.25">
      <c r="A1500" s="2"/>
      <c r="B1500" s="86"/>
      <c r="C1500" s="87"/>
      <c r="D1500" s="88"/>
      <c r="E1500" s="89"/>
      <c r="F1500" s="90"/>
      <c r="G1500" s="2"/>
      <c r="H1500" s="38" t="str">
        <f t="shared" si="115"/>
        <v/>
      </c>
      <c r="I1500" s="2"/>
      <c r="M1500" s="6" t="str">
        <f t="shared" si="116"/>
        <v/>
      </c>
      <c r="N1500" s="7" t="str">
        <f>IF($D1500="", "", IF(COUNTIF(Budgets!$T$11:$T$20, $D1500)&gt;0, $F$9, IF(COUNTIF(Budgets!$T$22:$T$46, $D1500)&gt;0, $E$9, "")))</f>
        <v/>
      </c>
      <c r="P1500" s="12" t="str">
        <f t="shared" si="117"/>
        <v/>
      </c>
      <c r="R1500" s="12" t="str">
        <f t="shared" si="118"/>
        <v/>
      </c>
      <c r="T1500" s="12" t="str">
        <f ca="1">IFERROR(INDEX(Report!$BE$6:$BE$17, MATCH($P1500, Report!$AZ$6:$AZ$17, 0)), "")</f>
        <v/>
      </c>
      <c r="V1500" s="12" t="str">
        <f t="shared" ca="1" si="119"/>
        <v/>
      </c>
      <c r="X1500" s="12" t="str">
        <f>IF($B1500="", "", IF(OR(ISNUMBER($B1500)=FALSE, $B1500&lt;Report!$AX$6, $B1500&gt;Report!$AY$17), "Red", ""))</f>
        <v/>
      </c>
    </row>
    <row r="1501" spans="1:24" x14ac:dyDescent="0.25">
      <c r="A1501" s="2"/>
      <c r="B1501" s="86"/>
      <c r="C1501" s="87"/>
      <c r="D1501" s="88"/>
      <c r="E1501" s="89"/>
      <c r="F1501" s="90"/>
      <c r="G1501" s="2"/>
      <c r="H1501" s="38" t="str">
        <f t="shared" si="115"/>
        <v/>
      </c>
      <c r="I1501" s="2"/>
      <c r="M1501" s="6" t="str">
        <f t="shared" si="116"/>
        <v/>
      </c>
      <c r="N1501" s="7" t="str">
        <f>IF($D1501="", "", IF(COUNTIF(Budgets!$T$11:$T$20, $D1501)&gt;0, $F$9, IF(COUNTIF(Budgets!$T$22:$T$46, $D1501)&gt;0, $E$9, "")))</f>
        <v/>
      </c>
      <c r="P1501" s="12" t="str">
        <f t="shared" si="117"/>
        <v/>
      </c>
      <c r="R1501" s="12" t="str">
        <f t="shared" si="118"/>
        <v/>
      </c>
      <c r="T1501" s="12" t="str">
        <f ca="1">IFERROR(INDEX(Report!$BE$6:$BE$17, MATCH($P1501, Report!$AZ$6:$AZ$17, 0)), "")</f>
        <v/>
      </c>
      <c r="V1501" s="12" t="str">
        <f t="shared" ca="1" si="119"/>
        <v/>
      </c>
      <c r="X1501" s="12" t="str">
        <f>IF($B1501="", "", IF(OR(ISNUMBER($B1501)=FALSE, $B1501&lt;Report!$AX$6, $B1501&gt;Report!$AY$17), "Red", ""))</f>
        <v/>
      </c>
    </row>
    <row r="1502" spans="1:24" x14ac:dyDescent="0.25">
      <c r="A1502" s="2"/>
      <c r="B1502" s="86"/>
      <c r="C1502" s="87"/>
      <c r="D1502" s="88"/>
      <c r="E1502" s="89"/>
      <c r="F1502" s="90"/>
      <c r="G1502" s="2"/>
      <c r="H1502" s="38" t="str">
        <f t="shared" si="115"/>
        <v/>
      </c>
      <c r="I1502" s="2"/>
      <c r="M1502" s="6" t="str">
        <f t="shared" si="116"/>
        <v/>
      </c>
      <c r="N1502" s="7" t="str">
        <f>IF($D1502="", "", IF(COUNTIF(Budgets!$T$11:$T$20, $D1502)&gt;0, $F$9, IF(COUNTIF(Budgets!$T$22:$T$46, $D1502)&gt;0, $E$9, "")))</f>
        <v/>
      </c>
      <c r="P1502" s="12" t="str">
        <f t="shared" si="117"/>
        <v/>
      </c>
      <c r="R1502" s="12" t="str">
        <f t="shared" si="118"/>
        <v/>
      </c>
      <c r="T1502" s="12" t="str">
        <f ca="1">IFERROR(INDEX(Report!$BE$6:$BE$17, MATCH($P1502, Report!$AZ$6:$AZ$17, 0)), "")</f>
        <v/>
      </c>
      <c r="V1502" s="12" t="str">
        <f t="shared" ca="1" si="119"/>
        <v/>
      </c>
      <c r="X1502" s="12" t="str">
        <f>IF($B1502="", "", IF(OR(ISNUMBER($B1502)=FALSE, $B1502&lt;Report!$AX$6, $B1502&gt;Report!$AY$17), "Red", ""))</f>
        <v/>
      </c>
    </row>
    <row r="1503" spans="1:24" x14ac:dyDescent="0.25">
      <c r="A1503" s="2"/>
      <c r="B1503" s="86"/>
      <c r="C1503" s="87"/>
      <c r="D1503" s="88"/>
      <c r="E1503" s="89"/>
      <c r="F1503" s="90"/>
      <c r="G1503" s="2"/>
      <c r="H1503" s="38" t="str">
        <f t="shared" si="115"/>
        <v/>
      </c>
      <c r="I1503" s="2"/>
      <c r="M1503" s="6" t="str">
        <f t="shared" si="116"/>
        <v/>
      </c>
      <c r="N1503" s="7" t="str">
        <f>IF($D1503="", "", IF(COUNTIF(Budgets!$T$11:$T$20, $D1503)&gt;0, $F$9, IF(COUNTIF(Budgets!$T$22:$T$46, $D1503)&gt;0, $E$9, "")))</f>
        <v/>
      </c>
      <c r="P1503" s="12" t="str">
        <f t="shared" si="117"/>
        <v/>
      </c>
      <c r="R1503" s="12" t="str">
        <f t="shared" si="118"/>
        <v/>
      </c>
      <c r="T1503" s="12" t="str">
        <f ca="1">IFERROR(INDEX(Report!$BE$6:$BE$17, MATCH($P1503, Report!$AZ$6:$AZ$17, 0)), "")</f>
        <v/>
      </c>
      <c r="V1503" s="12" t="str">
        <f t="shared" ca="1" si="119"/>
        <v/>
      </c>
      <c r="X1503" s="12" t="str">
        <f>IF($B1503="", "", IF(OR(ISNUMBER($B1503)=FALSE, $B1503&lt;Report!$AX$6, $B1503&gt;Report!$AY$17), "Red", ""))</f>
        <v/>
      </c>
    </row>
    <row r="1504" spans="1:24" x14ac:dyDescent="0.25">
      <c r="A1504" s="2"/>
      <c r="B1504" s="86"/>
      <c r="C1504" s="87"/>
      <c r="D1504" s="88"/>
      <c r="E1504" s="89"/>
      <c r="F1504" s="90"/>
      <c r="G1504" s="2"/>
      <c r="H1504" s="38" t="str">
        <f t="shared" si="115"/>
        <v/>
      </c>
      <c r="I1504" s="2"/>
      <c r="M1504" s="6" t="str">
        <f t="shared" si="116"/>
        <v/>
      </c>
      <c r="N1504" s="7" t="str">
        <f>IF($D1504="", "", IF(COUNTIF(Budgets!$T$11:$T$20, $D1504)&gt;0, $F$9, IF(COUNTIF(Budgets!$T$22:$T$46, $D1504)&gt;0, $E$9, "")))</f>
        <v/>
      </c>
      <c r="P1504" s="12" t="str">
        <f t="shared" si="117"/>
        <v/>
      </c>
      <c r="R1504" s="12" t="str">
        <f t="shared" si="118"/>
        <v/>
      </c>
      <c r="T1504" s="12" t="str">
        <f ca="1">IFERROR(INDEX(Report!$BE$6:$BE$17, MATCH($P1504, Report!$AZ$6:$AZ$17, 0)), "")</f>
        <v/>
      </c>
      <c r="V1504" s="12" t="str">
        <f t="shared" ca="1" si="119"/>
        <v/>
      </c>
      <c r="X1504" s="12" t="str">
        <f>IF($B1504="", "", IF(OR(ISNUMBER($B1504)=FALSE, $B1504&lt;Report!$AX$6, $B1504&gt;Report!$AY$17), "Red", ""))</f>
        <v/>
      </c>
    </row>
    <row r="1505" spans="1:24" x14ac:dyDescent="0.25">
      <c r="A1505" s="2"/>
      <c r="B1505" s="86"/>
      <c r="C1505" s="87"/>
      <c r="D1505" s="88"/>
      <c r="E1505" s="89"/>
      <c r="F1505" s="90"/>
      <c r="G1505" s="2"/>
      <c r="H1505" s="38" t="str">
        <f t="shared" si="115"/>
        <v/>
      </c>
      <c r="I1505" s="2"/>
      <c r="M1505" s="6" t="str">
        <f t="shared" si="116"/>
        <v/>
      </c>
      <c r="N1505" s="7" t="str">
        <f>IF($D1505="", "", IF(COUNTIF(Budgets!$T$11:$T$20, $D1505)&gt;0, $F$9, IF(COUNTIF(Budgets!$T$22:$T$46, $D1505)&gt;0, $E$9, "")))</f>
        <v/>
      </c>
      <c r="P1505" s="12" t="str">
        <f t="shared" si="117"/>
        <v/>
      </c>
      <c r="R1505" s="12" t="str">
        <f t="shared" si="118"/>
        <v/>
      </c>
      <c r="T1505" s="12" t="str">
        <f ca="1">IFERROR(INDEX(Report!$BE$6:$BE$17, MATCH($P1505, Report!$AZ$6:$AZ$17, 0)), "")</f>
        <v/>
      </c>
      <c r="V1505" s="12" t="str">
        <f t="shared" ca="1" si="119"/>
        <v/>
      </c>
      <c r="X1505" s="12" t="str">
        <f>IF($B1505="", "", IF(OR(ISNUMBER($B1505)=FALSE, $B1505&lt;Report!$AX$6, $B1505&gt;Report!$AY$17), "Red", ""))</f>
        <v/>
      </c>
    </row>
    <row r="1506" spans="1:24" x14ac:dyDescent="0.25">
      <c r="A1506" s="2"/>
      <c r="B1506" s="86"/>
      <c r="C1506" s="87"/>
      <c r="D1506" s="88"/>
      <c r="E1506" s="89"/>
      <c r="F1506" s="90"/>
      <c r="G1506" s="2"/>
      <c r="H1506" s="38" t="str">
        <f t="shared" si="115"/>
        <v/>
      </c>
      <c r="I1506" s="2"/>
      <c r="M1506" s="6" t="str">
        <f t="shared" si="116"/>
        <v/>
      </c>
      <c r="N1506" s="7" t="str">
        <f>IF($D1506="", "", IF(COUNTIF(Budgets!$T$11:$T$20, $D1506)&gt;0, $F$9, IF(COUNTIF(Budgets!$T$22:$T$46, $D1506)&gt;0, $E$9, "")))</f>
        <v/>
      </c>
      <c r="P1506" s="12" t="str">
        <f t="shared" si="117"/>
        <v/>
      </c>
      <c r="R1506" s="12" t="str">
        <f t="shared" si="118"/>
        <v/>
      </c>
      <c r="T1506" s="12" t="str">
        <f ca="1">IFERROR(INDEX(Report!$BE$6:$BE$17, MATCH($P1506, Report!$AZ$6:$AZ$17, 0)), "")</f>
        <v/>
      </c>
      <c r="V1506" s="12" t="str">
        <f t="shared" ca="1" si="119"/>
        <v/>
      </c>
      <c r="X1506" s="12" t="str">
        <f>IF($B1506="", "", IF(OR(ISNUMBER($B1506)=FALSE, $B1506&lt;Report!$AX$6, $B1506&gt;Report!$AY$17), "Red", ""))</f>
        <v/>
      </c>
    </row>
    <row r="1507" spans="1:24" x14ac:dyDescent="0.25">
      <c r="A1507" s="2"/>
      <c r="B1507" s="86"/>
      <c r="C1507" s="87"/>
      <c r="D1507" s="88"/>
      <c r="E1507" s="89"/>
      <c r="F1507" s="90"/>
      <c r="G1507" s="2"/>
      <c r="H1507" s="38" t="str">
        <f t="shared" si="115"/>
        <v/>
      </c>
      <c r="I1507" s="2"/>
      <c r="M1507" s="6" t="str">
        <f t="shared" si="116"/>
        <v/>
      </c>
      <c r="N1507" s="7" t="str">
        <f>IF($D1507="", "", IF(COUNTIF(Budgets!$T$11:$T$20, $D1507)&gt;0, $F$9, IF(COUNTIF(Budgets!$T$22:$T$46, $D1507)&gt;0, $E$9, "")))</f>
        <v/>
      </c>
      <c r="P1507" s="12" t="str">
        <f t="shared" si="117"/>
        <v/>
      </c>
      <c r="R1507" s="12" t="str">
        <f t="shared" si="118"/>
        <v/>
      </c>
      <c r="T1507" s="12" t="str">
        <f ca="1">IFERROR(INDEX(Report!$BE$6:$BE$17, MATCH($P1507, Report!$AZ$6:$AZ$17, 0)), "")</f>
        <v/>
      </c>
      <c r="V1507" s="12" t="str">
        <f t="shared" ca="1" si="119"/>
        <v/>
      </c>
      <c r="X1507" s="12" t="str">
        <f>IF($B1507="", "", IF(OR(ISNUMBER($B1507)=FALSE, $B1507&lt;Report!$AX$6, $B1507&gt;Report!$AY$17), "Red", ""))</f>
        <v/>
      </c>
    </row>
    <row r="1508" spans="1:24" x14ac:dyDescent="0.25">
      <c r="A1508" s="2"/>
      <c r="B1508" s="86"/>
      <c r="C1508" s="87"/>
      <c r="D1508" s="88"/>
      <c r="E1508" s="89"/>
      <c r="F1508" s="90"/>
      <c r="G1508" s="2"/>
      <c r="H1508" s="38" t="str">
        <f t="shared" si="115"/>
        <v/>
      </c>
      <c r="I1508" s="2"/>
      <c r="M1508" s="6" t="str">
        <f t="shared" si="116"/>
        <v/>
      </c>
      <c r="N1508" s="7" t="str">
        <f>IF($D1508="", "", IF(COUNTIF(Budgets!$T$11:$T$20, $D1508)&gt;0, $F$9, IF(COUNTIF(Budgets!$T$22:$T$46, $D1508)&gt;0, $E$9, "")))</f>
        <v/>
      </c>
      <c r="P1508" s="12" t="str">
        <f t="shared" si="117"/>
        <v/>
      </c>
      <c r="R1508" s="12" t="str">
        <f t="shared" si="118"/>
        <v/>
      </c>
      <c r="T1508" s="12" t="str">
        <f ca="1">IFERROR(INDEX(Report!$BE$6:$BE$17, MATCH($P1508, Report!$AZ$6:$AZ$17, 0)), "")</f>
        <v/>
      </c>
      <c r="V1508" s="12" t="str">
        <f t="shared" ca="1" si="119"/>
        <v/>
      </c>
      <c r="X1508" s="12" t="str">
        <f>IF($B1508="", "", IF(OR(ISNUMBER($B1508)=FALSE, $B1508&lt;Report!$AX$6, $B1508&gt;Report!$AY$17), "Red", ""))</f>
        <v/>
      </c>
    </row>
    <row r="1509" spans="1:24" x14ac:dyDescent="0.25">
      <c r="A1509" s="2"/>
      <c r="B1509" s="86"/>
      <c r="C1509" s="87"/>
      <c r="D1509" s="88"/>
      <c r="E1509" s="89"/>
      <c r="F1509" s="90"/>
      <c r="G1509" s="2"/>
      <c r="H1509" s="38" t="str">
        <f t="shared" si="115"/>
        <v/>
      </c>
      <c r="I1509" s="2"/>
      <c r="M1509" s="6" t="str">
        <f t="shared" si="116"/>
        <v/>
      </c>
      <c r="N1509" s="7" t="str">
        <f>IF($D1509="", "", IF(COUNTIF(Budgets!$T$11:$T$20, $D1509)&gt;0, $F$9, IF(COUNTIF(Budgets!$T$22:$T$46, $D1509)&gt;0, $E$9, "")))</f>
        <v/>
      </c>
      <c r="P1509" s="12" t="str">
        <f t="shared" si="117"/>
        <v/>
      </c>
      <c r="R1509" s="12" t="str">
        <f t="shared" si="118"/>
        <v/>
      </c>
      <c r="T1509" s="12" t="str">
        <f ca="1">IFERROR(INDEX(Report!$BE$6:$BE$17, MATCH($P1509, Report!$AZ$6:$AZ$17, 0)), "")</f>
        <v/>
      </c>
      <c r="V1509" s="12" t="str">
        <f t="shared" ca="1" si="119"/>
        <v/>
      </c>
      <c r="X1509" s="12" t="str">
        <f>IF($B1509="", "", IF(OR(ISNUMBER($B1509)=FALSE, $B1509&lt;Report!$AX$6, $B1509&gt;Report!$AY$17), "Red", ""))</f>
        <v/>
      </c>
    </row>
    <row r="1510" spans="1:24" x14ac:dyDescent="0.25">
      <c r="A1510" s="2"/>
      <c r="B1510" s="86"/>
      <c r="C1510" s="87"/>
      <c r="D1510" s="88"/>
      <c r="E1510" s="89"/>
      <c r="F1510" s="90"/>
      <c r="G1510" s="2"/>
      <c r="H1510" s="38" t="str">
        <f t="shared" si="115"/>
        <v/>
      </c>
      <c r="I1510" s="2"/>
      <c r="M1510" s="6" t="str">
        <f t="shared" si="116"/>
        <v/>
      </c>
      <c r="N1510" s="7" t="str">
        <f>IF($D1510="", "", IF(COUNTIF(Budgets!$T$11:$T$20, $D1510)&gt;0, $F$9, IF(COUNTIF(Budgets!$T$22:$T$46, $D1510)&gt;0, $E$9, "")))</f>
        <v/>
      </c>
      <c r="P1510" s="12" t="str">
        <f t="shared" si="117"/>
        <v/>
      </c>
      <c r="R1510" s="12" t="str">
        <f t="shared" si="118"/>
        <v/>
      </c>
      <c r="T1510" s="12" t="str">
        <f ca="1">IFERROR(INDEX(Report!$BE$6:$BE$17, MATCH($P1510, Report!$AZ$6:$AZ$17, 0)), "")</f>
        <v/>
      </c>
      <c r="V1510" s="12" t="str">
        <f t="shared" ca="1" si="119"/>
        <v/>
      </c>
      <c r="X1510" s="12" t="str">
        <f>IF($B1510="", "", IF(OR(ISNUMBER($B1510)=FALSE, $B1510&lt;Report!$AX$6, $B1510&gt;Report!$AY$17), "Red", ""))</f>
        <v/>
      </c>
    </row>
    <row r="1511" spans="1:24" x14ac:dyDescent="0.25">
      <c r="A1511" s="2"/>
      <c r="B1511" s="86"/>
      <c r="C1511" s="87"/>
      <c r="D1511" s="88"/>
      <c r="E1511" s="89"/>
      <c r="F1511" s="90"/>
      <c r="G1511" s="2"/>
      <c r="H1511" s="38" t="str">
        <f t="shared" si="115"/>
        <v/>
      </c>
      <c r="I1511" s="2"/>
      <c r="M1511" s="6" t="str">
        <f t="shared" si="116"/>
        <v/>
      </c>
      <c r="N1511" s="7" t="str">
        <f>IF($D1511="", "", IF(COUNTIF(Budgets!$T$11:$T$20, $D1511)&gt;0, $F$9, IF(COUNTIF(Budgets!$T$22:$T$46, $D1511)&gt;0, $E$9, "")))</f>
        <v/>
      </c>
      <c r="P1511" s="12" t="str">
        <f t="shared" si="117"/>
        <v/>
      </c>
      <c r="R1511" s="12" t="str">
        <f t="shared" si="118"/>
        <v/>
      </c>
      <c r="T1511" s="12" t="str">
        <f ca="1">IFERROR(INDEX(Report!$BE$6:$BE$17, MATCH($P1511, Report!$AZ$6:$AZ$17, 0)), "")</f>
        <v/>
      </c>
      <c r="V1511" s="12" t="str">
        <f t="shared" ca="1" si="119"/>
        <v/>
      </c>
      <c r="X1511" s="12" t="str">
        <f>IF($B1511="", "", IF(OR(ISNUMBER($B1511)=FALSE, $B1511&lt;Report!$AX$6, $B1511&gt;Report!$AY$17), "Red", ""))</f>
        <v/>
      </c>
    </row>
    <row r="1512" spans="1:24" x14ac:dyDescent="0.25">
      <c r="A1512" s="2"/>
      <c r="B1512" s="86"/>
      <c r="C1512" s="87"/>
      <c r="D1512" s="88"/>
      <c r="E1512" s="89"/>
      <c r="F1512" s="90"/>
      <c r="G1512" s="2"/>
      <c r="H1512" s="38" t="str">
        <f t="shared" si="115"/>
        <v/>
      </c>
      <c r="I1512" s="2"/>
      <c r="M1512" s="6" t="str">
        <f t="shared" si="116"/>
        <v/>
      </c>
      <c r="N1512" s="7" t="str">
        <f>IF($D1512="", "", IF(COUNTIF(Budgets!$T$11:$T$20, $D1512)&gt;0, $F$9, IF(COUNTIF(Budgets!$T$22:$T$46, $D1512)&gt;0, $E$9, "")))</f>
        <v/>
      </c>
      <c r="P1512" s="12" t="str">
        <f t="shared" si="117"/>
        <v/>
      </c>
      <c r="R1512" s="12" t="str">
        <f t="shared" si="118"/>
        <v/>
      </c>
      <c r="T1512" s="12" t="str">
        <f ca="1">IFERROR(INDEX(Report!$BE$6:$BE$17, MATCH($P1512, Report!$AZ$6:$AZ$17, 0)), "")</f>
        <v/>
      </c>
      <c r="V1512" s="12" t="str">
        <f t="shared" ca="1" si="119"/>
        <v/>
      </c>
      <c r="X1512" s="12" t="str">
        <f>IF($B1512="", "", IF(OR(ISNUMBER($B1512)=FALSE, $B1512&lt;Report!$AX$6, $B1512&gt;Report!$AY$17), "Red", ""))</f>
        <v/>
      </c>
    </row>
    <row r="1513" spans="1:24" x14ac:dyDescent="0.25">
      <c r="A1513" s="2"/>
      <c r="B1513" s="86"/>
      <c r="C1513" s="87"/>
      <c r="D1513" s="88"/>
      <c r="E1513" s="89"/>
      <c r="F1513" s="90"/>
      <c r="G1513" s="2"/>
      <c r="H1513" s="38" t="str">
        <f t="shared" si="115"/>
        <v/>
      </c>
      <c r="I1513" s="2"/>
      <c r="M1513" s="6" t="str">
        <f t="shared" si="116"/>
        <v/>
      </c>
      <c r="N1513" s="7" t="str">
        <f>IF($D1513="", "", IF(COUNTIF(Budgets!$T$11:$T$20, $D1513)&gt;0, $F$9, IF(COUNTIF(Budgets!$T$22:$T$46, $D1513)&gt;0, $E$9, "")))</f>
        <v/>
      </c>
      <c r="P1513" s="12" t="str">
        <f t="shared" si="117"/>
        <v/>
      </c>
      <c r="R1513" s="12" t="str">
        <f t="shared" si="118"/>
        <v/>
      </c>
      <c r="T1513" s="12" t="str">
        <f ca="1">IFERROR(INDEX(Report!$BE$6:$BE$17, MATCH($P1513, Report!$AZ$6:$AZ$17, 0)), "")</f>
        <v/>
      </c>
      <c r="V1513" s="12" t="str">
        <f t="shared" ca="1" si="119"/>
        <v/>
      </c>
      <c r="X1513" s="12" t="str">
        <f>IF($B1513="", "", IF(OR(ISNUMBER($B1513)=FALSE, $B1513&lt;Report!$AX$6, $B1513&gt;Report!$AY$17), "Red", ""))</f>
        <v/>
      </c>
    </row>
    <row r="1514" spans="1:24" x14ac:dyDescent="0.25">
      <c r="A1514" s="2"/>
      <c r="B1514" s="86"/>
      <c r="C1514" s="87"/>
      <c r="D1514" s="88"/>
      <c r="E1514" s="89"/>
      <c r="F1514" s="90"/>
      <c r="G1514" s="2"/>
      <c r="H1514" s="38" t="str">
        <f t="shared" si="115"/>
        <v/>
      </c>
      <c r="I1514" s="2"/>
      <c r="M1514" s="6" t="str">
        <f t="shared" si="116"/>
        <v/>
      </c>
      <c r="N1514" s="7" t="str">
        <f>IF($D1514="", "", IF(COUNTIF(Budgets!$T$11:$T$20, $D1514)&gt;0, $F$9, IF(COUNTIF(Budgets!$T$22:$T$46, $D1514)&gt;0, $E$9, "")))</f>
        <v/>
      </c>
      <c r="P1514" s="12" t="str">
        <f t="shared" si="117"/>
        <v/>
      </c>
      <c r="R1514" s="12" t="str">
        <f t="shared" si="118"/>
        <v/>
      </c>
      <c r="T1514" s="12" t="str">
        <f ca="1">IFERROR(INDEX(Report!$BE$6:$BE$17, MATCH($P1514, Report!$AZ$6:$AZ$17, 0)), "")</f>
        <v/>
      </c>
      <c r="V1514" s="12" t="str">
        <f t="shared" ca="1" si="119"/>
        <v/>
      </c>
      <c r="X1514" s="12" t="str">
        <f>IF($B1514="", "", IF(OR(ISNUMBER($B1514)=FALSE, $B1514&lt;Report!$AX$6, $B1514&gt;Report!$AY$17), "Red", ""))</f>
        <v/>
      </c>
    </row>
    <row r="1515" spans="1:24" x14ac:dyDescent="0.25">
      <c r="A1515" s="2"/>
      <c r="B1515" s="86"/>
      <c r="C1515" s="87"/>
      <c r="D1515" s="88"/>
      <c r="E1515" s="89"/>
      <c r="F1515" s="90"/>
      <c r="G1515" s="2"/>
      <c r="H1515" s="38" t="str">
        <f t="shared" si="115"/>
        <v/>
      </c>
      <c r="I1515" s="2"/>
      <c r="M1515" s="6" t="str">
        <f t="shared" si="116"/>
        <v/>
      </c>
      <c r="N1515" s="7" t="str">
        <f>IF($D1515="", "", IF(COUNTIF(Budgets!$T$11:$T$20, $D1515)&gt;0, $F$9, IF(COUNTIF(Budgets!$T$22:$T$46, $D1515)&gt;0, $E$9, "")))</f>
        <v/>
      </c>
      <c r="P1515" s="12" t="str">
        <f t="shared" si="117"/>
        <v/>
      </c>
      <c r="R1515" s="12" t="str">
        <f t="shared" si="118"/>
        <v/>
      </c>
      <c r="T1515" s="12" t="str">
        <f ca="1">IFERROR(INDEX(Report!$BE$6:$BE$17, MATCH($P1515, Report!$AZ$6:$AZ$17, 0)), "")</f>
        <v/>
      </c>
      <c r="V1515" s="12" t="str">
        <f t="shared" ca="1" si="119"/>
        <v/>
      </c>
      <c r="X1515" s="12" t="str">
        <f>IF($B1515="", "", IF(OR(ISNUMBER($B1515)=FALSE, $B1515&lt;Report!$AX$6, $B1515&gt;Report!$AY$17), "Red", ""))</f>
        <v/>
      </c>
    </row>
    <row r="1516" spans="1:24" x14ac:dyDescent="0.25">
      <c r="A1516" s="2"/>
      <c r="B1516" s="86"/>
      <c r="C1516" s="87"/>
      <c r="D1516" s="88"/>
      <c r="E1516" s="89"/>
      <c r="F1516" s="90"/>
      <c r="G1516" s="2"/>
      <c r="H1516" s="38" t="str">
        <f t="shared" si="115"/>
        <v/>
      </c>
      <c r="I1516" s="2"/>
      <c r="M1516" s="6" t="str">
        <f t="shared" si="116"/>
        <v/>
      </c>
      <c r="N1516" s="7" t="str">
        <f>IF($D1516="", "", IF(COUNTIF(Budgets!$T$11:$T$20, $D1516)&gt;0, $F$9, IF(COUNTIF(Budgets!$T$22:$T$46, $D1516)&gt;0, $E$9, "")))</f>
        <v/>
      </c>
      <c r="P1516" s="12" t="str">
        <f t="shared" si="117"/>
        <v/>
      </c>
      <c r="R1516" s="12" t="str">
        <f t="shared" si="118"/>
        <v/>
      </c>
      <c r="T1516" s="12" t="str">
        <f ca="1">IFERROR(INDEX(Report!$BE$6:$BE$17, MATCH($P1516, Report!$AZ$6:$AZ$17, 0)), "")</f>
        <v/>
      </c>
      <c r="V1516" s="12" t="str">
        <f t="shared" ca="1" si="119"/>
        <v/>
      </c>
      <c r="X1516" s="12" t="str">
        <f>IF($B1516="", "", IF(OR(ISNUMBER($B1516)=FALSE, $B1516&lt;Report!$AX$6, $B1516&gt;Report!$AY$17), "Red", ""))</f>
        <v/>
      </c>
    </row>
    <row r="1517" spans="1:24" x14ac:dyDescent="0.25">
      <c r="A1517" s="2"/>
      <c r="B1517" s="86"/>
      <c r="C1517" s="87"/>
      <c r="D1517" s="88"/>
      <c r="E1517" s="89"/>
      <c r="F1517" s="90"/>
      <c r="G1517" s="2"/>
      <c r="H1517" s="38" t="str">
        <f t="shared" si="115"/>
        <v/>
      </c>
      <c r="I1517" s="2"/>
      <c r="M1517" s="6" t="str">
        <f t="shared" si="116"/>
        <v/>
      </c>
      <c r="N1517" s="7" t="str">
        <f>IF($D1517="", "", IF(COUNTIF(Budgets!$T$11:$T$20, $D1517)&gt;0, $F$9, IF(COUNTIF(Budgets!$T$22:$T$46, $D1517)&gt;0, $E$9, "")))</f>
        <v/>
      </c>
      <c r="P1517" s="12" t="str">
        <f t="shared" si="117"/>
        <v/>
      </c>
      <c r="R1517" s="12" t="str">
        <f t="shared" si="118"/>
        <v/>
      </c>
      <c r="T1517" s="12" t="str">
        <f ca="1">IFERROR(INDEX(Report!$BE$6:$BE$17, MATCH($P1517, Report!$AZ$6:$AZ$17, 0)), "")</f>
        <v/>
      </c>
      <c r="V1517" s="12" t="str">
        <f t="shared" ca="1" si="119"/>
        <v/>
      </c>
      <c r="X1517" s="12" t="str">
        <f>IF($B1517="", "", IF(OR(ISNUMBER($B1517)=FALSE, $B1517&lt;Report!$AX$6, $B1517&gt;Report!$AY$17), "Red", ""))</f>
        <v/>
      </c>
    </row>
    <row r="1518" spans="1:24" x14ac:dyDescent="0.25">
      <c r="A1518" s="2"/>
      <c r="B1518" s="86"/>
      <c r="C1518" s="87"/>
      <c r="D1518" s="88"/>
      <c r="E1518" s="89"/>
      <c r="F1518" s="90"/>
      <c r="G1518" s="2"/>
      <c r="H1518" s="38" t="str">
        <f t="shared" si="115"/>
        <v/>
      </c>
      <c r="I1518" s="2"/>
      <c r="M1518" s="6" t="str">
        <f t="shared" si="116"/>
        <v/>
      </c>
      <c r="N1518" s="7" t="str">
        <f>IF($D1518="", "", IF(COUNTIF(Budgets!$T$11:$T$20, $D1518)&gt;0, $F$9, IF(COUNTIF(Budgets!$T$22:$T$46, $D1518)&gt;0, $E$9, "")))</f>
        <v/>
      </c>
      <c r="P1518" s="12" t="str">
        <f t="shared" si="117"/>
        <v/>
      </c>
      <c r="R1518" s="12" t="str">
        <f t="shared" si="118"/>
        <v/>
      </c>
      <c r="T1518" s="12" t="str">
        <f ca="1">IFERROR(INDEX(Report!$BE$6:$BE$17, MATCH($P1518, Report!$AZ$6:$AZ$17, 0)), "")</f>
        <v/>
      </c>
      <c r="V1518" s="12" t="str">
        <f t="shared" ca="1" si="119"/>
        <v/>
      </c>
      <c r="X1518" s="12" t="str">
        <f>IF($B1518="", "", IF(OR(ISNUMBER($B1518)=FALSE, $B1518&lt;Report!$AX$6, $B1518&gt;Report!$AY$17), "Red", ""))</f>
        <v/>
      </c>
    </row>
    <row r="1519" spans="1:24" x14ac:dyDescent="0.25">
      <c r="A1519" s="2"/>
      <c r="B1519" s="86"/>
      <c r="C1519" s="87"/>
      <c r="D1519" s="88"/>
      <c r="E1519" s="89"/>
      <c r="F1519" s="90"/>
      <c r="G1519" s="2"/>
      <c r="H1519" s="38" t="str">
        <f t="shared" si="115"/>
        <v/>
      </c>
      <c r="I1519" s="2"/>
      <c r="M1519" s="6" t="str">
        <f t="shared" si="116"/>
        <v/>
      </c>
      <c r="N1519" s="7" t="str">
        <f>IF($D1519="", "", IF(COUNTIF(Budgets!$T$11:$T$20, $D1519)&gt;0, $F$9, IF(COUNTIF(Budgets!$T$22:$T$46, $D1519)&gt;0, $E$9, "")))</f>
        <v/>
      </c>
      <c r="P1519" s="12" t="str">
        <f t="shared" si="117"/>
        <v/>
      </c>
      <c r="R1519" s="12" t="str">
        <f t="shared" si="118"/>
        <v/>
      </c>
      <c r="T1519" s="12" t="str">
        <f ca="1">IFERROR(INDEX(Report!$BE$6:$BE$17, MATCH($P1519, Report!$AZ$6:$AZ$17, 0)), "")</f>
        <v/>
      </c>
      <c r="V1519" s="12" t="str">
        <f t="shared" ca="1" si="119"/>
        <v/>
      </c>
      <c r="X1519" s="12" t="str">
        <f>IF($B1519="", "", IF(OR(ISNUMBER($B1519)=FALSE, $B1519&lt;Report!$AX$6, $B1519&gt;Report!$AY$17), "Red", ""))</f>
        <v/>
      </c>
    </row>
    <row r="1520" spans="1:24" x14ac:dyDescent="0.25">
      <c r="A1520" s="2"/>
      <c r="B1520" s="86"/>
      <c r="C1520" s="87"/>
      <c r="D1520" s="88"/>
      <c r="E1520" s="89"/>
      <c r="F1520" s="90"/>
      <c r="G1520" s="2"/>
      <c r="H1520" s="38" t="str">
        <f t="shared" si="115"/>
        <v/>
      </c>
      <c r="I1520" s="2"/>
      <c r="M1520" s="6" t="str">
        <f t="shared" si="116"/>
        <v/>
      </c>
      <c r="N1520" s="7" t="str">
        <f>IF($D1520="", "", IF(COUNTIF(Budgets!$T$11:$T$20, $D1520)&gt;0, $F$9, IF(COUNTIF(Budgets!$T$22:$T$46, $D1520)&gt;0, $E$9, "")))</f>
        <v/>
      </c>
      <c r="P1520" s="12" t="str">
        <f t="shared" si="117"/>
        <v/>
      </c>
      <c r="R1520" s="12" t="str">
        <f t="shared" si="118"/>
        <v/>
      </c>
      <c r="T1520" s="12" t="str">
        <f ca="1">IFERROR(INDEX(Report!$BE$6:$BE$17, MATCH($P1520, Report!$AZ$6:$AZ$17, 0)), "")</f>
        <v/>
      </c>
      <c r="V1520" s="12" t="str">
        <f t="shared" ca="1" si="119"/>
        <v/>
      </c>
      <c r="X1520" s="12" t="str">
        <f>IF($B1520="", "", IF(OR(ISNUMBER($B1520)=FALSE, $B1520&lt;Report!$AX$6, $B1520&gt;Report!$AY$17), "Red", ""))</f>
        <v/>
      </c>
    </row>
    <row r="1521" spans="1:24" x14ac:dyDescent="0.25">
      <c r="A1521" s="2"/>
      <c r="B1521" s="86"/>
      <c r="C1521" s="87"/>
      <c r="D1521" s="88"/>
      <c r="E1521" s="89"/>
      <c r="F1521" s="90"/>
      <c r="G1521" s="2"/>
      <c r="H1521" s="38" t="str">
        <f t="shared" si="115"/>
        <v/>
      </c>
      <c r="I1521" s="2"/>
      <c r="M1521" s="6" t="str">
        <f t="shared" si="116"/>
        <v/>
      </c>
      <c r="N1521" s="7" t="str">
        <f>IF($D1521="", "", IF(COUNTIF(Budgets!$T$11:$T$20, $D1521)&gt;0, $F$9, IF(COUNTIF(Budgets!$T$22:$T$46, $D1521)&gt;0, $E$9, "")))</f>
        <v/>
      </c>
      <c r="P1521" s="12" t="str">
        <f t="shared" si="117"/>
        <v/>
      </c>
      <c r="R1521" s="12" t="str">
        <f t="shared" si="118"/>
        <v/>
      </c>
      <c r="T1521" s="12" t="str">
        <f ca="1">IFERROR(INDEX(Report!$BE$6:$BE$17, MATCH($P1521, Report!$AZ$6:$AZ$17, 0)), "")</f>
        <v/>
      </c>
      <c r="V1521" s="12" t="str">
        <f t="shared" ca="1" si="119"/>
        <v/>
      </c>
      <c r="X1521" s="12" t="str">
        <f>IF($B1521="", "", IF(OR(ISNUMBER($B1521)=FALSE, $B1521&lt;Report!$AX$6, $B1521&gt;Report!$AY$17), "Red", ""))</f>
        <v/>
      </c>
    </row>
    <row r="1522" spans="1:24" x14ac:dyDescent="0.25">
      <c r="A1522" s="2"/>
      <c r="B1522" s="86"/>
      <c r="C1522" s="87"/>
      <c r="D1522" s="88"/>
      <c r="E1522" s="89"/>
      <c r="F1522" s="90"/>
      <c r="G1522" s="2"/>
      <c r="H1522" s="38" t="str">
        <f t="shared" si="115"/>
        <v/>
      </c>
      <c r="I1522" s="2"/>
      <c r="M1522" s="6" t="str">
        <f t="shared" si="116"/>
        <v/>
      </c>
      <c r="N1522" s="7" t="str">
        <f>IF($D1522="", "", IF(COUNTIF(Budgets!$T$11:$T$20, $D1522)&gt;0, $F$9, IF(COUNTIF(Budgets!$T$22:$T$46, $D1522)&gt;0, $E$9, "")))</f>
        <v/>
      </c>
      <c r="P1522" s="12" t="str">
        <f t="shared" si="117"/>
        <v/>
      </c>
      <c r="R1522" s="12" t="str">
        <f t="shared" si="118"/>
        <v/>
      </c>
      <c r="T1522" s="12" t="str">
        <f ca="1">IFERROR(INDEX(Report!$BE$6:$BE$17, MATCH($P1522, Report!$AZ$6:$AZ$17, 0)), "")</f>
        <v/>
      </c>
      <c r="V1522" s="12" t="str">
        <f t="shared" ca="1" si="119"/>
        <v/>
      </c>
      <c r="X1522" s="12" t="str">
        <f>IF($B1522="", "", IF(OR(ISNUMBER($B1522)=FALSE, $B1522&lt;Report!$AX$6, $B1522&gt;Report!$AY$17), "Red", ""))</f>
        <v/>
      </c>
    </row>
    <row r="1523" spans="1:24" x14ac:dyDescent="0.25">
      <c r="A1523" s="2"/>
      <c r="B1523" s="86"/>
      <c r="C1523" s="87"/>
      <c r="D1523" s="88"/>
      <c r="E1523" s="89"/>
      <c r="F1523" s="90"/>
      <c r="G1523" s="2"/>
      <c r="H1523" s="38" t="str">
        <f t="shared" si="115"/>
        <v/>
      </c>
      <c r="I1523" s="2"/>
      <c r="M1523" s="6" t="str">
        <f t="shared" si="116"/>
        <v/>
      </c>
      <c r="N1523" s="7" t="str">
        <f>IF($D1523="", "", IF(COUNTIF(Budgets!$T$11:$T$20, $D1523)&gt;0, $F$9, IF(COUNTIF(Budgets!$T$22:$T$46, $D1523)&gt;0, $E$9, "")))</f>
        <v/>
      </c>
      <c r="P1523" s="12" t="str">
        <f t="shared" si="117"/>
        <v/>
      </c>
      <c r="R1523" s="12" t="str">
        <f t="shared" si="118"/>
        <v/>
      </c>
      <c r="T1523" s="12" t="str">
        <f ca="1">IFERROR(INDEX(Report!$BE$6:$BE$17, MATCH($P1523, Report!$AZ$6:$AZ$17, 0)), "")</f>
        <v/>
      </c>
      <c r="V1523" s="12" t="str">
        <f t="shared" ca="1" si="119"/>
        <v/>
      </c>
      <c r="X1523" s="12" t="str">
        <f>IF($B1523="", "", IF(OR(ISNUMBER($B1523)=FALSE, $B1523&lt;Report!$AX$6, $B1523&gt;Report!$AY$17), "Red", ""))</f>
        <v/>
      </c>
    </row>
    <row r="1524" spans="1:24" x14ac:dyDescent="0.25">
      <c r="A1524" s="2"/>
      <c r="B1524" s="86"/>
      <c r="C1524" s="87"/>
      <c r="D1524" s="88"/>
      <c r="E1524" s="89"/>
      <c r="F1524" s="90"/>
      <c r="G1524" s="2"/>
      <c r="H1524" s="38" t="str">
        <f t="shared" si="115"/>
        <v/>
      </c>
      <c r="I1524" s="2"/>
      <c r="M1524" s="6" t="str">
        <f t="shared" si="116"/>
        <v/>
      </c>
      <c r="N1524" s="7" t="str">
        <f>IF($D1524="", "", IF(COUNTIF(Budgets!$T$11:$T$20, $D1524)&gt;0, $F$9, IF(COUNTIF(Budgets!$T$22:$T$46, $D1524)&gt;0, $E$9, "")))</f>
        <v/>
      </c>
      <c r="P1524" s="12" t="str">
        <f t="shared" si="117"/>
        <v/>
      </c>
      <c r="R1524" s="12" t="str">
        <f t="shared" si="118"/>
        <v/>
      </c>
      <c r="T1524" s="12" t="str">
        <f ca="1">IFERROR(INDEX(Report!$BE$6:$BE$17, MATCH($P1524, Report!$AZ$6:$AZ$17, 0)), "")</f>
        <v/>
      </c>
      <c r="V1524" s="12" t="str">
        <f t="shared" ca="1" si="119"/>
        <v/>
      </c>
      <c r="X1524" s="12" t="str">
        <f>IF($B1524="", "", IF(OR(ISNUMBER($B1524)=FALSE, $B1524&lt;Report!$AX$6, $B1524&gt;Report!$AY$17), "Red", ""))</f>
        <v/>
      </c>
    </row>
    <row r="1525" spans="1:24" x14ac:dyDescent="0.25">
      <c r="A1525" s="2"/>
      <c r="B1525" s="86"/>
      <c r="C1525" s="87"/>
      <c r="D1525" s="88"/>
      <c r="E1525" s="89"/>
      <c r="F1525" s="90"/>
      <c r="G1525" s="2"/>
      <c r="H1525" s="38" t="str">
        <f t="shared" si="115"/>
        <v/>
      </c>
      <c r="I1525" s="2"/>
      <c r="M1525" s="6" t="str">
        <f t="shared" si="116"/>
        <v/>
      </c>
      <c r="N1525" s="7" t="str">
        <f>IF($D1525="", "", IF(COUNTIF(Budgets!$T$11:$T$20, $D1525)&gt;0, $F$9, IF(COUNTIF(Budgets!$T$22:$T$46, $D1525)&gt;0, $E$9, "")))</f>
        <v/>
      </c>
      <c r="P1525" s="12" t="str">
        <f t="shared" si="117"/>
        <v/>
      </c>
      <c r="R1525" s="12" t="str">
        <f t="shared" si="118"/>
        <v/>
      </c>
      <c r="T1525" s="12" t="str">
        <f ca="1">IFERROR(INDEX(Report!$BE$6:$BE$17, MATCH($P1525, Report!$AZ$6:$AZ$17, 0)), "")</f>
        <v/>
      </c>
      <c r="V1525" s="12" t="str">
        <f t="shared" ca="1" si="119"/>
        <v/>
      </c>
      <c r="X1525" s="12" t="str">
        <f>IF($B1525="", "", IF(OR(ISNUMBER($B1525)=FALSE, $B1525&lt;Report!$AX$6, $B1525&gt;Report!$AY$17), "Red", ""))</f>
        <v/>
      </c>
    </row>
    <row r="1526" spans="1:24" x14ac:dyDescent="0.25">
      <c r="A1526" s="2"/>
      <c r="B1526" s="86"/>
      <c r="C1526" s="87"/>
      <c r="D1526" s="88"/>
      <c r="E1526" s="89"/>
      <c r="F1526" s="90"/>
      <c r="G1526" s="2"/>
      <c r="H1526" s="38" t="str">
        <f t="shared" si="115"/>
        <v/>
      </c>
      <c r="I1526" s="2"/>
      <c r="M1526" s="6" t="str">
        <f t="shared" si="116"/>
        <v/>
      </c>
      <c r="N1526" s="7" t="str">
        <f>IF($D1526="", "", IF(COUNTIF(Budgets!$T$11:$T$20, $D1526)&gt;0, $F$9, IF(COUNTIF(Budgets!$T$22:$T$46, $D1526)&gt;0, $E$9, "")))</f>
        <v/>
      </c>
      <c r="P1526" s="12" t="str">
        <f t="shared" si="117"/>
        <v/>
      </c>
      <c r="R1526" s="12" t="str">
        <f t="shared" si="118"/>
        <v/>
      </c>
      <c r="T1526" s="12" t="str">
        <f ca="1">IFERROR(INDEX(Report!$BE$6:$BE$17, MATCH($P1526, Report!$AZ$6:$AZ$17, 0)), "")</f>
        <v/>
      </c>
      <c r="V1526" s="12" t="str">
        <f t="shared" ca="1" si="119"/>
        <v/>
      </c>
      <c r="X1526" s="12" t="str">
        <f>IF($B1526="", "", IF(OR(ISNUMBER($B1526)=FALSE, $B1526&lt;Report!$AX$6, $B1526&gt;Report!$AY$17), "Red", ""))</f>
        <v/>
      </c>
    </row>
    <row r="1527" spans="1:24" x14ac:dyDescent="0.25">
      <c r="A1527" s="2"/>
      <c r="B1527" s="86"/>
      <c r="C1527" s="87"/>
      <c r="D1527" s="88"/>
      <c r="E1527" s="89"/>
      <c r="F1527" s="90"/>
      <c r="G1527" s="2"/>
      <c r="H1527" s="38" t="str">
        <f t="shared" si="115"/>
        <v/>
      </c>
      <c r="I1527" s="2"/>
      <c r="M1527" s="6" t="str">
        <f t="shared" si="116"/>
        <v/>
      </c>
      <c r="N1527" s="7" t="str">
        <f>IF($D1527="", "", IF(COUNTIF(Budgets!$T$11:$T$20, $D1527)&gt;0, $F$9, IF(COUNTIF(Budgets!$T$22:$T$46, $D1527)&gt;0, $E$9, "")))</f>
        <v/>
      </c>
      <c r="P1527" s="12" t="str">
        <f t="shared" si="117"/>
        <v/>
      </c>
      <c r="R1527" s="12" t="str">
        <f t="shared" si="118"/>
        <v/>
      </c>
      <c r="T1527" s="12" t="str">
        <f ca="1">IFERROR(INDEX(Report!$BE$6:$BE$17, MATCH($P1527, Report!$AZ$6:$AZ$17, 0)), "")</f>
        <v/>
      </c>
      <c r="V1527" s="12" t="str">
        <f t="shared" ca="1" si="119"/>
        <v/>
      </c>
      <c r="X1527" s="12" t="str">
        <f>IF($B1527="", "", IF(OR(ISNUMBER($B1527)=FALSE, $B1527&lt;Report!$AX$6, $B1527&gt;Report!$AY$17), "Red", ""))</f>
        <v/>
      </c>
    </row>
    <row r="1528" spans="1:24" x14ac:dyDescent="0.25">
      <c r="A1528" s="2"/>
      <c r="B1528" s="86"/>
      <c r="C1528" s="87"/>
      <c r="D1528" s="88"/>
      <c r="E1528" s="89"/>
      <c r="F1528" s="90"/>
      <c r="G1528" s="2"/>
      <c r="H1528" s="38" t="str">
        <f t="shared" si="115"/>
        <v/>
      </c>
      <c r="I1528" s="2"/>
      <c r="M1528" s="6" t="str">
        <f t="shared" si="116"/>
        <v/>
      </c>
      <c r="N1528" s="7" t="str">
        <f>IF($D1528="", "", IF(COUNTIF(Budgets!$T$11:$T$20, $D1528)&gt;0, $F$9, IF(COUNTIF(Budgets!$T$22:$T$46, $D1528)&gt;0, $E$9, "")))</f>
        <v/>
      </c>
      <c r="P1528" s="12" t="str">
        <f t="shared" si="117"/>
        <v/>
      </c>
      <c r="R1528" s="12" t="str">
        <f t="shared" si="118"/>
        <v/>
      </c>
      <c r="T1528" s="12" t="str">
        <f ca="1">IFERROR(INDEX(Report!$BE$6:$BE$17, MATCH($P1528, Report!$AZ$6:$AZ$17, 0)), "")</f>
        <v/>
      </c>
      <c r="V1528" s="12" t="str">
        <f t="shared" ca="1" si="119"/>
        <v/>
      </c>
      <c r="X1528" s="12" t="str">
        <f>IF($B1528="", "", IF(OR(ISNUMBER($B1528)=FALSE, $B1528&lt;Report!$AX$6, $B1528&gt;Report!$AY$17), "Red", ""))</f>
        <v/>
      </c>
    </row>
    <row r="1529" spans="1:24" x14ac:dyDescent="0.25">
      <c r="A1529" s="2"/>
      <c r="B1529" s="86"/>
      <c r="C1529" s="87"/>
      <c r="D1529" s="88"/>
      <c r="E1529" s="89"/>
      <c r="F1529" s="90"/>
      <c r="G1529" s="2"/>
      <c r="H1529" s="38" t="str">
        <f t="shared" si="115"/>
        <v/>
      </c>
      <c r="I1529" s="2"/>
      <c r="M1529" s="6" t="str">
        <f t="shared" si="116"/>
        <v/>
      </c>
      <c r="N1529" s="7" t="str">
        <f>IF($D1529="", "", IF(COUNTIF(Budgets!$T$11:$T$20, $D1529)&gt;0, $F$9, IF(COUNTIF(Budgets!$T$22:$T$46, $D1529)&gt;0, $E$9, "")))</f>
        <v/>
      </c>
      <c r="P1529" s="12" t="str">
        <f t="shared" si="117"/>
        <v/>
      </c>
      <c r="R1529" s="12" t="str">
        <f t="shared" si="118"/>
        <v/>
      </c>
      <c r="T1529" s="12" t="str">
        <f ca="1">IFERROR(INDEX(Report!$BE$6:$BE$17, MATCH($P1529, Report!$AZ$6:$AZ$17, 0)), "")</f>
        <v/>
      </c>
      <c r="V1529" s="12" t="str">
        <f t="shared" ca="1" si="119"/>
        <v/>
      </c>
      <c r="X1529" s="12" t="str">
        <f>IF($B1529="", "", IF(OR(ISNUMBER($B1529)=FALSE, $B1529&lt;Report!$AX$6, $B1529&gt;Report!$AY$17), "Red", ""))</f>
        <v/>
      </c>
    </row>
    <row r="1530" spans="1:24" x14ac:dyDescent="0.25">
      <c r="A1530" s="2"/>
      <c r="B1530" s="86"/>
      <c r="C1530" s="87"/>
      <c r="D1530" s="88"/>
      <c r="E1530" s="89"/>
      <c r="F1530" s="90"/>
      <c r="G1530" s="2"/>
      <c r="H1530" s="38" t="str">
        <f t="shared" si="115"/>
        <v/>
      </c>
      <c r="I1530" s="2"/>
      <c r="M1530" s="6" t="str">
        <f t="shared" si="116"/>
        <v/>
      </c>
      <c r="N1530" s="7" t="str">
        <f>IF($D1530="", "", IF(COUNTIF(Budgets!$T$11:$T$20, $D1530)&gt;0, $F$9, IF(COUNTIF(Budgets!$T$22:$T$46, $D1530)&gt;0, $E$9, "")))</f>
        <v/>
      </c>
      <c r="P1530" s="12" t="str">
        <f t="shared" si="117"/>
        <v/>
      </c>
      <c r="R1530" s="12" t="str">
        <f t="shared" si="118"/>
        <v/>
      </c>
      <c r="T1530" s="12" t="str">
        <f ca="1">IFERROR(INDEX(Report!$BE$6:$BE$17, MATCH($P1530, Report!$AZ$6:$AZ$17, 0)), "")</f>
        <v/>
      </c>
      <c r="V1530" s="12" t="str">
        <f t="shared" ca="1" si="119"/>
        <v/>
      </c>
      <c r="X1530" s="12" t="str">
        <f>IF($B1530="", "", IF(OR(ISNUMBER($B1530)=FALSE, $B1530&lt;Report!$AX$6, $B1530&gt;Report!$AY$17), "Red", ""))</f>
        <v/>
      </c>
    </row>
    <row r="1531" spans="1:24" x14ac:dyDescent="0.25">
      <c r="A1531" s="2"/>
      <c r="B1531" s="86"/>
      <c r="C1531" s="87"/>
      <c r="D1531" s="88"/>
      <c r="E1531" s="89"/>
      <c r="F1531" s="90"/>
      <c r="G1531" s="2"/>
      <c r="H1531" s="38" t="str">
        <f t="shared" si="115"/>
        <v/>
      </c>
      <c r="I1531" s="2"/>
      <c r="M1531" s="6" t="str">
        <f t="shared" si="116"/>
        <v/>
      </c>
      <c r="N1531" s="7" t="str">
        <f>IF($D1531="", "", IF(COUNTIF(Budgets!$T$11:$T$20, $D1531)&gt;0, $F$9, IF(COUNTIF(Budgets!$T$22:$T$46, $D1531)&gt;0, $E$9, "")))</f>
        <v/>
      </c>
      <c r="P1531" s="12" t="str">
        <f t="shared" si="117"/>
        <v/>
      </c>
      <c r="R1531" s="12" t="str">
        <f t="shared" si="118"/>
        <v/>
      </c>
      <c r="T1531" s="12" t="str">
        <f ca="1">IFERROR(INDEX(Report!$BE$6:$BE$17, MATCH($P1531, Report!$AZ$6:$AZ$17, 0)), "")</f>
        <v/>
      </c>
      <c r="V1531" s="12" t="str">
        <f t="shared" ca="1" si="119"/>
        <v/>
      </c>
      <c r="X1531" s="12" t="str">
        <f>IF($B1531="", "", IF(OR(ISNUMBER($B1531)=FALSE, $B1531&lt;Report!$AX$6, $B1531&gt;Report!$AY$17), "Red", ""))</f>
        <v/>
      </c>
    </row>
    <row r="1532" spans="1:24" x14ac:dyDescent="0.25">
      <c r="A1532" s="2"/>
      <c r="B1532" s="86"/>
      <c r="C1532" s="87"/>
      <c r="D1532" s="88"/>
      <c r="E1532" s="89"/>
      <c r="F1532" s="90"/>
      <c r="G1532" s="2"/>
      <c r="H1532" s="38" t="str">
        <f t="shared" si="115"/>
        <v/>
      </c>
      <c r="I1532" s="2"/>
      <c r="M1532" s="6" t="str">
        <f t="shared" si="116"/>
        <v/>
      </c>
      <c r="N1532" s="7" t="str">
        <f>IF($D1532="", "", IF(COUNTIF(Budgets!$T$11:$T$20, $D1532)&gt;0, $F$9, IF(COUNTIF(Budgets!$T$22:$T$46, $D1532)&gt;0, $E$9, "")))</f>
        <v/>
      </c>
      <c r="P1532" s="12" t="str">
        <f t="shared" si="117"/>
        <v/>
      </c>
      <c r="R1532" s="12" t="str">
        <f t="shared" si="118"/>
        <v/>
      </c>
      <c r="T1532" s="12" t="str">
        <f ca="1">IFERROR(INDEX(Report!$BE$6:$BE$17, MATCH($P1532, Report!$AZ$6:$AZ$17, 0)), "")</f>
        <v/>
      </c>
      <c r="V1532" s="12" t="str">
        <f t="shared" ca="1" si="119"/>
        <v/>
      </c>
      <c r="X1532" s="12" t="str">
        <f>IF($B1532="", "", IF(OR(ISNUMBER($B1532)=FALSE, $B1532&lt;Report!$AX$6, $B1532&gt;Report!$AY$17), "Red", ""))</f>
        <v/>
      </c>
    </row>
    <row r="1533" spans="1:24" x14ac:dyDescent="0.25">
      <c r="A1533" s="2"/>
      <c r="B1533" s="86"/>
      <c r="C1533" s="87"/>
      <c r="D1533" s="88"/>
      <c r="E1533" s="89"/>
      <c r="F1533" s="90"/>
      <c r="G1533" s="2"/>
      <c r="H1533" s="38" t="str">
        <f t="shared" si="115"/>
        <v/>
      </c>
      <c r="I1533" s="2"/>
      <c r="M1533" s="6" t="str">
        <f t="shared" si="116"/>
        <v/>
      </c>
      <c r="N1533" s="7" t="str">
        <f>IF($D1533="", "", IF(COUNTIF(Budgets!$T$11:$T$20, $D1533)&gt;0, $F$9, IF(COUNTIF(Budgets!$T$22:$T$46, $D1533)&gt;0, $E$9, "")))</f>
        <v/>
      </c>
      <c r="P1533" s="12" t="str">
        <f t="shared" si="117"/>
        <v/>
      </c>
      <c r="R1533" s="12" t="str">
        <f t="shared" si="118"/>
        <v/>
      </c>
      <c r="T1533" s="12" t="str">
        <f ca="1">IFERROR(INDEX(Report!$BE$6:$BE$17, MATCH($P1533, Report!$AZ$6:$AZ$17, 0)), "")</f>
        <v/>
      </c>
      <c r="V1533" s="12" t="str">
        <f t="shared" ca="1" si="119"/>
        <v/>
      </c>
      <c r="X1533" s="12" t="str">
        <f>IF($B1533="", "", IF(OR(ISNUMBER($B1533)=FALSE, $B1533&lt;Report!$AX$6, $B1533&gt;Report!$AY$17), "Red", ""))</f>
        <v/>
      </c>
    </row>
    <row r="1534" spans="1:24" x14ac:dyDescent="0.25">
      <c r="A1534" s="2"/>
      <c r="B1534" s="86"/>
      <c r="C1534" s="87"/>
      <c r="D1534" s="88"/>
      <c r="E1534" s="89"/>
      <c r="F1534" s="90"/>
      <c r="G1534" s="2"/>
      <c r="H1534" s="38" t="str">
        <f t="shared" si="115"/>
        <v/>
      </c>
      <c r="I1534" s="2"/>
      <c r="M1534" s="6" t="str">
        <f t="shared" si="116"/>
        <v/>
      </c>
      <c r="N1534" s="7" t="str">
        <f>IF($D1534="", "", IF(COUNTIF(Budgets!$T$11:$T$20, $D1534)&gt;0, $F$9, IF(COUNTIF(Budgets!$T$22:$T$46, $D1534)&gt;0, $E$9, "")))</f>
        <v/>
      </c>
      <c r="P1534" s="12" t="str">
        <f t="shared" si="117"/>
        <v/>
      </c>
      <c r="R1534" s="12" t="str">
        <f t="shared" si="118"/>
        <v/>
      </c>
      <c r="T1534" s="12" t="str">
        <f ca="1">IFERROR(INDEX(Report!$BE$6:$BE$17, MATCH($P1534, Report!$AZ$6:$AZ$17, 0)), "")</f>
        <v/>
      </c>
      <c r="V1534" s="12" t="str">
        <f t="shared" ca="1" si="119"/>
        <v/>
      </c>
      <c r="X1534" s="12" t="str">
        <f>IF($B1534="", "", IF(OR(ISNUMBER($B1534)=FALSE, $B1534&lt;Report!$AX$6, $B1534&gt;Report!$AY$17), "Red", ""))</f>
        <v/>
      </c>
    </row>
    <row r="1535" spans="1:24" x14ac:dyDescent="0.25">
      <c r="A1535" s="2"/>
      <c r="B1535" s="86"/>
      <c r="C1535" s="87"/>
      <c r="D1535" s="88"/>
      <c r="E1535" s="89"/>
      <c r="F1535" s="90"/>
      <c r="G1535" s="2"/>
      <c r="H1535" s="38" t="str">
        <f t="shared" si="115"/>
        <v/>
      </c>
      <c r="I1535" s="2"/>
      <c r="M1535" s="6" t="str">
        <f t="shared" si="116"/>
        <v/>
      </c>
      <c r="N1535" s="7" t="str">
        <f>IF($D1535="", "", IF(COUNTIF(Budgets!$T$11:$T$20, $D1535)&gt;0, $F$9, IF(COUNTIF(Budgets!$T$22:$T$46, $D1535)&gt;0, $E$9, "")))</f>
        <v/>
      </c>
      <c r="P1535" s="12" t="str">
        <f t="shared" si="117"/>
        <v/>
      </c>
      <c r="R1535" s="12" t="str">
        <f t="shared" si="118"/>
        <v/>
      </c>
      <c r="T1535" s="12" t="str">
        <f ca="1">IFERROR(INDEX(Report!$BE$6:$BE$17, MATCH($P1535, Report!$AZ$6:$AZ$17, 0)), "")</f>
        <v/>
      </c>
      <c r="V1535" s="12" t="str">
        <f t="shared" ca="1" si="119"/>
        <v/>
      </c>
      <c r="X1535" s="12" t="str">
        <f>IF($B1535="", "", IF(OR(ISNUMBER($B1535)=FALSE, $B1535&lt;Report!$AX$6, $B1535&gt;Report!$AY$17), "Red", ""))</f>
        <v/>
      </c>
    </row>
    <row r="1536" spans="1:24" x14ac:dyDescent="0.25">
      <c r="A1536" s="2"/>
      <c r="B1536" s="86"/>
      <c r="C1536" s="87"/>
      <c r="D1536" s="88"/>
      <c r="E1536" s="89"/>
      <c r="F1536" s="90"/>
      <c r="G1536" s="2"/>
      <c r="H1536" s="38" t="str">
        <f t="shared" si="115"/>
        <v/>
      </c>
      <c r="I1536" s="2"/>
      <c r="M1536" s="6" t="str">
        <f t="shared" si="116"/>
        <v/>
      </c>
      <c r="N1536" s="7" t="str">
        <f>IF($D1536="", "", IF(COUNTIF(Budgets!$T$11:$T$20, $D1536)&gt;0, $F$9, IF(COUNTIF(Budgets!$T$22:$T$46, $D1536)&gt;0, $E$9, "")))</f>
        <v/>
      </c>
      <c r="P1536" s="12" t="str">
        <f t="shared" si="117"/>
        <v/>
      </c>
      <c r="R1536" s="12" t="str">
        <f t="shared" si="118"/>
        <v/>
      </c>
      <c r="T1536" s="12" t="str">
        <f ca="1">IFERROR(INDEX(Report!$BE$6:$BE$17, MATCH($P1536, Report!$AZ$6:$AZ$17, 0)), "")</f>
        <v/>
      </c>
      <c r="V1536" s="12" t="str">
        <f t="shared" ca="1" si="119"/>
        <v/>
      </c>
      <c r="X1536" s="12" t="str">
        <f>IF($B1536="", "", IF(OR(ISNUMBER($B1536)=FALSE, $B1536&lt;Report!$AX$6, $B1536&gt;Report!$AY$17), "Red", ""))</f>
        <v/>
      </c>
    </row>
    <row r="1537" spans="1:24" x14ac:dyDescent="0.25">
      <c r="A1537" s="2"/>
      <c r="B1537" s="86"/>
      <c r="C1537" s="87"/>
      <c r="D1537" s="88"/>
      <c r="E1537" s="89"/>
      <c r="F1537" s="90"/>
      <c r="G1537" s="2"/>
      <c r="H1537" s="38" t="str">
        <f t="shared" si="115"/>
        <v/>
      </c>
      <c r="I1537" s="2"/>
      <c r="M1537" s="6" t="str">
        <f t="shared" si="116"/>
        <v/>
      </c>
      <c r="N1537" s="7" t="str">
        <f>IF($D1537="", "", IF(COUNTIF(Budgets!$T$11:$T$20, $D1537)&gt;0, $F$9, IF(COUNTIF(Budgets!$T$22:$T$46, $D1537)&gt;0, $E$9, "")))</f>
        <v/>
      </c>
      <c r="P1537" s="12" t="str">
        <f t="shared" si="117"/>
        <v/>
      </c>
      <c r="R1537" s="12" t="str">
        <f t="shared" si="118"/>
        <v/>
      </c>
      <c r="T1537" s="12" t="str">
        <f ca="1">IFERROR(INDEX(Report!$BE$6:$BE$17, MATCH($P1537, Report!$AZ$6:$AZ$17, 0)), "")</f>
        <v/>
      </c>
      <c r="V1537" s="12" t="str">
        <f t="shared" ca="1" si="119"/>
        <v/>
      </c>
      <c r="X1537" s="12" t="str">
        <f>IF($B1537="", "", IF(OR(ISNUMBER($B1537)=FALSE, $B1537&lt;Report!$AX$6, $B1537&gt;Report!$AY$17), "Red", ""))</f>
        <v/>
      </c>
    </row>
    <row r="1538" spans="1:24" x14ac:dyDescent="0.25">
      <c r="A1538" s="2"/>
      <c r="B1538" s="86"/>
      <c r="C1538" s="87"/>
      <c r="D1538" s="88"/>
      <c r="E1538" s="89"/>
      <c r="F1538" s="90"/>
      <c r="G1538" s="2"/>
      <c r="H1538" s="38" t="str">
        <f t="shared" si="115"/>
        <v/>
      </c>
      <c r="I1538" s="2"/>
      <c r="M1538" s="6" t="str">
        <f t="shared" si="116"/>
        <v/>
      </c>
      <c r="N1538" s="7" t="str">
        <f>IF($D1538="", "", IF(COUNTIF(Budgets!$T$11:$T$20, $D1538)&gt;0, $F$9, IF(COUNTIF(Budgets!$T$22:$T$46, $D1538)&gt;0, $E$9, "")))</f>
        <v/>
      </c>
      <c r="P1538" s="12" t="str">
        <f t="shared" si="117"/>
        <v/>
      </c>
      <c r="R1538" s="12" t="str">
        <f t="shared" si="118"/>
        <v/>
      </c>
      <c r="T1538" s="12" t="str">
        <f ca="1">IFERROR(INDEX(Report!$BE$6:$BE$17, MATCH($P1538, Report!$AZ$6:$AZ$17, 0)), "")</f>
        <v/>
      </c>
      <c r="V1538" s="12" t="str">
        <f t="shared" ca="1" si="119"/>
        <v/>
      </c>
      <c r="X1538" s="12" t="str">
        <f>IF($B1538="", "", IF(OR(ISNUMBER($B1538)=FALSE, $B1538&lt;Report!$AX$6, $B1538&gt;Report!$AY$17), "Red", ""))</f>
        <v/>
      </c>
    </row>
    <row r="1539" spans="1:24" x14ac:dyDescent="0.25">
      <c r="A1539" s="2"/>
      <c r="B1539" s="86"/>
      <c r="C1539" s="87"/>
      <c r="D1539" s="88"/>
      <c r="E1539" s="89"/>
      <c r="F1539" s="90"/>
      <c r="G1539" s="2"/>
      <c r="H1539" s="38" t="str">
        <f t="shared" si="115"/>
        <v/>
      </c>
      <c r="I1539" s="2"/>
      <c r="M1539" s="6" t="str">
        <f t="shared" si="116"/>
        <v/>
      </c>
      <c r="N1539" s="7" t="str">
        <f>IF($D1539="", "", IF(COUNTIF(Budgets!$T$11:$T$20, $D1539)&gt;0, $F$9, IF(COUNTIF(Budgets!$T$22:$T$46, $D1539)&gt;0, $E$9, "")))</f>
        <v/>
      </c>
      <c r="P1539" s="12" t="str">
        <f t="shared" si="117"/>
        <v/>
      </c>
      <c r="R1539" s="12" t="str">
        <f t="shared" si="118"/>
        <v/>
      </c>
      <c r="T1539" s="12" t="str">
        <f ca="1">IFERROR(INDEX(Report!$BE$6:$BE$17, MATCH($P1539, Report!$AZ$6:$AZ$17, 0)), "")</f>
        <v/>
      </c>
      <c r="V1539" s="12" t="str">
        <f t="shared" ca="1" si="119"/>
        <v/>
      </c>
      <c r="X1539" s="12" t="str">
        <f>IF($B1539="", "", IF(OR(ISNUMBER($B1539)=FALSE, $B1539&lt;Report!$AX$6, $B1539&gt;Report!$AY$17), "Red", ""))</f>
        <v/>
      </c>
    </row>
    <row r="1540" spans="1:24" x14ac:dyDescent="0.25">
      <c r="A1540" s="2"/>
      <c r="B1540" s="86"/>
      <c r="C1540" s="87"/>
      <c r="D1540" s="88"/>
      <c r="E1540" s="89"/>
      <c r="F1540" s="90"/>
      <c r="G1540" s="2"/>
      <c r="H1540" s="38" t="str">
        <f t="shared" si="115"/>
        <v/>
      </c>
      <c r="I1540" s="2"/>
      <c r="M1540" s="6" t="str">
        <f t="shared" si="116"/>
        <v/>
      </c>
      <c r="N1540" s="7" t="str">
        <f>IF($D1540="", "", IF(COUNTIF(Budgets!$T$11:$T$20, $D1540)&gt;0, $F$9, IF(COUNTIF(Budgets!$T$22:$T$46, $D1540)&gt;0, $E$9, "")))</f>
        <v/>
      </c>
      <c r="P1540" s="12" t="str">
        <f t="shared" si="117"/>
        <v/>
      </c>
      <c r="R1540" s="12" t="str">
        <f t="shared" si="118"/>
        <v/>
      </c>
      <c r="T1540" s="12" t="str">
        <f ca="1">IFERROR(INDEX(Report!$BE$6:$BE$17, MATCH($P1540, Report!$AZ$6:$AZ$17, 0)), "")</f>
        <v/>
      </c>
      <c r="V1540" s="12" t="str">
        <f t="shared" ca="1" si="119"/>
        <v/>
      </c>
      <c r="X1540" s="12" t="str">
        <f>IF($B1540="", "", IF(OR(ISNUMBER($B1540)=FALSE, $B1540&lt;Report!$AX$6, $B1540&gt;Report!$AY$17), "Red", ""))</f>
        <v/>
      </c>
    </row>
    <row r="1541" spans="1:24" x14ac:dyDescent="0.25">
      <c r="A1541" s="2"/>
      <c r="B1541" s="86"/>
      <c r="C1541" s="87"/>
      <c r="D1541" s="88"/>
      <c r="E1541" s="89"/>
      <c r="F1541" s="90"/>
      <c r="G1541" s="2"/>
      <c r="H1541" s="38" t="str">
        <f t="shared" si="115"/>
        <v/>
      </c>
      <c r="I1541" s="2"/>
      <c r="M1541" s="6" t="str">
        <f t="shared" si="116"/>
        <v/>
      </c>
      <c r="N1541" s="7" t="str">
        <f>IF($D1541="", "", IF(COUNTIF(Budgets!$T$11:$T$20, $D1541)&gt;0, $F$9, IF(COUNTIF(Budgets!$T$22:$T$46, $D1541)&gt;0, $E$9, "")))</f>
        <v/>
      </c>
      <c r="P1541" s="12" t="str">
        <f t="shared" si="117"/>
        <v/>
      </c>
      <c r="R1541" s="12" t="str">
        <f t="shared" si="118"/>
        <v/>
      </c>
      <c r="T1541" s="12" t="str">
        <f ca="1">IFERROR(INDEX(Report!$BE$6:$BE$17, MATCH($P1541, Report!$AZ$6:$AZ$17, 0)), "")</f>
        <v/>
      </c>
      <c r="V1541" s="12" t="str">
        <f t="shared" ca="1" si="119"/>
        <v/>
      </c>
      <c r="X1541" s="12" t="str">
        <f>IF($B1541="", "", IF(OR(ISNUMBER($B1541)=FALSE, $B1541&lt;Report!$AX$6, $B1541&gt;Report!$AY$17), "Red", ""))</f>
        <v/>
      </c>
    </row>
    <row r="1542" spans="1:24" x14ac:dyDescent="0.25">
      <c r="A1542" s="2"/>
      <c r="B1542" s="86"/>
      <c r="C1542" s="87"/>
      <c r="D1542" s="88"/>
      <c r="E1542" s="89"/>
      <c r="F1542" s="90"/>
      <c r="G1542" s="2"/>
      <c r="H1542" s="38" t="str">
        <f t="shared" si="115"/>
        <v/>
      </c>
      <c r="I1542" s="2"/>
      <c r="M1542" s="6" t="str">
        <f t="shared" si="116"/>
        <v/>
      </c>
      <c r="N1542" s="7" t="str">
        <f>IF($D1542="", "", IF(COUNTIF(Budgets!$T$11:$T$20, $D1542)&gt;0, $F$9, IF(COUNTIF(Budgets!$T$22:$T$46, $D1542)&gt;0, $E$9, "")))</f>
        <v/>
      </c>
      <c r="P1542" s="12" t="str">
        <f t="shared" si="117"/>
        <v/>
      </c>
      <c r="R1542" s="12" t="str">
        <f t="shared" si="118"/>
        <v/>
      </c>
      <c r="T1542" s="12" t="str">
        <f ca="1">IFERROR(INDEX(Report!$BE$6:$BE$17, MATCH($P1542, Report!$AZ$6:$AZ$17, 0)), "")</f>
        <v/>
      </c>
      <c r="V1542" s="12" t="str">
        <f t="shared" ca="1" si="119"/>
        <v/>
      </c>
      <c r="X1542" s="12" t="str">
        <f>IF($B1542="", "", IF(OR(ISNUMBER($B1542)=FALSE, $B1542&lt;Report!$AX$6, $B1542&gt;Report!$AY$17), "Red", ""))</f>
        <v/>
      </c>
    </row>
    <row r="1543" spans="1:24" x14ac:dyDescent="0.25">
      <c r="A1543" s="2"/>
      <c r="B1543" s="86"/>
      <c r="C1543" s="87"/>
      <c r="D1543" s="88"/>
      <c r="E1543" s="89"/>
      <c r="F1543" s="90"/>
      <c r="G1543" s="2"/>
      <c r="H1543" s="38" t="str">
        <f t="shared" si="115"/>
        <v/>
      </c>
      <c r="I1543" s="2"/>
      <c r="M1543" s="6" t="str">
        <f t="shared" si="116"/>
        <v/>
      </c>
      <c r="N1543" s="7" t="str">
        <f>IF($D1543="", "", IF(COUNTIF(Budgets!$T$11:$T$20, $D1543)&gt;0, $F$9, IF(COUNTIF(Budgets!$T$22:$T$46, $D1543)&gt;0, $E$9, "")))</f>
        <v/>
      </c>
      <c r="P1543" s="12" t="str">
        <f t="shared" si="117"/>
        <v/>
      </c>
      <c r="R1543" s="12" t="str">
        <f t="shared" si="118"/>
        <v/>
      </c>
      <c r="T1543" s="12" t="str">
        <f ca="1">IFERROR(INDEX(Report!$BE$6:$BE$17, MATCH($P1543, Report!$AZ$6:$AZ$17, 0)), "")</f>
        <v/>
      </c>
      <c r="V1543" s="12" t="str">
        <f t="shared" ca="1" si="119"/>
        <v/>
      </c>
      <c r="X1543" s="12" t="str">
        <f>IF($B1543="", "", IF(OR(ISNUMBER($B1543)=FALSE, $B1543&lt;Report!$AX$6, $B1543&gt;Report!$AY$17), "Red", ""))</f>
        <v/>
      </c>
    </row>
    <row r="1544" spans="1:24" x14ac:dyDescent="0.25">
      <c r="A1544" s="2"/>
      <c r="B1544" s="86"/>
      <c r="C1544" s="87"/>
      <c r="D1544" s="88"/>
      <c r="E1544" s="89"/>
      <c r="F1544" s="90"/>
      <c r="G1544" s="2"/>
      <c r="H1544" s="38" t="str">
        <f t="shared" si="115"/>
        <v/>
      </c>
      <c r="I1544" s="2"/>
      <c r="M1544" s="6" t="str">
        <f t="shared" si="116"/>
        <v/>
      </c>
      <c r="N1544" s="7" t="str">
        <f>IF($D1544="", "", IF(COUNTIF(Budgets!$T$11:$T$20, $D1544)&gt;0, $F$9, IF(COUNTIF(Budgets!$T$22:$T$46, $D1544)&gt;0, $E$9, "")))</f>
        <v/>
      </c>
      <c r="P1544" s="12" t="str">
        <f t="shared" si="117"/>
        <v/>
      </c>
      <c r="R1544" s="12" t="str">
        <f t="shared" si="118"/>
        <v/>
      </c>
      <c r="T1544" s="12" t="str">
        <f ca="1">IFERROR(INDEX(Report!$BE$6:$BE$17, MATCH($P1544, Report!$AZ$6:$AZ$17, 0)), "")</f>
        <v/>
      </c>
      <c r="V1544" s="12" t="str">
        <f t="shared" ca="1" si="119"/>
        <v/>
      </c>
      <c r="X1544" s="12" t="str">
        <f>IF($B1544="", "", IF(OR(ISNUMBER($B1544)=FALSE, $B1544&lt;Report!$AX$6, $B1544&gt;Report!$AY$17), "Red", ""))</f>
        <v/>
      </c>
    </row>
    <row r="1545" spans="1:24" x14ac:dyDescent="0.25">
      <c r="A1545" s="2"/>
      <c r="B1545" s="86"/>
      <c r="C1545" s="87"/>
      <c r="D1545" s="88"/>
      <c r="E1545" s="89"/>
      <c r="F1545" s="90"/>
      <c r="G1545" s="2"/>
      <c r="H1545" s="38" t="str">
        <f t="shared" si="115"/>
        <v/>
      </c>
      <c r="I1545" s="2"/>
      <c r="M1545" s="6" t="str">
        <f t="shared" si="116"/>
        <v/>
      </c>
      <c r="N1545" s="7" t="str">
        <f>IF($D1545="", "", IF(COUNTIF(Budgets!$T$11:$T$20, $D1545)&gt;0, $F$9, IF(COUNTIF(Budgets!$T$22:$T$46, $D1545)&gt;0, $E$9, "")))</f>
        <v/>
      </c>
      <c r="P1545" s="12" t="str">
        <f t="shared" si="117"/>
        <v/>
      </c>
      <c r="R1545" s="12" t="str">
        <f t="shared" si="118"/>
        <v/>
      </c>
      <c r="T1545" s="12" t="str">
        <f ca="1">IFERROR(INDEX(Report!$BE$6:$BE$17, MATCH($P1545, Report!$AZ$6:$AZ$17, 0)), "")</f>
        <v/>
      </c>
      <c r="V1545" s="12" t="str">
        <f t="shared" ca="1" si="119"/>
        <v/>
      </c>
      <c r="X1545" s="12" t="str">
        <f>IF($B1545="", "", IF(OR(ISNUMBER($B1545)=FALSE, $B1545&lt;Report!$AX$6, $B1545&gt;Report!$AY$17), "Red", ""))</f>
        <v/>
      </c>
    </row>
    <row r="1546" spans="1:24" x14ac:dyDescent="0.25">
      <c r="A1546" s="2"/>
      <c r="B1546" s="86"/>
      <c r="C1546" s="87"/>
      <c r="D1546" s="88"/>
      <c r="E1546" s="89"/>
      <c r="F1546" s="90"/>
      <c r="G1546" s="2"/>
      <c r="H1546" s="38" t="str">
        <f t="shared" si="115"/>
        <v/>
      </c>
      <c r="I1546" s="2"/>
      <c r="M1546" s="6" t="str">
        <f t="shared" si="116"/>
        <v/>
      </c>
      <c r="N1546" s="7" t="str">
        <f>IF($D1546="", "", IF(COUNTIF(Budgets!$T$11:$T$20, $D1546)&gt;0, $F$9, IF(COUNTIF(Budgets!$T$22:$T$46, $D1546)&gt;0, $E$9, "")))</f>
        <v/>
      </c>
      <c r="P1546" s="12" t="str">
        <f t="shared" si="117"/>
        <v/>
      </c>
      <c r="R1546" s="12" t="str">
        <f t="shared" si="118"/>
        <v/>
      </c>
      <c r="T1546" s="12" t="str">
        <f ca="1">IFERROR(INDEX(Report!$BE$6:$BE$17, MATCH($P1546, Report!$AZ$6:$AZ$17, 0)), "")</f>
        <v/>
      </c>
      <c r="V1546" s="12" t="str">
        <f t="shared" ca="1" si="119"/>
        <v/>
      </c>
      <c r="X1546" s="12" t="str">
        <f>IF($B1546="", "", IF(OR(ISNUMBER($B1546)=FALSE, $B1546&lt;Report!$AX$6, $B1546&gt;Report!$AY$17), "Red", ""))</f>
        <v/>
      </c>
    </row>
    <row r="1547" spans="1:24" x14ac:dyDescent="0.25">
      <c r="A1547" s="2"/>
      <c r="B1547" s="86"/>
      <c r="C1547" s="87"/>
      <c r="D1547" s="88"/>
      <c r="E1547" s="89"/>
      <c r="F1547" s="90"/>
      <c r="G1547" s="2"/>
      <c r="H1547" s="38" t="str">
        <f t="shared" si="115"/>
        <v/>
      </c>
      <c r="I1547" s="2"/>
      <c r="M1547" s="6" t="str">
        <f t="shared" si="116"/>
        <v/>
      </c>
      <c r="N1547" s="7" t="str">
        <f>IF($D1547="", "", IF(COUNTIF(Budgets!$T$11:$T$20, $D1547)&gt;0, $F$9, IF(COUNTIF(Budgets!$T$22:$T$46, $D1547)&gt;0, $E$9, "")))</f>
        <v/>
      </c>
      <c r="P1547" s="12" t="str">
        <f t="shared" si="117"/>
        <v/>
      </c>
      <c r="R1547" s="12" t="str">
        <f t="shared" si="118"/>
        <v/>
      </c>
      <c r="T1547" s="12" t="str">
        <f ca="1">IFERROR(INDEX(Report!$BE$6:$BE$17, MATCH($P1547, Report!$AZ$6:$AZ$17, 0)), "")</f>
        <v/>
      </c>
      <c r="V1547" s="12" t="str">
        <f t="shared" ca="1" si="119"/>
        <v/>
      </c>
      <c r="X1547" s="12" t="str">
        <f>IF($B1547="", "", IF(OR(ISNUMBER($B1547)=FALSE, $B1547&lt;Report!$AX$6, $B1547&gt;Report!$AY$17), "Red", ""))</f>
        <v/>
      </c>
    </row>
    <row r="1548" spans="1:24" x14ac:dyDescent="0.25">
      <c r="A1548" s="2"/>
      <c r="B1548" s="86"/>
      <c r="C1548" s="87"/>
      <c r="D1548" s="88"/>
      <c r="E1548" s="89"/>
      <c r="F1548" s="90"/>
      <c r="G1548" s="2"/>
      <c r="H1548" s="38" t="str">
        <f t="shared" ref="H1548:H1611" si="120">IF(OR($M1548="", $N1548=""), "", IF($M1548=$N1548, "", $H$9))</f>
        <v/>
      </c>
      <c r="I1548" s="2"/>
      <c r="M1548" s="6" t="str">
        <f t="shared" ref="M1548:M1611" si="121">IF(AND($E1548="", $F1548=""), "", IF(AND(NOT($E1548=""), NOT($F1548="")), "", IF($E1548="", $F$9, IF($F1548="", $E$9, ""))))</f>
        <v/>
      </c>
      <c r="N1548" s="7" t="str">
        <f>IF($D1548="", "", IF(COUNTIF(Budgets!$T$11:$T$20, $D1548)&gt;0, $F$9, IF(COUNTIF(Budgets!$T$22:$T$46, $D1548)&gt;0, $E$9, "")))</f>
        <v/>
      </c>
      <c r="P1548" s="12" t="str">
        <f t="shared" ref="P1548:P1611" si="122">IF($B1548="", "", IFERROR(TEXT($B1548, "mmm yyyy"), ""))</f>
        <v/>
      </c>
      <c r="R1548" s="12" t="str">
        <f t="shared" ref="R1548:R1611" si="123">IF(OR($P1548="", $D1548=""), "", CONCATENATE($D1548, " - ", $P1548))</f>
        <v/>
      </c>
      <c r="T1548" s="12" t="str">
        <f ca="1">IFERROR(INDEX(Report!$BE$6:$BE$17, MATCH($P1548, Report!$AZ$6:$AZ$17, 0)), "")</f>
        <v/>
      </c>
      <c r="V1548" s="12" t="str">
        <f t="shared" ref="V1548:V1611" ca="1" si="124">IF($T1548="X", IF($D1548="", "", $D1548), "")</f>
        <v/>
      </c>
      <c r="X1548" s="12" t="str">
        <f>IF($B1548="", "", IF(OR(ISNUMBER($B1548)=FALSE, $B1548&lt;Report!$AX$6, $B1548&gt;Report!$AY$17), "Red", ""))</f>
        <v/>
      </c>
    </row>
    <row r="1549" spans="1:24" x14ac:dyDescent="0.25">
      <c r="A1549" s="2"/>
      <c r="B1549" s="86"/>
      <c r="C1549" s="87"/>
      <c r="D1549" s="88"/>
      <c r="E1549" s="89"/>
      <c r="F1549" s="90"/>
      <c r="G1549" s="2"/>
      <c r="H1549" s="38" t="str">
        <f t="shared" si="120"/>
        <v/>
      </c>
      <c r="I1549" s="2"/>
      <c r="M1549" s="6" t="str">
        <f t="shared" si="121"/>
        <v/>
      </c>
      <c r="N1549" s="7" t="str">
        <f>IF($D1549="", "", IF(COUNTIF(Budgets!$T$11:$T$20, $D1549)&gt;0, $F$9, IF(COUNTIF(Budgets!$T$22:$T$46, $D1549)&gt;0, $E$9, "")))</f>
        <v/>
      </c>
      <c r="P1549" s="12" t="str">
        <f t="shared" si="122"/>
        <v/>
      </c>
      <c r="R1549" s="12" t="str">
        <f t="shared" si="123"/>
        <v/>
      </c>
      <c r="T1549" s="12" t="str">
        <f ca="1">IFERROR(INDEX(Report!$BE$6:$BE$17, MATCH($P1549, Report!$AZ$6:$AZ$17, 0)), "")</f>
        <v/>
      </c>
      <c r="V1549" s="12" t="str">
        <f t="shared" ca="1" si="124"/>
        <v/>
      </c>
      <c r="X1549" s="12" t="str">
        <f>IF($B1549="", "", IF(OR(ISNUMBER($B1549)=FALSE, $B1549&lt;Report!$AX$6, $B1549&gt;Report!$AY$17), "Red", ""))</f>
        <v/>
      </c>
    </row>
    <row r="1550" spans="1:24" x14ac:dyDescent="0.25">
      <c r="A1550" s="2"/>
      <c r="B1550" s="86"/>
      <c r="C1550" s="87"/>
      <c r="D1550" s="88"/>
      <c r="E1550" s="89"/>
      <c r="F1550" s="90"/>
      <c r="G1550" s="2"/>
      <c r="H1550" s="38" t="str">
        <f t="shared" si="120"/>
        <v/>
      </c>
      <c r="I1550" s="2"/>
      <c r="M1550" s="6" t="str">
        <f t="shared" si="121"/>
        <v/>
      </c>
      <c r="N1550" s="7" t="str">
        <f>IF($D1550="", "", IF(COUNTIF(Budgets!$T$11:$T$20, $D1550)&gt;0, $F$9, IF(COUNTIF(Budgets!$T$22:$T$46, $D1550)&gt;0, $E$9, "")))</f>
        <v/>
      </c>
      <c r="P1550" s="12" t="str">
        <f t="shared" si="122"/>
        <v/>
      </c>
      <c r="R1550" s="12" t="str">
        <f t="shared" si="123"/>
        <v/>
      </c>
      <c r="T1550" s="12" t="str">
        <f ca="1">IFERROR(INDEX(Report!$BE$6:$BE$17, MATCH($P1550, Report!$AZ$6:$AZ$17, 0)), "")</f>
        <v/>
      </c>
      <c r="V1550" s="12" t="str">
        <f t="shared" ca="1" si="124"/>
        <v/>
      </c>
      <c r="X1550" s="12" t="str">
        <f>IF($B1550="", "", IF(OR(ISNUMBER($B1550)=FALSE, $B1550&lt;Report!$AX$6, $B1550&gt;Report!$AY$17), "Red", ""))</f>
        <v/>
      </c>
    </row>
    <row r="1551" spans="1:24" x14ac:dyDescent="0.25">
      <c r="A1551" s="2"/>
      <c r="B1551" s="86"/>
      <c r="C1551" s="87"/>
      <c r="D1551" s="88"/>
      <c r="E1551" s="89"/>
      <c r="F1551" s="90"/>
      <c r="G1551" s="2"/>
      <c r="H1551" s="38" t="str">
        <f t="shared" si="120"/>
        <v/>
      </c>
      <c r="I1551" s="2"/>
      <c r="M1551" s="6" t="str">
        <f t="shared" si="121"/>
        <v/>
      </c>
      <c r="N1551" s="7" t="str">
        <f>IF($D1551="", "", IF(COUNTIF(Budgets!$T$11:$T$20, $D1551)&gt;0, $F$9, IF(COUNTIF(Budgets!$T$22:$T$46, $D1551)&gt;0, $E$9, "")))</f>
        <v/>
      </c>
      <c r="P1551" s="12" t="str">
        <f t="shared" si="122"/>
        <v/>
      </c>
      <c r="R1551" s="12" t="str">
        <f t="shared" si="123"/>
        <v/>
      </c>
      <c r="T1551" s="12" t="str">
        <f ca="1">IFERROR(INDEX(Report!$BE$6:$BE$17, MATCH($P1551, Report!$AZ$6:$AZ$17, 0)), "")</f>
        <v/>
      </c>
      <c r="V1551" s="12" t="str">
        <f t="shared" ca="1" si="124"/>
        <v/>
      </c>
      <c r="X1551" s="12" t="str">
        <f>IF($B1551="", "", IF(OR(ISNUMBER($B1551)=FALSE, $B1551&lt;Report!$AX$6, $B1551&gt;Report!$AY$17), "Red", ""))</f>
        <v/>
      </c>
    </row>
    <row r="1552" spans="1:24" x14ac:dyDescent="0.25">
      <c r="A1552" s="2"/>
      <c r="B1552" s="86"/>
      <c r="C1552" s="87"/>
      <c r="D1552" s="88"/>
      <c r="E1552" s="89"/>
      <c r="F1552" s="90"/>
      <c r="G1552" s="2"/>
      <c r="H1552" s="38" t="str">
        <f t="shared" si="120"/>
        <v/>
      </c>
      <c r="I1552" s="2"/>
      <c r="M1552" s="6" t="str">
        <f t="shared" si="121"/>
        <v/>
      </c>
      <c r="N1552" s="7" t="str">
        <f>IF($D1552="", "", IF(COUNTIF(Budgets!$T$11:$T$20, $D1552)&gt;0, $F$9, IF(COUNTIF(Budgets!$T$22:$T$46, $D1552)&gt;0, $E$9, "")))</f>
        <v/>
      </c>
      <c r="P1552" s="12" t="str">
        <f t="shared" si="122"/>
        <v/>
      </c>
      <c r="R1552" s="12" t="str">
        <f t="shared" si="123"/>
        <v/>
      </c>
      <c r="T1552" s="12" t="str">
        <f ca="1">IFERROR(INDEX(Report!$BE$6:$BE$17, MATCH($P1552, Report!$AZ$6:$AZ$17, 0)), "")</f>
        <v/>
      </c>
      <c r="V1552" s="12" t="str">
        <f t="shared" ca="1" si="124"/>
        <v/>
      </c>
      <c r="X1552" s="12" t="str">
        <f>IF($B1552="", "", IF(OR(ISNUMBER($B1552)=FALSE, $B1552&lt;Report!$AX$6, $B1552&gt;Report!$AY$17), "Red", ""))</f>
        <v/>
      </c>
    </row>
    <row r="1553" spans="1:24" x14ac:dyDescent="0.25">
      <c r="A1553" s="2"/>
      <c r="B1553" s="86"/>
      <c r="C1553" s="87"/>
      <c r="D1553" s="88"/>
      <c r="E1553" s="89"/>
      <c r="F1553" s="90"/>
      <c r="G1553" s="2"/>
      <c r="H1553" s="38" t="str">
        <f t="shared" si="120"/>
        <v/>
      </c>
      <c r="I1553" s="2"/>
      <c r="M1553" s="6" t="str">
        <f t="shared" si="121"/>
        <v/>
      </c>
      <c r="N1553" s="7" t="str">
        <f>IF($D1553="", "", IF(COUNTIF(Budgets!$T$11:$T$20, $D1553)&gt;0, $F$9, IF(COUNTIF(Budgets!$T$22:$T$46, $D1553)&gt;0, $E$9, "")))</f>
        <v/>
      </c>
      <c r="P1553" s="12" t="str">
        <f t="shared" si="122"/>
        <v/>
      </c>
      <c r="R1553" s="12" t="str">
        <f t="shared" si="123"/>
        <v/>
      </c>
      <c r="T1553" s="12" t="str">
        <f ca="1">IFERROR(INDEX(Report!$BE$6:$BE$17, MATCH($P1553, Report!$AZ$6:$AZ$17, 0)), "")</f>
        <v/>
      </c>
      <c r="V1553" s="12" t="str">
        <f t="shared" ca="1" si="124"/>
        <v/>
      </c>
      <c r="X1553" s="12" t="str">
        <f>IF($B1553="", "", IF(OR(ISNUMBER($B1553)=FALSE, $B1553&lt;Report!$AX$6, $B1553&gt;Report!$AY$17), "Red", ""))</f>
        <v/>
      </c>
    </row>
    <row r="1554" spans="1:24" x14ac:dyDescent="0.25">
      <c r="A1554" s="2"/>
      <c r="B1554" s="86"/>
      <c r="C1554" s="87"/>
      <c r="D1554" s="88"/>
      <c r="E1554" s="89"/>
      <c r="F1554" s="90"/>
      <c r="G1554" s="2"/>
      <c r="H1554" s="38" t="str">
        <f t="shared" si="120"/>
        <v/>
      </c>
      <c r="I1554" s="2"/>
      <c r="M1554" s="6" t="str">
        <f t="shared" si="121"/>
        <v/>
      </c>
      <c r="N1554" s="7" t="str">
        <f>IF($D1554="", "", IF(COUNTIF(Budgets!$T$11:$T$20, $D1554)&gt;0, $F$9, IF(COUNTIF(Budgets!$T$22:$T$46, $D1554)&gt;0, $E$9, "")))</f>
        <v/>
      </c>
      <c r="P1554" s="12" t="str">
        <f t="shared" si="122"/>
        <v/>
      </c>
      <c r="R1554" s="12" t="str">
        <f t="shared" si="123"/>
        <v/>
      </c>
      <c r="T1554" s="12" t="str">
        <f ca="1">IFERROR(INDEX(Report!$BE$6:$BE$17, MATCH($P1554, Report!$AZ$6:$AZ$17, 0)), "")</f>
        <v/>
      </c>
      <c r="V1554" s="12" t="str">
        <f t="shared" ca="1" si="124"/>
        <v/>
      </c>
      <c r="X1554" s="12" t="str">
        <f>IF($B1554="", "", IF(OR(ISNUMBER($B1554)=FALSE, $B1554&lt;Report!$AX$6, $B1554&gt;Report!$AY$17), "Red", ""))</f>
        <v/>
      </c>
    </row>
    <row r="1555" spans="1:24" x14ac:dyDescent="0.25">
      <c r="A1555" s="2"/>
      <c r="B1555" s="86"/>
      <c r="C1555" s="87"/>
      <c r="D1555" s="88"/>
      <c r="E1555" s="89"/>
      <c r="F1555" s="90"/>
      <c r="G1555" s="2"/>
      <c r="H1555" s="38" t="str">
        <f t="shared" si="120"/>
        <v/>
      </c>
      <c r="I1555" s="2"/>
      <c r="M1555" s="6" t="str">
        <f t="shared" si="121"/>
        <v/>
      </c>
      <c r="N1555" s="7" t="str">
        <f>IF($D1555="", "", IF(COUNTIF(Budgets!$T$11:$T$20, $D1555)&gt;0, $F$9, IF(COUNTIF(Budgets!$T$22:$T$46, $D1555)&gt;0, $E$9, "")))</f>
        <v/>
      </c>
      <c r="P1555" s="12" t="str">
        <f t="shared" si="122"/>
        <v/>
      </c>
      <c r="R1555" s="12" t="str">
        <f t="shared" si="123"/>
        <v/>
      </c>
      <c r="T1555" s="12" t="str">
        <f ca="1">IFERROR(INDEX(Report!$BE$6:$BE$17, MATCH($P1555, Report!$AZ$6:$AZ$17, 0)), "")</f>
        <v/>
      </c>
      <c r="V1555" s="12" t="str">
        <f t="shared" ca="1" si="124"/>
        <v/>
      </c>
      <c r="X1555" s="12" t="str">
        <f>IF($B1555="", "", IF(OR(ISNUMBER($B1555)=FALSE, $B1555&lt;Report!$AX$6, $B1555&gt;Report!$AY$17), "Red", ""))</f>
        <v/>
      </c>
    </row>
    <row r="1556" spans="1:24" x14ac:dyDescent="0.25">
      <c r="A1556" s="2"/>
      <c r="B1556" s="86"/>
      <c r="C1556" s="87"/>
      <c r="D1556" s="88"/>
      <c r="E1556" s="89"/>
      <c r="F1556" s="90"/>
      <c r="G1556" s="2"/>
      <c r="H1556" s="38" t="str">
        <f t="shared" si="120"/>
        <v/>
      </c>
      <c r="I1556" s="2"/>
      <c r="M1556" s="6" t="str">
        <f t="shared" si="121"/>
        <v/>
      </c>
      <c r="N1556" s="7" t="str">
        <f>IF($D1556="", "", IF(COUNTIF(Budgets!$T$11:$T$20, $D1556)&gt;0, $F$9, IF(COUNTIF(Budgets!$T$22:$T$46, $D1556)&gt;0, $E$9, "")))</f>
        <v/>
      </c>
      <c r="P1556" s="12" t="str">
        <f t="shared" si="122"/>
        <v/>
      </c>
      <c r="R1556" s="12" t="str">
        <f t="shared" si="123"/>
        <v/>
      </c>
      <c r="T1556" s="12" t="str">
        <f ca="1">IFERROR(INDEX(Report!$BE$6:$BE$17, MATCH($P1556, Report!$AZ$6:$AZ$17, 0)), "")</f>
        <v/>
      </c>
      <c r="V1556" s="12" t="str">
        <f t="shared" ca="1" si="124"/>
        <v/>
      </c>
      <c r="X1556" s="12" t="str">
        <f>IF($B1556="", "", IF(OR(ISNUMBER($B1556)=FALSE, $B1556&lt;Report!$AX$6, $B1556&gt;Report!$AY$17), "Red", ""))</f>
        <v/>
      </c>
    </row>
    <row r="1557" spans="1:24" x14ac:dyDescent="0.25">
      <c r="A1557" s="2"/>
      <c r="B1557" s="86"/>
      <c r="C1557" s="87"/>
      <c r="D1557" s="88"/>
      <c r="E1557" s="89"/>
      <c r="F1557" s="90"/>
      <c r="G1557" s="2"/>
      <c r="H1557" s="38" t="str">
        <f t="shared" si="120"/>
        <v/>
      </c>
      <c r="I1557" s="2"/>
      <c r="M1557" s="6" t="str">
        <f t="shared" si="121"/>
        <v/>
      </c>
      <c r="N1557" s="7" t="str">
        <f>IF($D1557="", "", IF(COUNTIF(Budgets!$T$11:$T$20, $D1557)&gt;0, $F$9, IF(COUNTIF(Budgets!$T$22:$T$46, $D1557)&gt;0, $E$9, "")))</f>
        <v/>
      </c>
      <c r="P1557" s="12" t="str">
        <f t="shared" si="122"/>
        <v/>
      </c>
      <c r="R1557" s="12" t="str">
        <f t="shared" si="123"/>
        <v/>
      </c>
      <c r="T1557" s="12" t="str">
        <f ca="1">IFERROR(INDEX(Report!$BE$6:$BE$17, MATCH($P1557, Report!$AZ$6:$AZ$17, 0)), "")</f>
        <v/>
      </c>
      <c r="V1557" s="12" t="str">
        <f t="shared" ca="1" si="124"/>
        <v/>
      </c>
      <c r="X1557" s="12" t="str">
        <f>IF($B1557="", "", IF(OR(ISNUMBER($B1557)=FALSE, $B1557&lt;Report!$AX$6, $B1557&gt;Report!$AY$17), "Red", ""))</f>
        <v/>
      </c>
    </row>
    <row r="1558" spans="1:24" x14ac:dyDescent="0.25">
      <c r="A1558" s="2"/>
      <c r="B1558" s="86"/>
      <c r="C1558" s="87"/>
      <c r="D1558" s="88"/>
      <c r="E1558" s="89"/>
      <c r="F1558" s="90"/>
      <c r="G1558" s="2"/>
      <c r="H1558" s="38" t="str">
        <f t="shared" si="120"/>
        <v/>
      </c>
      <c r="I1558" s="2"/>
      <c r="M1558" s="6" t="str">
        <f t="shared" si="121"/>
        <v/>
      </c>
      <c r="N1558" s="7" t="str">
        <f>IF($D1558="", "", IF(COUNTIF(Budgets!$T$11:$T$20, $D1558)&gt;0, $F$9, IF(COUNTIF(Budgets!$T$22:$T$46, $D1558)&gt;0, $E$9, "")))</f>
        <v/>
      </c>
      <c r="P1558" s="12" t="str">
        <f t="shared" si="122"/>
        <v/>
      </c>
      <c r="R1558" s="12" t="str">
        <f t="shared" si="123"/>
        <v/>
      </c>
      <c r="T1558" s="12" t="str">
        <f ca="1">IFERROR(INDEX(Report!$BE$6:$BE$17, MATCH($P1558, Report!$AZ$6:$AZ$17, 0)), "")</f>
        <v/>
      </c>
      <c r="V1558" s="12" t="str">
        <f t="shared" ca="1" si="124"/>
        <v/>
      </c>
      <c r="X1558" s="12" t="str">
        <f>IF($B1558="", "", IF(OR(ISNUMBER($B1558)=FALSE, $B1558&lt;Report!$AX$6, $B1558&gt;Report!$AY$17), "Red", ""))</f>
        <v/>
      </c>
    </row>
    <row r="1559" spans="1:24" x14ac:dyDescent="0.25">
      <c r="A1559" s="2"/>
      <c r="B1559" s="86"/>
      <c r="C1559" s="87"/>
      <c r="D1559" s="88"/>
      <c r="E1559" s="89"/>
      <c r="F1559" s="90"/>
      <c r="G1559" s="2"/>
      <c r="H1559" s="38" t="str">
        <f t="shared" si="120"/>
        <v/>
      </c>
      <c r="I1559" s="2"/>
      <c r="M1559" s="6" t="str">
        <f t="shared" si="121"/>
        <v/>
      </c>
      <c r="N1559" s="7" t="str">
        <f>IF($D1559="", "", IF(COUNTIF(Budgets!$T$11:$T$20, $D1559)&gt;0, $F$9, IF(COUNTIF(Budgets!$T$22:$T$46, $D1559)&gt;0, $E$9, "")))</f>
        <v/>
      </c>
      <c r="P1559" s="12" t="str">
        <f t="shared" si="122"/>
        <v/>
      </c>
      <c r="R1559" s="12" t="str">
        <f t="shared" si="123"/>
        <v/>
      </c>
      <c r="T1559" s="12" t="str">
        <f ca="1">IFERROR(INDEX(Report!$BE$6:$BE$17, MATCH($P1559, Report!$AZ$6:$AZ$17, 0)), "")</f>
        <v/>
      </c>
      <c r="V1559" s="12" t="str">
        <f t="shared" ca="1" si="124"/>
        <v/>
      </c>
      <c r="X1559" s="12" t="str">
        <f>IF($B1559="", "", IF(OR(ISNUMBER($B1559)=FALSE, $B1559&lt;Report!$AX$6, $B1559&gt;Report!$AY$17), "Red", ""))</f>
        <v/>
      </c>
    </row>
    <row r="1560" spans="1:24" x14ac:dyDescent="0.25">
      <c r="A1560" s="2"/>
      <c r="B1560" s="86"/>
      <c r="C1560" s="87"/>
      <c r="D1560" s="88"/>
      <c r="E1560" s="89"/>
      <c r="F1560" s="90"/>
      <c r="G1560" s="2"/>
      <c r="H1560" s="38" t="str">
        <f t="shared" si="120"/>
        <v/>
      </c>
      <c r="I1560" s="2"/>
      <c r="M1560" s="6" t="str">
        <f t="shared" si="121"/>
        <v/>
      </c>
      <c r="N1560" s="7" t="str">
        <f>IF($D1560="", "", IF(COUNTIF(Budgets!$T$11:$T$20, $D1560)&gt;0, $F$9, IF(COUNTIF(Budgets!$T$22:$T$46, $D1560)&gt;0, $E$9, "")))</f>
        <v/>
      </c>
      <c r="P1560" s="12" t="str">
        <f t="shared" si="122"/>
        <v/>
      </c>
      <c r="R1560" s="12" t="str">
        <f t="shared" si="123"/>
        <v/>
      </c>
      <c r="T1560" s="12" t="str">
        <f ca="1">IFERROR(INDEX(Report!$BE$6:$BE$17, MATCH($P1560, Report!$AZ$6:$AZ$17, 0)), "")</f>
        <v/>
      </c>
      <c r="V1560" s="12" t="str">
        <f t="shared" ca="1" si="124"/>
        <v/>
      </c>
      <c r="X1560" s="12" t="str">
        <f>IF($B1560="", "", IF(OR(ISNUMBER($B1560)=FALSE, $B1560&lt;Report!$AX$6, $B1560&gt;Report!$AY$17), "Red", ""))</f>
        <v/>
      </c>
    </row>
    <row r="1561" spans="1:24" x14ac:dyDescent="0.25">
      <c r="A1561" s="2"/>
      <c r="B1561" s="86"/>
      <c r="C1561" s="87"/>
      <c r="D1561" s="88"/>
      <c r="E1561" s="89"/>
      <c r="F1561" s="90"/>
      <c r="G1561" s="2"/>
      <c r="H1561" s="38" t="str">
        <f t="shared" si="120"/>
        <v/>
      </c>
      <c r="I1561" s="2"/>
      <c r="M1561" s="6" t="str">
        <f t="shared" si="121"/>
        <v/>
      </c>
      <c r="N1561" s="7" t="str">
        <f>IF($D1561="", "", IF(COUNTIF(Budgets!$T$11:$T$20, $D1561)&gt;0, $F$9, IF(COUNTIF(Budgets!$T$22:$T$46, $D1561)&gt;0, $E$9, "")))</f>
        <v/>
      </c>
      <c r="P1561" s="12" t="str">
        <f t="shared" si="122"/>
        <v/>
      </c>
      <c r="R1561" s="12" t="str">
        <f t="shared" si="123"/>
        <v/>
      </c>
      <c r="T1561" s="12" t="str">
        <f ca="1">IFERROR(INDEX(Report!$BE$6:$BE$17, MATCH($P1561, Report!$AZ$6:$AZ$17, 0)), "")</f>
        <v/>
      </c>
      <c r="V1561" s="12" t="str">
        <f t="shared" ca="1" si="124"/>
        <v/>
      </c>
      <c r="X1561" s="12" t="str">
        <f>IF($B1561="", "", IF(OR(ISNUMBER($B1561)=FALSE, $B1561&lt;Report!$AX$6, $B1561&gt;Report!$AY$17), "Red", ""))</f>
        <v/>
      </c>
    </row>
    <row r="1562" spans="1:24" x14ac:dyDescent="0.25">
      <c r="A1562" s="2"/>
      <c r="B1562" s="86"/>
      <c r="C1562" s="87"/>
      <c r="D1562" s="88"/>
      <c r="E1562" s="89"/>
      <c r="F1562" s="90"/>
      <c r="G1562" s="2"/>
      <c r="H1562" s="38" t="str">
        <f t="shared" si="120"/>
        <v/>
      </c>
      <c r="I1562" s="2"/>
      <c r="M1562" s="6" t="str">
        <f t="shared" si="121"/>
        <v/>
      </c>
      <c r="N1562" s="7" t="str">
        <f>IF($D1562="", "", IF(COUNTIF(Budgets!$T$11:$T$20, $D1562)&gt;0, $F$9, IF(COUNTIF(Budgets!$T$22:$T$46, $D1562)&gt;0, $E$9, "")))</f>
        <v/>
      </c>
      <c r="P1562" s="12" t="str">
        <f t="shared" si="122"/>
        <v/>
      </c>
      <c r="R1562" s="12" t="str">
        <f t="shared" si="123"/>
        <v/>
      </c>
      <c r="T1562" s="12" t="str">
        <f ca="1">IFERROR(INDEX(Report!$BE$6:$BE$17, MATCH($P1562, Report!$AZ$6:$AZ$17, 0)), "")</f>
        <v/>
      </c>
      <c r="V1562" s="12" t="str">
        <f t="shared" ca="1" si="124"/>
        <v/>
      </c>
      <c r="X1562" s="12" t="str">
        <f>IF($B1562="", "", IF(OR(ISNUMBER($B1562)=FALSE, $B1562&lt;Report!$AX$6, $B1562&gt;Report!$AY$17), "Red", ""))</f>
        <v/>
      </c>
    </row>
    <row r="1563" spans="1:24" x14ac:dyDescent="0.25">
      <c r="A1563" s="2"/>
      <c r="B1563" s="86"/>
      <c r="C1563" s="87"/>
      <c r="D1563" s="88"/>
      <c r="E1563" s="89"/>
      <c r="F1563" s="90"/>
      <c r="G1563" s="2"/>
      <c r="H1563" s="38" t="str">
        <f t="shared" si="120"/>
        <v/>
      </c>
      <c r="I1563" s="2"/>
      <c r="M1563" s="6" t="str">
        <f t="shared" si="121"/>
        <v/>
      </c>
      <c r="N1563" s="7" t="str">
        <f>IF($D1563="", "", IF(COUNTIF(Budgets!$T$11:$T$20, $D1563)&gt;0, $F$9, IF(COUNTIF(Budgets!$T$22:$T$46, $D1563)&gt;0, $E$9, "")))</f>
        <v/>
      </c>
      <c r="P1563" s="12" t="str">
        <f t="shared" si="122"/>
        <v/>
      </c>
      <c r="R1563" s="12" t="str">
        <f t="shared" si="123"/>
        <v/>
      </c>
      <c r="T1563" s="12" t="str">
        <f ca="1">IFERROR(INDEX(Report!$BE$6:$BE$17, MATCH($P1563, Report!$AZ$6:$AZ$17, 0)), "")</f>
        <v/>
      </c>
      <c r="V1563" s="12" t="str">
        <f t="shared" ca="1" si="124"/>
        <v/>
      </c>
      <c r="X1563" s="12" t="str">
        <f>IF($B1563="", "", IF(OR(ISNUMBER($B1563)=FALSE, $B1563&lt;Report!$AX$6, $B1563&gt;Report!$AY$17), "Red", ""))</f>
        <v/>
      </c>
    </row>
    <row r="1564" spans="1:24" x14ac:dyDescent="0.25">
      <c r="A1564" s="2"/>
      <c r="B1564" s="86"/>
      <c r="C1564" s="87"/>
      <c r="D1564" s="88"/>
      <c r="E1564" s="89"/>
      <c r="F1564" s="90"/>
      <c r="G1564" s="2"/>
      <c r="H1564" s="38" t="str">
        <f t="shared" si="120"/>
        <v/>
      </c>
      <c r="I1564" s="2"/>
      <c r="M1564" s="6" t="str">
        <f t="shared" si="121"/>
        <v/>
      </c>
      <c r="N1564" s="7" t="str">
        <f>IF($D1564="", "", IF(COUNTIF(Budgets!$T$11:$T$20, $D1564)&gt;0, $F$9, IF(COUNTIF(Budgets!$T$22:$T$46, $D1564)&gt;0, $E$9, "")))</f>
        <v/>
      </c>
      <c r="P1564" s="12" t="str">
        <f t="shared" si="122"/>
        <v/>
      </c>
      <c r="R1564" s="12" t="str">
        <f t="shared" si="123"/>
        <v/>
      </c>
      <c r="T1564" s="12" t="str">
        <f ca="1">IFERROR(INDEX(Report!$BE$6:$BE$17, MATCH($P1564, Report!$AZ$6:$AZ$17, 0)), "")</f>
        <v/>
      </c>
      <c r="V1564" s="12" t="str">
        <f t="shared" ca="1" si="124"/>
        <v/>
      </c>
      <c r="X1564" s="12" t="str">
        <f>IF($B1564="", "", IF(OR(ISNUMBER($B1564)=FALSE, $B1564&lt;Report!$AX$6, $B1564&gt;Report!$AY$17), "Red", ""))</f>
        <v/>
      </c>
    </row>
    <row r="1565" spans="1:24" x14ac:dyDescent="0.25">
      <c r="A1565" s="2"/>
      <c r="B1565" s="86"/>
      <c r="C1565" s="87"/>
      <c r="D1565" s="88"/>
      <c r="E1565" s="89"/>
      <c r="F1565" s="90"/>
      <c r="G1565" s="2"/>
      <c r="H1565" s="38" t="str">
        <f t="shared" si="120"/>
        <v/>
      </c>
      <c r="I1565" s="2"/>
      <c r="M1565" s="6" t="str">
        <f t="shared" si="121"/>
        <v/>
      </c>
      <c r="N1565" s="7" t="str">
        <f>IF($D1565="", "", IF(COUNTIF(Budgets!$T$11:$T$20, $D1565)&gt;0, $F$9, IF(COUNTIF(Budgets!$T$22:$T$46, $D1565)&gt;0, $E$9, "")))</f>
        <v/>
      </c>
      <c r="P1565" s="12" t="str">
        <f t="shared" si="122"/>
        <v/>
      </c>
      <c r="R1565" s="12" t="str">
        <f t="shared" si="123"/>
        <v/>
      </c>
      <c r="T1565" s="12" t="str">
        <f ca="1">IFERROR(INDEX(Report!$BE$6:$BE$17, MATCH($P1565, Report!$AZ$6:$AZ$17, 0)), "")</f>
        <v/>
      </c>
      <c r="V1565" s="12" t="str">
        <f t="shared" ca="1" si="124"/>
        <v/>
      </c>
      <c r="X1565" s="12" t="str">
        <f>IF($B1565="", "", IF(OR(ISNUMBER($B1565)=FALSE, $B1565&lt;Report!$AX$6, $B1565&gt;Report!$AY$17), "Red", ""))</f>
        <v/>
      </c>
    </row>
    <row r="1566" spans="1:24" x14ac:dyDescent="0.25">
      <c r="A1566" s="2"/>
      <c r="B1566" s="86"/>
      <c r="C1566" s="87"/>
      <c r="D1566" s="88"/>
      <c r="E1566" s="89"/>
      <c r="F1566" s="90"/>
      <c r="G1566" s="2"/>
      <c r="H1566" s="38" t="str">
        <f t="shared" si="120"/>
        <v/>
      </c>
      <c r="I1566" s="2"/>
      <c r="M1566" s="6" t="str">
        <f t="shared" si="121"/>
        <v/>
      </c>
      <c r="N1566" s="7" t="str">
        <f>IF($D1566="", "", IF(COUNTIF(Budgets!$T$11:$T$20, $D1566)&gt;0, $F$9, IF(COUNTIF(Budgets!$T$22:$T$46, $D1566)&gt;0, $E$9, "")))</f>
        <v/>
      </c>
      <c r="P1566" s="12" t="str">
        <f t="shared" si="122"/>
        <v/>
      </c>
      <c r="R1566" s="12" t="str">
        <f t="shared" si="123"/>
        <v/>
      </c>
      <c r="T1566" s="12" t="str">
        <f ca="1">IFERROR(INDEX(Report!$BE$6:$BE$17, MATCH($P1566, Report!$AZ$6:$AZ$17, 0)), "")</f>
        <v/>
      </c>
      <c r="V1566" s="12" t="str">
        <f t="shared" ca="1" si="124"/>
        <v/>
      </c>
      <c r="X1566" s="12" t="str">
        <f>IF($B1566="", "", IF(OR(ISNUMBER($B1566)=FALSE, $B1566&lt;Report!$AX$6, $B1566&gt;Report!$AY$17), "Red", ""))</f>
        <v/>
      </c>
    </row>
    <row r="1567" spans="1:24" x14ac:dyDescent="0.25">
      <c r="A1567" s="2"/>
      <c r="B1567" s="86"/>
      <c r="C1567" s="87"/>
      <c r="D1567" s="88"/>
      <c r="E1567" s="89"/>
      <c r="F1567" s="90"/>
      <c r="G1567" s="2"/>
      <c r="H1567" s="38" t="str">
        <f t="shared" si="120"/>
        <v/>
      </c>
      <c r="I1567" s="2"/>
      <c r="M1567" s="6" t="str">
        <f t="shared" si="121"/>
        <v/>
      </c>
      <c r="N1567" s="7" t="str">
        <f>IF($D1567="", "", IF(COUNTIF(Budgets!$T$11:$T$20, $D1567)&gt;0, $F$9, IF(COUNTIF(Budgets!$T$22:$T$46, $D1567)&gt;0, $E$9, "")))</f>
        <v/>
      </c>
      <c r="P1567" s="12" t="str">
        <f t="shared" si="122"/>
        <v/>
      </c>
      <c r="R1567" s="12" t="str">
        <f t="shared" si="123"/>
        <v/>
      </c>
      <c r="T1567" s="12" t="str">
        <f ca="1">IFERROR(INDEX(Report!$BE$6:$BE$17, MATCH($P1567, Report!$AZ$6:$AZ$17, 0)), "")</f>
        <v/>
      </c>
      <c r="V1567" s="12" t="str">
        <f t="shared" ca="1" si="124"/>
        <v/>
      </c>
      <c r="X1567" s="12" t="str">
        <f>IF($B1567="", "", IF(OR(ISNUMBER($B1567)=FALSE, $B1567&lt;Report!$AX$6, $B1567&gt;Report!$AY$17), "Red", ""))</f>
        <v/>
      </c>
    </row>
    <row r="1568" spans="1:24" x14ac:dyDescent="0.25">
      <c r="A1568" s="2"/>
      <c r="B1568" s="86"/>
      <c r="C1568" s="87"/>
      <c r="D1568" s="88"/>
      <c r="E1568" s="89"/>
      <c r="F1568" s="90"/>
      <c r="G1568" s="2"/>
      <c r="H1568" s="38" t="str">
        <f t="shared" si="120"/>
        <v/>
      </c>
      <c r="I1568" s="2"/>
      <c r="M1568" s="6" t="str">
        <f t="shared" si="121"/>
        <v/>
      </c>
      <c r="N1568" s="7" t="str">
        <f>IF($D1568="", "", IF(COUNTIF(Budgets!$T$11:$T$20, $D1568)&gt;0, $F$9, IF(COUNTIF(Budgets!$T$22:$T$46, $D1568)&gt;0, $E$9, "")))</f>
        <v/>
      </c>
      <c r="P1568" s="12" t="str">
        <f t="shared" si="122"/>
        <v/>
      </c>
      <c r="R1568" s="12" t="str">
        <f t="shared" si="123"/>
        <v/>
      </c>
      <c r="T1568" s="12" t="str">
        <f ca="1">IFERROR(INDEX(Report!$BE$6:$BE$17, MATCH($P1568, Report!$AZ$6:$AZ$17, 0)), "")</f>
        <v/>
      </c>
      <c r="V1568" s="12" t="str">
        <f t="shared" ca="1" si="124"/>
        <v/>
      </c>
      <c r="X1568" s="12" t="str">
        <f>IF($B1568="", "", IF(OR(ISNUMBER($B1568)=FALSE, $B1568&lt;Report!$AX$6, $B1568&gt;Report!$AY$17), "Red", ""))</f>
        <v/>
      </c>
    </row>
    <row r="1569" spans="1:24" x14ac:dyDescent="0.25">
      <c r="A1569" s="2"/>
      <c r="B1569" s="86"/>
      <c r="C1569" s="87"/>
      <c r="D1569" s="88"/>
      <c r="E1569" s="89"/>
      <c r="F1569" s="90"/>
      <c r="G1569" s="2"/>
      <c r="H1569" s="38" t="str">
        <f t="shared" si="120"/>
        <v/>
      </c>
      <c r="I1569" s="2"/>
      <c r="M1569" s="6" t="str">
        <f t="shared" si="121"/>
        <v/>
      </c>
      <c r="N1569" s="7" t="str">
        <f>IF($D1569="", "", IF(COUNTIF(Budgets!$T$11:$T$20, $D1569)&gt;0, $F$9, IF(COUNTIF(Budgets!$T$22:$T$46, $D1569)&gt;0, $E$9, "")))</f>
        <v/>
      </c>
      <c r="P1569" s="12" t="str">
        <f t="shared" si="122"/>
        <v/>
      </c>
      <c r="R1569" s="12" t="str">
        <f t="shared" si="123"/>
        <v/>
      </c>
      <c r="T1569" s="12" t="str">
        <f ca="1">IFERROR(INDEX(Report!$BE$6:$BE$17, MATCH($P1569, Report!$AZ$6:$AZ$17, 0)), "")</f>
        <v/>
      </c>
      <c r="V1569" s="12" t="str">
        <f t="shared" ca="1" si="124"/>
        <v/>
      </c>
      <c r="X1569" s="12" t="str">
        <f>IF($B1569="", "", IF(OR(ISNUMBER($B1569)=FALSE, $B1569&lt;Report!$AX$6, $B1569&gt;Report!$AY$17), "Red", ""))</f>
        <v/>
      </c>
    </row>
    <row r="1570" spans="1:24" x14ac:dyDescent="0.25">
      <c r="A1570" s="2"/>
      <c r="B1570" s="86"/>
      <c r="C1570" s="87"/>
      <c r="D1570" s="88"/>
      <c r="E1570" s="89"/>
      <c r="F1570" s="90"/>
      <c r="G1570" s="2"/>
      <c r="H1570" s="38" t="str">
        <f t="shared" si="120"/>
        <v/>
      </c>
      <c r="I1570" s="2"/>
      <c r="M1570" s="6" t="str">
        <f t="shared" si="121"/>
        <v/>
      </c>
      <c r="N1570" s="7" t="str">
        <f>IF($D1570="", "", IF(COUNTIF(Budgets!$T$11:$T$20, $D1570)&gt;0, $F$9, IF(COUNTIF(Budgets!$T$22:$T$46, $D1570)&gt;0, $E$9, "")))</f>
        <v/>
      </c>
      <c r="P1570" s="12" t="str">
        <f t="shared" si="122"/>
        <v/>
      </c>
      <c r="R1570" s="12" t="str">
        <f t="shared" si="123"/>
        <v/>
      </c>
      <c r="T1570" s="12" t="str">
        <f ca="1">IFERROR(INDEX(Report!$BE$6:$BE$17, MATCH($P1570, Report!$AZ$6:$AZ$17, 0)), "")</f>
        <v/>
      </c>
      <c r="V1570" s="12" t="str">
        <f t="shared" ca="1" si="124"/>
        <v/>
      </c>
      <c r="X1570" s="12" t="str">
        <f>IF($B1570="", "", IF(OR(ISNUMBER($B1570)=FALSE, $B1570&lt;Report!$AX$6, $B1570&gt;Report!$AY$17), "Red", ""))</f>
        <v/>
      </c>
    </row>
    <row r="1571" spans="1:24" x14ac:dyDescent="0.25">
      <c r="A1571" s="2"/>
      <c r="B1571" s="86"/>
      <c r="C1571" s="87"/>
      <c r="D1571" s="88"/>
      <c r="E1571" s="89"/>
      <c r="F1571" s="90"/>
      <c r="G1571" s="2"/>
      <c r="H1571" s="38" t="str">
        <f t="shared" si="120"/>
        <v/>
      </c>
      <c r="I1571" s="2"/>
      <c r="M1571" s="6" t="str">
        <f t="shared" si="121"/>
        <v/>
      </c>
      <c r="N1571" s="7" t="str">
        <f>IF($D1571="", "", IF(COUNTIF(Budgets!$T$11:$T$20, $D1571)&gt;0, $F$9, IF(COUNTIF(Budgets!$T$22:$T$46, $D1571)&gt;0, $E$9, "")))</f>
        <v/>
      </c>
      <c r="P1571" s="12" t="str">
        <f t="shared" si="122"/>
        <v/>
      </c>
      <c r="R1571" s="12" t="str">
        <f t="shared" si="123"/>
        <v/>
      </c>
      <c r="T1571" s="12" t="str">
        <f ca="1">IFERROR(INDEX(Report!$BE$6:$BE$17, MATCH($P1571, Report!$AZ$6:$AZ$17, 0)), "")</f>
        <v/>
      </c>
      <c r="V1571" s="12" t="str">
        <f t="shared" ca="1" si="124"/>
        <v/>
      </c>
      <c r="X1571" s="12" t="str">
        <f>IF($B1571="", "", IF(OR(ISNUMBER($B1571)=FALSE, $B1571&lt;Report!$AX$6, $B1571&gt;Report!$AY$17), "Red", ""))</f>
        <v/>
      </c>
    </row>
    <row r="1572" spans="1:24" x14ac:dyDescent="0.25">
      <c r="A1572" s="2"/>
      <c r="B1572" s="86"/>
      <c r="C1572" s="87"/>
      <c r="D1572" s="88"/>
      <c r="E1572" s="89"/>
      <c r="F1572" s="90"/>
      <c r="G1572" s="2"/>
      <c r="H1572" s="38" t="str">
        <f t="shared" si="120"/>
        <v/>
      </c>
      <c r="I1572" s="2"/>
      <c r="M1572" s="6" t="str">
        <f t="shared" si="121"/>
        <v/>
      </c>
      <c r="N1572" s="7" t="str">
        <f>IF($D1572="", "", IF(COUNTIF(Budgets!$T$11:$T$20, $D1572)&gt;0, $F$9, IF(COUNTIF(Budgets!$T$22:$T$46, $D1572)&gt;0, $E$9, "")))</f>
        <v/>
      </c>
      <c r="P1572" s="12" t="str">
        <f t="shared" si="122"/>
        <v/>
      </c>
      <c r="R1572" s="12" t="str">
        <f t="shared" si="123"/>
        <v/>
      </c>
      <c r="T1572" s="12" t="str">
        <f ca="1">IFERROR(INDEX(Report!$BE$6:$BE$17, MATCH($P1572, Report!$AZ$6:$AZ$17, 0)), "")</f>
        <v/>
      </c>
      <c r="V1572" s="12" t="str">
        <f t="shared" ca="1" si="124"/>
        <v/>
      </c>
      <c r="X1572" s="12" t="str">
        <f>IF($B1572="", "", IF(OR(ISNUMBER($B1572)=FALSE, $B1572&lt;Report!$AX$6, $B1572&gt;Report!$AY$17), "Red", ""))</f>
        <v/>
      </c>
    </row>
    <row r="1573" spans="1:24" x14ac:dyDescent="0.25">
      <c r="A1573" s="2"/>
      <c r="B1573" s="86"/>
      <c r="C1573" s="87"/>
      <c r="D1573" s="88"/>
      <c r="E1573" s="89"/>
      <c r="F1573" s="90"/>
      <c r="G1573" s="2"/>
      <c r="H1573" s="38" t="str">
        <f t="shared" si="120"/>
        <v/>
      </c>
      <c r="I1573" s="2"/>
      <c r="M1573" s="6" t="str">
        <f t="shared" si="121"/>
        <v/>
      </c>
      <c r="N1573" s="7" t="str">
        <f>IF($D1573="", "", IF(COUNTIF(Budgets!$T$11:$T$20, $D1573)&gt;0, $F$9, IF(COUNTIF(Budgets!$T$22:$T$46, $D1573)&gt;0, $E$9, "")))</f>
        <v/>
      </c>
      <c r="P1573" s="12" t="str">
        <f t="shared" si="122"/>
        <v/>
      </c>
      <c r="R1573" s="12" t="str">
        <f t="shared" si="123"/>
        <v/>
      </c>
      <c r="T1573" s="12" t="str">
        <f ca="1">IFERROR(INDEX(Report!$BE$6:$BE$17, MATCH($P1573, Report!$AZ$6:$AZ$17, 0)), "")</f>
        <v/>
      </c>
      <c r="V1573" s="12" t="str">
        <f t="shared" ca="1" si="124"/>
        <v/>
      </c>
      <c r="X1573" s="12" t="str">
        <f>IF($B1573="", "", IF(OR(ISNUMBER($B1573)=FALSE, $B1573&lt;Report!$AX$6, $B1573&gt;Report!$AY$17), "Red", ""))</f>
        <v/>
      </c>
    </row>
    <row r="1574" spans="1:24" x14ac:dyDescent="0.25">
      <c r="A1574" s="2"/>
      <c r="B1574" s="86"/>
      <c r="C1574" s="87"/>
      <c r="D1574" s="88"/>
      <c r="E1574" s="89"/>
      <c r="F1574" s="90"/>
      <c r="G1574" s="2"/>
      <c r="H1574" s="38" t="str">
        <f t="shared" si="120"/>
        <v/>
      </c>
      <c r="I1574" s="2"/>
      <c r="M1574" s="6" t="str">
        <f t="shared" si="121"/>
        <v/>
      </c>
      <c r="N1574" s="7" t="str">
        <f>IF($D1574="", "", IF(COUNTIF(Budgets!$T$11:$T$20, $D1574)&gt;0, $F$9, IF(COUNTIF(Budgets!$T$22:$T$46, $D1574)&gt;0, $E$9, "")))</f>
        <v/>
      </c>
      <c r="P1574" s="12" t="str">
        <f t="shared" si="122"/>
        <v/>
      </c>
      <c r="R1574" s="12" t="str">
        <f t="shared" si="123"/>
        <v/>
      </c>
      <c r="T1574" s="12" t="str">
        <f ca="1">IFERROR(INDEX(Report!$BE$6:$BE$17, MATCH($P1574, Report!$AZ$6:$AZ$17, 0)), "")</f>
        <v/>
      </c>
      <c r="V1574" s="12" t="str">
        <f t="shared" ca="1" si="124"/>
        <v/>
      </c>
      <c r="X1574" s="12" t="str">
        <f>IF($B1574="", "", IF(OR(ISNUMBER($B1574)=FALSE, $B1574&lt;Report!$AX$6, $B1574&gt;Report!$AY$17), "Red", ""))</f>
        <v/>
      </c>
    </row>
    <row r="1575" spans="1:24" x14ac:dyDescent="0.25">
      <c r="A1575" s="2"/>
      <c r="B1575" s="86"/>
      <c r="C1575" s="87"/>
      <c r="D1575" s="88"/>
      <c r="E1575" s="89"/>
      <c r="F1575" s="90"/>
      <c r="G1575" s="2"/>
      <c r="H1575" s="38" t="str">
        <f t="shared" si="120"/>
        <v/>
      </c>
      <c r="I1575" s="2"/>
      <c r="M1575" s="6" t="str">
        <f t="shared" si="121"/>
        <v/>
      </c>
      <c r="N1575" s="7" t="str">
        <f>IF($D1575="", "", IF(COUNTIF(Budgets!$T$11:$T$20, $D1575)&gt;0, $F$9, IF(COUNTIF(Budgets!$T$22:$T$46, $D1575)&gt;0, $E$9, "")))</f>
        <v/>
      </c>
      <c r="P1575" s="12" t="str">
        <f t="shared" si="122"/>
        <v/>
      </c>
      <c r="R1575" s="12" t="str">
        <f t="shared" si="123"/>
        <v/>
      </c>
      <c r="T1575" s="12" t="str">
        <f ca="1">IFERROR(INDEX(Report!$BE$6:$BE$17, MATCH($P1575, Report!$AZ$6:$AZ$17, 0)), "")</f>
        <v/>
      </c>
      <c r="V1575" s="12" t="str">
        <f t="shared" ca="1" si="124"/>
        <v/>
      </c>
      <c r="X1575" s="12" t="str">
        <f>IF($B1575="", "", IF(OR(ISNUMBER($B1575)=FALSE, $B1575&lt;Report!$AX$6, $B1575&gt;Report!$AY$17), "Red", ""))</f>
        <v/>
      </c>
    </row>
    <row r="1576" spans="1:24" x14ac:dyDescent="0.25">
      <c r="A1576" s="2"/>
      <c r="B1576" s="86"/>
      <c r="C1576" s="87"/>
      <c r="D1576" s="88"/>
      <c r="E1576" s="89"/>
      <c r="F1576" s="90"/>
      <c r="G1576" s="2"/>
      <c r="H1576" s="38" t="str">
        <f t="shared" si="120"/>
        <v/>
      </c>
      <c r="I1576" s="2"/>
      <c r="M1576" s="6" t="str">
        <f t="shared" si="121"/>
        <v/>
      </c>
      <c r="N1576" s="7" t="str">
        <f>IF($D1576="", "", IF(COUNTIF(Budgets!$T$11:$T$20, $D1576)&gt;0, $F$9, IF(COUNTIF(Budgets!$T$22:$T$46, $D1576)&gt;0, $E$9, "")))</f>
        <v/>
      </c>
      <c r="P1576" s="12" t="str">
        <f t="shared" si="122"/>
        <v/>
      </c>
      <c r="R1576" s="12" t="str">
        <f t="shared" si="123"/>
        <v/>
      </c>
      <c r="T1576" s="12" t="str">
        <f ca="1">IFERROR(INDEX(Report!$BE$6:$BE$17, MATCH($P1576, Report!$AZ$6:$AZ$17, 0)), "")</f>
        <v/>
      </c>
      <c r="V1576" s="12" t="str">
        <f t="shared" ca="1" si="124"/>
        <v/>
      </c>
      <c r="X1576" s="12" t="str">
        <f>IF($B1576="", "", IF(OR(ISNUMBER($B1576)=FALSE, $B1576&lt;Report!$AX$6, $B1576&gt;Report!$AY$17), "Red", ""))</f>
        <v/>
      </c>
    </row>
    <row r="1577" spans="1:24" x14ac:dyDescent="0.25">
      <c r="A1577" s="2"/>
      <c r="B1577" s="86"/>
      <c r="C1577" s="87"/>
      <c r="D1577" s="88"/>
      <c r="E1577" s="89"/>
      <c r="F1577" s="90"/>
      <c r="G1577" s="2"/>
      <c r="H1577" s="38" t="str">
        <f t="shared" si="120"/>
        <v/>
      </c>
      <c r="I1577" s="2"/>
      <c r="M1577" s="6" t="str">
        <f t="shared" si="121"/>
        <v/>
      </c>
      <c r="N1577" s="7" t="str">
        <f>IF($D1577="", "", IF(COUNTIF(Budgets!$T$11:$T$20, $D1577)&gt;0, $F$9, IF(COUNTIF(Budgets!$T$22:$T$46, $D1577)&gt;0, $E$9, "")))</f>
        <v/>
      </c>
      <c r="P1577" s="12" t="str">
        <f t="shared" si="122"/>
        <v/>
      </c>
      <c r="R1577" s="12" t="str">
        <f t="shared" si="123"/>
        <v/>
      </c>
      <c r="T1577" s="12" t="str">
        <f ca="1">IFERROR(INDEX(Report!$BE$6:$BE$17, MATCH($P1577, Report!$AZ$6:$AZ$17, 0)), "")</f>
        <v/>
      </c>
      <c r="V1577" s="12" t="str">
        <f t="shared" ca="1" si="124"/>
        <v/>
      </c>
      <c r="X1577" s="12" t="str">
        <f>IF($B1577="", "", IF(OR(ISNUMBER($B1577)=FALSE, $B1577&lt;Report!$AX$6, $B1577&gt;Report!$AY$17), "Red", ""))</f>
        <v/>
      </c>
    </row>
    <row r="1578" spans="1:24" x14ac:dyDescent="0.25">
      <c r="A1578" s="2"/>
      <c r="B1578" s="86"/>
      <c r="C1578" s="87"/>
      <c r="D1578" s="88"/>
      <c r="E1578" s="89"/>
      <c r="F1578" s="90"/>
      <c r="G1578" s="2"/>
      <c r="H1578" s="38" t="str">
        <f t="shared" si="120"/>
        <v/>
      </c>
      <c r="I1578" s="2"/>
      <c r="M1578" s="6" t="str">
        <f t="shared" si="121"/>
        <v/>
      </c>
      <c r="N1578" s="7" t="str">
        <f>IF($D1578="", "", IF(COUNTIF(Budgets!$T$11:$T$20, $D1578)&gt;0, $F$9, IF(COUNTIF(Budgets!$T$22:$T$46, $D1578)&gt;0, $E$9, "")))</f>
        <v/>
      </c>
      <c r="P1578" s="12" t="str">
        <f t="shared" si="122"/>
        <v/>
      </c>
      <c r="R1578" s="12" t="str">
        <f t="shared" si="123"/>
        <v/>
      </c>
      <c r="T1578" s="12" t="str">
        <f ca="1">IFERROR(INDEX(Report!$BE$6:$BE$17, MATCH($P1578, Report!$AZ$6:$AZ$17, 0)), "")</f>
        <v/>
      </c>
      <c r="V1578" s="12" t="str">
        <f t="shared" ca="1" si="124"/>
        <v/>
      </c>
      <c r="X1578" s="12" t="str">
        <f>IF($B1578="", "", IF(OR(ISNUMBER($B1578)=FALSE, $B1578&lt;Report!$AX$6, $B1578&gt;Report!$AY$17), "Red", ""))</f>
        <v/>
      </c>
    </row>
    <row r="1579" spans="1:24" x14ac:dyDescent="0.25">
      <c r="A1579" s="2"/>
      <c r="B1579" s="86"/>
      <c r="C1579" s="87"/>
      <c r="D1579" s="88"/>
      <c r="E1579" s="89"/>
      <c r="F1579" s="90"/>
      <c r="G1579" s="2"/>
      <c r="H1579" s="38" t="str">
        <f t="shared" si="120"/>
        <v/>
      </c>
      <c r="I1579" s="2"/>
      <c r="M1579" s="6" t="str">
        <f t="shared" si="121"/>
        <v/>
      </c>
      <c r="N1579" s="7" t="str">
        <f>IF($D1579="", "", IF(COUNTIF(Budgets!$T$11:$T$20, $D1579)&gt;0, $F$9, IF(COUNTIF(Budgets!$T$22:$T$46, $D1579)&gt;0, $E$9, "")))</f>
        <v/>
      </c>
      <c r="P1579" s="12" t="str">
        <f t="shared" si="122"/>
        <v/>
      </c>
      <c r="R1579" s="12" t="str">
        <f t="shared" si="123"/>
        <v/>
      </c>
      <c r="T1579" s="12" t="str">
        <f ca="1">IFERROR(INDEX(Report!$BE$6:$BE$17, MATCH($P1579, Report!$AZ$6:$AZ$17, 0)), "")</f>
        <v/>
      </c>
      <c r="V1579" s="12" t="str">
        <f t="shared" ca="1" si="124"/>
        <v/>
      </c>
      <c r="X1579" s="12" t="str">
        <f>IF($B1579="", "", IF(OR(ISNUMBER($B1579)=FALSE, $B1579&lt;Report!$AX$6, $B1579&gt;Report!$AY$17), "Red", ""))</f>
        <v/>
      </c>
    </row>
    <row r="1580" spans="1:24" x14ac:dyDescent="0.25">
      <c r="A1580" s="2"/>
      <c r="B1580" s="86"/>
      <c r="C1580" s="87"/>
      <c r="D1580" s="88"/>
      <c r="E1580" s="89"/>
      <c r="F1580" s="90"/>
      <c r="G1580" s="2"/>
      <c r="H1580" s="38" t="str">
        <f t="shared" si="120"/>
        <v/>
      </c>
      <c r="I1580" s="2"/>
      <c r="M1580" s="6" t="str">
        <f t="shared" si="121"/>
        <v/>
      </c>
      <c r="N1580" s="7" t="str">
        <f>IF($D1580="", "", IF(COUNTIF(Budgets!$T$11:$T$20, $D1580)&gt;0, $F$9, IF(COUNTIF(Budgets!$T$22:$T$46, $D1580)&gt;0, $E$9, "")))</f>
        <v/>
      </c>
      <c r="P1580" s="12" t="str">
        <f t="shared" si="122"/>
        <v/>
      </c>
      <c r="R1580" s="12" t="str">
        <f t="shared" si="123"/>
        <v/>
      </c>
      <c r="T1580" s="12" t="str">
        <f ca="1">IFERROR(INDEX(Report!$BE$6:$BE$17, MATCH($P1580, Report!$AZ$6:$AZ$17, 0)), "")</f>
        <v/>
      </c>
      <c r="V1580" s="12" t="str">
        <f t="shared" ca="1" si="124"/>
        <v/>
      </c>
      <c r="X1580" s="12" t="str">
        <f>IF($B1580="", "", IF(OR(ISNUMBER($B1580)=FALSE, $B1580&lt;Report!$AX$6, $B1580&gt;Report!$AY$17), "Red", ""))</f>
        <v/>
      </c>
    </row>
    <row r="1581" spans="1:24" x14ac:dyDescent="0.25">
      <c r="A1581" s="2"/>
      <c r="B1581" s="86"/>
      <c r="C1581" s="87"/>
      <c r="D1581" s="88"/>
      <c r="E1581" s="89"/>
      <c r="F1581" s="90"/>
      <c r="G1581" s="2"/>
      <c r="H1581" s="38" t="str">
        <f t="shared" si="120"/>
        <v/>
      </c>
      <c r="I1581" s="2"/>
      <c r="M1581" s="6" t="str">
        <f t="shared" si="121"/>
        <v/>
      </c>
      <c r="N1581" s="7" t="str">
        <f>IF($D1581="", "", IF(COUNTIF(Budgets!$T$11:$T$20, $D1581)&gt;0, $F$9, IF(COUNTIF(Budgets!$T$22:$T$46, $D1581)&gt;0, $E$9, "")))</f>
        <v/>
      </c>
      <c r="P1581" s="12" t="str">
        <f t="shared" si="122"/>
        <v/>
      </c>
      <c r="R1581" s="12" t="str">
        <f t="shared" si="123"/>
        <v/>
      </c>
      <c r="T1581" s="12" t="str">
        <f ca="1">IFERROR(INDEX(Report!$BE$6:$BE$17, MATCH($P1581, Report!$AZ$6:$AZ$17, 0)), "")</f>
        <v/>
      </c>
      <c r="V1581" s="12" t="str">
        <f t="shared" ca="1" si="124"/>
        <v/>
      </c>
      <c r="X1581" s="12" t="str">
        <f>IF($B1581="", "", IF(OR(ISNUMBER($B1581)=FALSE, $B1581&lt;Report!$AX$6, $B1581&gt;Report!$AY$17), "Red", ""))</f>
        <v/>
      </c>
    </row>
    <row r="1582" spans="1:24" x14ac:dyDescent="0.25">
      <c r="A1582" s="2"/>
      <c r="B1582" s="86"/>
      <c r="C1582" s="87"/>
      <c r="D1582" s="88"/>
      <c r="E1582" s="89"/>
      <c r="F1582" s="90"/>
      <c r="G1582" s="2"/>
      <c r="H1582" s="38" t="str">
        <f t="shared" si="120"/>
        <v/>
      </c>
      <c r="I1582" s="2"/>
      <c r="M1582" s="6" t="str">
        <f t="shared" si="121"/>
        <v/>
      </c>
      <c r="N1582" s="7" t="str">
        <f>IF($D1582="", "", IF(COUNTIF(Budgets!$T$11:$T$20, $D1582)&gt;0, $F$9, IF(COUNTIF(Budgets!$T$22:$T$46, $D1582)&gt;0, $E$9, "")))</f>
        <v/>
      </c>
      <c r="P1582" s="12" t="str">
        <f t="shared" si="122"/>
        <v/>
      </c>
      <c r="R1582" s="12" t="str">
        <f t="shared" si="123"/>
        <v/>
      </c>
      <c r="T1582" s="12" t="str">
        <f ca="1">IFERROR(INDEX(Report!$BE$6:$BE$17, MATCH($P1582, Report!$AZ$6:$AZ$17, 0)), "")</f>
        <v/>
      </c>
      <c r="V1582" s="12" t="str">
        <f t="shared" ca="1" si="124"/>
        <v/>
      </c>
      <c r="X1582" s="12" t="str">
        <f>IF($B1582="", "", IF(OR(ISNUMBER($B1582)=FALSE, $B1582&lt;Report!$AX$6, $B1582&gt;Report!$AY$17), "Red", ""))</f>
        <v/>
      </c>
    </row>
    <row r="1583" spans="1:24" x14ac:dyDescent="0.25">
      <c r="A1583" s="2"/>
      <c r="B1583" s="86"/>
      <c r="C1583" s="87"/>
      <c r="D1583" s="88"/>
      <c r="E1583" s="89"/>
      <c r="F1583" s="90"/>
      <c r="G1583" s="2"/>
      <c r="H1583" s="38" t="str">
        <f t="shared" si="120"/>
        <v/>
      </c>
      <c r="I1583" s="2"/>
      <c r="M1583" s="6" t="str">
        <f t="shared" si="121"/>
        <v/>
      </c>
      <c r="N1583" s="7" t="str">
        <f>IF($D1583="", "", IF(COUNTIF(Budgets!$T$11:$T$20, $D1583)&gt;0, $F$9, IF(COUNTIF(Budgets!$T$22:$T$46, $D1583)&gt;0, $E$9, "")))</f>
        <v/>
      </c>
      <c r="P1583" s="12" t="str">
        <f t="shared" si="122"/>
        <v/>
      </c>
      <c r="R1583" s="12" t="str">
        <f t="shared" si="123"/>
        <v/>
      </c>
      <c r="T1583" s="12" t="str">
        <f ca="1">IFERROR(INDEX(Report!$BE$6:$BE$17, MATCH($P1583, Report!$AZ$6:$AZ$17, 0)), "")</f>
        <v/>
      </c>
      <c r="V1583" s="12" t="str">
        <f t="shared" ca="1" si="124"/>
        <v/>
      </c>
      <c r="X1583" s="12" t="str">
        <f>IF($B1583="", "", IF(OR(ISNUMBER($B1583)=FALSE, $B1583&lt;Report!$AX$6, $B1583&gt;Report!$AY$17), "Red", ""))</f>
        <v/>
      </c>
    </row>
    <row r="1584" spans="1:24" x14ac:dyDescent="0.25">
      <c r="A1584" s="2"/>
      <c r="B1584" s="86"/>
      <c r="C1584" s="87"/>
      <c r="D1584" s="88"/>
      <c r="E1584" s="89"/>
      <c r="F1584" s="90"/>
      <c r="G1584" s="2"/>
      <c r="H1584" s="38" t="str">
        <f t="shared" si="120"/>
        <v/>
      </c>
      <c r="I1584" s="2"/>
      <c r="M1584" s="6" t="str">
        <f t="shared" si="121"/>
        <v/>
      </c>
      <c r="N1584" s="7" t="str">
        <f>IF($D1584="", "", IF(COUNTIF(Budgets!$T$11:$T$20, $D1584)&gt;0, $F$9, IF(COUNTIF(Budgets!$T$22:$T$46, $D1584)&gt;0, $E$9, "")))</f>
        <v/>
      </c>
      <c r="P1584" s="12" t="str">
        <f t="shared" si="122"/>
        <v/>
      </c>
      <c r="R1584" s="12" t="str">
        <f t="shared" si="123"/>
        <v/>
      </c>
      <c r="T1584" s="12" t="str">
        <f ca="1">IFERROR(INDEX(Report!$BE$6:$BE$17, MATCH($P1584, Report!$AZ$6:$AZ$17, 0)), "")</f>
        <v/>
      </c>
      <c r="V1584" s="12" t="str">
        <f t="shared" ca="1" si="124"/>
        <v/>
      </c>
      <c r="X1584" s="12" t="str">
        <f>IF($B1584="", "", IF(OR(ISNUMBER($B1584)=FALSE, $B1584&lt;Report!$AX$6, $B1584&gt;Report!$AY$17), "Red", ""))</f>
        <v/>
      </c>
    </row>
    <row r="1585" spans="1:24" x14ac:dyDescent="0.25">
      <c r="A1585" s="2"/>
      <c r="B1585" s="86"/>
      <c r="C1585" s="87"/>
      <c r="D1585" s="88"/>
      <c r="E1585" s="89"/>
      <c r="F1585" s="90"/>
      <c r="G1585" s="2"/>
      <c r="H1585" s="38" t="str">
        <f t="shared" si="120"/>
        <v/>
      </c>
      <c r="I1585" s="2"/>
      <c r="M1585" s="6" t="str">
        <f t="shared" si="121"/>
        <v/>
      </c>
      <c r="N1585" s="7" t="str">
        <f>IF($D1585="", "", IF(COUNTIF(Budgets!$T$11:$T$20, $D1585)&gt;0, $F$9, IF(COUNTIF(Budgets!$T$22:$T$46, $D1585)&gt;0, $E$9, "")))</f>
        <v/>
      </c>
      <c r="P1585" s="12" t="str">
        <f t="shared" si="122"/>
        <v/>
      </c>
      <c r="R1585" s="12" t="str">
        <f t="shared" si="123"/>
        <v/>
      </c>
      <c r="T1585" s="12" t="str">
        <f ca="1">IFERROR(INDEX(Report!$BE$6:$BE$17, MATCH($P1585, Report!$AZ$6:$AZ$17, 0)), "")</f>
        <v/>
      </c>
      <c r="V1585" s="12" t="str">
        <f t="shared" ca="1" si="124"/>
        <v/>
      </c>
      <c r="X1585" s="12" t="str">
        <f>IF($B1585="", "", IF(OR(ISNUMBER($B1585)=FALSE, $B1585&lt;Report!$AX$6, $B1585&gt;Report!$AY$17), "Red", ""))</f>
        <v/>
      </c>
    </row>
    <row r="1586" spans="1:24" x14ac:dyDescent="0.25">
      <c r="A1586" s="2"/>
      <c r="B1586" s="86"/>
      <c r="C1586" s="87"/>
      <c r="D1586" s="88"/>
      <c r="E1586" s="89"/>
      <c r="F1586" s="90"/>
      <c r="G1586" s="2"/>
      <c r="H1586" s="38" t="str">
        <f t="shared" si="120"/>
        <v/>
      </c>
      <c r="I1586" s="2"/>
      <c r="M1586" s="6" t="str">
        <f t="shared" si="121"/>
        <v/>
      </c>
      <c r="N1586" s="7" t="str">
        <f>IF($D1586="", "", IF(COUNTIF(Budgets!$T$11:$T$20, $D1586)&gt;0, $F$9, IF(COUNTIF(Budgets!$T$22:$T$46, $D1586)&gt;0, $E$9, "")))</f>
        <v/>
      </c>
      <c r="P1586" s="12" t="str">
        <f t="shared" si="122"/>
        <v/>
      </c>
      <c r="R1586" s="12" t="str">
        <f t="shared" si="123"/>
        <v/>
      </c>
      <c r="T1586" s="12" t="str">
        <f ca="1">IFERROR(INDEX(Report!$BE$6:$BE$17, MATCH($P1586, Report!$AZ$6:$AZ$17, 0)), "")</f>
        <v/>
      </c>
      <c r="V1586" s="12" t="str">
        <f t="shared" ca="1" si="124"/>
        <v/>
      </c>
      <c r="X1586" s="12" t="str">
        <f>IF($B1586="", "", IF(OR(ISNUMBER($B1586)=FALSE, $B1586&lt;Report!$AX$6, $B1586&gt;Report!$AY$17), "Red", ""))</f>
        <v/>
      </c>
    </row>
    <row r="1587" spans="1:24" x14ac:dyDescent="0.25">
      <c r="A1587" s="2"/>
      <c r="B1587" s="86"/>
      <c r="C1587" s="87"/>
      <c r="D1587" s="88"/>
      <c r="E1587" s="89"/>
      <c r="F1587" s="90"/>
      <c r="G1587" s="2"/>
      <c r="H1587" s="38" t="str">
        <f t="shared" si="120"/>
        <v/>
      </c>
      <c r="I1587" s="2"/>
      <c r="M1587" s="6" t="str">
        <f t="shared" si="121"/>
        <v/>
      </c>
      <c r="N1587" s="7" t="str">
        <f>IF($D1587="", "", IF(COUNTIF(Budgets!$T$11:$T$20, $D1587)&gt;0, $F$9, IF(COUNTIF(Budgets!$T$22:$T$46, $D1587)&gt;0, $E$9, "")))</f>
        <v/>
      </c>
      <c r="P1587" s="12" t="str">
        <f t="shared" si="122"/>
        <v/>
      </c>
      <c r="R1587" s="12" t="str">
        <f t="shared" si="123"/>
        <v/>
      </c>
      <c r="T1587" s="12" t="str">
        <f ca="1">IFERROR(INDEX(Report!$BE$6:$BE$17, MATCH($P1587, Report!$AZ$6:$AZ$17, 0)), "")</f>
        <v/>
      </c>
      <c r="V1587" s="12" t="str">
        <f t="shared" ca="1" si="124"/>
        <v/>
      </c>
      <c r="X1587" s="12" t="str">
        <f>IF($B1587="", "", IF(OR(ISNUMBER($B1587)=FALSE, $B1587&lt;Report!$AX$6, $B1587&gt;Report!$AY$17), "Red", ""))</f>
        <v/>
      </c>
    </row>
    <row r="1588" spans="1:24" x14ac:dyDescent="0.25">
      <c r="A1588" s="2"/>
      <c r="B1588" s="86"/>
      <c r="C1588" s="87"/>
      <c r="D1588" s="88"/>
      <c r="E1588" s="89"/>
      <c r="F1588" s="90"/>
      <c r="G1588" s="2"/>
      <c r="H1588" s="38" t="str">
        <f t="shared" si="120"/>
        <v/>
      </c>
      <c r="I1588" s="2"/>
      <c r="M1588" s="6" t="str">
        <f t="shared" si="121"/>
        <v/>
      </c>
      <c r="N1588" s="7" t="str">
        <f>IF($D1588="", "", IF(COUNTIF(Budgets!$T$11:$T$20, $D1588)&gt;0, $F$9, IF(COUNTIF(Budgets!$T$22:$T$46, $D1588)&gt;0, $E$9, "")))</f>
        <v/>
      </c>
      <c r="P1588" s="12" t="str">
        <f t="shared" si="122"/>
        <v/>
      </c>
      <c r="R1588" s="12" t="str">
        <f t="shared" si="123"/>
        <v/>
      </c>
      <c r="T1588" s="12" t="str">
        <f ca="1">IFERROR(INDEX(Report!$BE$6:$BE$17, MATCH($P1588, Report!$AZ$6:$AZ$17, 0)), "")</f>
        <v/>
      </c>
      <c r="V1588" s="12" t="str">
        <f t="shared" ca="1" si="124"/>
        <v/>
      </c>
      <c r="X1588" s="12" t="str">
        <f>IF($B1588="", "", IF(OR(ISNUMBER($B1588)=FALSE, $B1588&lt;Report!$AX$6, $B1588&gt;Report!$AY$17), "Red", ""))</f>
        <v/>
      </c>
    </row>
    <row r="1589" spans="1:24" x14ac:dyDescent="0.25">
      <c r="A1589" s="2"/>
      <c r="B1589" s="86"/>
      <c r="C1589" s="87"/>
      <c r="D1589" s="88"/>
      <c r="E1589" s="89"/>
      <c r="F1589" s="90"/>
      <c r="G1589" s="2"/>
      <c r="H1589" s="38" t="str">
        <f t="shared" si="120"/>
        <v/>
      </c>
      <c r="I1589" s="2"/>
      <c r="M1589" s="6" t="str">
        <f t="shared" si="121"/>
        <v/>
      </c>
      <c r="N1589" s="7" t="str">
        <f>IF($D1589="", "", IF(COUNTIF(Budgets!$T$11:$T$20, $D1589)&gt;0, $F$9, IF(COUNTIF(Budgets!$T$22:$T$46, $D1589)&gt;0, $E$9, "")))</f>
        <v/>
      </c>
      <c r="P1589" s="12" t="str">
        <f t="shared" si="122"/>
        <v/>
      </c>
      <c r="R1589" s="12" t="str">
        <f t="shared" si="123"/>
        <v/>
      </c>
      <c r="T1589" s="12" t="str">
        <f ca="1">IFERROR(INDEX(Report!$BE$6:$BE$17, MATCH($P1589, Report!$AZ$6:$AZ$17, 0)), "")</f>
        <v/>
      </c>
      <c r="V1589" s="12" t="str">
        <f t="shared" ca="1" si="124"/>
        <v/>
      </c>
      <c r="X1589" s="12" t="str">
        <f>IF($B1589="", "", IF(OR(ISNUMBER($B1589)=FALSE, $B1589&lt;Report!$AX$6, $B1589&gt;Report!$AY$17), "Red", ""))</f>
        <v/>
      </c>
    </row>
    <row r="1590" spans="1:24" x14ac:dyDescent="0.25">
      <c r="A1590" s="2"/>
      <c r="B1590" s="86"/>
      <c r="C1590" s="87"/>
      <c r="D1590" s="88"/>
      <c r="E1590" s="89"/>
      <c r="F1590" s="90"/>
      <c r="G1590" s="2"/>
      <c r="H1590" s="38" t="str">
        <f t="shared" si="120"/>
        <v/>
      </c>
      <c r="I1590" s="2"/>
      <c r="M1590" s="6" t="str">
        <f t="shared" si="121"/>
        <v/>
      </c>
      <c r="N1590" s="7" t="str">
        <f>IF($D1590="", "", IF(COUNTIF(Budgets!$T$11:$T$20, $D1590)&gt;0, $F$9, IF(COUNTIF(Budgets!$T$22:$T$46, $D1590)&gt;0, $E$9, "")))</f>
        <v/>
      </c>
      <c r="P1590" s="12" t="str">
        <f t="shared" si="122"/>
        <v/>
      </c>
      <c r="R1590" s="12" t="str">
        <f t="shared" si="123"/>
        <v/>
      </c>
      <c r="T1590" s="12" t="str">
        <f ca="1">IFERROR(INDEX(Report!$BE$6:$BE$17, MATCH($P1590, Report!$AZ$6:$AZ$17, 0)), "")</f>
        <v/>
      </c>
      <c r="V1590" s="12" t="str">
        <f t="shared" ca="1" si="124"/>
        <v/>
      </c>
      <c r="X1590" s="12" t="str">
        <f>IF($B1590="", "", IF(OR(ISNUMBER($B1590)=FALSE, $B1590&lt;Report!$AX$6, $B1590&gt;Report!$AY$17), "Red", ""))</f>
        <v/>
      </c>
    </row>
    <row r="1591" spans="1:24" x14ac:dyDescent="0.25">
      <c r="A1591" s="2"/>
      <c r="B1591" s="86"/>
      <c r="C1591" s="87"/>
      <c r="D1591" s="88"/>
      <c r="E1591" s="89"/>
      <c r="F1591" s="90"/>
      <c r="G1591" s="2"/>
      <c r="H1591" s="38" t="str">
        <f t="shared" si="120"/>
        <v/>
      </c>
      <c r="I1591" s="2"/>
      <c r="M1591" s="6" t="str">
        <f t="shared" si="121"/>
        <v/>
      </c>
      <c r="N1591" s="7" t="str">
        <f>IF($D1591="", "", IF(COUNTIF(Budgets!$T$11:$T$20, $D1591)&gt;0, $F$9, IF(COUNTIF(Budgets!$T$22:$T$46, $D1591)&gt;0, $E$9, "")))</f>
        <v/>
      </c>
      <c r="P1591" s="12" t="str">
        <f t="shared" si="122"/>
        <v/>
      </c>
      <c r="R1591" s="12" t="str">
        <f t="shared" si="123"/>
        <v/>
      </c>
      <c r="T1591" s="12" t="str">
        <f ca="1">IFERROR(INDEX(Report!$BE$6:$BE$17, MATCH($P1591, Report!$AZ$6:$AZ$17, 0)), "")</f>
        <v/>
      </c>
      <c r="V1591" s="12" t="str">
        <f t="shared" ca="1" si="124"/>
        <v/>
      </c>
      <c r="X1591" s="12" t="str">
        <f>IF($B1591="", "", IF(OR(ISNUMBER($B1591)=FALSE, $B1591&lt;Report!$AX$6, $B1591&gt;Report!$AY$17), "Red", ""))</f>
        <v/>
      </c>
    </row>
    <row r="1592" spans="1:24" x14ac:dyDescent="0.25">
      <c r="A1592" s="2"/>
      <c r="B1592" s="86"/>
      <c r="C1592" s="87"/>
      <c r="D1592" s="88"/>
      <c r="E1592" s="89"/>
      <c r="F1592" s="90"/>
      <c r="G1592" s="2"/>
      <c r="H1592" s="38" t="str">
        <f t="shared" si="120"/>
        <v/>
      </c>
      <c r="I1592" s="2"/>
      <c r="M1592" s="6" t="str">
        <f t="shared" si="121"/>
        <v/>
      </c>
      <c r="N1592" s="7" t="str">
        <f>IF($D1592="", "", IF(COUNTIF(Budgets!$T$11:$T$20, $D1592)&gt;0, $F$9, IF(COUNTIF(Budgets!$T$22:$T$46, $D1592)&gt;0, $E$9, "")))</f>
        <v/>
      </c>
      <c r="P1592" s="12" t="str">
        <f t="shared" si="122"/>
        <v/>
      </c>
      <c r="R1592" s="12" t="str">
        <f t="shared" si="123"/>
        <v/>
      </c>
      <c r="T1592" s="12" t="str">
        <f ca="1">IFERROR(INDEX(Report!$BE$6:$BE$17, MATCH($P1592, Report!$AZ$6:$AZ$17, 0)), "")</f>
        <v/>
      </c>
      <c r="V1592" s="12" t="str">
        <f t="shared" ca="1" si="124"/>
        <v/>
      </c>
      <c r="X1592" s="12" t="str">
        <f>IF($B1592="", "", IF(OR(ISNUMBER($B1592)=FALSE, $B1592&lt;Report!$AX$6, $B1592&gt;Report!$AY$17), "Red", ""))</f>
        <v/>
      </c>
    </row>
    <row r="1593" spans="1:24" x14ac:dyDescent="0.25">
      <c r="A1593" s="2"/>
      <c r="B1593" s="86"/>
      <c r="C1593" s="87"/>
      <c r="D1593" s="88"/>
      <c r="E1593" s="89"/>
      <c r="F1593" s="90"/>
      <c r="G1593" s="2"/>
      <c r="H1593" s="38" t="str">
        <f t="shared" si="120"/>
        <v/>
      </c>
      <c r="I1593" s="2"/>
      <c r="M1593" s="6" t="str">
        <f t="shared" si="121"/>
        <v/>
      </c>
      <c r="N1593" s="7" t="str">
        <f>IF($D1593="", "", IF(COUNTIF(Budgets!$T$11:$T$20, $D1593)&gt;0, $F$9, IF(COUNTIF(Budgets!$T$22:$T$46, $D1593)&gt;0, $E$9, "")))</f>
        <v/>
      </c>
      <c r="P1593" s="12" t="str">
        <f t="shared" si="122"/>
        <v/>
      </c>
      <c r="R1593" s="12" t="str">
        <f t="shared" si="123"/>
        <v/>
      </c>
      <c r="T1593" s="12" t="str">
        <f ca="1">IFERROR(INDEX(Report!$BE$6:$BE$17, MATCH($P1593, Report!$AZ$6:$AZ$17, 0)), "")</f>
        <v/>
      </c>
      <c r="V1593" s="12" t="str">
        <f t="shared" ca="1" si="124"/>
        <v/>
      </c>
      <c r="X1593" s="12" t="str">
        <f>IF($B1593="", "", IF(OR(ISNUMBER($B1593)=FALSE, $B1593&lt;Report!$AX$6, $B1593&gt;Report!$AY$17), "Red", ""))</f>
        <v/>
      </c>
    </row>
    <row r="1594" spans="1:24" x14ac:dyDescent="0.25">
      <c r="A1594" s="2"/>
      <c r="B1594" s="86"/>
      <c r="C1594" s="87"/>
      <c r="D1594" s="88"/>
      <c r="E1594" s="89"/>
      <c r="F1594" s="90"/>
      <c r="G1594" s="2"/>
      <c r="H1594" s="38" t="str">
        <f t="shared" si="120"/>
        <v/>
      </c>
      <c r="I1594" s="2"/>
      <c r="M1594" s="6" t="str">
        <f t="shared" si="121"/>
        <v/>
      </c>
      <c r="N1594" s="7" t="str">
        <f>IF($D1594="", "", IF(COUNTIF(Budgets!$T$11:$T$20, $D1594)&gt;0, $F$9, IF(COUNTIF(Budgets!$T$22:$T$46, $D1594)&gt;0, $E$9, "")))</f>
        <v/>
      </c>
      <c r="P1594" s="12" t="str">
        <f t="shared" si="122"/>
        <v/>
      </c>
      <c r="R1594" s="12" t="str">
        <f t="shared" si="123"/>
        <v/>
      </c>
      <c r="T1594" s="12" t="str">
        <f ca="1">IFERROR(INDEX(Report!$BE$6:$BE$17, MATCH($P1594, Report!$AZ$6:$AZ$17, 0)), "")</f>
        <v/>
      </c>
      <c r="V1594" s="12" t="str">
        <f t="shared" ca="1" si="124"/>
        <v/>
      </c>
      <c r="X1594" s="12" t="str">
        <f>IF($B1594="", "", IF(OR(ISNUMBER($B1594)=FALSE, $B1594&lt;Report!$AX$6, $B1594&gt;Report!$AY$17), "Red", ""))</f>
        <v/>
      </c>
    </row>
    <row r="1595" spans="1:24" x14ac:dyDescent="0.25">
      <c r="A1595" s="2"/>
      <c r="B1595" s="86"/>
      <c r="C1595" s="87"/>
      <c r="D1595" s="88"/>
      <c r="E1595" s="89"/>
      <c r="F1595" s="90"/>
      <c r="G1595" s="2"/>
      <c r="H1595" s="38" t="str">
        <f t="shared" si="120"/>
        <v/>
      </c>
      <c r="I1595" s="2"/>
      <c r="M1595" s="6" t="str">
        <f t="shared" si="121"/>
        <v/>
      </c>
      <c r="N1595" s="7" t="str">
        <f>IF($D1595="", "", IF(COUNTIF(Budgets!$T$11:$T$20, $D1595)&gt;0, $F$9, IF(COUNTIF(Budgets!$T$22:$T$46, $D1595)&gt;0, $E$9, "")))</f>
        <v/>
      </c>
      <c r="P1595" s="12" t="str">
        <f t="shared" si="122"/>
        <v/>
      </c>
      <c r="R1595" s="12" t="str">
        <f t="shared" si="123"/>
        <v/>
      </c>
      <c r="T1595" s="12" t="str">
        <f ca="1">IFERROR(INDEX(Report!$BE$6:$BE$17, MATCH($P1595, Report!$AZ$6:$AZ$17, 0)), "")</f>
        <v/>
      </c>
      <c r="V1595" s="12" t="str">
        <f t="shared" ca="1" si="124"/>
        <v/>
      </c>
      <c r="X1595" s="12" t="str">
        <f>IF($B1595="", "", IF(OR(ISNUMBER($B1595)=FALSE, $B1595&lt;Report!$AX$6, $B1595&gt;Report!$AY$17), "Red", ""))</f>
        <v/>
      </c>
    </row>
    <row r="1596" spans="1:24" x14ac:dyDescent="0.25">
      <c r="A1596" s="2"/>
      <c r="B1596" s="86"/>
      <c r="C1596" s="87"/>
      <c r="D1596" s="88"/>
      <c r="E1596" s="89"/>
      <c r="F1596" s="90"/>
      <c r="G1596" s="2"/>
      <c r="H1596" s="38" t="str">
        <f t="shared" si="120"/>
        <v/>
      </c>
      <c r="I1596" s="2"/>
      <c r="M1596" s="6" t="str">
        <f t="shared" si="121"/>
        <v/>
      </c>
      <c r="N1596" s="7" t="str">
        <f>IF($D1596="", "", IF(COUNTIF(Budgets!$T$11:$T$20, $D1596)&gt;0, $F$9, IF(COUNTIF(Budgets!$T$22:$T$46, $D1596)&gt;0, $E$9, "")))</f>
        <v/>
      </c>
      <c r="P1596" s="12" t="str">
        <f t="shared" si="122"/>
        <v/>
      </c>
      <c r="R1596" s="12" t="str">
        <f t="shared" si="123"/>
        <v/>
      </c>
      <c r="T1596" s="12" t="str">
        <f ca="1">IFERROR(INDEX(Report!$BE$6:$BE$17, MATCH($P1596, Report!$AZ$6:$AZ$17, 0)), "")</f>
        <v/>
      </c>
      <c r="V1596" s="12" t="str">
        <f t="shared" ca="1" si="124"/>
        <v/>
      </c>
      <c r="X1596" s="12" t="str">
        <f>IF($B1596="", "", IF(OR(ISNUMBER($B1596)=FALSE, $B1596&lt;Report!$AX$6, $B1596&gt;Report!$AY$17), "Red", ""))</f>
        <v/>
      </c>
    </row>
    <row r="1597" spans="1:24" x14ac:dyDescent="0.25">
      <c r="A1597" s="2"/>
      <c r="B1597" s="86"/>
      <c r="C1597" s="87"/>
      <c r="D1597" s="88"/>
      <c r="E1597" s="89"/>
      <c r="F1597" s="90"/>
      <c r="G1597" s="2"/>
      <c r="H1597" s="38" t="str">
        <f t="shared" si="120"/>
        <v/>
      </c>
      <c r="I1597" s="2"/>
      <c r="M1597" s="6" t="str">
        <f t="shared" si="121"/>
        <v/>
      </c>
      <c r="N1597" s="7" t="str">
        <f>IF($D1597="", "", IF(COUNTIF(Budgets!$T$11:$T$20, $D1597)&gt;0, $F$9, IF(COUNTIF(Budgets!$T$22:$T$46, $D1597)&gt;0, $E$9, "")))</f>
        <v/>
      </c>
      <c r="P1597" s="12" t="str">
        <f t="shared" si="122"/>
        <v/>
      </c>
      <c r="R1597" s="12" t="str">
        <f t="shared" si="123"/>
        <v/>
      </c>
      <c r="T1597" s="12" t="str">
        <f ca="1">IFERROR(INDEX(Report!$BE$6:$BE$17, MATCH($P1597, Report!$AZ$6:$AZ$17, 0)), "")</f>
        <v/>
      </c>
      <c r="V1597" s="12" t="str">
        <f t="shared" ca="1" si="124"/>
        <v/>
      </c>
      <c r="X1597" s="12" t="str">
        <f>IF($B1597="", "", IF(OR(ISNUMBER($B1597)=FALSE, $B1597&lt;Report!$AX$6, $B1597&gt;Report!$AY$17), "Red", ""))</f>
        <v/>
      </c>
    </row>
    <row r="1598" spans="1:24" x14ac:dyDescent="0.25">
      <c r="A1598" s="2"/>
      <c r="B1598" s="86"/>
      <c r="C1598" s="87"/>
      <c r="D1598" s="88"/>
      <c r="E1598" s="89"/>
      <c r="F1598" s="90"/>
      <c r="G1598" s="2"/>
      <c r="H1598" s="38" t="str">
        <f t="shared" si="120"/>
        <v/>
      </c>
      <c r="I1598" s="2"/>
      <c r="M1598" s="6" t="str">
        <f t="shared" si="121"/>
        <v/>
      </c>
      <c r="N1598" s="7" t="str">
        <f>IF($D1598="", "", IF(COUNTIF(Budgets!$T$11:$T$20, $D1598)&gt;0, $F$9, IF(COUNTIF(Budgets!$T$22:$T$46, $D1598)&gt;0, $E$9, "")))</f>
        <v/>
      </c>
      <c r="P1598" s="12" t="str">
        <f t="shared" si="122"/>
        <v/>
      </c>
      <c r="R1598" s="12" t="str">
        <f t="shared" si="123"/>
        <v/>
      </c>
      <c r="T1598" s="12" t="str">
        <f ca="1">IFERROR(INDEX(Report!$BE$6:$BE$17, MATCH($P1598, Report!$AZ$6:$AZ$17, 0)), "")</f>
        <v/>
      </c>
      <c r="V1598" s="12" t="str">
        <f t="shared" ca="1" si="124"/>
        <v/>
      </c>
      <c r="X1598" s="12" t="str">
        <f>IF($B1598="", "", IF(OR(ISNUMBER($B1598)=FALSE, $B1598&lt;Report!$AX$6, $B1598&gt;Report!$AY$17), "Red", ""))</f>
        <v/>
      </c>
    </row>
    <row r="1599" spans="1:24" x14ac:dyDescent="0.25">
      <c r="A1599" s="2"/>
      <c r="B1599" s="86"/>
      <c r="C1599" s="87"/>
      <c r="D1599" s="88"/>
      <c r="E1599" s="89"/>
      <c r="F1599" s="90"/>
      <c r="G1599" s="2"/>
      <c r="H1599" s="38" t="str">
        <f t="shared" si="120"/>
        <v/>
      </c>
      <c r="I1599" s="2"/>
      <c r="M1599" s="6" t="str">
        <f t="shared" si="121"/>
        <v/>
      </c>
      <c r="N1599" s="7" t="str">
        <f>IF($D1599="", "", IF(COUNTIF(Budgets!$T$11:$T$20, $D1599)&gt;0, $F$9, IF(COUNTIF(Budgets!$T$22:$T$46, $D1599)&gt;0, $E$9, "")))</f>
        <v/>
      </c>
      <c r="P1599" s="12" t="str">
        <f t="shared" si="122"/>
        <v/>
      </c>
      <c r="R1599" s="12" t="str">
        <f t="shared" si="123"/>
        <v/>
      </c>
      <c r="T1599" s="12" t="str">
        <f ca="1">IFERROR(INDEX(Report!$BE$6:$BE$17, MATCH($P1599, Report!$AZ$6:$AZ$17, 0)), "")</f>
        <v/>
      </c>
      <c r="V1599" s="12" t="str">
        <f t="shared" ca="1" si="124"/>
        <v/>
      </c>
      <c r="X1599" s="12" t="str">
        <f>IF($B1599="", "", IF(OR(ISNUMBER($B1599)=FALSE, $B1599&lt;Report!$AX$6, $B1599&gt;Report!$AY$17), "Red", ""))</f>
        <v/>
      </c>
    </row>
    <row r="1600" spans="1:24" x14ac:dyDescent="0.25">
      <c r="A1600" s="2"/>
      <c r="B1600" s="86"/>
      <c r="C1600" s="87"/>
      <c r="D1600" s="88"/>
      <c r="E1600" s="89"/>
      <c r="F1600" s="90"/>
      <c r="G1600" s="2"/>
      <c r="H1600" s="38" t="str">
        <f t="shared" si="120"/>
        <v/>
      </c>
      <c r="I1600" s="2"/>
      <c r="M1600" s="6" t="str">
        <f t="shared" si="121"/>
        <v/>
      </c>
      <c r="N1600" s="7" t="str">
        <f>IF($D1600="", "", IF(COUNTIF(Budgets!$T$11:$T$20, $D1600)&gt;0, $F$9, IF(COUNTIF(Budgets!$T$22:$T$46, $D1600)&gt;0, $E$9, "")))</f>
        <v/>
      </c>
      <c r="P1600" s="12" t="str">
        <f t="shared" si="122"/>
        <v/>
      </c>
      <c r="R1600" s="12" t="str">
        <f t="shared" si="123"/>
        <v/>
      </c>
      <c r="T1600" s="12" t="str">
        <f ca="1">IFERROR(INDEX(Report!$BE$6:$BE$17, MATCH($P1600, Report!$AZ$6:$AZ$17, 0)), "")</f>
        <v/>
      </c>
      <c r="V1600" s="12" t="str">
        <f t="shared" ca="1" si="124"/>
        <v/>
      </c>
      <c r="X1600" s="12" t="str">
        <f>IF($B1600="", "", IF(OR(ISNUMBER($B1600)=FALSE, $B1600&lt;Report!$AX$6, $B1600&gt;Report!$AY$17), "Red", ""))</f>
        <v/>
      </c>
    </row>
    <row r="1601" spans="1:24" x14ac:dyDescent="0.25">
      <c r="A1601" s="2"/>
      <c r="B1601" s="86"/>
      <c r="C1601" s="87"/>
      <c r="D1601" s="88"/>
      <c r="E1601" s="89"/>
      <c r="F1601" s="90"/>
      <c r="G1601" s="2"/>
      <c r="H1601" s="38" t="str">
        <f t="shared" si="120"/>
        <v/>
      </c>
      <c r="I1601" s="2"/>
      <c r="M1601" s="6" t="str">
        <f t="shared" si="121"/>
        <v/>
      </c>
      <c r="N1601" s="7" t="str">
        <f>IF($D1601="", "", IF(COUNTIF(Budgets!$T$11:$T$20, $D1601)&gt;0, $F$9, IF(COUNTIF(Budgets!$T$22:$T$46, $D1601)&gt;0, $E$9, "")))</f>
        <v/>
      </c>
      <c r="P1601" s="12" t="str">
        <f t="shared" si="122"/>
        <v/>
      </c>
      <c r="R1601" s="12" t="str">
        <f t="shared" si="123"/>
        <v/>
      </c>
      <c r="T1601" s="12" t="str">
        <f ca="1">IFERROR(INDEX(Report!$BE$6:$BE$17, MATCH($P1601, Report!$AZ$6:$AZ$17, 0)), "")</f>
        <v/>
      </c>
      <c r="V1601" s="12" t="str">
        <f t="shared" ca="1" si="124"/>
        <v/>
      </c>
      <c r="X1601" s="12" t="str">
        <f>IF($B1601="", "", IF(OR(ISNUMBER($B1601)=FALSE, $B1601&lt;Report!$AX$6, $B1601&gt;Report!$AY$17), "Red", ""))</f>
        <v/>
      </c>
    </row>
    <row r="1602" spans="1:24" x14ac:dyDescent="0.25">
      <c r="A1602" s="2"/>
      <c r="B1602" s="86"/>
      <c r="C1602" s="87"/>
      <c r="D1602" s="88"/>
      <c r="E1602" s="89"/>
      <c r="F1602" s="90"/>
      <c r="G1602" s="2"/>
      <c r="H1602" s="38" t="str">
        <f t="shared" si="120"/>
        <v/>
      </c>
      <c r="I1602" s="2"/>
      <c r="M1602" s="6" t="str">
        <f t="shared" si="121"/>
        <v/>
      </c>
      <c r="N1602" s="7" t="str">
        <f>IF($D1602="", "", IF(COUNTIF(Budgets!$T$11:$T$20, $D1602)&gt;0, $F$9, IF(COUNTIF(Budgets!$T$22:$T$46, $D1602)&gt;0, $E$9, "")))</f>
        <v/>
      </c>
      <c r="P1602" s="12" t="str">
        <f t="shared" si="122"/>
        <v/>
      </c>
      <c r="R1602" s="12" t="str">
        <f t="shared" si="123"/>
        <v/>
      </c>
      <c r="T1602" s="12" t="str">
        <f ca="1">IFERROR(INDEX(Report!$BE$6:$BE$17, MATCH($P1602, Report!$AZ$6:$AZ$17, 0)), "")</f>
        <v/>
      </c>
      <c r="V1602" s="12" t="str">
        <f t="shared" ca="1" si="124"/>
        <v/>
      </c>
      <c r="X1602" s="12" t="str">
        <f>IF($B1602="", "", IF(OR(ISNUMBER($B1602)=FALSE, $B1602&lt;Report!$AX$6, $B1602&gt;Report!$AY$17), "Red", ""))</f>
        <v/>
      </c>
    </row>
    <row r="1603" spans="1:24" x14ac:dyDescent="0.25">
      <c r="A1603" s="2"/>
      <c r="B1603" s="86"/>
      <c r="C1603" s="87"/>
      <c r="D1603" s="88"/>
      <c r="E1603" s="89"/>
      <c r="F1603" s="90"/>
      <c r="G1603" s="2"/>
      <c r="H1603" s="38" t="str">
        <f t="shared" si="120"/>
        <v/>
      </c>
      <c r="I1603" s="2"/>
      <c r="M1603" s="6" t="str">
        <f t="shared" si="121"/>
        <v/>
      </c>
      <c r="N1603" s="7" t="str">
        <f>IF($D1603="", "", IF(COUNTIF(Budgets!$T$11:$T$20, $D1603)&gt;0, $F$9, IF(COUNTIF(Budgets!$T$22:$T$46, $D1603)&gt;0, $E$9, "")))</f>
        <v/>
      </c>
      <c r="P1603" s="12" t="str">
        <f t="shared" si="122"/>
        <v/>
      </c>
      <c r="R1603" s="12" t="str">
        <f t="shared" si="123"/>
        <v/>
      </c>
      <c r="T1603" s="12" t="str">
        <f ca="1">IFERROR(INDEX(Report!$BE$6:$BE$17, MATCH($P1603, Report!$AZ$6:$AZ$17, 0)), "")</f>
        <v/>
      </c>
      <c r="V1603" s="12" t="str">
        <f t="shared" ca="1" si="124"/>
        <v/>
      </c>
      <c r="X1603" s="12" t="str">
        <f>IF($B1603="", "", IF(OR(ISNUMBER($B1603)=FALSE, $B1603&lt;Report!$AX$6, $B1603&gt;Report!$AY$17), "Red", ""))</f>
        <v/>
      </c>
    </row>
    <row r="1604" spans="1:24" x14ac:dyDescent="0.25">
      <c r="A1604" s="2"/>
      <c r="B1604" s="86"/>
      <c r="C1604" s="87"/>
      <c r="D1604" s="88"/>
      <c r="E1604" s="89"/>
      <c r="F1604" s="90"/>
      <c r="G1604" s="2"/>
      <c r="H1604" s="38" t="str">
        <f t="shared" si="120"/>
        <v/>
      </c>
      <c r="I1604" s="2"/>
      <c r="M1604" s="6" t="str">
        <f t="shared" si="121"/>
        <v/>
      </c>
      <c r="N1604" s="7" t="str">
        <f>IF($D1604="", "", IF(COUNTIF(Budgets!$T$11:$T$20, $D1604)&gt;0, $F$9, IF(COUNTIF(Budgets!$T$22:$T$46, $D1604)&gt;0, $E$9, "")))</f>
        <v/>
      </c>
      <c r="P1604" s="12" t="str">
        <f t="shared" si="122"/>
        <v/>
      </c>
      <c r="R1604" s="12" t="str">
        <f t="shared" si="123"/>
        <v/>
      </c>
      <c r="T1604" s="12" t="str">
        <f ca="1">IFERROR(INDEX(Report!$BE$6:$BE$17, MATCH($P1604, Report!$AZ$6:$AZ$17, 0)), "")</f>
        <v/>
      </c>
      <c r="V1604" s="12" t="str">
        <f t="shared" ca="1" si="124"/>
        <v/>
      </c>
      <c r="X1604" s="12" t="str">
        <f>IF($B1604="", "", IF(OR(ISNUMBER($B1604)=FALSE, $B1604&lt;Report!$AX$6, $B1604&gt;Report!$AY$17), "Red", ""))</f>
        <v/>
      </c>
    </row>
    <row r="1605" spans="1:24" x14ac:dyDescent="0.25">
      <c r="A1605" s="2"/>
      <c r="B1605" s="86"/>
      <c r="C1605" s="87"/>
      <c r="D1605" s="88"/>
      <c r="E1605" s="89"/>
      <c r="F1605" s="90"/>
      <c r="G1605" s="2"/>
      <c r="H1605" s="38" t="str">
        <f t="shared" si="120"/>
        <v/>
      </c>
      <c r="I1605" s="2"/>
      <c r="M1605" s="6" t="str">
        <f t="shared" si="121"/>
        <v/>
      </c>
      <c r="N1605" s="7" t="str">
        <f>IF($D1605="", "", IF(COUNTIF(Budgets!$T$11:$T$20, $D1605)&gt;0, $F$9, IF(COUNTIF(Budgets!$T$22:$T$46, $D1605)&gt;0, $E$9, "")))</f>
        <v/>
      </c>
      <c r="P1605" s="12" t="str">
        <f t="shared" si="122"/>
        <v/>
      </c>
      <c r="R1605" s="12" t="str">
        <f t="shared" si="123"/>
        <v/>
      </c>
      <c r="T1605" s="12" t="str">
        <f ca="1">IFERROR(INDEX(Report!$BE$6:$BE$17, MATCH($P1605, Report!$AZ$6:$AZ$17, 0)), "")</f>
        <v/>
      </c>
      <c r="V1605" s="12" t="str">
        <f t="shared" ca="1" si="124"/>
        <v/>
      </c>
      <c r="X1605" s="12" t="str">
        <f>IF($B1605="", "", IF(OR(ISNUMBER($B1605)=FALSE, $B1605&lt;Report!$AX$6, $B1605&gt;Report!$AY$17), "Red", ""))</f>
        <v/>
      </c>
    </row>
    <row r="1606" spans="1:24" x14ac:dyDescent="0.25">
      <c r="A1606" s="2"/>
      <c r="B1606" s="86"/>
      <c r="C1606" s="87"/>
      <c r="D1606" s="88"/>
      <c r="E1606" s="89"/>
      <c r="F1606" s="90"/>
      <c r="G1606" s="2"/>
      <c r="H1606" s="38" t="str">
        <f t="shared" si="120"/>
        <v/>
      </c>
      <c r="I1606" s="2"/>
      <c r="M1606" s="6" t="str">
        <f t="shared" si="121"/>
        <v/>
      </c>
      <c r="N1606" s="7" t="str">
        <f>IF($D1606="", "", IF(COUNTIF(Budgets!$T$11:$T$20, $D1606)&gt;0, $F$9, IF(COUNTIF(Budgets!$T$22:$T$46, $D1606)&gt;0, $E$9, "")))</f>
        <v/>
      </c>
      <c r="P1606" s="12" t="str">
        <f t="shared" si="122"/>
        <v/>
      </c>
      <c r="R1606" s="12" t="str">
        <f t="shared" si="123"/>
        <v/>
      </c>
      <c r="T1606" s="12" t="str">
        <f ca="1">IFERROR(INDEX(Report!$BE$6:$BE$17, MATCH($P1606, Report!$AZ$6:$AZ$17, 0)), "")</f>
        <v/>
      </c>
      <c r="V1606" s="12" t="str">
        <f t="shared" ca="1" si="124"/>
        <v/>
      </c>
      <c r="X1606" s="12" t="str">
        <f>IF($B1606="", "", IF(OR(ISNUMBER($B1606)=FALSE, $B1606&lt;Report!$AX$6, $B1606&gt;Report!$AY$17), "Red", ""))</f>
        <v/>
      </c>
    </row>
    <row r="1607" spans="1:24" x14ac:dyDescent="0.25">
      <c r="A1607" s="2"/>
      <c r="B1607" s="86"/>
      <c r="C1607" s="87"/>
      <c r="D1607" s="88"/>
      <c r="E1607" s="89"/>
      <c r="F1607" s="90"/>
      <c r="G1607" s="2"/>
      <c r="H1607" s="38" t="str">
        <f t="shared" si="120"/>
        <v/>
      </c>
      <c r="I1607" s="2"/>
      <c r="M1607" s="6" t="str">
        <f t="shared" si="121"/>
        <v/>
      </c>
      <c r="N1607" s="7" t="str">
        <f>IF($D1607="", "", IF(COUNTIF(Budgets!$T$11:$T$20, $D1607)&gt;0, $F$9, IF(COUNTIF(Budgets!$T$22:$T$46, $D1607)&gt;0, $E$9, "")))</f>
        <v/>
      </c>
      <c r="P1607" s="12" t="str">
        <f t="shared" si="122"/>
        <v/>
      </c>
      <c r="R1607" s="12" t="str">
        <f t="shared" si="123"/>
        <v/>
      </c>
      <c r="T1607" s="12" t="str">
        <f ca="1">IFERROR(INDEX(Report!$BE$6:$BE$17, MATCH($P1607, Report!$AZ$6:$AZ$17, 0)), "")</f>
        <v/>
      </c>
      <c r="V1607" s="12" t="str">
        <f t="shared" ca="1" si="124"/>
        <v/>
      </c>
      <c r="X1607" s="12" t="str">
        <f>IF($B1607="", "", IF(OR(ISNUMBER($B1607)=FALSE, $B1607&lt;Report!$AX$6, $B1607&gt;Report!$AY$17), "Red", ""))</f>
        <v/>
      </c>
    </row>
    <row r="1608" spans="1:24" x14ac:dyDescent="0.25">
      <c r="A1608" s="2"/>
      <c r="B1608" s="86"/>
      <c r="C1608" s="87"/>
      <c r="D1608" s="88"/>
      <c r="E1608" s="89"/>
      <c r="F1608" s="90"/>
      <c r="G1608" s="2"/>
      <c r="H1608" s="38" t="str">
        <f t="shared" si="120"/>
        <v/>
      </c>
      <c r="I1608" s="2"/>
      <c r="M1608" s="6" t="str">
        <f t="shared" si="121"/>
        <v/>
      </c>
      <c r="N1608" s="7" t="str">
        <f>IF($D1608="", "", IF(COUNTIF(Budgets!$T$11:$T$20, $D1608)&gt;0, $F$9, IF(COUNTIF(Budgets!$T$22:$T$46, $D1608)&gt;0, $E$9, "")))</f>
        <v/>
      </c>
      <c r="P1608" s="12" t="str">
        <f t="shared" si="122"/>
        <v/>
      </c>
      <c r="R1608" s="12" t="str">
        <f t="shared" si="123"/>
        <v/>
      </c>
      <c r="T1608" s="12" t="str">
        <f ca="1">IFERROR(INDEX(Report!$BE$6:$BE$17, MATCH($P1608, Report!$AZ$6:$AZ$17, 0)), "")</f>
        <v/>
      </c>
      <c r="V1608" s="12" t="str">
        <f t="shared" ca="1" si="124"/>
        <v/>
      </c>
      <c r="X1608" s="12" t="str">
        <f>IF($B1608="", "", IF(OR(ISNUMBER($B1608)=FALSE, $B1608&lt;Report!$AX$6, $B1608&gt;Report!$AY$17), "Red", ""))</f>
        <v/>
      </c>
    </row>
    <row r="1609" spans="1:24" x14ac:dyDescent="0.25">
      <c r="A1609" s="2"/>
      <c r="B1609" s="86"/>
      <c r="C1609" s="87"/>
      <c r="D1609" s="88"/>
      <c r="E1609" s="89"/>
      <c r="F1609" s="90"/>
      <c r="G1609" s="2"/>
      <c r="H1609" s="38" t="str">
        <f t="shared" si="120"/>
        <v/>
      </c>
      <c r="I1609" s="2"/>
      <c r="M1609" s="6" t="str">
        <f t="shared" si="121"/>
        <v/>
      </c>
      <c r="N1609" s="7" t="str">
        <f>IF($D1609="", "", IF(COUNTIF(Budgets!$T$11:$T$20, $D1609)&gt;0, $F$9, IF(COUNTIF(Budgets!$T$22:$T$46, $D1609)&gt;0, $E$9, "")))</f>
        <v/>
      </c>
      <c r="P1609" s="12" t="str">
        <f t="shared" si="122"/>
        <v/>
      </c>
      <c r="R1609" s="12" t="str">
        <f t="shared" si="123"/>
        <v/>
      </c>
      <c r="T1609" s="12" t="str">
        <f ca="1">IFERROR(INDEX(Report!$BE$6:$BE$17, MATCH($P1609, Report!$AZ$6:$AZ$17, 0)), "")</f>
        <v/>
      </c>
      <c r="V1609" s="12" t="str">
        <f t="shared" ca="1" si="124"/>
        <v/>
      </c>
      <c r="X1609" s="12" t="str">
        <f>IF($B1609="", "", IF(OR(ISNUMBER($B1609)=FALSE, $B1609&lt;Report!$AX$6, $B1609&gt;Report!$AY$17), "Red", ""))</f>
        <v/>
      </c>
    </row>
    <row r="1610" spans="1:24" x14ac:dyDescent="0.25">
      <c r="A1610" s="2"/>
      <c r="B1610" s="86"/>
      <c r="C1610" s="87"/>
      <c r="D1610" s="88"/>
      <c r="E1610" s="89"/>
      <c r="F1610" s="90"/>
      <c r="G1610" s="2"/>
      <c r="H1610" s="38" t="str">
        <f t="shared" si="120"/>
        <v/>
      </c>
      <c r="I1610" s="2"/>
      <c r="M1610" s="6" t="str">
        <f t="shared" si="121"/>
        <v/>
      </c>
      <c r="N1610" s="7" t="str">
        <f>IF($D1610="", "", IF(COUNTIF(Budgets!$T$11:$T$20, $D1610)&gt;0, $F$9, IF(COUNTIF(Budgets!$T$22:$T$46, $D1610)&gt;0, $E$9, "")))</f>
        <v/>
      </c>
      <c r="P1610" s="12" t="str">
        <f t="shared" si="122"/>
        <v/>
      </c>
      <c r="R1610" s="12" t="str">
        <f t="shared" si="123"/>
        <v/>
      </c>
      <c r="T1610" s="12" t="str">
        <f ca="1">IFERROR(INDEX(Report!$BE$6:$BE$17, MATCH($P1610, Report!$AZ$6:$AZ$17, 0)), "")</f>
        <v/>
      </c>
      <c r="V1610" s="12" t="str">
        <f t="shared" ca="1" si="124"/>
        <v/>
      </c>
      <c r="X1610" s="12" t="str">
        <f>IF($B1610="", "", IF(OR(ISNUMBER($B1610)=FALSE, $B1610&lt;Report!$AX$6, $B1610&gt;Report!$AY$17), "Red", ""))</f>
        <v/>
      </c>
    </row>
    <row r="1611" spans="1:24" x14ac:dyDescent="0.25">
      <c r="A1611" s="2"/>
      <c r="B1611" s="86"/>
      <c r="C1611" s="87"/>
      <c r="D1611" s="88"/>
      <c r="E1611" s="89"/>
      <c r="F1611" s="90"/>
      <c r="G1611" s="2"/>
      <c r="H1611" s="38" t="str">
        <f t="shared" si="120"/>
        <v/>
      </c>
      <c r="I1611" s="2"/>
      <c r="M1611" s="6" t="str">
        <f t="shared" si="121"/>
        <v/>
      </c>
      <c r="N1611" s="7" t="str">
        <f>IF($D1611="", "", IF(COUNTIF(Budgets!$T$11:$T$20, $D1611)&gt;0, $F$9, IF(COUNTIF(Budgets!$T$22:$T$46, $D1611)&gt;0, $E$9, "")))</f>
        <v/>
      </c>
      <c r="P1611" s="12" t="str">
        <f t="shared" si="122"/>
        <v/>
      </c>
      <c r="R1611" s="12" t="str">
        <f t="shared" si="123"/>
        <v/>
      </c>
      <c r="T1611" s="12" t="str">
        <f ca="1">IFERROR(INDEX(Report!$BE$6:$BE$17, MATCH($P1611, Report!$AZ$6:$AZ$17, 0)), "")</f>
        <v/>
      </c>
      <c r="V1611" s="12" t="str">
        <f t="shared" ca="1" si="124"/>
        <v/>
      </c>
      <c r="X1611" s="12" t="str">
        <f>IF($B1611="", "", IF(OR(ISNUMBER($B1611)=FALSE, $B1611&lt;Report!$AX$6, $B1611&gt;Report!$AY$17), "Red", ""))</f>
        <v/>
      </c>
    </row>
    <row r="1612" spans="1:24" x14ac:dyDescent="0.25">
      <c r="A1612" s="2"/>
      <c r="B1612" s="86"/>
      <c r="C1612" s="87"/>
      <c r="D1612" s="88"/>
      <c r="E1612" s="89"/>
      <c r="F1612" s="90"/>
      <c r="G1612" s="2"/>
      <c r="H1612" s="38" t="str">
        <f t="shared" ref="H1612:H1675" si="125">IF(OR($M1612="", $N1612=""), "", IF($M1612=$N1612, "", $H$9))</f>
        <v/>
      </c>
      <c r="I1612" s="2"/>
      <c r="M1612" s="6" t="str">
        <f t="shared" ref="M1612:M1675" si="126">IF(AND($E1612="", $F1612=""), "", IF(AND(NOT($E1612=""), NOT($F1612="")), "", IF($E1612="", $F$9, IF($F1612="", $E$9, ""))))</f>
        <v/>
      </c>
      <c r="N1612" s="7" t="str">
        <f>IF($D1612="", "", IF(COUNTIF(Budgets!$T$11:$T$20, $D1612)&gt;0, $F$9, IF(COUNTIF(Budgets!$T$22:$T$46, $D1612)&gt;0, $E$9, "")))</f>
        <v/>
      </c>
      <c r="P1612" s="12" t="str">
        <f t="shared" ref="P1612:P1675" si="127">IF($B1612="", "", IFERROR(TEXT($B1612, "mmm yyyy"), ""))</f>
        <v/>
      </c>
      <c r="R1612" s="12" t="str">
        <f t="shared" ref="R1612:R1675" si="128">IF(OR($P1612="", $D1612=""), "", CONCATENATE($D1612, " - ", $P1612))</f>
        <v/>
      </c>
      <c r="T1612" s="12" t="str">
        <f ca="1">IFERROR(INDEX(Report!$BE$6:$BE$17, MATCH($P1612, Report!$AZ$6:$AZ$17, 0)), "")</f>
        <v/>
      </c>
      <c r="V1612" s="12" t="str">
        <f t="shared" ref="V1612:V1675" ca="1" si="129">IF($T1612="X", IF($D1612="", "", $D1612), "")</f>
        <v/>
      </c>
      <c r="X1612" s="12" t="str">
        <f>IF($B1612="", "", IF(OR(ISNUMBER($B1612)=FALSE, $B1612&lt;Report!$AX$6, $B1612&gt;Report!$AY$17), "Red", ""))</f>
        <v/>
      </c>
    </row>
    <row r="1613" spans="1:24" x14ac:dyDescent="0.25">
      <c r="A1613" s="2"/>
      <c r="B1613" s="86"/>
      <c r="C1613" s="87"/>
      <c r="D1613" s="88"/>
      <c r="E1613" s="89"/>
      <c r="F1613" s="90"/>
      <c r="G1613" s="2"/>
      <c r="H1613" s="38" t="str">
        <f t="shared" si="125"/>
        <v/>
      </c>
      <c r="I1613" s="2"/>
      <c r="M1613" s="6" t="str">
        <f t="shared" si="126"/>
        <v/>
      </c>
      <c r="N1613" s="7" t="str">
        <f>IF($D1613="", "", IF(COUNTIF(Budgets!$T$11:$T$20, $D1613)&gt;0, $F$9, IF(COUNTIF(Budgets!$T$22:$T$46, $D1613)&gt;0, $E$9, "")))</f>
        <v/>
      </c>
      <c r="P1613" s="12" t="str">
        <f t="shared" si="127"/>
        <v/>
      </c>
      <c r="R1613" s="12" t="str">
        <f t="shared" si="128"/>
        <v/>
      </c>
      <c r="T1613" s="12" t="str">
        <f ca="1">IFERROR(INDEX(Report!$BE$6:$BE$17, MATCH($P1613, Report!$AZ$6:$AZ$17, 0)), "")</f>
        <v/>
      </c>
      <c r="V1613" s="12" t="str">
        <f t="shared" ca="1" si="129"/>
        <v/>
      </c>
      <c r="X1613" s="12" t="str">
        <f>IF($B1613="", "", IF(OR(ISNUMBER($B1613)=FALSE, $B1613&lt;Report!$AX$6, $B1613&gt;Report!$AY$17), "Red", ""))</f>
        <v/>
      </c>
    </row>
    <row r="1614" spans="1:24" x14ac:dyDescent="0.25">
      <c r="A1614" s="2"/>
      <c r="B1614" s="86"/>
      <c r="C1614" s="87"/>
      <c r="D1614" s="88"/>
      <c r="E1614" s="89"/>
      <c r="F1614" s="90"/>
      <c r="G1614" s="2"/>
      <c r="H1614" s="38" t="str">
        <f t="shared" si="125"/>
        <v/>
      </c>
      <c r="I1614" s="2"/>
      <c r="M1614" s="6" t="str">
        <f t="shared" si="126"/>
        <v/>
      </c>
      <c r="N1614" s="7" t="str">
        <f>IF($D1614="", "", IF(COUNTIF(Budgets!$T$11:$T$20, $D1614)&gt;0, $F$9, IF(COUNTIF(Budgets!$T$22:$T$46, $D1614)&gt;0, $E$9, "")))</f>
        <v/>
      </c>
      <c r="P1614" s="12" t="str">
        <f t="shared" si="127"/>
        <v/>
      </c>
      <c r="R1614" s="12" t="str">
        <f t="shared" si="128"/>
        <v/>
      </c>
      <c r="T1614" s="12" t="str">
        <f ca="1">IFERROR(INDEX(Report!$BE$6:$BE$17, MATCH($P1614, Report!$AZ$6:$AZ$17, 0)), "")</f>
        <v/>
      </c>
      <c r="V1614" s="12" t="str">
        <f t="shared" ca="1" si="129"/>
        <v/>
      </c>
      <c r="X1614" s="12" t="str">
        <f>IF($B1614="", "", IF(OR(ISNUMBER($B1614)=FALSE, $B1614&lt;Report!$AX$6, $B1614&gt;Report!$AY$17), "Red", ""))</f>
        <v/>
      </c>
    </row>
    <row r="1615" spans="1:24" x14ac:dyDescent="0.25">
      <c r="A1615" s="2"/>
      <c r="B1615" s="86"/>
      <c r="C1615" s="87"/>
      <c r="D1615" s="88"/>
      <c r="E1615" s="89"/>
      <c r="F1615" s="90"/>
      <c r="G1615" s="2"/>
      <c r="H1615" s="38" t="str">
        <f t="shared" si="125"/>
        <v/>
      </c>
      <c r="I1615" s="2"/>
      <c r="M1615" s="6" t="str">
        <f t="shared" si="126"/>
        <v/>
      </c>
      <c r="N1615" s="7" t="str">
        <f>IF($D1615="", "", IF(COUNTIF(Budgets!$T$11:$T$20, $D1615)&gt;0, $F$9, IF(COUNTIF(Budgets!$T$22:$T$46, $D1615)&gt;0, $E$9, "")))</f>
        <v/>
      </c>
      <c r="P1615" s="12" t="str">
        <f t="shared" si="127"/>
        <v/>
      </c>
      <c r="R1615" s="12" t="str">
        <f t="shared" si="128"/>
        <v/>
      </c>
      <c r="T1615" s="12" t="str">
        <f ca="1">IFERROR(INDEX(Report!$BE$6:$BE$17, MATCH($P1615, Report!$AZ$6:$AZ$17, 0)), "")</f>
        <v/>
      </c>
      <c r="V1615" s="12" t="str">
        <f t="shared" ca="1" si="129"/>
        <v/>
      </c>
      <c r="X1615" s="12" t="str">
        <f>IF($B1615="", "", IF(OR(ISNUMBER($B1615)=FALSE, $B1615&lt;Report!$AX$6, $B1615&gt;Report!$AY$17), "Red", ""))</f>
        <v/>
      </c>
    </row>
    <row r="1616" spans="1:24" x14ac:dyDescent="0.25">
      <c r="A1616" s="2"/>
      <c r="B1616" s="86"/>
      <c r="C1616" s="87"/>
      <c r="D1616" s="88"/>
      <c r="E1616" s="89"/>
      <c r="F1616" s="90"/>
      <c r="G1616" s="2"/>
      <c r="H1616" s="38" t="str">
        <f t="shared" si="125"/>
        <v/>
      </c>
      <c r="I1616" s="2"/>
      <c r="M1616" s="6" t="str">
        <f t="shared" si="126"/>
        <v/>
      </c>
      <c r="N1616" s="7" t="str">
        <f>IF($D1616="", "", IF(COUNTIF(Budgets!$T$11:$T$20, $D1616)&gt;0, $F$9, IF(COUNTIF(Budgets!$T$22:$T$46, $D1616)&gt;0, $E$9, "")))</f>
        <v/>
      </c>
      <c r="P1616" s="12" t="str">
        <f t="shared" si="127"/>
        <v/>
      </c>
      <c r="R1616" s="12" t="str">
        <f t="shared" si="128"/>
        <v/>
      </c>
      <c r="T1616" s="12" t="str">
        <f ca="1">IFERROR(INDEX(Report!$BE$6:$BE$17, MATCH($P1616, Report!$AZ$6:$AZ$17, 0)), "")</f>
        <v/>
      </c>
      <c r="V1616" s="12" t="str">
        <f t="shared" ca="1" si="129"/>
        <v/>
      </c>
      <c r="X1616" s="12" t="str">
        <f>IF($B1616="", "", IF(OR(ISNUMBER($B1616)=FALSE, $B1616&lt;Report!$AX$6, $B1616&gt;Report!$AY$17), "Red", ""))</f>
        <v/>
      </c>
    </row>
    <row r="1617" spans="1:24" x14ac:dyDescent="0.25">
      <c r="A1617" s="2"/>
      <c r="B1617" s="86"/>
      <c r="C1617" s="87"/>
      <c r="D1617" s="88"/>
      <c r="E1617" s="89"/>
      <c r="F1617" s="90"/>
      <c r="G1617" s="2"/>
      <c r="H1617" s="38" t="str">
        <f t="shared" si="125"/>
        <v/>
      </c>
      <c r="I1617" s="2"/>
      <c r="M1617" s="6" t="str">
        <f t="shared" si="126"/>
        <v/>
      </c>
      <c r="N1617" s="7" t="str">
        <f>IF($D1617="", "", IF(COUNTIF(Budgets!$T$11:$T$20, $D1617)&gt;0, $F$9, IF(COUNTIF(Budgets!$T$22:$T$46, $D1617)&gt;0, $E$9, "")))</f>
        <v/>
      </c>
      <c r="P1617" s="12" t="str">
        <f t="shared" si="127"/>
        <v/>
      </c>
      <c r="R1617" s="12" t="str">
        <f t="shared" si="128"/>
        <v/>
      </c>
      <c r="T1617" s="12" t="str">
        <f ca="1">IFERROR(INDEX(Report!$BE$6:$BE$17, MATCH($P1617, Report!$AZ$6:$AZ$17, 0)), "")</f>
        <v/>
      </c>
      <c r="V1617" s="12" t="str">
        <f t="shared" ca="1" si="129"/>
        <v/>
      </c>
      <c r="X1617" s="12" t="str">
        <f>IF($B1617="", "", IF(OR(ISNUMBER($B1617)=FALSE, $B1617&lt;Report!$AX$6, $B1617&gt;Report!$AY$17), "Red", ""))</f>
        <v/>
      </c>
    </row>
    <row r="1618" spans="1:24" x14ac:dyDescent="0.25">
      <c r="A1618" s="2"/>
      <c r="B1618" s="86"/>
      <c r="C1618" s="87"/>
      <c r="D1618" s="88"/>
      <c r="E1618" s="89"/>
      <c r="F1618" s="90"/>
      <c r="G1618" s="2"/>
      <c r="H1618" s="38" t="str">
        <f t="shared" si="125"/>
        <v/>
      </c>
      <c r="I1618" s="2"/>
      <c r="M1618" s="6" t="str">
        <f t="shared" si="126"/>
        <v/>
      </c>
      <c r="N1618" s="7" t="str">
        <f>IF($D1618="", "", IF(COUNTIF(Budgets!$T$11:$T$20, $D1618)&gt;0, $F$9, IF(COUNTIF(Budgets!$T$22:$T$46, $D1618)&gt;0, $E$9, "")))</f>
        <v/>
      </c>
      <c r="P1618" s="12" t="str">
        <f t="shared" si="127"/>
        <v/>
      </c>
      <c r="R1618" s="12" t="str">
        <f t="shared" si="128"/>
        <v/>
      </c>
      <c r="T1618" s="12" t="str">
        <f ca="1">IFERROR(INDEX(Report!$BE$6:$BE$17, MATCH($P1618, Report!$AZ$6:$AZ$17, 0)), "")</f>
        <v/>
      </c>
      <c r="V1618" s="12" t="str">
        <f t="shared" ca="1" si="129"/>
        <v/>
      </c>
      <c r="X1618" s="12" t="str">
        <f>IF($B1618="", "", IF(OR(ISNUMBER($B1618)=FALSE, $B1618&lt;Report!$AX$6, $B1618&gt;Report!$AY$17), "Red", ""))</f>
        <v/>
      </c>
    </row>
    <row r="1619" spans="1:24" x14ac:dyDescent="0.25">
      <c r="A1619" s="2"/>
      <c r="B1619" s="86"/>
      <c r="C1619" s="87"/>
      <c r="D1619" s="88"/>
      <c r="E1619" s="89"/>
      <c r="F1619" s="90"/>
      <c r="G1619" s="2"/>
      <c r="H1619" s="38" t="str">
        <f t="shared" si="125"/>
        <v/>
      </c>
      <c r="I1619" s="2"/>
      <c r="M1619" s="6" t="str">
        <f t="shared" si="126"/>
        <v/>
      </c>
      <c r="N1619" s="7" t="str">
        <f>IF($D1619="", "", IF(COUNTIF(Budgets!$T$11:$T$20, $D1619)&gt;0, $F$9, IF(COUNTIF(Budgets!$T$22:$T$46, $D1619)&gt;0, $E$9, "")))</f>
        <v/>
      </c>
      <c r="P1619" s="12" t="str">
        <f t="shared" si="127"/>
        <v/>
      </c>
      <c r="R1619" s="12" t="str">
        <f t="shared" si="128"/>
        <v/>
      </c>
      <c r="T1619" s="12" t="str">
        <f ca="1">IFERROR(INDEX(Report!$BE$6:$BE$17, MATCH($P1619, Report!$AZ$6:$AZ$17, 0)), "")</f>
        <v/>
      </c>
      <c r="V1619" s="12" t="str">
        <f t="shared" ca="1" si="129"/>
        <v/>
      </c>
      <c r="X1619" s="12" t="str">
        <f>IF($B1619="", "", IF(OR(ISNUMBER($B1619)=FALSE, $B1619&lt;Report!$AX$6, $B1619&gt;Report!$AY$17), "Red", ""))</f>
        <v/>
      </c>
    </row>
    <row r="1620" spans="1:24" x14ac:dyDescent="0.25">
      <c r="A1620" s="2"/>
      <c r="B1620" s="86"/>
      <c r="C1620" s="87"/>
      <c r="D1620" s="88"/>
      <c r="E1620" s="89"/>
      <c r="F1620" s="90"/>
      <c r="G1620" s="2"/>
      <c r="H1620" s="38" t="str">
        <f t="shared" si="125"/>
        <v/>
      </c>
      <c r="I1620" s="2"/>
      <c r="M1620" s="6" t="str">
        <f t="shared" si="126"/>
        <v/>
      </c>
      <c r="N1620" s="7" t="str">
        <f>IF($D1620="", "", IF(COUNTIF(Budgets!$T$11:$T$20, $D1620)&gt;0, $F$9, IF(COUNTIF(Budgets!$T$22:$T$46, $D1620)&gt;0, $E$9, "")))</f>
        <v/>
      </c>
      <c r="P1620" s="12" t="str">
        <f t="shared" si="127"/>
        <v/>
      </c>
      <c r="R1620" s="12" t="str">
        <f t="shared" si="128"/>
        <v/>
      </c>
      <c r="T1620" s="12" t="str">
        <f ca="1">IFERROR(INDEX(Report!$BE$6:$BE$17, MATCH($P1620, Report!$AZ$6:$AZ$17, 0)), "")</f>
        <v/>
      </c>
      <c r="V1620" s="12" t="str">
        <f t="shared" ca="1" si="129"/>
        <v/>
      </c>
      <c r="X1620" s="12" t="str">
        <f>IF($B1620="", "", IF(OR(ISNUMBER($B1620)=FALSE, $B1620&lt;Report!$AX$6, $B1620&gt;Report!$AY$17), "Red", ""))</f>
        <v/>
      </c>
    </row>
    <row r="1621" spans="1:24" x14ac:dyDescent="0.25">
      <c r="A1621" s="2"/>
      <c r="B1621" s="86"/>
      <c r="C1621" s="87"/>
      <c r="D1621" s="88"/>
      <c r="E1621" s="89"/>
      <c r="F1621" s="90"/>
      <c r="G1621" s="2"/>
      <c r="H1621" s="38" t="str">
        <f t="shared" si="125"/>
        <v/>
      </c>
      <c r="I1621" s="2"/>
      <c r="M1621" s="6" t="str">
        <f t="shared" si="126"/>
        <v/>
      </c>
      <c r="N1621" s="7" t="str">
        <f>IF($D1621="", "", IF(COUNTIF(Budgets!$T$11:$T$20, $D1621)&gt;0, $F$9, IF(COUNTIF(Budgets!$T$22:$T$46, $D1621)&gt;0, $E$9, "")))</f>
        <v/>
      </c>
      <c r="P1621" s="12" t="str">
        <f t="shared" si="127"/>
        <v/>
      </c>
      <c r="R1621" s="12" t="str">
        <f t="shared" si="128"/>
        <v/>
      </c>
      <c r="T1621" s="12" t="str">
        <f ca="1">IFERROR(INDEX(Report!$BE$6:$BE$17, MATCH($P1621, Report!$AZ$6:$AZ$17, 0)), "")</f>
        <v/>
      </c>
      <c r="V1621" s="12" t="str">
        <f t="shared" ca="1" si="129"/>
        <v/>
      </c>
      <c r="X1621" s="12" t="str">
        <f>IF($B1621="", "", IF(OR(ISNUMBER($B1621)=FALSE, $B1621&lt;Report!$AX$6, $B1621&gt;Report!$AY$17), "Red", ""))</f>
        <v/>
      </c>
    </row>
    <row r="1622" spans="1:24" x14ac:dyDescent="0.25">
      <c r="A1622" s="2"/>
      <c r="B1622" s="86"/>
      <c r="C1622" s="87"/>
      <c r="D1622" s="88"/>
      <c r="E1622" s="89"/>
      <c r="F1622" s="90"/>
      <c r="G1622" s="2"/>
      <c r="H1622" s="38" t="str">
        <f t="shared" si="125"/>
        <v/>
      </c>
      <c r="I1622" s="2"/>
      <c r="M1622" s="6" t="str">
        <f t="shared" si="126"/>
        <v/>
      </c>
      <c r="N1622" s="7" t="str">
        <f>IF($D1622="", "", IF(COUNTIF(Budgets!$T$11:$T$20, $D1622)&gt;0, $F$9, IF(COUNTIF(Budgets!$T$22:$T$46, $D1622)&gt;0, $E$9, "")))</f>
        <v/>
      </c>
      <c r="P1622" s="12" t="str">
        <f t="shared" si="127"/>
        <v/>
      </c>
      <c r="R1622" s="12" t="str">
        <f t="shared" si="128"/>
        <v/>
      </c>
      <c r="T1622" s="12" t="str">
        <f ca="1">IFERROR(INDEX(Report!$BE$6:$BE$17, MATCH($P1622, Report!$AZ$6:$AZ$17, 0)), "")</f>
        <v/>
      </c>
      <c r="V1622" s="12" t="str">
        <f t="shared" ca="1" si="129"/>
        <v/>
      </c>
      <c r="X1622" s="12" t="str">
        <f>IF($B1622="", "", IF(OR(ISNUMBER($B1622)=FALSE, $B1622&lt;Report!$AX$6, $B1622&gt;Report!$AY$17), "Red", ""))</f>
        <v/>
      </c>
    </row>
    <row r="1623" spans="1:24" x14ac:dyDescent="0.25">
      <c r="A1623" s="2"/>
      <c r="B1623" s="86"/>
      <c r="C1623" s="87"/>
      <c r="D1623" s="88"/>
      <c r="E1623" s="89"/>
      <c r="F1623" s="90"/>
      <c r="G1623" s="2"/>
      <c r="H1623" s="38" t="str">
        <f t="shared" si="125"/>
        <v/>
      </c>
      <c r="I1623" s="2"/>
      <c r="M1623" s="6" t="str">
        <f t="shared" si="126"/>
        <v/>
      </c>
      <c r="N1623" s="7" t="str">
        <f>IF($D1623="", "", IF(COUNTIF(Budgets!$T$11:$T$20, $D1623)&gt;0, $F$9, IF(COUNTIF(Budgets!$T$22:$T$46, $D1623)&gt;0, $E$9, "")))</f>
        <v/>
      </c>
      <c r="P1623" s="12" t="str">
        <f t="shared" si="127"/>
        <v/>
      </c>
      <c r="R1623" s="12" t="str">
        <f t="shared" si="128"/>
        <v/>
      </c>
      <c r="T1623" s="12" t="str">
        <f ca="1">IFERROR(INDEX(Report!$BE$6:$BE$17, MATCH($P1623, Report!$AZ$6:$AZ$17, 0)), "")</f>
        <v/>
      </c>
      <c r="V1623" s="12" t="str">
        <f t="shared" ca="1" si="129"/>
        <v/>
      </c>
      <c r="X1623" s="12" t="str">
        <f>IF($B1623="", "", IF(OR(ISNUMBER($B1623)=FALSE, $B1623&lt;Report!$AX$6, $B1623&gt;Report!$AY$17), "Red", ""))</f>
        <v/>
      </c>
    </row>
    <row r="1624" spans="1:24" x14ac:dyDescent="0.25">
      <c r="A1624" s="2"/>
      <c r="B1624" s="86"/>
      <c r="C1624" s="87"/>
      <c r="D1624" s="88"/>
      <c r="E1624" s="89"/>
      <c r="F1624" s="90"/>
      <c r="G1624" s="2"/>
      <c r="H1624" s="38" t="str">
        <f t="shared" si="125"/>
        <v/>
      </c>
      <c r="I1624" s="2"/>
      <c r="M1624" s="6" t="str">
        <f t="shared" si="126"/>
        <v/>
      </c>
      <c r="N1624" s="7" t="str">
        <f>IF($D1624="", "", IF(COUNTIF(Budgets!$T$11:$T$20, $D1624)&gt;0, $F$9, IF(COUNTIF(Budgets!$T$22:$T$46, $D1624)&gt;0, $E$9, "")))</f>
        <v/>
      </c>
      <c r="P1624" s="12" t="str">
        <f t="shared" si="127"/>
        <v/>
      </c>
      <c r="R1624" s="12" t="str">
        <f t="shared" si="128"/>
        <v/>
      </c>
      <c r="T1624" s="12" t="str">
        <f ca="1">IFERROR(INDEX(Report!$BE$6:$BE$17, MATCH($P1624, Report!$AZ$6:$AZ$17, 0)), "")</f>
        <v/>
      </c>
      <c r="V1624" s="12" t="str">
        <f t="shared" ca="1" si="129"/>
        <v/>
      </c>
      <c r="X1624" s="12" t="str">
        <f>IF($B1624="", "", IF(OR(ISNUMBER($B1624)=FALSE, $B1624&lt;Report!$AX$6, $B1624&gt;Report!$AY$17), "Red", ""))</f>
        <v/>
      </c>
    </row>
    <row r="1625" spans="1:24" x14ac:dyDescent="0.25">
      <c r="A1625" s="2"/>
      <c r="B1625" s="86"/>
      <c r="C1625" s="87"/>
      <c r="D1625" s="88"/>
      <c r="E1625" s="89"/>
      <c r="F1625" s="90"/>
      <c r="G1625" s="2"/>
      <c r="H1625" s="38" t="str">
        <f t="shared" si="125"/>
        <v/>
      </c>
      <c r="I1625" s="2"/>
      <c r="M1625" s="6" t="str">
        <f t="shared" si="126"/>
        <v/>
      </c>
      <c r="N1625" s="7" t="str">
        <f>IF($D1625="", "", IF(COUNTIF(Budgets!$T$11:$T$20, $D1625)&gt;0, $F$9, IF(COUNTIF(Budgets!$T$22:$T$46, $D1625)&gt;0, $E$9, "")))</f>
        <v/>
      </c>
      <c r="P1625" s="12" t="str">
        <f t="shared" si="127"/>
        <v/>
      </c>
      <c r="R1625" s="12" t="str">
        <f t="shared" si="128"/>
        <v/>
      </c>
      <c r="T1625" s="12" t="str">
        <f ca="1">IFERROR(INDEX(Report!$BE$6:$BE$17, MATCH($P1625, Report!$AZ$6:$AZ$17, 0)), "")</f>
        <v/>
      </c>
      <c r="V1625" s="12" t="str">
        <f t="shared" ca="1" si="129"/>
        <v/>
      </c>
      <c r="X1625" s="12" t="str">
        <f>IF($B1625="", "", IF(OR(ISNUMBER($B1625)=FALSE, $B1625&lt;Report!$AX$6, $B1625&gt;Report!$AY$17), "Red", ""))</f>
        <v/>
      </c>
    </row>
    <row r="1626" spans="1:24" x14ac:dyDescent="0.25">
      <c r="A1626" s="2"/>
      <c r="B1626" s="86"/>
      <c r="C1626" s="87"/>
      <c r="D1626" s="88"/>
      <c r="E1626" s="89"/>
      <c r="F1626" s="90"/>
      <c r="G1626" s="2"/>
      <c r="H1626" s="38" t="str">
        <f t="shared" si="125"/>
        <v/>
      </c>
      <c r="I1626" s="2"/>
      <c r="M1626" s="6" t="str">
        <f t="shared" si="126"/>
        <v/>
      </c>
      <c r="N1626" s="7" t="str">
        <f>IF($D1626="", "", IF(COUNTIF(Budgets!$T$11:$T$20, $D1626)&gt;0, $F$9, IF(COUNTIF(Budgets!$T$22:$T$46, $D1626)&gt;0, $E$9, "")))</f>
        <v/>
      </c>
      <c r="P1626" s="12" t="str">
        <f t="shared" si="127"/>
        <v/>
      </c>
      <c r="R1626" s="12" t="str">
        <f t="shared" si="128"/>
        <v/>
      </c>
      <c r="T1626" s="12" t="str">
        <f ca="1">IFERROR(INDEX(Report!$BE$6:$BE$17, MATCH($P1626, Report!$AZ$6:$AZ$17, 0)), "")</f>
        <v/>
      </c>
      <c r="V1626" s="12" t="str">
        <f t="shared" ca="1" si="129"/>
        <v/>
      </c>
      <c r="X1626" s="12" t="str">
        <f>IF($B1626="", "", IF(OR(ISNUMBER($B1626)=FALSE, $B1626&lt;Report!$AX$6, $B1626&gt;Report!$AY$17), "Red", ""))</f>
        <v/>
      </c>
    </row>
    <row r="1627" spans="1:24" x14ac:dyDescent="0.25">
      <c r="A1627" s="2"/>
      <c r="B1627" s="86"/>
      <c r="C1627" s="87"/>
      <c r="D1627" s="88"/>
      <c r="E1627" s="89"/>
      <c r="F1627" s="90"/>
      <c r="G1627" s="2"/>
      <c r="H1627" s="38" t="str">
        <f t="shared" si="125"/>
        <v/>
      </c>
      <c r="I1627" s="2"/>
      <c r="M1627" s="6" t="str">
        <f t="shared" si="126"/>
        <v/>
      </c>
      <c r="N1627" s="7" t="str">
        <f>IF($D1627="", "", IF(COUNTIF(Budgets!$T$11:$T$20, $D1627)&gt;0, $F$9, IF(COUNTIF(Budgets!$T$22:$T$46, $D1627)&gt;0, $E$9, "")))</f>
        <v/>
      </c>
      <c r="P1627" s="12" t="str">
        <f t="shared" si="127"/>
        <v/>
      </c>
      <c r="R1627" s="12" t="str">
        <f t="shared" si="128"/>
        <v/>
      </c>
      <c r="T1627" s="12" t="str">
        <f ca="1">IFERROR(INDEX(Report!$BE$6:$BE$17, MATCH($P1627, Report!$AZ$6:$AZ$17, 0)), "")</f>
        <v/>
      </c>
      <c r="V1627" s="12" t="str">
        <f t="shared" ca="1" si="129"/>
        <v/>
      </c>
      <c r="X1627" s="12" t="str">
        <f>IF($B1627="", "", IF(OR(ISNUMBER($B1627)=FALSE, $B1627&lt;Report!$AX$6, $B1627&gt;Report!$AY$17), "Red", ""))</f>
        <v/>
      </c>
    </row>
    <row r="1628" spans="1:24" x14ac:dyDescent="0.25">
      <c r="A1628" s="2"/>
      <c r="B1628" s="86"/>
      <c r="C1628" s="87"/>
      <c r="D1628" s="88"/>
      <c r="E1628" s="89"/>
      <c r="F1628" s="90"/>
      <c r="G1628" s="2"/>
      <c r="H1628" s="38" t="str">
        <f t="shared" si="125"/>
        <v/>
      </c>
      <c r="I1628" s="2"/>
      <c r="M1628" s="6" t="str">
        <f t="shared" si="126"/>
        <v/>
      </c>
      <c r="N1628" s="7" t="str">
        <f>IF($D1628="", "", IF(COUNTIF(Budgets!$T$11:$T$20, $D1628)&gt;0, $F$9, IF(COUNTIF(Budgets!$T$22:$T$46, $D1628)&gt;0, $E$9, "")))</f>
        <v/>
      </c>
      <c r="P1628" s="12" t="str">
        <f t="shared" si="127"/>
        <v/>
      </c>
      <c r="R1628" s="12" t="str">
        <f t="shared" si="128"/>
        <v/>
      </c>
      <c r="T1628" s="12" t="str">
        <f ca="1">IFERROR(INDEX(Report!$BE$6:$BE$17, MATCH($P1628, Report!$AZ$6:$AZ$17, 0)), "")</f>
        <v/>
      </c>
      <c r="V1628" s="12" t="str">
        <f t="shared" ca="1" si="129"/>
        <v/>
      </c>
      <c r="X1628" s="12" t="str">
        <f>IF($B1628="", "", IF(OR(ISNUMBER($B1628)=FALSE, $B1628&lt;Report!$AX$6, $B1628&gt;Report!$AY$17), "Red", ""))</f>
        <v/>
      </c>
    </row>
    <row r="1629" spans="1:24" x14ac:dyDescent="0.25">
      <c r="A1629" s="2"/>
      <c r="B1629" s="86"/>
      <c r="C1629" s="87"/>
      <c r="D1629" s="88"/>
      <c r="E1629" s="89"/>
      <c r="F1629" s="90"/>
      <c r="G1629" s="2"/>
      <c r="H1629" s="38" t="str">
        <f t="shared" si="125"/>
        <v/>
      </c>
      <c r="I1629" s="2"/>
      <c r="M1629" s="6" t="str">
        <f t="shared" si="126"/>
        <v/>
      </c>
      <c r="N1629" s="7" t="str">
        <f>IF($D1629="", "", IF(COUNTIF(Budgets!$T$11:$T$20, $D1629)&gt;0, $F$9, IF(COUNTIF(Budgets!$T$22:$T$46, $D1629)&gt;0, $E$9, "")))</f>
        <v/>
      </c>
      <c r="P1629" s="12" t="str">
        <f t="shared" si="127"/>
        <v/>
      </c>
      <c r="R1629" s="12" t="str">
        <f t="shared" si="128"/>
        <v/>
      </c>
      <c r="T1629" s="12" t="str">
        <f ca="1">IFERROR(INDEX(Report!$BE$6:$BE$17, MATCH($P1629, Report!$AZ$6:$AZ$17, 0)), "")</f>
        <v/>
      </c>
      <c r="V1629" s="12" t="str">
        <f t="shared" ca="1" si="129"/>
        <v/>
      </c>
      <c r="X1629" s="12" t="str">
        <f>IF($B1629="", "", IF(OR(ISNUMBER($B1629)=FALSE, $B1629&lt;Report!$AX$6, $B1629&gt;Report!$AY$17), "Red", ""))</f>
        <v/>
      </c>
    </row>
    <row r="1630" spans="1:24" x14ac:dyDescent="0.25">
      <c r="A1630" s="2"/>
      <c r="B1630" s="86"/>
      <c r="C1630" s="87"/>
      <c r="D1630" s="88"/>
      <c r="E1630" s="89"/>
      <c r="F1630" s="90"/>
      <c r="G1630" s="2"/>
      <c r="H1630" s="38" t="str">
        <f t="shared" si="125"/>
        <v/>
      </c>
      <c r="I1630" s="2"/>
      <c r="M1630" s="6" t="str">
        <f t="shared" si="126"/>
        <v/>
      </c>
      <c r="N1630" s="7" t="str">
        <f>IF($D1630="", "", IF(COUNTIF(Budgets!$T$11:$T$20, $D1630)&gt;0, $F$9, IF(COUNTIF(Budgets!$T$22:$T$46, $D1630)&gt;0, $E$9, "")))</f>
        <v/>
      </c>
      <c r="P1630" s="12" t="str">
        <f t="shared" si="127"/>
        <v/>
      </c>
      <c r="R1630" s="12" t="str">
        <f t="shared" si="128"/>
        <v/>
      </c>
      <c r="T1630" s="12" t="str">
        <f ca="1">IFERROR(INDEX(Report!$BE$6:$BE$17, MATCH($P1630, Report!$AZ$6:$AZ$17, 0)), "")</f>
        <v/>
      </c>
      <c r="V1630" s="12" t="str">
        <f t="shared" ca="1" si="129"/>
        <v/>
      </c>
      <c r="X1630" s="12" t="str">
        <f>IF($B1630="", "", IF(OR(ISNUMBER($B1630)=FALSE, $B1630&lt;Report!$AX$6, $B1630&gt;Report!$AY$17), "Red", ""))</f>
        <v/>
      </c>
    </row>
    <row r="1631" spans="1:24" x14ac:dyDescent="0.25">
      <c r="A1631" s="2"/>
      <c r="B1631" s="86"/>
      <c r="C1631" s="87"/>
      <c r="D1631" s="88"/>
      <c r="E1631" s="89"/>
      <c r="F1631" s="90"/>
      <c r="G1631" s="2"/>
      <c r="H1631" s="38" t="str">
        <f t="shared" si="125"/>
        <v/>
      </c>
      <c r="I1631" s="2"/>
      <c r="M1631" s="6" t="str">
        <f t="shared" si="126"/>
        <v/>
      </c>
      <c r="N1631" s="7" t="str">
        <f>IF($D1631="", "", IF(COUNTIF(Budgets!$T$11:$T$20, $D1631)&gt;0, $F$9, IF(COUNTIF(Budgets!$T$22:$T$46, $D1631)&gt;0, $E$9, "")))</f>
        <v/>
      </c>
      <c r="P1631" s="12" t="str">
        <f t="shared" si="127"/>
        <v/>
      </c>
      <c r="R1631" s="12" t="str">
        <f t="shared" si="128"/>
        <v/>
      </c>
      <c r="T1631" s="12" t="str">
        <f ca="1">IFERROR(INDEX(Report!$BE$6:$BE$17, MATCH($P1631, Report!$AZ$6:$AZ$17, 0)), "")</f>
        <v/>
      </c>
      <c r="V1631" s="12" t="str">
        <f t="shared" ca="1" si="129"/>
        <v/>
      </c>
      <c r="X1631" s="12" t="str">
        <f>IF($B1631="", "", IF(OR(ISNUMBER($B1631)=FALSE, $B1631&lt;Report!$AX$6, $B1631&gt;Report!$AY$17), "Red", ""))</f>
        <v/>
      </c>
    </row>
    <row r="1632" spans="1:24" x14ac:dyDescent="0.25">
      <c r="A1632" s="2"/>
      <c r="B1632" s="86"/>
      <c r="C1632" s="87"/>
      <c r="D1632" s="88"/>
      <c r="E1632" s="89"/>
      <c r="F1632" s="90"/>
      <c r="G1632" s="2"/>
      <c r="H1632" s="38" t="str">
        <f t="shared" si="125"/>
        <v/>
      </c>
      <c r="I1632" s="2"/>
      <c r="M1632" s="6" t="str">
        <f t="shared" si="126"/>
        <v/>
      </c>
      <c r="N1632" s="7" t="str">
        <f>IF($D1632="", "", IF(COUNTIF(Budgets!$T$11:$T$20, $D1632)&gt;0, $F$9, IF(COUNTIF(Budgets!$T$22:$T$46, $D1632)&gt;0, $E$9, "")))</f>
        <v/>
      </c>
      <c r="P1632" s="12" t="str">
        <f t="shared" si="127"/>
        <v/>
      </c>
      <c r="R1632" s="12" t="str">
        <f t="shared" si="128"/>
        <v/>
      </c>
      <c r="T1632" s="12" t="str">
        <f ca="1">IFERROR(INDEX(Report!$BE$6:$BE$17, MATCH($P1632, Report!$AZ$6:$AZ$17, 0)), "")</f>
        <v/>
      </c>
      <c r="V1632" s="12" t="str">
        <f t="shared" ca="1" si="129"/>
        <v/>
      </c>
      <c r="X1632" s="12" t="str">
        <f>IF($B1632="", "", IF(OR(ISNUMBER($B1632)=FALSE, $B1632&lt;Report!$AX$6, $B1632&gt;Report!$AY$17), "Red", ""))</f>
        <v/>
      </c>
    </row>
    <row r="1633" spans="1:24" x14ac:dyDescent="0.25">
      <c r="A1633" s="2"/>
      <c r="B1633" s="86"/>
      <c r="C1633" s="87"/>
      <c r="D1633" s="88"/>
      <c r="E1633" s="89"/>
      <c r="F1633" s="90"/>
      <c r="G1633" s="2"/>
      <c r="H1633" s="38" t="str">
        <f t="shared" si="125"/>
        <v/>
      </c>
      <c r="I1633" s="2"/>
      <c r="M1633" s="6" t="str">
        <f t="shared" si="126"/>
        <v/>
      </c>
      <c r="N1633" s="7" t="str">
        <f>IF($D1633="", "", IF(COUNTIF(Budgets!$T$11:$T$20, $D1633)&gt;0, $F$9, IF(COUNTIF(Budgets!$T$22:$T$46, $D1633)&gt;0, $E$9, "")))</f>
        <v/>
      </c>
      <c r="P1633" s="12" t="str">
        <f t="shared" si="127"/>
        <v/>
      </c>
      <c r="R1633" s="12" t="str">
        <f t="shared" si="128"/>
        <v/>
      </c>
      <c r="T1633" s="12" t="str">
        <f ca="1">IFERROR(INDEX(Report!$BE$6:$BE$17, MATCH($P1633, Report!$AZ$6:$AZ$17, 0)), "")</f>
        <v/>
      </c>
      <c r="V1633" s="12" t="str">
        <f t="shared" ca="1" si="129"/>
        <v/>
      </c>
      <c r="X1633" s="12" t="str">
        <f>IF($B1633="", "", IF(OR(ISNUMBER($B1633)=FALSE, $B1633&lt;Report!$AX$6, $B1633&gt;Report!$AY$17), "Red", ""))</f>
        <v/>
      </c>
    </row>
    <row r="1634" spans="1:24" x14ac:dyDescent="0.25">
      <c r="A1634" s="2"/>
      <c r="B1634" s="86"/>
      <c r="C1634" s="87"/>
      <c r="D1634" s="88"/>
      <c r="E1634" s="89"/>
      <c r="F1634" s="90"/>
      <c r="G1634" s="2"/>
      <c r="H1634" s="38" t="str">
        <f t="shared" si="125"/>
        <v/>
      </c>
      <c r="I1634" s="2"/>
      <c r="M1634" s="6" t="str">
        <f t="shared" si="126"/>
        <v/>
      </c>
      <c r="N1634" s="7" t="str">
        <f>IF($D1634="", "", IF(COUNTIF(Budgets!$T$11:$T$20, $D1634)&gt;0, $F$9, IF(COUNTIF(Budgets!$T$22:$T$46, $D1634)&gt;0, $E$9, "")))</f>
        <v/>
      </c>
      <c r="P1634" s="12" t="str">
        <f t="shared" si="127"/>
        <v/>
      </c>
      <c r="R1634" s="12" t="str">
        <f t="shared" si="128"/>
        <v/>
      </c>
      <c r="T1634" s="12" t="str">
        <f ca="1">IFERROR(INDEX(Report!$BE$6:$BE$17, MATCH($P1634, Report!$AZ$6:$AZ$17, 0)), "")</f>
        <v/>
      </c>
      <c r="V1634" s="12" t="str">
        <f t="shared" ca="1" si="129"/>
        <v/>
      </c>
      <c r="X1634" s="12" t="str">
        <f>IF($B1634="", "", IF(OR(ISNUMBER($B1634)=FALSE, $B1634&lt;Report!$AX$6, $B1634&gt;Report!$AY$17), "Red", ""))</f>
        <v/>
      </c>
    </row>
    <row r="1635" spans="1:24" x14ac:dyDescent="0.25">
      <c r="A1635" s="2"/>
      <c r="B1635" s="86"/>
      <c r="C1635" s="87"/>
      <c r="D1635" s="88"/>
      <c r="E1635" s="89"/>
      <c r="F1635" s="90"/>
      <c r="G1635" s="2"/>
      <c r="H1635" s="38" t="str">
        <f t="shared" si="125"/>
        <v/>
      </c>
      <c r="I1635" s="2"/>
      <c r="M1635" s="6" t="str">
        <f t="shared" si="126"/>
        <v/>
      </c>
      <c r="N1635" s="7" t="str">
        <f>IF($D1635="", "", IF(COUNTIF(Budgets!$T$11:$T$20, $D1635)&gt;0, $F$9, IF(COUNTIF(Budgets!$T$22:$T$46, $D1635)&gt;0, $E$9, "")))</f>
        <v/>
      </c>
      <c r="P1635" s="12" t="str">
        <f t="shared" si="127"/>
        <v/>
      </c>
      <c r="R1635" s="12" t="str">
        <f t="shared" si="128"/>
        <v/>
      </c>
      <c r="T1635" s="12" t="str">
        <f ca="1">IFERROR(INDEX(Report!$BE$6:$BE$17, MATCH($P1635, Report!$AZ$6:$AZ$17, 0)), "")</f>
        <v/>
      </c>
      <c r="V1635" s="12" t="str">
        <f t="shared" ca="1" si="129"/>
        <v/>
      </c>
      <c r="X1635" s="12" t="str">
        <f>IF($B1635="", "", IF(OR(ISNUMBER($B1635)=FALSE, $B1635&lt;Report!$AX$6, $B1635&gt;Report!$AY$17), "Red", ""))</f>
        <v/>
      </c>
    </row>
    <row r="1636" spans="1:24" x14ac:dyDescent="0.25">
      <c r="A1636" s="2"/>
      <c r="B1636" s="86"/>
      <c r="C1636" s="87"/>
      <c r="D1636" s="88"/>
      <c r="E1636" s="89"/>
      <c r="F1636" s="90"/>
      <c r="G1636" s="2"/>
      <c r="H1636" s="38" t="str">
        <f t="shared" si="125"/>
        <v/>
      </c>
      <c r="I1636" s="2"/>
      <c r="M1636" s="6" t="str">
        <f t="shared" si="126"/>
        <v/>
      </c>
      <c r="N1636" s="7" t="str">
        <f>IF($D1636="", "", IF(COUNTIF(Budgets!$T$11:$T$20, $D1636)&gt;0, $F$9, IF(COUNTIF(Budgets!$T$22:$T$46, $D1636)&gt;0, $E$9, "")))</f>
        <v/>
      </c>
      <c r="P1636" s="12" t="str">
        <f t="shared" si="127"/>
        <v/>
      </c>
      <c r="R1636" s="12" t="str">
        <f t="shared" si="128"/>
        <v/>
      </c>
      <c r="T1636" s="12" t="str">
        <f ca="1">IFERROR(INDEX(Report!$BE$6:$BE$17, MATCH($P1636, Report!$AZ$6:$AZ$17, 0)), "")</f>
        <v/>
      </c>
      <c r="V1636" s="12" t="str">
        <f t="shared" ca="1" si="129"/>
        <v/>
      </c>
      <c r="X1636" s="12" t="str">
        <f>IF($B1636="", "", IF(OR(ISNUMBER($B1636)=FALSE, $B1636&lt;Report!$AX$6, $B1636&gt;Report!$AY$17), "Red", ""))</f>
        <v/>
      </c>
    </row>
    <row r="1637" spans="1:24" x14ac:dyDescent="0.25">
      <c r="A1637" s="2"/>
      <c r="B1637" s="86"/>
      <c r="C1637" s="87"/>
      <c r="D1637" s="88"/>
      <c r="E1637" s="89"/>
      <c r="F1637" s="90"/>
      <c r="G1637" s="2"/>
      <c r="H1637" s="38" t="str">
        <f t="shared" si="125"/>
        <v/>
      </c>
      <c r="I1637" s="2"/>
      <c r="M1637" s="6" t="str">
        <f t="shared" si="126"/>
        <v/>
      </c>
      <c r="N1637" s="7" t="str">
        <f>IF($D1637="", "", IF(COUNTIF(Budgets!$T$11:$T$20, $D1637)&gt;0, $F$9, IF(COUNTIF(Budgets!$T$22:$T$46, $D1637)&gt;0, $E$9, "")))</f>
        <v/>
      </c>
      <c r="P1637" s="12" t="str">
        <f t="shared" si="127"/>
        <v/>
      </c>
      <c r="R1637" s="12" t="str">
        <f t="shared" si="128"/>
        <v/>
      </c>
      <c r="T1637" s="12" t="str">
        <f ca="1">IFERROR(INDEX(Report!$BE$6:$BE$17, MATCH($P1637, Report!$AZ$6:$AZ$17, 0)), "")</f>
        <v/>
      </c>
      <c r="V1637" s="12" t="str">
        <f t="shared" ca="1" si="129"/>
        <v/>
      </c>
      <c r="X1637" s="12" t="str">
        <f>IF($B1637="", "", IF(OR(ISNUMBER($B1637)=FALSE, $B1637&lt;Report!$AX$6, $B1637&gt;Report!$AY$17), "Red", ""))</f>
        <v/>
      </c>
    </row>
    <row r="1638" spans="1:24" x14ac:dyDescent="0.25">
      <c r="A1638" s="2"/>
      <c r="B1638" s="86"/>
      <c r="C1638" s="87"/>
      <c r="D1638" s="88"/>
      <c r="E1638" s="89"/>
      <c r="F1638" s="90"/>
      <c r="G1638" s="2"/>
      <c r="H1638" s="38" t="str">
        <f t="shared" si="125"/>
        <v/>
      </c>
      <c r="I1638" s="2"/>
      <c r="M1638" s="6" t="str">
        <f t="shared" si="126"/>
        <v/>
      </c>
      <c r="N1638" s="7" t="str">
        <f>IF($D1638="", "", IF(COUNTIF(Budgets!$T$11:$T$20, $D1638)&gt;0, $F$9, IF(COUNTIF(Budgets!$T$22:$T$46, $D1638)&gt;0, $E$9, "")))</f>
        <v/>
      </c>
      <c r="P1638" s="12" t="str">
        <f t="shared" si="127"/>
        <v/>
      </c>
      <c r="R1638" s="12" t="str">
        <f t="shared" si="128"/>
        <v/>
      </c>
      <c r="T1638" s="12" t="str">
        <f ca="1">IFERROR(INDEX(Report!$BE$6:$BE$17, MATCH($P1638, Report!$AZ$6:$AZ$17, 0)), "")</f>
        <v/>
      </c>
      <c r="V1638" s="12" t="str">
        <f t="shared" ca="1" si="129"/>
        <v/>
      </c>
      <c r="X1638" s="12" t="str">
        <f>IF($B1638="", "", IF(OR(ISNUMBER($B1638)=FALSE, $B1638&lt;Report!$AX$6, $B1638&gt;Report!$AY$17), "Red", ""))</f>
        <v/>
      </c>
    </row>
    <row r="1639" spans="1:24" x14ac:dyDescent="0.25">
      <c r="A1639" s="2"/>
      <c r="B1639" s="86"/>
      <c r="C1639" s="87"/>
      <c r="D1639" s="88"/>
      <c r="E1639" s="89"/>
      <c r="F1639" s="90"/>
      <c r="G1639" s="2"/>
      <c r="H1639" s="38" t="str">
        <f t="shared" si="125"/>
        <v/>
      </c>
      <c r="I1639" s="2"/>
      <c r="M1639" s="6" t="str">
        <f t="shared" si="126"/>
        <v/>
      </c>
      <c r="N1639" s="7" t="str">
        <f>IF($D1639="", "", IF(COUNTIF(Budgets!$T$11:$T$20, $D1639)&gt;0, $F$9, IF(COUNTIF(Budgets!$T$22:$T$46, $D1639)&gt;0, $E$9, "")))</f>
        <v/>
      </c>
      <c r="P1639" s="12" t="str">
        <f t="shared" si="127"/>
        <v/>
      </c>
      <c r="R1639" s="12" t="str">
        <f t="shared" si="128"/>
        <v/>
      </c>
      <c r="T1639" s="12" t="str">
        <f ca="1">IFERROR(INDEX(Report!$BE$6:$BE$17, MATCH($P1639, Report!$AZ$6:$AZ$17, 0)), "")</f>
        <v/>
      </c>
      <c r="V1639" s="12" t="str">
        <f t="shared" ca="1" si="129"/>
        <v/>
      </c>
      <c r="X1639" s="12" t="str">
        <f>IF($B1639="", "", IF(OR(ISNUMBER($B1639)=FALSE, $B1639&lt;Report!$AX$6, $B1639&gt;Report!$AY$17), "Red", ""))</f>
        <v/>
      </c>
    </row>
    <row r="1640" spans="1:24" x14ac:dyDescent="0.25">
      <c r="A1640" s="2"/>
      <c r="B1640" s="86"/>
      <c r="C1640" s="87"/>
      <c r="D1640" s="88"/>
      <c r="E1640" s="89"/>
      <c r="F1640" s="90"/>
      <c r="G1640" s="2"/>
      <c r="H1640" s="38" t="str">
        <f t="shared" si="125"/>
        <v/>
      </c>
      <c r="I1640" s="2"/>
      <c r="M1640" s="6" t="str">
        <f t="shared" si="126"/>
        <v/>
      </c>
      <c r="N1640" s="7" t="str">
        <f>IF($D1640="", "", IF(COUNTIF(Budgets!$T$11:$T$20, $D1640)&gt;0, $F$9, IF(COUNTIF(Budgets!$T$22:$T$46, $D1640)&gt;0, $E$9, "")))</f>
        <v/>
      </c>
      <c r="P1640" s="12" t="str">
        <f t="shared" si="127"/>
        <v/>
      </c>
      <c r="R1640" s="12" t="str">
        <f t="shared" si="128"/>
        <v/>
      </c>
      <c r="T1640" s="12" t="str">
        <f ca="1">IFERROR(INDEX(Report!$BE$6:$BE$17, MATCH($P1640, Report!$AZ$6:$AZ$17, 0)), "")</f>
        <v/>
      </c>
      <c r="V1640" s="12" t="str">
        <f t="shared" ca="1" si="129"/>
        <v/>
      </c>
      <c r="X1640" s="12" t="str">
        <f>IF($B1640="", "", IF(OR(ISNUMBER($B1640)=FALSE, $B1640&lt;Report!$AX$6, $B1640&gt;Report!$AY$17), "Red", ""))</f>
        <v/>
      </c>
    </row>
    <row r="1641" spans="1:24" x14ac:dyDescent="0.25">
      <c r="A1641" s="2"/>
      <c r="B1641" s="86"/>
      <c r="C1641" s="87"/>
      <c r="D1641" s="88"/>
      <c r="E1641" s="89"/>
      <c r="F1641" s="90"/>
      <c r="G1641" s="2"/>
      <c r="H1641" s="38" t="str">
        <f t="shared" si="125"/>
        <v/>
      </c>
      <c r="I1641" s="2"/>
      <c r="M1641" s="6" t="str">
        <f t="shared" si="126"/>
        <v/>
      </c>
      <c r="N1641" s="7" t="str">
        <f>IF($D1641="", "", IF(COUNTIF(Budgets!$T$11:$T$20, $D1641)&gt;0, $F$9, IF(COUNTIF(Budgets!$T$22:$T$46, $D1641)&gt;0, $E$9, "")))</f>
        <v/>
      </c>
      <c r="P1641" s="12" t="str">
        <f t="shared" si="127"/>
        <v/>
      </c>
      <c r="R1641" s="12" t="str">
        <f t="shared" si="128"/>
        <v/>
      </c>
      <c r="T1641" s="12" t="str">
        <f ca="1">IFERROR(INDEX(Report!$BE$6:$BE$17, MATCH($P1641, Report!$AZ$6:$AZ$17, 0)), "")</f>
        <v/>
      </c>
      <c r="V1641" s="12" t="str">
        <f t="shared" ca="1" si="129"/>
        <v/>
      </c>
      <c r="X1641" s="12" t="str">
        <f>IF($B1641="", "", IF(OR(ISNUMBER($B1641)=FALSE, $B1641&lt;Report!$AX$6, $B1641&gt;Report!$AY$17), "Red", ""))</f>
        <v/>
      </c>
    </row>
    <row r="1642" spans="1:24" x14ac:dyDescent="0.25">
      <c r="A1642" s="2"/>
      <c r="B1642" s="86"/>
      <c r="C1642" s="87"/>
      <c r="D1642" s="88"/>
      <c r="E1642" s="89"/>
      <c r="F1642" s="90"/>
      <c r="G1642" s="2"/>
      <c r="H1642" s="38" t="str">
        <f t="shared" si="125"/>
        <v/>
      </c>
      <c r="I1642" s="2"/>
      <c r="M1642" s="6" t="str">
        <f t="shared" si="126"/>
        <v/>
      </c>
      <c r="N1642" s="7" t="str">
        <f>IF($D1642="", "", IF(COUNTIF(Budgets!$T$11:$T$20, $D1642)&gt;0, $F$9, IF(COUNTIF(Budgets!$T$22:$T$46, $D1642)&gt;0, $E$9, "")))</f>
        <v/>
      </c>
      <c r="P1642" s="12" t="str">
        <f t="shared" si="127"/>
        <v/>
      </c>
      <c r="R1642" s="12" t="str">
        <f t="shared" si="128"/>
        <v/>
      </c>
      <c r="T1642" s="12" t="str">
        <f ca="1">IFERROR(INDEX(Report!$BE$6:$BE$17, MATCH($P1642, Report!$AZ$6:$AZ$17, 0)), "")</f>
        <v/>
      </c>
      <c r="V1642" s="12" t="str">
        <f t="shared" ca="1" si="129"/>
        <v/>
      </c>
      <c r="X1642" s="12" t="str">
        <f>IF($B1642="", "", IF(OR(ISNUMBER($B1642)=FALSE, $B1642&lt;Report!$AX$6, $B1642&gt;Report!$AY$17), "Red", ""))</f>
        <v/>
      </c>
    </row>
    <row r="1643" spans="1:24" x14ac:dyDescent="0.25">
      <c r="A1643" s="2"/>
      <c r="B1643" s="86"/>
      <c r="C1643" s="87"/>
      <c r="D1643" s="88"/>
      <c r="E1643" s="89"/>
      <c r="F1643" s="90"/>
      <c r="G1643" s="2"/>
      <c r="H1643" s="38" t="str">
        <f t="shared" si="125"/>
        <v/>
      </c>
      <c r="I1643" s="2"/>
      <c r="M1643" s="6" t="str">
        <f t="shared" si="126"/>
        <v/>
      </c>
      <c r="N1643" s="7" t="str">
        <f>IF($D1643="", "", IF(COUNTIF(Budgets!$T$11:$T$20, $D1643)&gt;0, $F$9, IF(COUNTIF(Budgets!$T$22:$T$46, $D1643)&gt;0, $E$9, "")))</f>
        <v/>
      </c>
      <c r="P1643" s="12" t="str">
        <f t="shared" si="127"/>
        <v/>
      </c>
      <c r="R1643" s="12" t="str">
        <f t="shared" si="128"/>
        <v/>
      </c>
      <c r="T1643" s="12" t="str">
        <f ca="1">IFERROR(INDEX(Report!$BE$6:$BE$17, MATCH($P1643, Report!$AZ$6:$AZ$17, 0)), "")</f>
        <v/>
      </c>
      <c r="V1643" s="12" t="str">
        <f t="shared" ca="1" si="129"/>
        <v/>
      </c>
      <c r="X1643" s="12" t="str">
        <f>IF($B1643="", "", IF(OR(ISNUMBER($B1643)=FALSE, $B1643&lt;Report!$AX$6, $B1643&gt;Report!$AY$17), "Red", ""))</f>
        <v/>
      </c>
    </row>
    <row r="1644" spans="1:24" x14ac:dyDescent="0.25">
      <c r="A1644" s="2"/>
      <c r="B1644" s="86"/>
      <c r="C1644" s="87"/>
      <c r="D1644" s="88"/>
      <c r="E1644" s="89"/>
      <c r="F1644" s="90"/>
      <c r="G1644" s="2"/>
      <c r="H1644" s="38" t="str">
        <f t="shared" si="125"/>
        <v/>
      </c>
      <c r="I1644" s="2"/>
      <c r="M1644" s="6" t="str">
        <f t="shared" si="126"/>
        <v/>
      </c>
      <c r="N1644" s="7" t="str">
        <f>IF($D1644="", "", IF(COUNTIF(Budgets!$T$11:$T$20, $D1644)&gt;0, $F$9, IF(COUNTIF(Budgets!$T$22:$T$46, $D1644)&gt;0, $E$9, "")))</f>
        <v/>
      </c>
      <c r="P1644" s="12" t="str">
        <f t="shared" si="127"/>
        <v/>
      </c>
      <c r="R1644" s="12" t="str">
        <f t="shared" si="128"/>
        <v/>
      </c>
      <c r="T1644" s="12" t="str">
        <f ca="1">IFERROR(INDEX(Report!$BE$6:$BE$17, MATCH($P1644, Report!$AZ$6:$AZ$17, 0)), "")</f>
        <v/>
      </c>
      <c r="V1644" s="12" t="str">
        <f t="shared" ca="1" si="129"/>
        <v/>
      </c>
      <c r="X1644" s="12" t="str">
        <f>IF($B1644="", "", IF(OR(ISNUMBER($B1644)=FALSE, $B1644&lt;Report!$AX$6, $B1644&gt;Report!$AY$17), "Red", ""))</f>
        <v/>
      </c>
    </row>
    <row r="1645" spans="1:24" x14ac:dyDescent="0.25">
      <c r="A1645" s="2"/>
      <c r="B1645" s="86"/>
      <c r="C1645" s="87"/>
      <c r="D1645" s="88"/>
      <c r="E1645" s="89"/>
      <c r="F1645" s="90"/>
      <c r="G1645" s="2"/>
      <c r="H1645" s="38" t="str">
        <f t="shared" si="125"/>
        <v/>
      </c>
      <c r="I1645" s="2"/>
      <c r="M1645" s="6" t="str">
        <f t="shared" si="126"/>
        <v/>
      </c>
      <c r="N1645" s="7" t="str">
        <f>IF($D1645="", "", IF(COUNTIF(Budgets!$T$11:$T$20, $D1645)&gt;0, $F$9, IF(COUNTIF(Budgets!$T$22:$T$46, $D1645)&gt;0, $E$9, "")))</f>
        <v/>
      </c>
      <c r="P1645" s="12" t="str">
        <f t="shared" si="127"/>
        <v/>
      </c>
      <c r="R1645" s="12" t="str">
        <f t="shared" si="128"/>
        <v/>
      </c>
      <c r="T1645" s="12" t="str">
        <f ca="1">IFERROR(INDEX(Report!$BE$6:$BE$17, MATCH($P1645, Report!$AZ$6:$AZ$17, 0)), "")</f>
        <v/>
      </c>
      <c r="V1645" s="12" t="str">
        <f t="shared" ca="1" si="129"/>
        <v/>
      </c>
      <c r="X1645" s="12" t="str">
        <f>IF($B1645="", "", IF(OR(ISNUMBER($B1645)=FALSE, $B1645&lt;Report!$AX$6, $B1645&gt;Report!$AY$17), "Red", ""))</f>
        <v/>
      </c>
    </row>
    <row r="1646" spans="1:24" x14ac:dyDescent="0.25">
      <c r="A1646" s="2"/>
      <c r="B1646" s="86"/>
      <c r="C1646" s="87"/>
      <c r="D1646" s="88"/>
      <c r="E1646" s="89"/>
      <c r="F1646" s="90"/>
      <c r="G1646" s="2"/>
      <c r="H1646" s="38" t="str">
        <f t="shared" si="125"/>
        <v/>
      </c>
      <c r="I1646" s="2"/>
      <c r="M1646" s="6" t="str">
        <f t="shared" si="126"/>
        <v/>
      </c>
      <c r="N1646" s="7" t="str">
        <f>IF($D1646="", "", IF(COUNTIF(Budgets!$T$11:$T$20, $D1646)&gt;0, $F$9, IF(COUNTIF(Budgets!$T$22:$T$46, $D1646)&gt;0, $E$9, "")))</f>
        <v/>
      </c>
      <c r="P1646" s="12" t="str">
        <f t="shared" si="127"/>
        <v/>
      </c>
      <c r="R1646" s="12" t="str">
        <f t="shared" si="128"/>
        <v/>
      </c>
      <c r="T1646" s="12" t="str">
        <f ca="1">IFERROR(INDEX(Report!$BE$6:$BE$17, MATCH($P1646, Report!$AZ$6:$AZ$17, 0)), "")</f>
        <v/>
      </c>
      <c r="V1646" s="12" t="str">
        <f t="shared" ca="1" si="129"/>
        <v/>
      </c>
      <c r="X1646" s="12" t="str">
        <f>IF($B1646="", "", IF(OR(ISNUMBER($B1646)=FALSE, $B1646&lt;Report!$AX$6, $B1646&gt;Report!$AY$17), "Red", ""))</f>
        <v/>
      </c>
    </row>
    <row r="1647" spans="1:24" x14ac:dyDescent="0.25">
      <c r="A1647" s="2"/>
      <c r="B1647" s="86"/>
      <c r="C1647" s="87"/>
      <c r="D1647" s="88"/>
      <c r="E1647" s="89"/>
      <c r="F1647" s="90"/>
      <c r="G1647" s="2"/>
      <c r="H1647" s="38" t="str">
        <f t="shared" si="125"/>
        <v/>
      </c>
      <c r="I1647" s="2"/>
      <c r="M1647" s="6" t="str">
        <f t="shared" si="126"/>
        <v/>
      </c>
      <c r="N1647" s="7" t="str">
        <f>IF($D1647="", "", IF(COUNTIF(Budgets!$T$11:$T$20, $D1647)&gt;0, $F$9, IF(COUNTIF(Budgets!$T$22:$T$46, $D1647)&gt;0, $E$9, "")))</f>
        <v/>
      </c>
      <c r="P1647" s="12" t="str">
        <f t="shared" si="127"/>
        <v/>
      </c>
      <c r="R1647" s="12" t="str">
        <f t="shared" si="128"/>
        <v/>
      </c>
      <c r="T1647" s="12" t="str">
        <f ca="1">IFERROR(INDEX(Report!$BE$6:$BE$17, MATCH($P1647, Report!$AZ$6:$AZ$17, 0)), "")</f>
        <v/>
      </c>
      <c r="V1647" s="12" t="str">
        <f t="shared" ca="1" si="129"/>
        <v/>
      </c>
      <c r="X1647" s="12" t="str">
        <f>IF($B1647="", "", IF(OR(ISNUMBER($B1647)=FALSE, $B1647&lt;Report!$AX$6, $B1647&gt;Report!$AY$17), "Red", ""))</f>
        <v/>
      </c>
    </row>
    <row r="1648" spans="1:24" x14ac:dyDescent="0.25">
      <c r="A1648" s="2"/>
      <c r="B1648" s="86"/>
      <c r="C1648" s="87"/>
      <c r="D1648" s="88"/>
      <c r="E1648" s="89"/>
      <c r="F1648" s="90"/>
      <c r="G1648" s="2"/>
      <c r="H1648" s="38" t="str">
        <f t="shared" si="125"/>
        <v/>
      </c>
      <c r="I1648" s="2"/>
      <c r="M1648" s="6" t="str">
        <f t="shared" si="126"/>
        <v/>
      </c>
      <c r="N1648" s="7" t="str">
        <f>IF($D1648="", "", IF(COUNTIF(Budgets!$T$11:$T$20, $D1648)&gt;0, $F$9, IF(COUNTIF(Budgets!$T$22:$T$46, $D1648)&gt;0, $E$9, "")))</f>
        <v/>
      </c>
      <c r="P1648" s="12" t="str">
        <f t="shared" si="127"/>
        <v/>
      </c>
      <c r="R1648" s="12" t="str">
        <f t="shared" si="128"/>
        <v/>
      </c>
      <c r="T1648" s="12" t="str">
        <f ca="1">IFERROR(INDEX(Report!$BE$6:$BE$17, MATCH($P1648, Report!$AZ$6:$AZ$17, 0)), "")</f>
        <v/>
      </c>
      <c r="V1648" s="12" t="str">
        <f t="shared" ca="1" si="129"/>
        <v/>
      </c>
      <c r="X1648" s="12" t="str">
        <f>IF($B1648="", "", IF(OR(ISNUMBER($B1648)=FALSE, $B1648&lt;Report!$AX$6, $B1648&gt;Report!$AY$17), "Red", ""))</f>
        <v/>
      </c>
    </row>
    <row r="1649" spans="1:24" x14ac:dyDescent="0.25">
      <c r="A1649" s="2"/>
      <c r="B1649" s="86"/>
      <c r="C1649" s="87"/>
      <c r="D1649" s="88"/>
      <c r="E1649" s="89"/>
      <c r="F1649" s="90"/>
      <c r="G1649" s="2"/>
      <c r="H1649" s="38" t="str">
        <f t="shared" si="125"/>
        <v/>
      </c>
      <c r="I1649" s="2"/>
      <c r="M1649" s="6" t="str">
        <f t="shared" si="126"/>
        <v/>
      </c>
      <c r="N1649" s="7" t="str">
        <f>IF($D1649="", "", IF(COUNTIF(Budgets!$T$11:$T$20, $D1649)&gt;0, $F$9, IF(COUNTIF(Budgets!$T$22:$T$46, $D1649)&gt;0, $E$9, "")))</f>
        <v/>
      </c>
      <c r="P1649" s="12" t="str">
        <f t="shared" si="127"/>
        <v/>
      </c>
      <c r="R1649" s="12" t="str">
        <f t="shared" si="128"/>
        <v/>
      </c>
      <c r="T1649" s="12" t="str">
        <f ca="1">IFERROR(INDEX(Report!$BE$6:$BE$17, MATCH($P1649, Report!$AZ$6:$AZ$17, 0)), "")</f>
        <v/>
      </c>
      <c r="V1649" s="12" t="str">
        <f t="shared" ca="1" si="129"/>
        <v/>
      </c>
      <c r="X1649" s="12" t="str">
        <f>IF($B1649="", "", IF(OR(ISNUMBER($B1649)=FALSE, $B1649&lt;Report!$AX$6, $B1649&gt;Report!$AY$17), "Red", ""))</f>
        <v/>
      </c>
    </row>
    <row r="1650" spans="1:24" x14ac:dyDescent="0.25">
      <c r="A1650" s="2"/>
      <c r="B1650" s="86"/>
      <c r="C1650" s="87"/>
      <c r="D1650" s="88"/>
      <c r="E1650" s="89"/>
      <c r="F1650" s="90"/>
      <c r="G1650" s="2"/>
      <c r="H1650" s="38" t="str">
        <f t="shared" si="125"/>
        <v/>
      </c>
      <c r="I1650" s="2"/>
      <c r="M1650" s="6" t="str">
        <f t="shared" si="126"/>
        <v/>
      </c>
      <c r="N1650" s="7" t="str">
        <f>IF($D1650="", "", IF(COUNTIF(Budgets!$T$11:$T$20, $D1650)&gt;0, $F$9, IF(COUNTIF(Budgets!$T$22:$T$46, $D1650)&gt;0, $E$9, "")))</f>
        <v/>
      </c>
      <c r="P1650" s="12" t="str">
        <f t="shared" si="127"/>
        <v/>
      </c>
      <c r="R1650" s="12" t="str">
        <f t="shared" si="128"/>
        <v/>
      </c>
      <c r="T1650" s="12" t="str">
        <f ca="1">IFERROR(INDEX(Report!$BE$6:$BE$17, MATCH($P1650, Report!$AZ$6:$AZ$17, 0)), "")</f>
        <v/>
      </c>
      <c r="V1650" s="12" t="str">
        <f t="shared" ca="1" si="129"/>
        <v/>
      </c>
      <c r="X1650" s="12" t="str">
        <f>IF($B1650="", "", IF(OR(ISNUMBER($B1650)=FALSE, $B1650&lt;Report!$AX$6, $B1650&gt;Report!$AY$17), "Red", ""))</f>
        <v/>
      </c>
    </row>
    <row r="1651" spans="1:24" x14ac:dyDescent="0.25">
      <c r="A1651" s="2"/>
      <c r="B1651" s="86"/>
      <c r="C1651" s="87"/>
      <c r="D1651" s="88"/>
      <c r="E1651" s="89"/>
      <c r="F1651" s="90"/>
      <c r="G1651" s="2"/>
      <c r="H1651" s="38" t="str">
        <f t="shared" si="125"/>
        <v/>
      </c>
      <c r="I1651" s="2"/>
      <c r="M1651" s="6" t="str">
        <f t="shared" si="126"/>
        <v/>
      </c>
      <c r="N1651" s="7" t="str">
        <f>IF($D1651="", "", IF(COUNTIF(Budgets!$T$11:$T$20, $D1651)&gt;0, $F$9, IF(COUNTIF(Budgets!$T$22:$T$46, $D1651)&gt;0, $E$9, "")))</f>
        <v/>
      </c>
      <c r="P1651" s="12" t="str">
        <f t="shared" si="127"/>
        <v/>
      </c>
      <c r="R1651" s="12" t="str">
        <f t="shared" si="128"/>
        <v/>
      </c>
      <c r="T1651" s="12" t="str">
        <f ca="1">IFERROR(INDEX(Report!$BE$6:$BE$17, MATCH($P1651, Report!$AZ$6:$AZ$17, 0)), "")</f>
        <v/>
      </c>
      <c r="V1651" s="12" t="str">
        <f t="shared" ca="1" si="129"/>
        <v/>
      </c>
      <c r="X1651" s="12" t="str">
        <f>IF($B1651="", "", IF(OR(ISNUMBER($B1651)=FALSE, $B1651&lt;Report!$AX$6, $B1651&gt;Report!$AY$17), "Red", ""))</f>
        <v/>
      </c>
    </row>
    <row r="1652" spans="1:24" x14ac:dyDescent="0.25">
      <c r="A1652" s="2"/>
      <c r="B1652" s="86"/>
      <c r="C1652" s="87"/>
      <c r="D1652" s="88"/>
      <c r="E1652" s="89"/>
      <c r="F1652" s="90"/>
      <c r="G1652" s="2"/>
      <c r="H1652" s="38" t="str">
        <f t="shared" si="125"/>
        <v/>
      </c>
      <c r="I1652" s="2"/>
      <c r="M1652" s="6" t="str">
        <f t="shared" si="126"/>
        <v/>
      </c>
      <c r="N1652" s="7" t="str">
        <f>IF($D1652="", "", IF(COUNTIF(Budgets!$T$11:$T$20, $D1652)&gt;0, $F$9, IF(COUNTIF(Budgets!$T$22:$T$46, $D1652)&gt;0, $E$9, "")))</f>
        <v/>
      </c>
      <c r="P1652" s="12" t="str">
        <f t="shared" si="127"/>
        <v/>
      </c>
      <c r="R1652" s="12" t="str">
        <f t="shared" si="128"/>
        <v/>
      </c>
      <c r="T1652" s="12" t="str">
        <f ca="1">IFERROR(INDEX(Report!$BE$6:$BE$17, MATCH($P1652, Report!$AZ$6:$AZ$17, 0)), "")</f>
        <v/>
      </c>
      <c r="V1652" s="12" t="str">
        <f t="shared" ca="1" si="129"/>
        <v/>
      </c>
      <c r="X1652" s="12" t="str">
        <f>IF($B1652="", "", IF(OR(ISNUMBER($B1652)=FALSE, $B1652&lt;Report!$AX$6, $B1652&gt;Report!$AY$17), "Red", ""))</f>
        <v/>
      </c>
    </row>
    <row r="1653" spans="1:24" x14ac:dyDescent="0.25">
      <c r="A1653" s="2"/>
      <c r="B1653" s="86"/>
      <c r="C1653" s="87"/>
      <c r="D1653" s="88"/>
      <c r="E1653" s="89"/>
      <c r="F1653" s="90"/>
      <c r="G1653" s="2"/>
      <c r="H1653" s="38" t="str">
        <f t="shared" si="125"/>
        <v/>
      </c>
      <c r="I1653" s="2"/>
      <c r="M1653" s="6" t="str">
        <f t="shared" si="126"/>
        <v/>
      </c>
      <c r="N1653" s="7" t="str">
        <f>IF($D1653="", "", IF(COUNTIF(Budgets!$T$11:$T$20, $D1653)&gt;0, $F$9, IF(COUNTIF(Budgets!$T$22:$T$46, $D1653)&gt;0, $E$9, "")))</f>
        <v/>
      </c>
      <c r="P1653" s="12" t="str">
        <f t="shared" si="127"/>
        <v/>
      </c>
      <c r="R1653" s="12" t="str">
        <f t="shared" si="128"/>
        <v/>
      </c>
      <c r="T1653" s="12" t="str">
        <f ca="1">IFERROR(INDEX(Report!$BE$6:$BE$17, MATCH($P1653, Report!$AZ$6:$AZ$17, 0)), "")</f>
        <v/>
      </c>
      <c r="V1653" s="12" t="str">
        <f t="shared" ca="1" si="129"/>
        <v/>
      </c>
      <c r="X1653" s="12" t="str">
        <f>IF($B1653="", "", IF(OR(ISNUMBER($B1653)=FALSE, $B1653&lt;Report!$AX$6, $B1653&gt;Report!$AY$17), "Red", ""))</f>
        <v/>
      </c>
    </row>
    <row r="1654" spans="1:24" x14ac:dyDescent="0.25">
      <c r="A1654" s="2"/>
      <c r="B1654" s="86"/>
      <c r="C1654" s="87"/>
      <c r="D1654" s="88"/>
      <c r="E1654" s="89"/>
      <c r="F1654" s="90"/>
      <c r="G1654" s="2"/>
      <c r="H1654" s="38" t="str">
        <f t="shared" si="125"/>
        <v/>
      </c>
      <c r="I1654" s="2"/>
      <c r="M1654" s="6" t="str">
        <f t="shared" si="126"/>
        <v/>
      </c>
      <c r="N1654" s="7" t="str">
        <f>IF($D1654="", "", IF(COUNTIF(Budgets!$T$11:$T$20, $D1654)&gt;0, $F$9, IF(COUNTIF(Budgets!$T$22:$T$46, $D1654)&gt;0, $E$9, "")))</f>
        <v/>
      </c>
      <c r="P1654" s="12" t="str">
        <f t="shared" si="127"/>
        <v/>
      </c>
      <c r="R1654" s="12" t="str">
        <f t="shared" si="128"/>
        <v/>
      </c>
      <c r="T1654" s="12" t="str">
        <f ca="1">IFERROR(INDEX(Report!$BE$6:$BE$17, MATCH($P1654, Report!$AZ$6:$AZ$17, 0)), "")</f>
        <v/>
      </c>
      <c r="V1654" s="12" t="str">
        <f t="shared" ca="1" si="129"/>
        <v/>
      </c>
      <c r="X1654" s="12" t="str">
        <f>IF($B1654="", "", IF(OR(ISNUMBER($B1654)=FALSE, $B1654&lt;Report!$AX$6, $B1654&gt;Report!$AY$17), "Red", ""))</f>
        <v/>
      </c>
    </row>
    <row r="1655" spans="1:24" x14ac:dyDescent="0.25">
      <c r="A1655" s="2"/>
      <c r="B1655" s="86"/>
      <c r="C1655" s="87"/>
      <c r="D1655" s="88"/>
      <c r="E1655" s="89"/>
      <c r="F1655" s="90"/>
      <c r="G1655" s="2"/>
      <c r="H1655" s="38" t="str">
        <f t="shared" si="125"/>
        <v/>
      </c>
      <c r="I1655" s="2"/>
      <c r="M1655" s="6" t="str">
        <f t="shared" si="126"/>
        <v/>
      </c>
      <c r="N1655" s="7" t="str">
        <f>IF($D1655="", "", IF(COUNTIF(Budgets!$T$11:$T$20, $D1655)&gt;0, $F$9, IF(COUNTIF(Budgets!$T$22:$T$46, $D1655)&gt;0, $E$9, "")))</f>
        <v/>
      </c>
      <c r="P1655" s="12" t="str">
        <f t="shared" si="127"/>
        <v/>
      </c>
      <c r="R1655" s="12" t="str">
        <f t="shared" si="128"/>
        <v/>
      </c>
      <c r="T1655" s="12" t="str">
        <f ca="1">IFERROR(INDEX(Report!$BE$6:$BE$17, MATCH($P1655, Report!$AZ$6:$AZ$17, 0)), "")</f>
        <v/>
      </c>
      <c r="V1655" s="12" t="str">
        <f t="shared" ca="1" si="129"/>
        <v/>
      </c>
      <c r="X1655" s="12" t="str">
        <f>IF($B1655="", "", IF(OR(ISNUMBER($B1655)=FALSE, $B1655&lt;Report!$AX$6, $B1655&gt;Report!$AY$17), "Red", ""))</f>
        <v/>
      </c>
    </row>
    <row r="1656" spans="1:24" x14ac:dyDescent="0.25">
      <c r="A1656" s="2"/>
      <c r="B1656" s="86"/>
      <c r="C1656" s="87"/>
      <c r="D1656" s="88"/>
      <c r="E1656" s="89"/>
      <c r="F1656" s="90"/>
      <c r="G1656" s="2"/>
      <c r="H1656" s="38" t="str">
        <f t="shared" si="125"/>
        <v/>
      </c>
      <c r="I1656" s="2"/>
      <c r="M1656" s="6" t="str">
        <f t="shared" si="126"/>
        <v/>
      </c>
      <c r="N1656" s="7" t="str">
        <f>IF($D1656="", "", IF(COUNTIF(Budgets!$T$11:$T$20, $D1656)&gt;0, $F$9, IF(COUNTIF(Budgets!$T$22:$T$46, $D1656)&gt;0, $E$9, "")))</f>
        <v/>
      </c>
      <c r="P1656" s="12" t="str">
        <f t="shared" si="127"/>
        <v/>
      </c>
      <c r="R1656" s="12" t="str">
        <f t="shared" si="128"/>
        <v/>
      </c>
      <c r="T1656" s="12" t="str">
        <f ca="1">IFERROR(INDEX(Report!$BE$6:$BE$17, MATCH($P1656, Report!$AZ$6:$AZ$17, 0)), "")</f>
        <v/>
      </c>
      <c r="V1656" s="12" t="str">
        <f t="shared" ca="1" si="129"/>
        <v/>
      </c>
      <c r="X1656" s="12" t="str">
        <f>IF($B1656="", "", IF(OR(ISNUMBER($B1656)=FALSE, $B1656&lt;Report!$AX$6, $B1656&gt;Report!$AY$17), "Red", ""))</f>
        <v/>
      </c>
    </row>
    <row r="1657" spans="1:24" x14ac:dyDescent="0.25">
      <c r="A1657" s="2"/>
      <c r="B1657" s="86"/>
      <c r="C1657" s="87"/>
      <c r="D1657" s="88"/>
      <c r="E1657" s="89"/>
      <c r="F1657" s="90"/>
      <c r="G1657" s="2"/>
      <c r="H1657" s="38" t="str">
        <f t="shared" si="125"/>
        <v/>
      </c>
      <c r="I1657" s="2"/>
      <c r="M1657" s="6" t="str">
        <f t="shared" si="126"/>
        <v/>
      </c>
      <c r="N1657" s="7" t="str">
        <f>IF($D1657="", "", IF(COUNTIF(Budgets!$T$11:$T$20, $D1657)&gt;0, $F$9, IF(COUNTIF(Budgets!$T$22:$T$46, $D1657)&gt;0, $E$9, "")))</f>
        <v/>
      </c>
      <c r="P1657" s="12" t="str">
        <f t="shared" si="127"/>
        <v/>
      </c>
      <c r="R1657" s="12" t="str">
        <f t="shared" si="128"/>
        <v/>
      </c>
      <c r="T1657" s="12" t="str">
        <f ca="1">IFERROR(INDEX(Report!$BE$6:$BE$17, MATCH($P1657, Report!$AZ$6:$AZ$17, 0)), "")</f>
        <v/>
      </c>
      <c r="V1657" s="12" t="str">
        <f t="shared" ca="1" si="129"/>
        <v/>
      </c>
      <c r="X1657" s="12" t="str">
        <f>IF($B1657="", "", IF(OR(ISNUMBER($B1657)=FALSE, $B1657&lt;Report!$AX$6, $B1657&gt;Report!$AY$17), "Red", ""))</f>
        <v/>
      </c>
    </row>
    <row r="1658" spans="1:24" x14ac:dyDescent="0.25">
      <c r="A1658" s="2"/>
      <c r="B1658" s="86"/>
      <c r="C1658" s="87"/>
      <c r="D1658" s="88"/>
      <c r="E1658" s="89"/>
      <c r="F1658" s="90"/>
      <c r="G1658" s="2"/>
      <c r="H1658" s="38" t="str">
        <f t="shared" si="125"/>
        <v/>
      </c>
      <c r="I1658" s="2"/>
      <c r="M1658" s="6" t="str">
        <f t="shared" si="126"/>
        <v/>
      </c>
      <c r="N1658" s="7" t="str">
        <f>IF($D1658="", "", IF(COUNTIF(Budgets!$T$11:$T$20, $D1658)&gt;0, $F$9, IF(COUNTIF(Budgets!$T$22:$T$46, $D1658)&gt;0, $E$9, "")))</f>
        <v/>
      </c>
      <c r="P1658" s="12" t="str">
        <f t="shared" si="127"/>
        <v/>
      </c>
      <c r="R1658" s="12" t="str">
        <f t="shared" si="128"/>
        <v/>
      </c>
      <c r="T1658" s="12" t="str">
        <f ca="1">IFERROR(INDEX(Report!$BE$6:$BE$17, MATCH($P1658, Report!$AZ$6:$AZ$17, 0)), "")</f>
        <v/>
      </c>
      <c r="V1658" s="12" t="str">
        <f t="shared" ca="1" si="129"/>
        <v/>
      </c>
      <c r="X1658" s="12" t="str">
        <f>IF($B1658="", "", IF(OR(ISNUMBER($B1658)=FALSE, $B1658&lt;Report!$AX$6, $B1658&gt;Report!$AY$17), "Red", ""))</f>
        <v/>
      </c>
    </row>
    <row r="1659" spans="1:24" x14ac:dyDescent="0.25">
      <c r="A1659" s="2"/>
      <c r="B1659" s="86"/>
      <c r="C1659" s="87"/>
      <c r="D1659" s="88"/>
      <c r="E1659" s="89"/>
      <c r="F1659" s="90"/>
      <c r="G1659" s="2"/>
      <c r="H1659" s="38" t="str">
        <f t="shared" si="125"/>
        <v/>
      </c>
      <c r="I1659" s="2"/>
      <c r="M1659" s="6" t="str">
        <f t="shared" si="126"/>
        <v/>
      </c>
      <c r="N1659" s="7" t="str">
        <f>IF($D1659="", "", IF(COUNTIF(Budgets!$T$11:$T$20, $D1659)&gt;0, $F$9, IF(COUNTIF(Budgets!$T$22:$T$46, $D1659)&gt;0, $E$9, "")))</f>
        <v/>
      </c>
      <c r="P1659" s="12" t="str">
        <f t="shared" si="127"/>
        <v/>
      </c>
      <c r="R1659" s="12" t="str">
        <f t="shared" si="128"/>
        <v/>
      </c>
      <c r="T1659" s="12" t="str">
        <f ca="1">IFERROR(INDEX(Report!$BE$6:$BE$17, MATCH($P1659, Report!$AZ$6:$AZ$17, 0)), "")</f>
        <v/>
      </c>
      <c r="V1659" s="12" t="str">
        <f t="shared" ca="1" si="129"/>
        <v/>
      </c>
      <c r="X1659" s="12" t="str">
        <f>IF($B1659="", "", IF(OR(ISNUMBER($B1659)=FALSE, $B1659&lt;Report!$AX$6, $B1659&gt;Report!$AY$17), "Red", ""))</f>
        <v/>
      </c>
    </row>
    <row r="1660" spans="1:24" x14ac:dyDescent="0.25">
      <c r="A1660" s="2"/>
      <c r="B1660" s="86"/>
      <c r="C1660" s="87"/>
      <c r="D1660" s="88"/>
      <c r="E1660" s="89"/>
      <c r="F1660" s="90"/>
      <c r="G1660" s="2"/>
      <c r="H1660" s="38" t="str">
        <f t="shared" si="125"/>
        <v/>
      </c>
      <c r="I1660" s="2"/>
      <c r="M1660" s="6" t="str">
        <f t="shared" si="126"/>
        <v/>
      </c>
      <c r="N1660" s="7" t="str">
        <f>IF($D1660="", "", IF(COUNTIF(Budgets!$T$11:$T$20, $D1660)&gt;0, $F$9, IF(COUNTIF(Budgets!$T$22:$T$46, $D1660)&gt;0, $E$9, "")))</f>
        <v/>
      </c>
      <c r="P1660" s="12" t="str">
        <f t="shared" si="127"/>
        <v/>
      </c>
      <c r="R1660" s="12" t="str">
        <f t="shared" si="128"/>
        <v/>
      </c>
      <c r="T1660" s="12" t="str">
        <f ca="1">IFERROR(INDEX(Report!$BE$6:$BE$17, MATCH($P1660, Report!$AZ$6:$AZ$17, 0)), "")</f>
        <v/>
      </c>
      <c r="V1660" s="12" t="str">
        <f t="shared" ca="1" si="129"/>
        <v/>
      </c>
      <c r="X1660" s="12" t="str">
        <f>IF($B1660="", "", IF(OR(ISNUMBER($B1660)=FALSE, $B1660&lt;Report!$AX$6, $B1660&gt;Report!$AY$17), "Red", ""))</f>
        <v/>
      </c>
    </row>
    <row r="1661" spans="1:24" x14ac:dyDescent="0.25">
      <c r="A1661" s="2"/>
      <c r="B1661" s="86"/>
      <c r="C1661" s="87"/>
      <c r="D1661" s="88"/>
      <c r="E1661" s="89"/>
      <c r="F1661" s="90"/>
      <c r="G1661" s="2"/>
      <c r="H1661" s="38" t="str">
        <f t="shared" si="125"/>
        <v/>
      </c>
      <c r="I1661" s="2"/>
      <c r="M1661" s="6" t="str">
        <f t="shared" si="126"/>
        <v/>
      </c>
      <c r="N1661" s="7" t="str">
        <f>IF($D1661="", "", IF(COUNTIF(Budgets!$T$11:$T$20, $D1661)&gt;0, $F$9, IF(COUNTIF(Budgets!$T$22:$T$46, $D1661)&gt;0, $E$9, "")))</f>
        <v/>
      </c>
      <c r="P1661" s="12" t="str">
        <f t="shared" si="127"/>
        <v/>
      </c>
      <c r="R1661" s="12" t="str">
        <f t="shared" si="128"/>
        <v/>
      </c>
      <c r="T1661" s="12" t="str">
        <f ca="1">IFERROR(INDEX(Report!$BE$6:$BE$17, MATCH($P1661, Report!$AZ$6:$AZ$17, 0)), "")</f>
        <v/>
      </c>
      <c r="V1661" s="12" t="str">
        <f t="shared" ca="1" si="129"/>
        <v/>
      </c>
      <c r="X1661" s="12" t="str">
        <f>IF($B1661="", "", IF(OR(ISNUMBER($B1661)=FALSE, $B1661&lt;Report!$AX$6, $B1661&gt;Report!$AY$17), "Red", ""))</f>
        <v/>
      </c>
    </row>
    <row r="1662" spans="1:24" x14ac:dyDescent="0.25">
      <c r="A1662" s="2"/>
      <c r="B1662" s="86"/>
      <c r="C1662" s="87"/>
      <c r="D1662" s="88"/>
      <c r="E1662" s="89"/>
      <c r="F1662" s="90"/>
      <c r="G1662" s="2"/>
      <c r="H1662" s="38" t="str">
        <f t="shared" si="125"/>
        <v/>
      </c>
      <c r="I1662" s="2"/>
      <c r="M1662" s="6" t="str">
        <f t="shared" si="126"/>
        <v/>
      </c>
      <c r="N1662" s="7" t="str">
        <f>IF($D1662="", "", IF(COUNTIF(Budgets!$T$11:$T$20, $D1662)&gt;0, $F$9, IF(COUNTIF(Budgets!$T$22:$T$46, $D1662)&gt;0, $E$9, "")))</f>
        <v/>
      </c>
      <c r="P1662" s="12" t="str">
        <f t="shared" si="127"/>
        <v/>
      </c>
      <c r="R1662" s="12" t="str">
        <f t="shared" si="128"/>
        <v/>
      </c>
      <c r="T1662" s="12" t="str">
        <f ca="1">IFERROR(INDEX(Report!$BE$6:$BE$17, MATCH($P1662, Report!$AZ$6:$AZ$17, 0)), "")</f>
        <v/>
      </c>
      <c r="V1662" s="12" t="str">
        <f t="shared" ca="1" si="129"/>
        <v/>
      </c>
      <c r="X1662" s="12" t="str">
        <f>IF($B1662="", "", IF(OR(ISNUMBER($B1662)=FALSE, $B1662&lt;Report!$AX$6, $B1662&gt;Report!$AY$17), "Red", ""))</f>
        <v/>
      </c>
    </row>
    <row r="1663" spans="1:24" x14ac:dyDescent="0.25">
      <c r="A1663" s="2"/>
      <c r="B1663" s="86"/>
      <c r="C1663" s="87"/>
      <c r="D1663" s="88"/>
      <c r="E1663" s="89"/>
      <c r="F1663" s="90"/>
      <c r="G1663" s="2"/>
      <c r="H1663" s="38" t="str">
        <f t="shared" si="125"/>
        <v/>
      </c>
      <c r="I1663" s="2"/>
      <c r="M1663" s="6" t="str">
        <f t="shared" si="126"/>
        <v/>
      </c>
      <c r="N1663" s="7" t="str">
        <f>IF($D1663="", "", IF(COUNTIF(Budgets!$T$11:$T$20, $D1663)&gt;0, $F$9, IF(COUNTIF(Budgets!$T$22:$T$46, $D1663)&gt;0, $E$9, "")))</f>
        <v/>
      </c>
      <c r="P1663" s="12" t="str">
        <f t="shared" si="127"/>
        <v/>
      </c>
      <c r="R1663" s="12" t="str">
        <f t="shared" si="128"/>
        <v/>
      </c>
      <c r="T1663" s="12" t="str">
        <f ca="1">IFERROR(INDEX(Report!$BE$6:$BE$17, MATCH($P1663, Report!$AZ$6:$AZ$17, 0)), "")</f>
        <v/>
      </c>
      <c r="V1663" s="12" t="str">
        <f t="shared" ca="1" si="129"/>
        <v/>
      </c>
      <c r="X1663" s="12" t="str">
        <f>IF($B1663="", "", IF(OR(ISNUMBER($B1663)=FALSE, $B1663&lt;Report!$AX$6, $B1663&gt;Report!$AY$17), "Red", ""))</f>
        <v/>
      </c>
    </row>
    <row r="1664" spans="1:24" x14ac:dyDescent="0.25">
      <c r="A1664" s="2"/>
      <c r="B1664" s="86"/>
      <c r="C1664" s="87"/>
      <c r="D1664" s="88"/>
      <c r="E1664" s="89"/>
      <c r="F1664" s="90"/>
      <c r="G1664" s="2"/>
      <c r="H1664" s="38" t="str">
        <f t="shared" si="125"/>
        <v/>
      </c>
      <c r="I1664" s="2"/>
      <c r="M1664" s="6" t="str">
        <f t="shared" si="126"/>
        <v/>
      </c>
      <c r="N1664" s="7" t="str">
        <f>IF($D1664="", "", IF(COUNTIF(Budgets!$T$11:$T$20, $D1664)&gt;0, $F$9, IF(COUNTIF(Budgets!$T$22:$T$46, $D1664)&gt;0, $E$9, "")))</f>
        <v/>
      </c>
      <c r="P1664" s="12" t="str">
        <f t="shared" si="127"/>
        <v/>
      </c>
      <c r="R1664" s="12" t="str">
        <f t="shared" si="128"/>
        <v/>
      </c>
      <c r="T1664" s="12" t="str">
        <f ca="1">IFERROR(INDEX(Report!$BE$6:$BE$17, MATCH($P1664, Report!$AZ$6:$AZ$17, 0)), "")</f>
        <v/>
      </c>
      <c r="V1664" s="12" t="str">
        <f t="shared" ca="1" si="129"/>
        <v/>
      </c>
      <c r="X1664" s="12" t="str">
        <f>IF($B1664="", "", IF(OR(ISNUMBER($B1664)=FALSE, $B1664&lt;Report!$AX$6, $B1664&gt;Report!$AY$17), "Red", ""))</f>
        <v/>
      </c>
    </row>
    <row r="1665" spans="1:24" x14ac:dyDescent="0.25">
      <c r="A1665" s="2"/>
      <c r="B1665" s="86"/>
      <c r="C1665" s="87"/>
      <c r="D1665" s="88"/>
      <c r="E1665" s="89"/>
      <c r="F1665" s="90"/>
      <c r="G1665" s="2"/>
      <c r="H1665" s="38" t="str">
        <f t="shared" si="125"/>
        <v/>
      </c>
      <c r="I1665" s="2"/>
      <c r="M1665" s="6" t="str">
        <f t="shared" si="126"/>
        <v/>
      </c>
      <c r="N1665" s="7" t="str">
        <f>IF($D1665="", "", IF(COUNTIF(Budgets!$T$11:$T$20, $D1665)&gt;0, $F$9, IF(COUNTIF(Budgets!$T$22:$T$46, $D1665)&gt;0, $E$9, "")))</f>
        <v/>
      </c>
      <c r="P1665" s="12" t="str">
        <f t="shared" si="127"/>
        <v/>
      </c>
      <c r="R1665" s="12" t="str">
        <f t="shared" si="128"/>
        <v/>
      </c>
      <c r="T1665" s="12" t="str">
        <f ca="1">IFERROR(INDEX(Report!$BE$6:$BE$17, MATCH($P1665, Report!$AZ$6:$AZ$17, 0)), "")</f>
        <v/>
      </c>
      <c r="V1665" s="12" t="str">
        <f t="shared" ca="1" si="129"/>
        <v/>
      </c>
      <c r="X1665" s="12" t="str">
        <f>IF($B1665="", "", IF(OR(ISNUMBER($B1665)=FALSE, $B1665&lt;Report!$AX$6, $B1665&gt;Report!$AY$17), "Red", ""))</f>
        <v/>
      </c>
    </row>
    <row r="1666" spans="1:24" x14ac:dyDescent="0.25">
      <c r="A1666" s="2"/>
      <c r="B1666" s="86"/>
      <c r="C1666" s="87"/>
      <c r="D1666" s="88"/>
      <c r="E1666" s="89"/>
      <c r="F1666" s="90"/>
      <c r="G1666" s="2"/>
      <c r="H1666" s="38" t="str">
        <f t="shared" si="125"/>
        <v/>
      </c>
      <c r="I1666" s="2"/>
      <c r="M1666" s="6" t="str">
        <f t="shared" si="126"/>
        <v/>
      </c>
      <c r="N1666" s="7" t="str">
        <f>IF($D1666="", "", IF(COUNTIF(Budgets!$T$11:$T$20, $D1666)&gt;0, $F$9, IF(COUNTIF(Budgets!$T$22:$T$46, $D1666)&gt;0, $E$9, "")))</f>
        <v/>
      </c>
      <c r="P1666" s="12" t="str">
        <f t="shared" si="127"/>
        <v/>
      </c>
      <c r="R1666" s="12" t="str">
        <f t="shared" si="128"/>
        <v/>
      </c>
      <c r="T1666" s="12" t="str">
        <f ca="1">IFERROR(INDEX(Report!$BE$6:$BE$17, MATCH($P1666, Report!$AZ$6:$AZ$17, 0)), "")</f>
        <v/>
      </c>
      <c r="V1666" s="12" t="str">
        <f t="shared" ca="1" si="129"/>
        <v/>
      </c>
      <c r="X1666" s="12" t="str">
        <f>IF($B1666="", "", IF(OR(ISNUMBER($B1666)=FALSE, $B1666&lt;Report!$AX$6, $B1666&gt;Report!$AY$17), "Red", ""))</f>
        <v/>
      </c>
    </row>
    <row r="1667" spans="1:24" x14ac:dyDescent="0.25">
      <c r="A1667" s="2"/>
      <c r="B1667" s="86"/>
      <c r="C1667" s="87"/>
      <c r="D1667" s="88"/>
      <c r="E1667" s="89"/>
      <c r="F1667" s="90"/>
      <c r="G1667" s="2"/>
      <c r="H1667" s="38" t="str">
        <f t="shared" si="125"/>
        <v/>
      </c>
      <c r="I1667" s="2"/>
      <c r="M1667" s="6" t="str">
        <f t="shared" si="126"/>
        <v/>
      </c>
      <c r="N1667" s="7" t="str">
        <f>IF($D1667="", "", IF(COUNTIF(Budgets!$T$11:$T$20, $D1667)&gt;0, $F$9, IF(COUNTIF(Budgets!$T$22:$T$46, $D1667)&gt;0, $E$9, "")))</f>
        <v/>
      </c>
      <c r="P1667" s="12" t="str">
        <f t="shared" si="127"/>
        <v/>
      </c>
      <c r="R1667" s="12" t="str">
        <f t="shared" si="128"/>
        <v/>
      </c>
      <c r="T1667" s="12" t="str">
        <f ca="1">IFERROR(INDEX(Report!$BE$6:$BE$17, MATCH($P1667, Report!$AZ$6:$AZ$17, 0)), "")</f>
        <v/>
      </c>
      <c r="V1667" s="12" t="str">
        <f t="shared" ca="1" si="129"/>
        <v/>
      </c>
      <c r="X1667" s="12" t="str">
        <f>IF($B1667="", "", IF(OR(ISNUMBER($B1667)=FALSE, $B1667&lt;Report!$AX$6, $B1667&gt;Report!$AY$17), "Red", ""))</f>
        <v/>
      </c>
    </row>
    <row r="1668" spans="1:24" x14ac:dyDescent="0.25">
      <c r="A1668" s="2"/>
      <c r="B1668" s="86"/>
      <c r="C1668" s="87"/>
      <c r="D1668" s="88"/>
      <c r="E1668" s="89"/>
      <c r="F1668" s="90"/>
      <c r="G1668" s="2"/>
      <c r="H1668" s="38" t="str">
        <f t="shared" si="125"/>
        <v/>
      </c>
      <c r="I1668" s="2"/>
      <c r="M1668" s="6" t="str">
        <f t="shared" si="126"/>
        <v/>
      </c>
      <c r="N1668" s="7" t="str">
        <f>IF($D1668="", "", IF(COUNTIF(Budgets!$T$11:$T$20, $D1668)&gt;0, $F$9, IF(COUNTIF(Budgets!$T$22:$T$46, $D1668)&gt;0, $E$9, "")))</f>
        <v/>
      </c>
      <c r="P1668" s="12" t="str">
        <f t="shared" si="127"/>
        <v/>
      </c>
      <c r="R1668" s="12" t="str">
        <f t="shared" si="128"/>
        <v/>
      </c>
      <c r="T1668" s="12" t="str">
        <f ca="1">IFERROR(INDEX(Report!$BE$6:$BE$17, MATCH($P1668, Report!$AZ$6:$AZ$17, 0)), "")</f>
        <v/>
      </c>
      <c r="V1668" s="12" t="str">
        <f t="shared" ca="1" si="129"/>
        <v/>
      </c>
      <c r="X1668" s="12" t="str">
        <f>IF($B1668="", "", IF(OR(ISNUMBER($B1668)=FALSE, $B1668&lt;Report!$AX$6, $B1668&gt;Report!$AY$17), "Red", ""))</f>
        <v/>
      </c>
    </row>
    <row r="1669" spans="1:24" x14ac:dyDescent="0.25">
      <c r="A1669" s="2"/>
      <c r="B1669" s="86"/>
      <c r="C1669" s="87"/>
      <c r="D1669" s="88"/>
      <c r="E1669" s="89"/>
      <c r="F1669" s="90"/>
      <c r="G1669" s="2"/>
      <c r="H1669" s="38" t="str">
        <f t="shared" si="125"/>
        <v/>
      </c>
      <c r="I1669" s="2"/>
      <c r="M1669" s="6" t="str">
        <f t="shared" si="126"/>
        <v/>
      </c>
      <c r="N1669" s="7" t="str">
        <f>IF($D1669="", "", IF(COUNTIF(Budgets!$T$11:$T$20, $D1669)&gt;0, $F$9, IF(COUNTIF(Budgets!$T$22:$T$46, $D1669)&gt;0, $E$9, "")))</f>
        <v/>
      </c>
      <c r="P1669" s="12" t="str">
        <f t="shared" si="127"/>
        <v/>
      </c>
      <c r="R1669" s="12" t="str">
        <f t="shared" si="128"/>
        <v/>
      </c>
      <c r="T1669" s="12" t="str">
        <f ca="1">IFERROR(INDEX(Report!$BE$6:$BE$17, MATCH($P1669, Report!$AZ$6:$AZ$17, 0)), "")</f>
        <v/>
      </c>
      <c r="V1669" s="12" t="str">
        <f t="shared" ca="1" si="129"/>
        <v/>
      </c>
      <c r="X1669" s="12" t="str">
        <f>IF($B1669="", "", IF(OR(ISNUMBER($B1669)=FALSE, $B1669&lt;Report!$AX$6, $B1669&gt;Report!$AY$17), "Red", ""))</f>
        <v/>
      </c>
    </row>
    <row r="1670" spans="1:24" x14ac:dyDescent="0.25">
      <c r="A1670" s="2"/>
      <c r="B1670" s="86"/>
      <c r="C1670" s="87"/>
      <c r="D1670" s="88"/>
      <c r="E1670" s="89"/>
      <c r="F1670" s="90"/>
      <c r="G1670" s="2"/>
      <c r="H1670" s="38" t="str">
        <f t="shared" si="125"/>
        <v/>
      </c>
      <c r="I1670" s="2"/>
      <c r="M1670" s="6" t="str">
        <f t="shared" si="126"/>
        <v/>
      </c>
      <c r="N1670" s="7" t="str">
        <f>IF($D1670="", "", IF(COUNTIF(Budgets!$T$11:$T$20, $D1670)&gt;0, $F$9, IF(COUNTIF(Budgets!$T$22:$T$46, $D1670)&gt;0, $E$9, "")))</f>
        <v/>
      </c>
      <c r="P1670" s="12" t="str">
        <f t="shared" si="127"/>
        <v/>
      </c>
      <c r="R1670" s="12" t="str">
        <f t="shared" si="128"/>
        <v/>
      </c>
      <c r="T1670" s="12" t="str">
        <f ca="1">IFERROR(INDEX(Report!$BE$6:$BE$17, MATCH($P1670, Report!$AZ$6:$AZ$17, 0)), "")</f>
        <v/>
      </c>
      <c r="V1670" s="12" t="str">
        <f t="shared" ca="1" si="129"/>
        <v/>
      </c>
      <c r="X1670" s="12" t="str">
        <f>IF($B1670="", "", IF(OR(ISNUMBER($B1670)=FALSE, $B1670&lt;Report!$AX$6, $B1670&gt;Report!$AY$17), "Red", ""))</f>
        <v/>
      </c>
    </row>
    <row r="1671" spans="1:24" x14ac:dyDescent="0.25">
      <c r="A1671" s="2"/>
      <c r="B1671" s="86"/>
      <c r="C1671" s="87"/>
      <c r="D1671" s="88"/>
      <c r="E1671" s="89"/>
      <c r="F1671" s="90"/>
      <c r="G1671" s="2"/>
      <c r="H1671" s="38" t="str">
        <f t="shared" si="125"/>
        <v/>
      </c>
      <c r="I1671" s="2"/>
      <c r="M1671" s="6" t="str">
        <f t="shared" si="126"/>
        <v/>
      </c>
      <c r="N1671" s="7" t="str">
        <f>IF($D1671="", "", IF(COUNTIF(Budgets!$T$11:$T$20, $D1671)&gt;0, $F$9, IF(COUNTIF(Budgets!$T$22:$T$46, $D1671)&gt;0, $E$9, "")))</f>
        <v/>
      </c>
      <c r="P1671" s="12" t="str">
        <f t="shared" si="127"/>
        <v/>
      </c>
      <c r="R1671" s="12" t="str">
        <f t="shared" si="128"/>
        <v/>
      </c>
      <c r="T1671" s="12" t="str">
        <f ca="1">IFERROR(INDEX(Report!$BE$6:$BE$17, MATCH($P1671, Report!$AZ$6:$AZ$17, 0)), "")</f>
        <v/>
      </c>
      <c r="V1671" s="12" t="str">
        <f t="shared" ca="1" si="129"/>
        <v/>
      </c>
      <c r="X1671" s="12" t="str">
        <f>IF($B1671="", "", IF(OR(ISNUMBER($B1671)=FALSE, $B1671&lt;Report!$AX$6, $B1671&gt;Report!$AY$17), "Red", ""))</f>
        <v/>
      </c>
    </row>
    <row r="1672" spans="1:24" x14ac:dyDescent="0.25">
      <c r="A1672" s="2"/>
      <c r="B1672" s="86"/>
      <c r="C1672" s="87"/>
      <c r="D1672" s="88"/>
      <c r="E1672" s="89"/>
      <c r="F1672" s="90"/>
      <c r="G1672" s="2"/>
      <c r="H1672" s="38" t="str">
        <f t="shared" si="125"/>
        <v/>
      </c>
      <c r="I1672" s="2"/>
      <c r="M1672" s="6" t="str">
        <f t="shared" si="126"/>
        <v/>
      </c>
      <c r="N1672" s="7" t="str">
        <f>IF($D1672="", "", IF(COUNTIF(Budgets!$T$11:$T$20, $D1672)&gt;0, $F$9, IF(COUNTIF(Budgets!$T$22:$T$46, $D1672)&gt;0, $E$9, "")))</f>
        <v/>
      </c>
      <c r="P1672" s="12" t="str">
        <f t="shared" si="127"/>
        <v/>
      </c>
      <c r="R1672" s="12" t="str">
        <f t="shared" si="128"/>
        <v/>
      </c>
      <c r="T1672" s="12" t="str">
        <f ca="1">IFERROR(INDEX(Report!$BE$6:$BE$17, MATCH($P1672, Report!$AZ$6:$AZ$17, 0)), "")</f>
        <v/>
      </c>
      <c r="V1672" s="12" t="str">
        <f t="shared" ca="1" si="129"/>
        <v/>
      </c>
      <c r="X1672" s="12" t="str">
        <f>IF($B1672="", "", IF(OR(ISNUMBER($B1672)=FALSE, $B1672&lt;Report!$AX$6, $B1672&gt;Report!$AY$17), "Red", ""))</f>
        <v/>
      </c>
    </row>
    <row r="1673" spans="1:24" x14ac:dyDescent="0.25">
      <c r="A1673" s="2"/>
      <c r="B1673" s="86"/>
      <c r="C1673" s="87"/>
      <c r="D1673" s="88"/>
      <c r="E1673" s="89"/>
      <c r="F1673" s="90"/>
      <c r="G1673" s="2"/>
      <c r="H1673" s="38" t="str">
        <f t="shared" si="125"/>
        <v/>
      </c>
      <c r="I1673" s="2"/>
      <c r="M1673" s="6" t="str">
        <f t="shared" si="126"/>
        <v/>
      </c>
      <c r="N1673" s="7" t="str">
        <f>IF($D1673="", "", IF(COUNTIF(Budgets!$T$11:$T$20, $D1673)&gt;0, $F$9, IF(COUNTIF(Budgets!$T$22:$T$46, $D1673)&gt;0, $E$9, "")))</f>
        <v/>
      </c>
      <c r="P1673" s="12" t="str">
        <f t="shared" si="127"/>
        <v/>
      </c>
      <c r="R1673" s="12" t="str">
        <f t="shared" si="128"/>
        <v/>
      </c>
      <c r="T1673" s="12" t="str">
        <f ca="1">IFERROR(INDEX(Report!$BE$6:$BE$17, MATCH($P1673, Report!$AZ$6:$AZ$17, 0)), "")</f>
        <v/>
      </c>
      <c r="V1673" s="12" t="str">
        <f t="shared" ca="1" si="129"/>
        <v/>
      </c>
      <c r="X1673" s="12" t="str">
        <f>IF($B1673="", "", IF(OR(ISNUMBER($B1673)=FALSE, $B1673&lt;Report!$AX$6, $B1673&gt;Report!$AY$17), "Red", ""))</f>
        <v/>
      </c>
    </row>
    <row r="1674" spans="1:24" x14ac:dyDescent="0.25">
      <c r="A1674" s="2"/>
      <c r="B1674" s="86"/>
      <c r="C1674" s="87"/>
      <c r="D1674" s="88"/>
      <c r="E1674" s="89"/>
      <c r="F1674" s="90"/>
      <c r="G1674" s="2"/>
      <c r="H1674" s="38" t="str">
        <f t="shared" si="125"/>
        <v/>
      </c>
      <c r="I1674" s="2"/>
      <c r="M1674" s="6" t="str">
        <f t="shared" si="126"/>
        <v/>
      </c>
      <c r="N1674" s="7" t="str">
        <f>IF($D1674="", "", IF(COUNTIF(Budgets!$T$11:$T$20, $D1674)&gt;0, $F$9, IF(COUNTIF(Budgets!$T$22:$T$46, $D1674)&gt;0, $E$9, "")))</f>
        <v/>
      </c>
      <c r="P1674" s="12" t="str">
        <f t="shared" si="127"/>
        <v/>
      </c>
      <c r="R1674" s="12" t="str">
        <f t="shared" si="128"/>
        <v/>
      </c>
      <c r="T1674" s="12" t="str">
        <f ca="1">IFERROR(INDEX(Report!$BE$6:$BE$17, MATCH($P1674, Report!$AZ$6:$AZ$17, 0)), "")</f>
        <v/>
      </c>
      <c r="V1674" s="12" t="str">
        <f t="shared" ca="1" si="129"/>
        <v/>
      </c>
      <c r="X1674" s="12" t="str">
        <f>IF($B1674="", "", IF(OR(ISNUMBER($B1674)=FALSE, $B1674&lt;Report!$AX$6, $B1674&gt;Report!$AY$17), "Red", ""))</f>
        <v/>
      </c>
    </row>
    <row r="1675" spans="1:24" x14ac:dyDescent="0.25">
      <c r="A1675" s="2"/>
      <c r="B1675" s="86"/>
      <c r="C1675" s="87"/>
      <c r="D1675" s="88"/>
      <c r="E1675" s="89"/>
      <c r="F1675" s="90"/>
      <c r="G1675" s="2"/>
      <c r="H1675" s="38" t="str">
        <f t="shared" si="125"/>
        <v/>
      </c>
      <c r="I1675" s="2"/>
      <c r="M1675" s="6" t="str">
        <f t="shared" si="126"/>
        <v/>
      </c>
      <c r="N1675" s="7" t="str">
        <f>IF($D1675="", "", IF(COUNTIF(Budgets!$T$11:$T$20, $D1675)&gt;0, $F$9, IF(COUNTIF(Budgets!$T$22:$T$46, $D1675)&gt;0, $E$9, "")))</f>
        <v/>
      </c>
      <c r="P1675" s="12" t="str">
        <f t="shared" si="127"/>
        <v/>
      </c>
      <c r="R1675" s="12" t="str">
        <f t="shared" si="128"/>
        <v/>
      </c>
      <c r="T1675" s="12" t="str">
        <f ca="1">IFERROR(INDEX(Report!$BE$6:$BE$17, MATCH($P1675, Report!$AZ$6:$AZ$17, 0)), "")</f>
        <v/>
      </c>
      <c r="V1675" s="12" t="str">
        <f t="shared" ca="1" si="129"/>
        <v/>
      </c>
      <c r="X1675" s="12" t="str">
        <f>IF($B1675="", "", IF(OR(ISNUMBER($B1675)=FALSE, $B1675&lt;Report!$AX$6, $B1675&gt;Report!$AY$17), "Red", ""))</f>
        <v/>
      </c>
    </row>
    <row r="1676" spans="1:24" x14ac:dyDescent="0.25">
      <c r="A1676" s="2"/>
      <c r="B1676" s="86"/>
      <c r="C1676" s="87"/>
      <c r="D1676" s="88"/>
      <c r="E1676" s="89"/>
      <c r="F1676" s="90"/>
      <c r="G1676" s="2"/>
      <c r="H1676" s="38" t="str">
        <f t="shared" ref="H1676:H1739" si="130">IF(OR($M1676="", $N1676=""), "", IF($M1676=$N1676, "", $H$9))</f>
        <v/>
      </c>
      <c r="I1676" s="2"/>
      <c r="M1676" s="6" t="str">
        <f t="shared" ref="M1676:M1739" si="131">IF(AND($E1676="", $F1676=""), "", IF(AND(NOT($E1676=""), NOT($F1676="")), "", IF($E1676="", $F$9, IF($F1676="", $E$9, ""))))</f>
        <v/>
      </c>
      <c r="N1676" s="7" t="str">
        <f>IF($D1676="", "", IF(COUNTIF(Budgets!$T$11:$T$20, $D1676)&gt;0, $F$9, IF(COUNTIF(Budgets!$T$22:$T$46, $D1676)&gt;0, $E$9, "")))</f>
        <v/>
      </c>
      <c r="P1676" s="12" t="str">
        <f t="shared" ref="P1676:P1739" si="132">IF($B1676="", "", IFERROR(TEXT($B1676, "mmm yyyy"), ""))</f>
        <v/>
      </c>
      <c r="R1676" s="12" t="str">
        <f t="shared" ref="R1676:R1739" si="133">IF(OR($P1676="", $D1676=""), "", CONCATENATE($D1676, " - ", $P1676))</f>
        <v/>
      </c>
      <c r="T1676" s="12" t="str">
        <f ca="1">IFERROR(INDEX(Report!$BE$6:$BE$17, MATCH($P1676, Report!$AZ$6:$AZ$17, 0)), "")</f>
        <v/>
      </c>
      <c r="V1676" s="12" t="str">
        <f t="shared" ref="V1676:V1739" ca="1" si="134">IF($T1676="X", IF($D1676="", "", $D1676), "")</f>
        <v/>
      </c>
      <c r="X1676" s="12" t="str">
        <f>IF($B1676="", "", IF(OR(ISNUMBER($B1676)=FALSE, $B1676&lt;Report!$AX$6, $B1676&gt;Report!$AY$17), "Red", ""))</f>
        <v/>
      </c>
    </row>
    <row r="1677" spans="1:24" x14ac:dyDescent="0.25">
      <c r="A1677" s="2"/>
      <c r="B1677" s="86"/>
      <c r="C1677" s="87"/>
      <c r="D1677" s="88"/>
      <c r="E1677" s="89"/>
      <c r="F1677" s="90"/>
      <c r="G1677" s="2"/>
      <c r="H1677" s="38" t="str">
        <f t="shared" si="130"/>
        <v/>
      </c>
      <c r="I1677" s="2"/>
      <c r="M1677" s="6" t="str">
        <f t="shared" si="131"/>
        <v/>
      </c>
      <c r="N1677" s="7" t="str">
        <f>IF($D1677="", "", IF(COUNTIF(Budgets!$T$11:$T$20, $D1677)&gt;0, $F$9, IF(COUNTIF(Budgets!$T$22:$T$46, $D1677)&gt;0, $E$9, "")))</f>
        <v/>
      </c>
      <c r="P1677" s="12" t="str">
        <f t="shared" si="132"/>
        <v/>
      </c>
      <c r="R1677" s="12" t="str">
        <f t="shared" si="133"/>
        <v/>
      </c>
      <c r="T1677" s="12" t="str">
        <f ca="1">IFERROR(INDEX(Report!$BE$6:$BE$17, MATCH($P1677, Report!$AZ$6:$AZ$17, 0)), "")</f>
        <v/>
      </c>
      <c r="V1677" s="12" t="str">
        <f t="shared" ca="1" si="134"/>
        <v/>
      </c>
      <c r="X1677" s="12" t="str">
        <f>IF($B1677="", "", IF(OR(ISNUMBER($B1677)=FALSE, $B1677&lt;Report!$AX$6, $B1677&gt;Report!$AY$17), "Red", ""))</f>
        <v/>
      </c>
    </row>
    <row r="1678" spans="1:24" x14ac:dyDescent="0.25">
      <c r="A1678" s="2"/>
      <c r="B1678" s="86"/>
      <c r="C1678" s="87"/>
      <c r="D1678" s="88"/>
      <c r="E1678" s="89"/>
      <c r="F1678" s="90"/>
      <c r="G1678" s="2"/>
      <c r="H1678" s="38" t="str">
        <f t="shared" si="130"/>
        <v/>
      </c>
      <c r="I1678" s="2"/>
      <c r="M1678" s="6" t="str">
        <f t="shared" si="131"/>
        <v/>
      </c>
      <c r="N1678" s="7" t="str">
        <f>IF($D1678="", "", IF(COUNTIF(Budgets!$T$11:$T$20, $D1678)&gt;0, $F$9, IF(COUNTIF(Budgets!$T$22:$T$46, $D1678)&gt;0, $E$9, "")))</f>
        <v/>
      </c>
      <c r="P1678" s="12" t="str">
        <f t="shared" si="132"/>
        <v/>
      </c>
      <c r="R1678" s="12" t="str">
        <f t="shared" si="133"/>
        <v/>
      </c>
      <c r="T1678" s="12" t="str">
        <f ca="1">IFERROR(INDEX(Report!$BE$6:$BE$17, MATCH($P1678, Report!$AZ$6:$AZ$17, 0)), "")</f>
        <v/>
      </c>
      <c r="V1678" s="12" t="str">
        <f t="shared" ca="1" si="134"/>
        <v/>
      </c>
      <c r="X1678" s="12" t="str">
        <f>IF($B1678="", "", IF(OR(ISNUMBER($B1678)=FALSE, $B1678&lt;Report!$AX$6, $B1678&gt;Report!$AY$17), "Red", ""))</f>
        <v/>
      </c>
    </row>
    <row r="1679" spans="1:24" x14ac:dyDescent="0.25">
      <c r="A1679" s="2"/>
      <c r="B1679" s="86"/>
      <c r="C1679" s="87"/>
      <c r="D1679" s="88"/>
      <c r="E1679" s="89"/>
      <c r="F1679" s="90"/>
      <c r="G1679" s="2"/>
      <c r="H1679" s="38" t="str">
        <f t="shared" si="130"/>
        <v/>
      </c>
      <c r="I1679" s="2"/>
      <c r="M1679" s="6" t="str">
        <f t="shared" si="131"/>
        <v/>
      </c>
      <c r="N1679" s="7" t="str">
        <f>IF($D1679="", "", IF(COUNTIF(Budgets!$T$11:$T$20, $D1679)&gt;0, $F$9, IF(COUNTIF(Budgets!$T$22:$T$46, $D1679)&gt;0, $E$9, "")))</f>
        <v/>
      </c>
      <c r="P1679" s="12" t="str">
        <f t="shared" si="132"/>
        <v/>
      </c>
      <c r="R1679" s="12" t="str">
        <f t="shared" si="133"/>
        <v/>
      </c>
      <c r="T1679" s="12" t="str">
        <f ca="1">IFERROR(INDEX(Report!$BE$6:$BE$17, MATCH($P1679, Report!$AZ$6:$AZ$17, 0)), "")</f>
        <v/>
      </c>
      <c r="V1679" s="12" t="str">
        <f t="shared" ca="1" si="134"/>
        <v/>
      </c>
      <c r="X1679" s="12" t="str">
        <f>IF($B1679="", "", IF(OR(ISNUMBER($B1679)=FALSE, $B1679&lt;Report!$AX$6, $B1679&gt;Report!$AY$17), "Red", ""))</f>
        <v/>
      </c>
    </row>
    <row r="1680" spans="1:24" x14ac:dyDescent="0.25">
      <c r="A1680" s="2"/>
      <c r="B1680" s="86"/>
      <c r="C1680" s="87"/>
      <c r="D1680" s="88"/>
      <c r="E1680" s="89"/>
      <c r="F1680" s="90"/>
      <c r="G1680" s="2"/>
      <c r="H1680" s="38" t="str">
        <f t="shared" si="130"/>
        <v/>
      </c>
      <c r="I1680" s="2"/>
      <c r="M1680" s="6" t="str">
        <f t="shared" si="131"/>
        <v/>
      </c>
      <c r="N1680" s="7" t="str">
        <f>IF($D1680="", "", IF(COUNTIF(Budgets!$T$11:$T$20, $D1680)&gt;0, $F$9, IF(COUNTIF(Budgets!$T$22:$T$46, $D1680)&gt;0, $E$9, "")))</f>
        <v/>
      </c>
      <c r="P1680" s="12" t="str">
        <f t="shared" si="132"/>
        <v/>
      </c>
      <c r="R1680" s="12" t="str">
        <f t="shared" si="133"/>
        <v/>
      </c>
      <c r="T1680" s="12" t="str">
        <f ca="1">IFERROR(INDEX(Report!$BE$6:$BE$17, MATCH($P1680, Report!$AZ$6:$AZ$17, 0)), "")</f>
        <v/>
      </c>
      <c r="V1680" s="12" t="str">
        <f t="shared" ca="1" si="134"/>
        <v/>
      </c>
      <c r="X1680" s="12" t="str">
        <f>IF($B1680="", "", IF(OR(ISNUMBER($B1680)=FALSE, $B1680&lt;Report!$AX$6, $B1680&gt;Report!$AY$17), "Red", ""))</f>
        <v/>
      </c>
    </row>
    <row r="1681" spans="1:24" x14ac:dyDescent="0.25">
      <c r="A1681" s="2"/>
      <c r="B1681" s="86"/>
      <c r="C1681" s="87"/>
      <c r="D1681" s="88"/>
      <c r="E1681" s="89"/>
      <c r="F1681" s="90"/>
      <c r="G1681" s="2"/>
      <c r="H1681" s="38" t="str">
        <f t="shared" si="130"/>
        <v/>
      </c>
      <c r="I1681" s="2"/>
      <c r="M1681" s="6" t="str">
        <f t="shared" si="131"/>
        <v/>
      </c>
      <c r="N1681" s="7" t="str">
        <f>IF($D1681="", "", IF(COUNTIF(Budgets!$T$11:$T$20, $D1681)&gt;0, $F$9, IF(COUNTIF(Budgets!$T$22:$T$46, $D1681)&gt;0, $E$9, "")))</f>
        <v/>
      </c>
      <c r="P1681" s="12" t="str">
        <f t="shared" si="132"/>
        <v/>
      </c>
      <c r="R1681" s="12" t="str">
        <f t="shared" si="133"/>
        <v/>
      </c>
      <c r="T1681" s="12" t="str">
        <f ca="1">IFERROR(INDEX(Report!$BE$6:$BE$17, MATCH($P1681, Report!$AZ$6:$AZ$17, 0)), "")</f>
        <v/>
      </c>
      <c r="V1681" s="12" t="str">
        <f t="shared" ca="1" si="134"/>
        <v/>
      </c>
      <c r="X1681" s="12" t="str">
        <f>IF($B1681="", "", IF(OR(ISNUMBER($B1681)=FALSE, $B1681&lt;Report!$AX$6, $B1681&gt;Report!$AY$17), "Red", ""))</f>
        <v/>
      </c>
    </row>
    <row r="1682" spans="1:24" x14ac:dyDescent="0.25">
      <c r="A1682" s="2"/>
      <c r="B1682" s="86"/>
      <c r="C1682" s="87"/>
      <c r="D1682" s="88"/>
      <c r="E1682" s="89"/>
      <c r="F1682" s="90"/>
      <c r="G1682" s="2"/>
      <c r="H1682" s="38" t="str">
        <f t="shared" si="130"/>
        <v/>
      </c>
      <c r="I1682" s="2"/>
      <c r="M1682" s="6" t="str">
        <f t="shared" si="131"/>
        <v/>
      </c>
      <c r="N1682" s="7" t="str">
        <f>IF($D1682="", "", IF(COUNTIF(Budgets!$T$11:$T$20, $D1682)&gt;0, $F$9, IF(COUNTIF(Budgets!$T$22:$T$46, $D1682)&gt;0, $E$9, "")))</f>
        <v/>
      </c>
      <c r="P1682" s="12" t="str">
        <f t="shared" si="132"/>
        <v/>
      </c>
      <c r="R1682" s="12" t="str">
        <f t="shared" si="133"/>
        <v/>
      </c>
      <c r="T1682" s="12" t="str">
        <f ca="1">IFERROR(INDEX(Report!$BE$6:$BE$17, MATCH($P1682, Report!$AZ$6:$AZ$17, 0)), "")</f>
        <v/>
      </c>
      <c r="V1682" s="12" t="str">
        <f t="shared" ca="1" si="134"/>
        <v/>
      </c>
      <c r="X1682" s="12" t="str">
        <f>IF($B1682="", "", IF(OR(ISNUMBER($B1682)=FALSE, $B1682&lt;Report!$AX$6, $B1682&gt;Report!$AY$17), "Red", ""))</f>
        <v/>
      </c>
    </row>
    <row r="1683" spans="1:24" x14ac:dyDescent="0.25">
      <c r="A1683" s="2"/>
      <c r="B1683" s="86"/>
      <c r="C1683" s="87"/>
      <c r="D1683" s="88"/>
      <c r="E1683" s="89"/>
      <c r="F1683" s="90"/>
      <c r="G1683" s="2"/>
      <c r="H1683" s="38" t="str">
        <f t="shared" si="130"/>
        <v/>
      </c>
      <c r="I1683" s="2"/>
      <c r="M1683" s="6" t="str">
        <f t="shared" si="131"/>
        <v/>
      </c>
      <c r="N1683" s="7" t="str">
        <f>IF($D1683="", "", IF(COUNTIF(Budgets!$T$11:$T$20, $D1683)&gt;0, $F$9, IF(COUNTIF(Budgets!$T$22:$T$46, $D1683)&gt;0, $E$9, "")))</f>
        <v/>
      </c>
      <c r="P1683" s="12" t="str">
        <f t="shared" si="132"/>
        <v/>
      </c>
      <c r="R1683" s="12" t="str">
        <f t="shared" si="133"/>
        <v/>
      </c>
      <c r="T1683" s="12" t="str">
        <f ca="1">IFERROR(INDEX(Report!$BE$6:$BE$17, MATCH($P1683, Report!$AZ$6:$AZ$17, 0)), "")</f>
        <v/>
      </c>
      <c r="V1683" s="12" t="str">
        <f t="shared" ca="1" si="134"/>
        <v/>
      </c>
      <c r="X1683" s="12" t="str">
        <f>IF($B1683="", "", IF(OR(ISNUMBER($B1683)=FALSE, $B1683&lt;Report!$AX$6, $B1683&gt;Report!$AY$17), "Red", ""))</f>
        <v/>
      </c>
    </row>
    <row r="1684" spans="1:24" x14ac:dyDescent="0.25">
      <c r="A1684" s="2"/>
      <c r="B1684" s="86"/>
      <c r="C1684" s="87"/>
      <c r="D1684" s="88"/>
      <c r="E1684" s="89"/>
      <c r="F1684" s="90"/>
      <c r="G1684" s="2"/>
      <c r="H1684" s="38" t="str">
        <f t="shared" si="130"/>
        <v/>
      </c>
      <c r="I1684" s="2"/>
      <c r="M1684" s="6" t="str">
        <f t="shared" si="131"/>
        <v/>
      </c>
      <c r="N1684" s="7" t="str">
        <f>IF($D1684="", "", IF(COUNTIF(Budgets!$T$11:$T$20, $D1684)&gt;0, $F$9, IF(COUNTIF(Budgets!$T$22:$T$46, $D1684)&gt;0, $E$9, "")))</f>
        <v/>
      </c>
      <c r="P1684" s="12" t="str">
        <f t="shared" si="132"/>
        <v/>
      </c>
      <c r="R1684" s="12" t="str">
        <f t="shared" si="133"/>
        <v/>
      </c>
      <c r="T1684" s="12" t="str">
        <f ca="1">IFERROR(INDEX(Report!$BE$6:$BE$17, MATCH($P1684, Report!$AZ$6:$AZ$17, 0)), "")</f>
        <v/>
      </c>
      <c r="V1684" s="12" t="str">
        <f t="shared" ca="1" si="134"/>
        <v/>
      </c>
      <c r="X1684" s="12" t="str">
        <f>IF($B1684="", "", IF(OR(ISNUMBER($B1684)=FALSE, $B1684&lt;Report!$AX$6, $B1684&gt;Report!$AY$17), "Red", ""))</f>
        <v/>
      </c>
    </row>
    <row r="1685" spans="1:24" x14ac:dyDescent="0.25">
      <c r="A1685" s="2"/>
      <c r="B1685" s="86"/>
      <c r="C1685" s="87"/>
      <c r="D1685" s="88"/>
      <c r="E1685" s="89"/>
      <c r="F1685" s="90"/>
      <c r="G1685" s="2"/>
      <c r="H1685" s="38" t="str">
        <f t="shared" si="130"/>
        <v/>
      </c>
      <c r="I1685" s="2"/>
      <c r="M1685" s="6" t="str">
        <f t="shared" si="131"/>
        <v/>
      </c>
      <c r="N1685" s="7" t="str">
        <f>IF($D1685="", "", IF(COUNTIF(Budgets!$T$11:$T$20, $D1685)&gt;0, $F$9, IF(COUNTIF(Budgets!$T$22:$T$46, $D1685)&gt;0, $E$9, "")))</f>
        <v/>
      </c>
      <c r="P1685" s="12" t="str">
        <f t="shared" si="132"/>
        <v/>
      </c>
      <c r="R1685" s="12" t="str">
        <f t="shared" si="133"/>
        <v/>
      </c>
      <c r="T1685" s="12" t="str">
        <f ca="1">IFERROR(INDEX(Report!$BE$6:$BE$17, MATCH($P1685, Report!$AZ$6:$AZ$17, 0)), "")</f>
        <v/>
      </c>
      <c r="V1685" s="12" t="str">
        <f t="shared" ca="1" si="134"/>
        <v/>
      </c>
      <c r="X1685" s="12" t="str">
        <f>IF($B1685="", "", IF(OR(ISNUMBER($B1685)=FALSE, $B1685&lt;Report!$AX$6, $B1685&gt;Report!$AY$17), "Red", ""))</f>
        <v/>
      </c>
    </row>
    <row r="1686" spans="1:24" x14ac:dyDescent="0.25">
      <c r="A1686" s="2"/>
      <c r="B1686" s="86"/>
      <c r="C1686" s="87"/>
      <c r="D1686" s="88"/>
      <c r="E1686" s="89"/>
      <c r="F1686" s="90"/>
      <c r="G1686" s="2"/>
      <c r="H1686" s="38" t="str">
        <f t="shared" si="130"/>
        <v/>
      </c>
      <c r="I1686" s="2"/>
      <c r="M1686" s="6" t="str">
        <f t="shared" si="131"/>
        <v/>
      </c>
      <c r="N1686" s="7" t="str">
        <f>IF($D1686="", "", IF(COUNTIF(Budgets!$T$11:$T$20, $D1686)&gt;0, $F$9, IF(COUNTIF(Budgets!$T$22:$T$46, $D1686)&gt;0, $E$9, "")))</f>
        <v/>
      </c>
      <c r="P1686" s="12" t="str">
        <f t="shared" si="132"/>
        <v/>
      </c>
      <c r="R1686" s="12" t="str">
        <f t="shared" si="133"/>
        <v/>
      </c>
      <c r="T1686" s="12" t="str">
        <f ca="1">IFERROR(INDEX(Report!$BE$6:$BE$17, MATCH($P1686, Report!$AZ$6:$AZ$17, 0)), "")</f>
        <v/>
      </c>
      <c r="V1686" s="12" t="str">
        <f t="shared" ca="1" si="134"/>
        <v/>
      </c>
      <c r="X1686" s="12" t="str">
        <f>IF($B1686="", "", IF(OR(ISNUMBER($B1686)=FALSE, $B1686&lt;Report!$AX$6, $B1686&gt;Report!$AY$17), "Red", ""))</f>
        <v/>
      </c>
    </row>
    <row r="1687" spans="1:24" x14ac:dyDescent="0.25">
      <c r="A1687" s="2"/>
      <c r="B1687" s="86"/>
      <c r="C1687" s="87"/>
      <c r="D1687" s="88"/>
      <c r="E1687" s="89"/>
      <c r="F1687" s="90"/>
      <c r="G1687" s="2"/>
      <c r="H1687" s="38" t="str">
        <f t="shared" si="130"/>
        <v/>
      </c>
      <c r="I1687" s="2"/>
      <c r="M1687" s="6" t="str">
        <f t="shared" si="131"/>
        <v/>
      </c>
      <c r="N1687" s="7" t="str">
        <f>IF($D1687="", "", IF(COUNTIF(Budgets!$T$11:$T$20, $D1687)&gt;0, $F$9, IF(COUNTIF(Budgets!$T$22:$T$46, $D1687)&gt;0, $E$9, "")))</f>
        <v/>
      </c>
      <c r="P1687" s="12" t="str">
        <f t="shared" si="132"/>
        <v/>
      </c>
      <c r="R1687" s="12" t="str">
        <f t="shared" si="133"/>
        <v/>
      </c>
      <c r="T1687" s="12" t="str">
        <f ca="1">IFERROR(INDEX(Report!$BE$6:$BE$17, MATCH($P1687, Report!$AZ$6:$AZ$17, 0)), "")</f>
        <v/>
      </c>
      <c r="V1687" s="12" t="str">
        <f t="shared" ca="1" si="134"/>
        <v/>
      </c>
      <c r="X1687" s="12" t="str">
        <f>IF($B1687="", "", IF(OR(ISNUMBER($B1687)=FALSE, $B1687&lt;Report!$AX$6, $B1687&gt;Report!$AY$17), "Red", ""))</f>
        <v/>
      </c>
    </row>
    <row r="1688" spans="1:24" x14ac:dyDescent="0.25">
      <c r="A1688" s="2"/>
      <c r="B1688" s="86"/>
      <c r="C1688" s="87"/>
      <c r="D1688" s="88"/>
      <c r="E1688" s="89"/>
      <c r="F1688" s="90"/>
      <c r="G1688" s="2"/>
      <c r="H1688" s="38" t="str">
        <f t="shared" si="130"/>
        <v/>
      </c>
      <c r="I1688" s="2"/>
      <c r="M1688" s="6" t="str">
        <f t="shared" si="131"/>
        <v/>
      </c>
      <c r="N1688" s="7" t="str">
        <f>IF($D1688="", "", IF(COUNTIF(Budgets!$T$11:$T$20, $D1688)&gt;0, $F$9, IF(COUNTIF(Budgets!$T$22:$T$46, $D1688)&gt;0, $E$9, "")))</f>
        <v/>
      </c>
      <c r="P1688" s="12" t="str">
        <f t="shared" si="132"/>
        <v/>
      </c>
      <c r="R1688" s="12" t="str">
        <f t="shared" si="133"/>
        <v/>
      </c>
      <c r="T1688" s="12" t="str">
        <f ca="1">IFERROR(INDEX(Report!$BE$6:$BE$17, MATCH($P1688, Report!$AZ$6:$AZ$17, 0)), "")</f>
        <v/>
      </c>
      <c r="V1688" s="12" t="str">
        <f t="shared" ca="1" si="134"/>
        <v/>
      </c>
      <c r="X1688" s="12" t="str">
        <f>IF($B1688="", "", IF(OR(ISNUMBER($B1688)=FALSE, $B1688&lt;Report!$AX$6, $B1688&gt;Report!$AY$17), "Red", ""))</f>
        <v/>
      </c>
    </row>
    <row r="1689" spans="1:24" x14ac:dyDescent="0.25">
      <c r="A1689" s="2"/>
      <c r="B1689" s="86"/>
      <c r="C1689" s="87"/>
      <c r="D1689" s="88"/>
      <c r="E1689" s="89"/>
      <c r="F1689" s="90"/>
      <c r="G1689" s="2"/>
      <c r="H1689" s="38" t="str">
        <f t="shared" si="130"/>
        <v/>
      </c>
      <c r="I1689" s="2"/>
      <c r="M1689" s="6" t="str">
        <f t="shared" si="131"/>
        <v/>
      </c>
      <c r="N1689" s="7" t="str">
        <f>IF($D1689="", "", IF(COUNTIF(Budgets!$T$11:$T$20, $D1689)&gt;0, $F$9, IF(COUNTIF(Budgets!$T$22:$T$46, $D1689)&gt;0, $E$9, "")))</f>
        <v/>
      </c>
      <c r="P1689" s="12" t="str">
        <f t="shared" si="132"/>
        <v/>
      </c>
      <c r="R1689" s="12" t="str">
        <f t="shared" si="133"/>
        <v/>
      </c>
      <c r="T1689" s="12" t="str">
        <f ca="1">IFERROR(INDEX(Report!$BE$6:$BE$17, MATCH($P1689, Report!$AZ$6:$AZ$17, 0)), "")</f>
        <v/>
      </c>
      <c r="V1689" s="12" t="str">
        <f t="shared" ca="1" si="134"/>
        <v/>
      </c>
      <c r="X1689" s="12" t="str">
        <f>IF($B1689="", "", IF(OR(ISNUMBER($B1689)=FALSE, $B1689&lt;Report!$AX$6, $B1689&gt;Report!$AY$17), "Red", ""))</f>
        <v/>
      </c>
    </row>
    <row r="1690" spans="1:24" x14ac:dyDescent="0.25">
      <c r="A1690" s="2"/>
      <c r="B1690" s="86"/>
      <c r="C1690" s="87"/>
      <c r="D1690" s="88"/>
      <c r="E1690" s="89"/>
      <c r="F1690" s="90"/>
      <c r="G1690" s="2"/>
      <c r="H1690" s="38" t="str">
        <f t="shared" si="130"/>
        <v/>
      </c>
      <c r="I1690" s="2"/>
      <c r="M1690" s="6" t="str">
        <f t="shared" si="131"/>
        <v/>
      </c>
      <c r="N1690" s="7" t="str">
        <f>IF($D1690="", "", IF(COUNTIF(Budgets!$T$11:$T$20, $D1690)&gt;0, $F$9, IF(COUNTIF(Budgets!$T$22:$T$46, $D1690)&gt;0, $E$9, "")))</f>
        <v/>
      </c>
      <c r="P1690" s="12" t="str">
        <f t="shared" si="132"/>
        <v/>
      </c>
      <c r="R1690" s="12" t="str">
        <f t="shared" si="133"/>
        <v/>
      </c>
      <c r="T1690" s="12" t="str">
        <f ca="1">IFERROR(INDEX(Report!$BE$6:$BE$17, MATCH($P1690, Report!$AZ$6:$AZ$17, 0)), "")</f>
        <v/>
      </c>
      <c r="V1690" s="12" t="str">
        <f t="shared" ca="1" si="134"/>
        <v/>
      </c>
      <c r="X1690" s="12" t="str">
        <f>IF($B1690="", "", IF(OR(ISNUMBER($B1690)=FALSE, $B1690&lt;Report!$AX$6, $B1690&gt;Report!$AY$17), "Red", ""))</f>
        <v/>
      </c>
    </row>
    <row r="1691" spans="1:24" x14ac:dyDescent="0.25">
      <c r="A1691" s="2"/>
      <c r="B1691" s="86"/>
      <c r="C1691" s="87"/>
      <c r="D1691" s="88"/>
      <c r="E1691" s="89"/>
      <c r="F1691" s="90"/>
      <c r="G1691" s="2"/>
      <c r="H1691" s="38" t="str">
        <f t="shared" si="130"/>
        <v/>
      </c>
      <c r="I1691" s="2"/>
      <c r="M1691" s="6" t="str">
        <f t="shared" si="131"/>
        <v/>
      </c>
      <c r="N1691" s="7" t="str">
        <f>IF($D1691="", "", IF(COUNTIF(Budgets!$T$11:$T$20, $D1691)&gt;0, $F$9, IF(COUNTIF(Budgets!$T$22:$T$46, $D1691)&gt;0, $E$9, "")))</f>
        <v/>
      </c>
      <c r="P1691" s="12" t="str">
        <f t="shared" si="132"/>
        <v/>
      </c>
      <c r="R1691" s="12" t="str">
        <f t="shared" si="133"/>
        <v/>
      </c>
      <c r="T1691" s="12" t="str">
        <f ca="1">IFERROR(INDEX(Report!$BE$6:$BE$17, MATCH($P1691, Report!$AZ$6:$AZ$17, 0)), "")</f>
        <v/>
      </c>
      <c r="V1691" s="12" t="str">
        <f t="shared" ca="1" si="134"/>
        <v/>
      </c>
      <c r="X1691" s="12" t="str">
        <f>IF($B1691="", "", IF(OR(ISNUMBER($B1691)=FALSE, $B1691&lt;Report!$AX$6, $B1691&gt;Report!$AY$17), "Red", ""))</f>
        <v/>
      </c>
    </row>
    <row r="1692" spans="1:24" x14ac:dyDescent="0.25">
      <c r="A1692" s="2"/>
      <c r="B1692" s="86"/>
      <c r="C1692" s="87"/>
      <c r="D1692" s="88"/>
      <c r="E1692" s="89"/>
      <c r="F1692" s="90"/>
      <c r="G1692" s="2"/>
      <c r="H1692" s="38" t="str">
        <f t="shared" si="130"/>
        <v/>
      </c>
      <c r="I1692" s="2"/>
      <c r="M1692" s="6" t="str">
        <f t="shared" si="131"/>
        <v/>
      </c>
      <c r="N1692" s="7" t="str">
        <f>IF($D1692="", "", IF(COUNTIF(Budgets!$T$11:$T$20, $D1692)&gt;0, $F$9, IF(COUNTIF(Budgets!$T$22:$T$46, $D1692)&gt;0, $E$9, "")))</f>
        <v/>
      </c>
      <c r="P1692" s="12" t="str">
        <f t="shared" si="132"/>
        <v/>
      </c>
      <c r="R1692" s="12" t="str">
        <f t="shared" si="133"/>
        <v/>
      </c>
      <c r="T1692" s="12" t="str">
        <f ca="1">IFERROR(INDEX(Report!$BE$6:$BE$17, MATCH($P1692, Report!$AZ$6:$AZ$17, 0)), "")</f>
        <v/>
      </c>
      <c r="V1692" s="12" t="str">
        <f t="shared" ca="1" si="134"/>
        <v/>
      </c>
      <c r="X1692" s="12" t="str">
        <f>IF($B1692="", "", IF(OR(ISNUMBER($B1692)=FALSE, $B1692&lt;Report!$AX$6, $B1692&gt;Report!$AY$17), "Red", ""))</f>
        <v/>
      </c>
    </row>
    <row r="1693" spans="1:24" x14ac:dyDescent="0.25">
      <c r="A1693" s="2"/>
      <c r="B1693" s="86"/>
      <c r="C1693" s="87"/>
      <c r="D1693" s="88"/>
      <c r="E1693" s="89"/>
      <c r="F1693" s="90"/>
      <c r="G1693" s="2"/>
      <c r="H1693" s="38" t="str">
        <f t="shared" si="130"/>
        <v/>
      </c>
      <c r="I1693" s="2"/>
      <c r="M1693" s="6" t="str">
        <f t="shared" si="131"/>
        <v/>
      </c>
      <c r="N1693" s="7" t="str">
        <f>IF($D1693="", "", IF(COUNTIF(Budgets!$T$11:$T$20, $D1693)&gt;0, $F$9, IF(COUNTIF(Budgets!$T$22:$T$46, $D1693)&gt;0, $E$9, "")))</f>
        <v/>
      </c>
      <c r="P1693" s="12" t="str">
        <f t="shared" si="132"/>
        <v/>
      </c>
      <c r="R1693" s="12" t="str">
        <f t="shared" si="133"/>
        <v/>
      </c>
      <c r="T1693" s="12" t="str">
        <f ca="1">IFERROR(INDEX(Report!$BE$6:$BE$17, MATCH($P1693, Report!$AZ$6:$AZ$17, 0)), "")</f>
        <v/>
      </c>
      <c r="V1693" s="12" t="str">
        <f t="shared" ca="1" si="134"/>
        <v/>
      </c>
      <c r="X1693" s="12" t="str">
        <f>IF($B1693="", "", IF(OR(ISNUMBER($B1693)=FALSE, $B1693&lt;Report!$AX$6, $B1693&gt;Report!$AY$17), "Red", ""))</f>
        <v/>
      </c>
    </row>
    <row r="1694" spans="1:24" x14ac:dyDescent="0.25">
      <c r="A1694" s="2"/>
      <c r="B1694" s="86"/>
      <c r="C1694" s="87"/>
      <c r="D1694" s="88"/>
      <c r="E1694" s="89"/>
      <c r="F1694" s="90"/>
      <c r="G1694" s="2"/>
      <c r="H1694" s="38" t="str">
        <f t="shared" si="130"/>
        <v/>
      </c>
      <c r="I1694" s="2"/>
      <c r="M1694" s="6" t="str">
        <f t="shared" si="131"/>
        <v/>
      </c>
      <c r="N1694" s="7" t="str">
        <f>IF($D1694="", "", IF(COUNTIF(Budgets!$T$11:$T$20, $D1694)&gt;0, $F$9, IF(COUNTIF(Budgets!$T$22:$T$46, $D1694)&gt;0, $E$9, "")))</f>
        <v/>
      </c>
      <c r="P1694" s="12" t="str">
        <f t="shared" si="132"/>
        <v/>
      </c>
      <c r="R1694" s="12" t="str">
        <f t="shared" si="133"/>
        <v/>
      </c>
      <c r="T1694" s="12" t="str">
        <f ca="1">IFERROR(INDEX(Report!$BE$6:$BE$17, MATCH($P1694, Report!$AZ$6:$AZ$17, 0)), "")</f>
        <v/>
      </c>
      <c r="V1694" s="12" t="str">
        <f t="shared" ca="1" si="134"/>
        <v/>
      </c>
      <c r="X1694" s="12" t="str">
        <f>IF($B1694="", "", IF(OR(ISNUMBER($B1694)=FALSE, $B1694&lt;Report!$AX$6, $B1694&gt;Report!$AY$17), "Red", ""))</f>
        <v/>
      </c>
    </row>
    <row r="1695" spans="1:24" x14ac:dyDescent="0.25">
      <c r="A1695" s="2"/>
      <c r="B1695" s="86"/>
      <c r="C1695" s="87"/>
      <c r="D1695" s="88"/>
      <c r="E1695" s="89"/>
      <c r="F1695" s="90"/>
      <c r="G1695" s="2"/>
      <c r="H1695" s="38" t="str">
        <f t="shared" si="130"/>
        <v/>
      </c>
      <c r="I1695" s="2"/>
      <c r="M1695" s="6" t="str">
        <f t="shared" si="131"/>
        <v/>
      </c>
      <c r="N1695" s="7" t="str">
        <f>IF($D1695="", "", IF(COUNTIF(Budgets!$T$11:$T$20, $D1695)&gt;0, $F$9, IF(COUNTIF(Budgets!$T$22:$T$46, $D1695)&gt;0, $E$9, "")))</f>
        <v/>
      </c>
      <c r="P1695" s="12" t="str">
        <f t="shared" si="132"/>
        <v/>
      </c>
      <c r="R1695" s="12" t="str">
        <f t="shared" si="133"/>
        <v/>
      </c>
      <c r="T1695" s="12" t="str">
        <f ca="1">IFERROR(INDEX(Report!$BE$6:$BE$17, MATCH($P1695, Report!$AZ$6:$AZ$17, 0)), "")</f>
        <v/>
      </c>
      <c r="V1695" s="12" t="str">
        <f t="shared" ca="1" si="134"/>
        <v/>
      </c>
      <c r="X1695" s="12" t="str">
        <f>IF($B1695="", "", IF(OR(ISNUMBER($B1695)=FALSE, $B1695&lt;Report!$AX$6, $B1695&gt;Report!$AY$17), "Red", ""))</f>
        <v/>
      </c>
    </row>
    <row r="1696" spans="1:24" x14ac:dyDescent="0.25">
      <c r="A1696" s="2"/>
      <c r="B1696" s="86"/>
      <c r="C1696" s="87"/>
      <c r="D1696" s="88"/>
      <c r="E1696" s="89"/>
      <c r="F1696" s="90"/>
      <c r="G1696" s="2"/>
      <c r="H1696" s="38" t="str">
        <f t="shared" si="130"/>
        <v/>
      </c>
      <c r="I1696" s="2"/>
      <c r="M1696" s="6" t="str">
        <f t="shared" si="131"/>
        <v/>
      </c>
      <c r="N1696" s="7" t="str">
        <f>IF($D1696="", "", IF(COUNTIF(Budgets!$T$11:$T$20, $D1696)&gt;0, $F$9, IF(COUNTIF(Budgets!$T$22:$T$46, $D1696)&gt;0, $E$9, "")))</f>
        <v/>
      </c>
      <c r="P1696" s="12" t="str">
        <f t="shared" si="132"/>
        <v/>
      </c>
      <c r="R1696" s="12" t="str">
        <f t="shared" si="133"/>
        <v/>
      </c>
      <c r="T1696" s="12" t="str">
        <f ca="1">IFERROR(INDEX(Report!$BE$6:$BE$17, MATCH($P1696, Report!$AZ$6:$AZ$17, 0)), "")</f>
        <v/>
      </c>
      <c r="V1696" s="12" t="str">
        <f t="shared" ca="1" si="134"/>
        <v/>
      </c>
      <c r="X1696" s="12" t="str">
        <f>IF($B1696="", "", IF(OR(ISNUMBER($B1696)=FALSE, $B1696&lt;Report!$AX$6, $B1696&gt;Report!$AY$17), "Red", ""))</f>
        <v/>
      </c>
    </row>
    <row r="1697" spans="1:24" x14ac:dyDescent="0.25">
      <c r="A1697" s="2"/>
      <c r="B1697" s="86"/>
      <c r="C1697" s="87"/>
      <c r="D1697" s="88"/>
      <c r="E1697" s="89"/>
      <c r="F1697" s="90"/>
      <c r="G1697" s="2"/>
      <c r="H1697" s="38" t="str">
        <f t="shared" si="130"/>
        <v/>
      </c>
      <c r="I1697" s="2"/>
      <c r="M1697" s="6" t="str">
        <f t="shared" si="131"/>
        <v/>
      </c>
      <c r="N1697" s="7" t="str">
        <f>IF($D1697="", "", IF(COUNTIF(Budgets!$T$11:$T$20, $D1697)&gt;0, $F$9, IF(COUNTIF(Budgets!$T$22:$T$46, $D1697)&gt;0, $E$9, "")))</f>
        <v/>
      </c>
      <c r="P1697" s="12" t="str">
        <f t="shared" si="132"/>
        <v/>
      </c>
      <c r="R1697" s="12" t="str">
        <f t="shared" si="133"/>
        <v/>
      </c>
      <c r="T1697" s="12" t="str">
        <f ca="1">IFERROR(INDEX(Report!$BE$6:$BE$17, MATCH($P1697, Report!$AZ$6:$AZ$17, 0)), "")</f>
        <v/>
      </c>
      <c r="V1697" s="12" t="str">
        <f t="shared" ca="1" si="134"/>
        <v/>
      </c>
      <c r="X1697" s="12" t="str">
        <f>IF($B1697="", "", IF(OR(ISNUMBER($B1697)=FALSE, $B1697&lt;Report!$AX$6, $B1697&gt;Report!$AY$17), "Red", ""))</f>
        <v/>
      </c>
    </row>
    <row r="1698" spans="1:24" x14ac:dyDescent="0.25">
      <c r="A1698" s="2"/>
      <c r="B1698" s="86"/>
      <c r="C1698" s="87"/>
      <c r="D1698" s="88"/>
      <c r="E1698" s="89"/>
      <c r="F1698" s="90"/>
      <c r="G1698" s="2"/>
      <c r="H1698" s="38" t="str">
        <f t="shared" si="130"/>
        <v/>
      </c>
      <c r="I1698" s="2"/>
      <c r="M1698" s="6" t="str">
        <f t="shared" si="131"/>
        <v/>
      </c>
      <c r="N1698" s="7" t="str">
        <f>IF($D1698="", "", IF(COUNTIF(Budgets!$T$11:$T$20, $D1698)&gt;0, $F$9, IF(COUNTIF(Budgets!$T$22:$T$46, $D1698)&gt;0, $E$9, "")))</f>
        <v/>
      </c>
      <c r="P1698" s="12" t="str">
        <f t="shared" si="132"/>
        <v/>
      </c>
      <c r="R1698" s="12" t="str">
        <f t="shared" si="133"/>
        <v/>
      </c>
      <c r="T1698" s="12" t="str">
        <f ca="1">IFERROR(INDEX(Report!$BE$6:$BE$17, MATCH($P1698, Report!$AZ$6:$AZ$17, 0)), "")</f>
        <v/>
      </c>
      <c r="V1698" s="12" t="str">
        <f t="shared" ca="1" si="134"/>
        <v/>
      </c>
      <c r="X1698" s="12" t="str">
        <f>IF($B1698="", "", IF(OR(ISNUMBER($B1698)=FALSE, $B1698&lt;Report!$AX$6, $B1698&gt;Report!$AY$17), "Red", ""))</f>
        <v/>
      </c>
    </row>
    <row r="1699" spans="1:24" x14ac:dyDescent="0.25">
      <c r="A1699" s="2"/>
      <c r="B1699" s="86"/>
      <c r="C1699" s="87"/>
      <c r="D1699" s="88"/>
      <c r="E1699" s="89"/>
      <c r="F1699" s="90"/>
      <c r="G1699" s="2"/>
      <c r="H1699" s="38" t="str">
        <f t="shared" si="130"/>
        <v/>
      </c>
      <c r="I1699" s="2"/>
      <c r="M1699" s="6" t="str">
        <f t="shared" si="131"/>
        <v/>
      </c>
      <c r="N1699" s="7" t="str">
        <f>IF($D1699="", "", IF(COUNTIF(Budgets!$T$11:$T$20, $D1699)&gt;0, $F$9, IF(COUNTIF(Budgets!$T$22:$T$46, $D1699)&gt;0, $E$9, "")))</f>
        <v/>
      </c>
      <c r="P1699" s="12" t="str">
        <f t="shared" si="132"/>
        <v/>
      </c>
      <c r="R1699" s="12" t="str">
        <f t="shared" si="133"/>
        <v/>
      </c>
      <c r="T1699" s="12" t="str">
        <f ca="1">IFERROR(INDEX(Report!$BE$6:$BE$17, MATCH($P1699, Report!$AZ$6:$AZ$17, 0)), "")</f>
        <v/>
      </c>
      <c r="V1699" s="12" t="str">
        <f t="shared" ca="1" si="134"/>
        <v/>
      </c>
      <c r="X1699" s="12" t="str">
        <f>IF($B1699="", "", IF(OR(ISNUMBER($B1699)=FALSE, $B1699&lt;Report!$AX$6, $B1699&gt;Report!$AY$17), "Red", ""))</f>
        <v/>
      </c>
    </row>
    <row r="1700" spans="1:24" x14ac:dyDescent="0.25">
      <c r="A1700" s="2"/>
      <c r="B1700" s="86"/>
      <c r="C1700" s="87"/>
      <c r="D1700" s="88"/>
      <c r="E1700" s="89"/>
      <c r="F1700" s="90"/>
      <c r="G1700" s="2"/>
      <c r="H1700" s="38" t="str">
        <f t="shared" si="130"/>
        <v/>
      </c>
      <c r="I1700" s="2"/>
      <c r="M1700" s="6" t="str">
        <f t="shared" si="131"/>
        <v/>
      </c>
      <c r="N1700" s="7" t="str">
        <f>IF($D1700="", "", IF(COUNTIF(Budgets!$T$11:$T$20, $D1700)&gt;0, $F$9, IF(COUNTIF(Budgets!$T$22:$T$46, $D1700)&gt;0, $E$9, "")))</f>
        <v/>
      </c>
      <c r="P1700" s="12" t="str">
        <f t="shared" si="132"/>
        <v/>
      </c>
      <c r="R1700" s="12" t="str">
        <f t="shared" si="133"/>
        <v/>
      </c>
      <c r="T1700" s="12" t="str">
        <f ca="1">IFERROR(INDEX(Report!$BE$6:$BE$17, MATCH($P1700, Report!$AZ$6:$AZ$17, 0)), "")</f>
        <v/>
      </c>
      <c r="V1700" s="12" t="str">
        <f t="shared" ca="1" si="134"/>
        <v/>
      </c>
      <c r="X1700" s="12" t="str">
        <f>IF($B1700="", "", IF(OR(ISNUMBER($B1700)=FALSE, $B1700&lt;Report!$AX$6, $B1700&gt;Report!$AY$17), "Red", ""))</f>
        <v/>
      </c>
    </row>
    <row r="1701" spans="1:24" x14ac:dyDescent="0.25">
      <c r="A1701" s="2"/>
      <c r="B1701" s="86"/>
      <c r="C1701" s="87"/>
      <c r="D1701" s="88"/>
      <c r="E1701" s="89"/>
      <c r="F1701" s="90"/>
      <c r="G1701" s="2"/>
      <c r="H1701" s="38" t="str">
        <f t="shared" si="130"/>
        <v/>
      </c>
      <c r="I1701" s="2"/>
      <c r="M1701" s="6" t="str">
        <f t="shared" si="131"/>
        <v/>
      </c>
      <c r="N1701" s="7" t="str">
        <f>IF($D1701="", "", IF(COUNTIF(Budgets!$T$11:$T$20, $D1701)&gt;0, $F$9, IF(COUNTIF(Budgets!$T$22:$T$46, $D1701)&gt;0, $E$9, "")))</f>
        <v/>
      </c>
      <c r="P1701" s="12" t="str">
        <f t="shared" si="132"/>
        <v/>
      </c>
      <c r="R1701" s="12" t="str">
        <f t="shared" si="133"/>
        <v/>
      </c>
      <c r="T1701" s="12" t="str">
        <f ca="1">IFERROR(INDEX(Report!$BE$6:$BE$17, MATCH($P1701, Report!$AZ$6:$AZ$17, 0)), "")</f>
        <v/>
      </c>
      <c r="V1701" s="12" t="str">
        <f t="shared" ca="1" si="134"/>
        <v/>
      </c>
      <c r="X1701" s="12" t="str">
        <f>IF($B1701="", "", IF(OR(ISNUMBER($B1701)=FALSE, $B1701&lt;Report!$AX$6, $B1701&gt;Report!$AY$17), "Red", ""))</f>
        <v/>
      </c>
    </row>
    <row r="1702" spans="1:24" x14ac:dyDescent="0.25">
      <c r="A1702" s="2"/>
      <c r="B1702" s="86"/>
      <c r="C1702" s="87"/>
      <c r="D1702" s="88"/>
      <c r="E1702" s="89"/>
      <c r="F1702" s="90"/>
      <c r="G1702" s="2"/>
      <c r="H1702" s="38" t="str">
        <f t="shared" si="130"/>
        <v/>
      </c>
      <c r="I1702" s="2"/>
      <c r="M1702" s="6" t="str">
        <f t="shared" si="131"/>
        <v/>
      </c>
      <c r="N1702" s="7" t="str">
        <f>IF($D1702="", "", IF(COUNTIF(Budgets!$T$11:$T$20, $D1702)&gt;0, $F$9, IF(COUNTIF(Budgets!$T$22:$T$46, $D1702)&gt;0, $E$9, "")))</f>
        <v/>
      </c>
      <c r="P1702" s="12" t="str">
        <f t="shared" si="132"/>
        <v/>
      </c>
      <c r="R1702" s="12" t="str">
        <f t="shared" si="133"/>
        <v/>
      </c>
      <c r="T1702" s="12" t="str">
        <f ca="1">IFERROR(INDEX(Report!$BE$6:$BE$17, MATCH($P1702, Report!$AZ$6:$AZ$17, 0)), "")</f>
        <v/>
      </c>
      <c r="V1702" s="12" t="str">
        <f t="shared" ca="1" si="134"/>
        <v/>
      </c>
      <c r="X1702" s="12" t="str">
        <f>IF($B1702="", "", IF(OR(ISNUMBER($B1702)=FALSE, $B1702&lt;Report!$AX$6, $B1702&gt;Report!$AY$17), "Red", ""))</f>
        <v/>
      </c>
    </row>
    <row r="1703" spans="1:24" x14ac:dyDescent="0.25">
      <c r="A1703" s="2"/>
      <c r="B1703" s="86"/>
      <c r="C1703" s="87"/>
      <c r="D1703" s="88"/>
      <c r="E1703" s="89"/>
      <c r="F1703" s="90"/>
      <c r="G1703" s="2"/>
      <c r="H1703" s="38" t="str">
        <f t="shared" si="130"/>
        <v/>
      </c>
      <c r="I1703" s="2"/>
      <c r="M1703" s="6" t="str">
        <f t="shared" si="131"/>
        <v/>
      </c>
      <c r="N1703" s="7" t="str">
        <f>IF($D1703="", "", IF(COUNTIF(Budgets!$T$11:$T$20, $D1703)&gt;0, $F$9, IF(COUNTIF(Budgets!$T$22:$T$46, $D1703)&gt;0, $E$9, "")))</f>
        <v/>
      </c>
      <c r="P1703" s="12" t="str">
        <f t="shared" si="132"/>
        <v/>
      </c>
      <c r="R1703" s="12" t="str">
        <f t="shared" si="133"/>
        <v/>
      </c>
      <c r="T1703" s="12" t="str">
        <f ca="1">IFERROR(INDEX(Report!$BE$6:$BE$17, MATCH($P1703, Report!$AZ$6:$AZ$17, 0)), "")</f>
        <v/>
      </c>
      <c r="V1703" s="12" t="str">
        <f t="shared" ca="1" si="134"/>
        <v/>
      </c>
      <c r="X1703" s="12" t="str">
        <f>IF($B1703="", "", IF(OR(ISNUMBER($B1703)=FALSE, $B1703&lt;Report!$AX$6, $B1703&gt;Report!$AY$17), "Red", ""))</f>
        <v/>
      </c>
    </row>
    <row r="1704" spans="1:24" x14ac:dyDescent="0.25">
      <c r="A1704" s="2"/>
      <c r="B1704" s="86"/>
      <c r="C1704" s="87"/>
      <c r="D1704" s="88"/>
      <c r="E1704" s="89"/>
      <c r="F1704" s="90"/>
      <c r="G1704" s="2"/>
      <c r="H1704" s="38" t="str">
        <f t="shared" si="130"/>
        <v/>
      </c>
      <c r="I1704" s="2"/>
      <c r="M1704" s="6" t="str">
        <f t="shared" si="131"/>
        <v/>
      </c>
      <c r="N1704" s="7" t="str">
        <f>IF($D1704="", "", IF(COUNTIF(Budgets!$T$11:$T$20, $D1704)&gt;0, $F$9, IF(COUNTIF(Budgets!$T$22:$T$46, $D1704)&gt;0, $E$9, "")))</f>
        <v/>
      </c>
      <c r="P1704" s="12" t="str">
        <f t="shared" si="132"/>
        <v/>
      </c>
      <c r="R1704" s="12" t="str">
        <f t="shared" si="133"/>
        <v/>
      </c>
      <c r="T1704" s="12" t="str">
        <f ca="1">IFERROR(INDEX(Report!$BE$6:$BE$17, MATCH($P1704, Report!$AZ$6:$AZ$17, 0)), "")</f>
        <v/>
      </c>
      <c r="V1704" s="12" t="str">
        <f t="shared" ca="1" si="134"/>
        <v/>
      </c>
      <c r="X1704" s="12" t="str">
        <f>IF($B1704="", "", IF(OR(ISNUMBER($B1704)=FALSE, $B1704&lt;Report!$AX$6, $B1704&gt;Report!$AY$17), "Red", ""))</f>
        <v/>
      </c>
    </row>
    <row r="1705" spans="1:24" x14ac:dyDescent="0.25">
      <c r="A1705" s="2"/>
      <c r="B1705" s="86"/>
      <c r="C1705" s="87"/>
      <c r="D1705" s="88"/>
      <c r="E1705" s="89"/>
      <c r="F1705" s="90"/>
      <c r="G1705" s="2"/>
      <c r="H1705" s="38" t="str">
        <f t="shared" si="130"/>
        <v/>
      </c>
      <c r="I1705" s="2"/>
      <c r="M1705" s="6" t="str">
        <f t="shared" si="131"/>
        <v/>
      </c>
      <c r="N1705" s="7" t="str">
        <f>IF($D1705="", "", IF(COUNTIF(Budgets!$T$11:$T$20, $D1705)&gt;0, $F$9, IF(COUNTIF(Budgets!$T$22:$T$46, $D1705)&gt;0, $E$9, "")))</f>
        <v/>
      </c>
      <c r="P1705" s="12" t="str">
        <f t="shared" si="132"/>
        <v/>
      </c>
      <c r="R1705" s="12" t="str">
        <f t="shared" si="133"/>
        <v/>
      </c>
      <c r="T1705" s="12" t="str">
        <f ca="1">IFERROR(INDEX(Report!$BE$6:$BE$17, MATCH($P1705, Report!$AZ$6:$AZ$17, 0)), "")</f>
        <v/>
      </c>
      <c r="V1705" s="12" t="str">
        <f t="shared" ca="1" si="134"/>
        <v/>
      </c>
      <c r="X1705" s="12" t="str">
        <f>IF($B1705="", "", IF(OR(ISNUMBER($B1705)=FALSE, $B1705&lt;Report!$AX$6, $B1705&gt;Report!$AY$17), "Red", ""))</f>
        <v/>
      </c>
    </row>
    <row r="1706" spans="1:24" x14ac:dyDescent="0.25">
      <c r="A1706" s="2"/>
      <c r="B1706" s="86"/>
      <c r="C1706" s="87"/>
      <c r="D1706" s="88"/>
      <c r="E1706" s="89"/>
      <c r="F1706" s="90"/>
      <c r="G1706" s="2"/>
      <c r="H1706" s="38" t="str">
        <f t="shared" si="130"/>
        <v/>
      </c>
      <c r="I1706" s="2"/>
      <c r="M1706" s="6" t="str">
        <f t="shared" si="131"/>
        <v/>
      </c>
      <c r="N1706" s="7" t="str">
        <f>IF($D1706="", "", IF(COUNTIF(Budgets!$T$11:$T$20, $D1706)&gt;0, $F$9, IF(COUNTIF(Budgets!$T$22:$T$46, $D1706)&gt;0, $E$9, "")))</f>
        <v/>
      </c>
      <c r="P1706" s="12" t="str">
        <f t="shared" si="132"/>
        <v/>
      </c>
      <c r="R1706" s="12" t="str">
        <f t="shared" si="133"/>
        <v/>
      </c>
      <c r="T1706" s="12" t="str">
        <f ca="1">IFERROR(INDEX(Report!$BE$6:$BE$17, MATCH($P1706, Report!$AZ$6:$AZ$17, 0)), "")</f>
        <v/>
      </c>
      <c r="V1706" s="12" t="str">
        <f t="shared" ca="1" si="134"/>
        <v/>
      </c>
      <c r="X1706" s="12" t="str">
        <f>IF($B1706="", "", IF(OR(ISNUMBER($B1706)=FALSE, $B1706&lt;Report!$AX$6, $B1706&gt;Report!$AY$17), "Red", ""))</f>
        <v/>
      </c>
    </row>
    <row r="1707" spans="1:24" x14ac:dyDescent="0.25">
      <c r="A1707" s="2"/>
      <c r="B1707" s="86"/>
      <c r="C1707" s="87"/>
      <c r="D1707" s="88"/>
      <c r="E1707" s="89"/>
      <c r="F1707" s="90"/>
      <c r="G1707" s="2"/>
      <c r="H1707" s="38" t="str">
        <f t="shared" si="130"/>
        <v/>
      </c>
      <c r="I1707" s="2"/>
      <c r="M1707" s="6" t="str">
        <f t="shared" si="131"/>
        <v/>
      </c>
      <c r="N1707" s="7" t="str">
        <f>IF($D1707="", "", IF(COUNTIF(Budgets!$T$11:$T$20, $D1707)&gt;0, $F$9, IF(COUNTIF(Budgets!$T$22:$T$46, $D1707)&gt;0, $E$9, "")))</f>
        <v/>
      </c>
      <c r="P1707" s="12" t="str">
        <f t="shared" si="132"/>
        <v/>
      </c>
      <c r="R1707" s="12" t="str">
        <f t="shared" si="133"/>
        <v/>
      </c>
      <c r="T1707" s="12" t="str">
        <f ca="1">IFERROR(INDEX(Report!$BE$6:$BE$17, MATCH($P1707, Report!$AZ$6:$AZ$17, 0)), "")</f>
        <v/>
      </c>
      <c r="V1707" s="12" t="str">
        <f t="shared" ca="1" si="134"/>
        <v/>
      </c>
      <c r="X1707" s="12" t="str">
        <f>IF($B1707="", "", IF(OR(ISNUMBER($B1707)=FALSE, $B1707&lt;Report!$AX$6, $B1707&gt;Report!$AY$17), "Red", ""))</f>
        <v/>
      </c>
    </row>
    <row r="1708" spans="1:24" x14ac:dyDescent="0.25">
      <c r="A1708" s="2"/>
      <c r="B1708" s="86"/>
      <c r="C1708" s="87"/>
      <c r="D1708" s="88"/>
      <c r="E1708" s="89"/>
      <c r="F1708" s="90"/>
      <c r="G1708" s="2"/>
      <c r="H1708" s="38" t="str">
        <f t="shared" si="130"/>
        <v/>
      </c>
      <c r="I1708" s="2"/>
      <c r="M1708" s="6" t="str">
        <f t="shared" si="131"/>
        <v/>
      </c>
      <c r="N1708" s="7" t="str">
        <f>IF($D1708="", "", IF(COUNTIF(Budgets!$T$11:$T$20, $D1708)&gt;0, $F$9, IF(COUNTIF(Budgets!$T$22:$T$46, $D1708)&gt;0, $E$9, "")))</f>
        <v/>
      </c>
      <c r="P1708" s="12" t="str">
        <f t="shared" si="132"/>
        <v/>
      </c>
      <c r="R1708" s="12" t="str">
        <f t="shared" si="133"/>
        <v/>
      </c>
      <c r="T1708" s="12" t="str">
        <f ca="1">IFERROR(INDEX(Report!$BE$6:$BE$17, MATCH($P1708, Report!$AZ$6:$AZ$17, 0)), "")</f>
        <v/>
      </c>
      <c r="V1708" s="12" t="str">
        <f t="shared" ca="1" si="134"/>
        <v/>
      </c>
      <c r="X1708" s="12" t="str">
        <f>IF($B1708="", "", IF(OR(ISNUMBER($B1708)=FALSE, $B1708&lt;Report!$AX$6, $B1708&gt;Report!$AY$17), "Red", ""))</f>
        <v/>
      </c>
    </row>
    <row r="1709" spans="1:24" x14ac:dyDescent="0.25">
      <c r="A1709" s="2"/>
      <c r="B1709" s="86"/>
      <c r="C1709" s="87"/>
      <c r="D1709" s="88"/>
      <c r="E1709" s="89"/>
      <c r="F1709" s="90"/>
      <c r="G1709" s="2"/>
      <c r="H1709" s="38" t="str">
        <f t="shared" si="130"/>
        <v/>
      </c>
      <c r="I1709" s="2"/>
      <c r="M1709" s="6" t="str">
        <f t="shared" si="131"/>
        <v/>
      </c>
      <c r="N1709" s="7" t="str">
        <f>IF($D1709="", "", IF(COUNTIF(Budgets!$T$11:$T$20, $D1709)&gt;0, $F$9, IF(COUNTIF(Budgets!$T$22:$T$46, $D1709)&gt;0, $E$9, "")))</f>
        <v/>
      </c>
      <c r="P1709" s="12" t="str">
        <f t="shared" si="132"/>
        <v/>
      </c>
      <c r="R1709" s="12" t="str">
        <f t="shared" si="133"/>
        <v/>
      </c>
      <c r="T1709" s="12" t="str">
        <f ca="1">IFERROR(INDEX(Report!$BE$6:$BE$17, MATCH($P1709, Report!$AZ$6:$AZ$17, 0)), "")</f>
        <v/>
      </c>
      <c r="V1709" s="12" t="str">
        <f t="shared" ca="1" si="134"/>
        <v/>
      </c>
      <c r="X1709" s="12" t="str">
        <f>IF($B1709="", "", IF(OR(ISNUMBER($B1709)=FALSE, $B1709&lt;Report!$AX$6, $B1709&gt;Report!$AY$17), "Red", ""))</f>
        <v/>
      </c>
    </row>
    <row r="1710" spans="1:24" x14ac:dyDescent="0.25">
      <c r="A1710" s="2"/>
      <c r="B1710" s="86"/>
      <c r="C1710" s="87"/>
      <c r="D1710" s="88"/>
      <c r="E1710" s="89"/>
      <c r="F1710" s="90"/>
      <c r="G1710" s="2"/>
      <c r="H1710" s="38" t="str">
        <f t="shared" si="130"/>
        <v/>
      </c>
      <c r="I1710" s="2"/>
      <c r="M1710" s="6" t="str">
        <f t="shared" si="131"/>
        <v/>
      </c>
      <c r="N1710" s="7" t="str">
        <f>IF($D1710="", "", IF(COUNTIF(Budgets!$T$11:$T$20, $D1710)&gt;0, $F$9, IF(COUNTIF(Budgets!$T$22:$T$46, $D1710)&gt;0, $E$9, "")))</f>
        <v/>
      </c>
      <c r="P1710" s="12" t="str">
        <f t="shared" si="132"/>
        <v/>
      </c>
      <c r="R1710" s="12" t="str">
        <f t="shared" si="133"/>
        <v/>
      </c>
      <c r="T1710" s="12" t="str">
        <f ca="1">IFERROR(INDEX(Report!$BE$6:$BE$17, MATCH($P1710, Report!$AZ$6:$AZ$17, 0)), "")</f>
        <v/>
      </c>
      <c r="V1710" s="12" t="str">
        <f t="shared" ca="1" si="134"/>
        <v/>
      </c>
      <c r="X1710" s="12" t="str">
        <f>IF($B1710="", "", IF(OR(ISNUMBER($B1710)=FALSE, $B1710&lt;Report!$AX$6, $B1710&gt;Report!$AY$17), "Red", ""))</f>
        <v/>
      </c>
    </row>
    <row r="1711" spans="1:24" x14ac:dyDescent="0.25">
      <c r="A1711" s="2"/>
      <c r="B1711" s="86"/>
      <c r="C1711" s="87"/>
      <c r="D1711" s="88"/>
      <c r="E1711" s="89"/>
      <c r="F1711" s="90"/>
      <c r="G1711" s="2"/>
      <c r="H1711" s="38" t="str">
        <f t="shared" si="130"/>
        <v/>
      </c>
      <c r="I1711" s="2"/>
      <c r="M1711" s="6" t="str">
        <f t="shared" si="131"/>
        <v/>
      </c>
      <c r="N1711" s="7" t="str">
        <f>IF($D1711="", "", IF(COUNTIF(Budgets!$T$11:$T$20, $D1711)&gt;0, $F$9, IF(COUNTIF(Budgets!$T$22:$T$46, $D1711)&gt;0, $E$9, "")))</f>
        <v/>
      </c>
      <c r="P1711" s="12" t="str">
        <f t="shared" si="132"/>
        <v/>
      </c>
      <c r="R1711" s="12" t="str">
        <f t="shared" si="133"/>
        <v/>
      </c>
      <c r="T1711" s="12" t="str">
        <f ca="1">IFERROR(INDEX(Report!$BE$6:$BE$17, MATCH($P1711, Report!$AZ$6:$AZ$17, 0)), "")</f>
        <v/>
      </c>
      <c r="V1711" s="12" t="str">
        <f t="shared" ca="1" si="134"/>
        <v/>
      </c>
      <c r="X1711" s="12" t="str">
        <f>IF($B1711="", "", IF(OR(ISNUMBER($B1711)=FALSE, $B1711&lt;Report!$AX$6, $B1711&gt;Report!$AY$17), "Red", ""))</f>
        <v/>
      </c>
    </row>
    <row r="1712" spans="1:24" x14ac:dyDescent="0.25">
      <c r="A1712" s="2"/>
      <c r="B1712" s="86"/>
      <c r="C1712" s="87"/>
      <c r="D1712" s="88"/>
      <c r="E1712" s="89"/>
      <c r="F1712" s="90"/>
      <c r="G1712" s="2"/>
      <c r="H1712" s="38" t="str">
        <f t="shared" si="130"/>
        <v/>
      </c>
      <c r="I1712" s="2"/>
      <c r="M1712" s="6" t="str">
        <f t="shared" si="131"/>
        <v/>
      </c>
      <c r="N1712" s="7" t="str">
        <f>IF($D1712="", "", IF(COUNTIF(Budgets!$T$11:$T$20, $D1712)&gt;0, $F$9, IF(COUNTIF(Budgets!$T$22:$T$46, $D1712)&gt;0, $E$9, "")))</f>
        <v/>
      </c>
      <c r="P1712" s="12" t="str">
        <f t="shared" si="132"/>
        <v/>
      </c>
      <c r="R1712" s="12" t="str">
        <f t="shared" si="133"/>
        <v/>
      </c>
      <c r="T1712" s="12" t="str">
        <f ca="1">IFERROR(INDEX(Report!$BE$6:$BE$17, MATCH($P1712, Report!$AZ$6:$AZ$17, 0)), "")</f>
        <v/>
      </c>
      <c r="V1712" s="12" t="str">
        <f t="shared" ca="1" si="134"/>
        <v/>
      </c>
      <c r="X1712" s="12" t="str">
        <f>IF($B1712="", "", IF(OR(ISNUMBER($B1712)=FALSE, $B1712&lt;Report!$AX$6, $B1712&gt;Report!$AY$17), "Red", ""))</f>
        <v/>
      </c>
    </row>
    <row r="1713" spans="1:24" x14ac:dyDescent="0.25">
      <c r="A1713" s="2"/>
      <c r="B1713" s="86"/>
      <c r="C1713" s="87"/>
      <c r="D1713" s="88"/>
      <c r="E1713" s="89"/>
      <c r="F1713" s="90"/>
      <c r="G1713" s="2"/>
      <c r="H1713" s="38" t="str">
        <f t="shared" si="130"/>
        <v/>
      </c>
      <c r="I1713" s="2"/>
      <c r="M1713" s="6" t="str">
        <f t="shared" si="131"/>
        <v/>
      </c>
      <c r="N1713" s="7" t="str">
        <f>IF($D1713="", "", IF(COUNTIF(Budgets!$T$11:$T$20, $D1713)&gt;0, $F$9, IF(COUNTIF(Budgets!$T$22:$T$46, $D1713)&gt;0, $E$9, "")))</f>
        <v/>
      </c>
      <c r="P1713" s="12" t="str">
        <f t="shared" si="132"/>
        <v/>
      </c>
      <c r="R1713" s="12" t="str">
        <f t="shared" si="133"/>
        <v/>
      </c>
      <c r="T1713" s="12" t="str">
        <f ca="1">IFERROR(INDEX(Report!$BE$6:$BE$17, MATCH($P1713, Report!$AZ$6:$AZ$17, 0)), "")</f>
        <v/>
      </c>
      <c r="V1713" s="12" t="str">
        <f t="shared" ca="1" si="134"/>
        <v/>
      </c>
      <c r="X1713" s="12" t="str">
        <f>IF($B1713="", "", IF(OR(ISNUMBER($B1713)=FALSE, $B1713&lt;Report!$AX$6, $B1713&gt;Report!$AY$17), "Red", ""))</f>
        <v/>
      </c>
    </row>
    <row r="1714" spans="1:24" x14ac:dyDescent="0.25">
      <c r="A1714" s="2"/>
      <c r="B1714" s="86"/>
      <c r="C1714" s="87"/>
      <c r="D1714" s="88"/>
      <c r="E1714" s="89"/>
      <c r="F1714" s="90"/>
      <c r="G1714" s="2"/>
      <c r="H1714" s="38" t="str">
        <f t="shared" si="130"/>
        <v/>
      </c>
      <c r="I1714" s="2"/>
      <c r="M1714" s="6" t="str">
        <f t="shared" si="131"/>
        <v/>
      </c>
      <c r="N1714" s="7" t="str">
        <f>IF($D1714="", "", IF(COUNTIF(Budgets!$T$11:$T$20, $D1714)&gt;0, $F$9, IF(COUNTIF(Budgets!$T$22:$T$46, $D1714)&gt;0, $E$9, "")))</f>
        <v/>
      </c>
      <c r="P1714" s="12" t="str">
        <f t="shared" si="132"/>
        <v/>
      </c>
      <c r="R1714" s="12" t="str">
        <f t="shared" si="133"/>
        <v/>
      </c>
      <c r="T1714" s="12" t="str">
        <f ca="1">IFERROR(INDEX(Report!$BE$6:$BE$17, MATCH($P1714, Report!$AZ$6:$AZ$17, 0)), "")</f>
        <v/>
      </c>
      <c r="V1714" s="12" t="str">
        <f t="shared" ca="1" si="134"/>
        <v/>
      </c>
      <c r="X1714" s="12" t="str">
        <f>IF($B1714="", "", IF(OR(ISNUMBER($B1714)=FALSE, $B1714&lt;Report!$AX$6, $B1714&gt;Report!$AY$17), "Red", ""))</f>
        <v/>
      </c>
    </row>
    <row r="1715" spans="1:24" x14ac:dyDescent="0.25">
      <c r="A1715" s="2"/>
      <c r="B1715" s="86"/>
      <c r="C1715" s="87"/>
      <c r="D1715" s="88"/>
      <c r="E1715" s="89"/>
      <c r="F1715" s="90"/>
      <c r="G1715" s="2"/>
      <c r="H1715" s="38" t="str">
        <f t="shared" si="130"/>
        <v/>
      </c>
      <c r="I1715" s="2"/>
      <c r="M1715" s="6" t="str">
        <f t="shared" si="131"/>
        <v/>
      </c>
      <c r="N1715" s="7" t="str">
        <f>IF($D1715="", "", IF(COUNTIF(Budgets!$T$11:$T$20, $D1715)&gt;0, $F$9, IF(COUNTIF(Budgets!$T$22:$T$46, $D1715)&gt;0, $E$9, "")))</f>
        <v/>
      </c>
      <c r="P1715" s="12" t="str">
        <f t="shared" si="132"/>
        <v/>
      </c>
      <c r="R1715" s="12" t="str">
        <f t="shared" si="133"/>
        <v/>
      </c>
      <c r="T1715" s="12" t="str">
        <f ca="1">IFERROR(INDEX(Report!$BE$6:$BE$17, MATCH($P1715, Report!$AZ$6:$AZ$17, 0)), "")</f>
        <v/>
      </c>
      <c r="V1715" s="12" t="str">
        <f t="shared" ca="1" si="134"/>
        <v/>
      </c>
      <c r="X1715" s="12" t="str">
        <f>IF($B1715="", "", IF(OR(ISNUMBER($B1715)=FALSE, $B1715&lt;Report!$AX$6, $B1715&gt;Report!$AY$17), "Red", ""))</f>
        <v/>
      </c>
    </row>
    <row r="1716" spans="1:24" x14ac:dyDescent="0.25">
      <c r="A1716" s="2"/>
      <c r="B1716" s="86"/>
      <c r="C1716" s="87"/>
      <c r="D1716" s="88"/>
      <c r="E1716" s="89"/>
      <c r="F1716" s="90"/>
      <c r="G1716" s="2"/>
      <c r="H1716" s="38" t="str">
        <f t="shared" si="130"/>
        <v/>
      </c>
      <c r="I1716" s="2"/>
      <c r="M1716" s="6" t="str">
        <f t="shared" si="131"/>
        <v/>
      </c>
      <c r="N1716" s="7" t="str">
        <f>IF($D1716="", "", IF(COUNTIF(Budgets!$T$11:$T$20, $D1716)&gt;0, $F$9, IF(COUNTIF(Budgets!$T$22:$T$46, $D1716)&gt;0, $E$9, "")))</f>
        <v/>
      </c>
      <c r="P1716" s="12" t="str">
        <f t="shared" si="132"/>
        <v/>
      </c>
      <c r="R1716" s="12" t="str">
        <f t="shared" si="133"/>
        <v/>
      </c>
      <c r="T1716" s="12" t="str">
        <f ca="1">IFERROR(INDEX(Report!$BE$6:$BE$17, MATCH($P1716, Report!$AZ$6:$AZ$17, 0)), "")</f>
        <v/>
      </c>
      <c r="V1716" s="12" t="str">
        <f t="shared" ca="1" si="134"/>
        <v/>
      </c>
      <c r="X1716" s="12" t="str">
        <f>IF($B1716="", "", IF(OR(ISNUMBER($B1716)=FALSE, $B1716&lt;Report!$AX$6, $B1716&gt;Report!$AY$17), "Red", ""))</f>
        <v/>
      </c>
    </row>
    <row r="1717" spans="1:24" x14ac:dyDescent="0.25">
      <c r="A1717" s="2"/>
      <c r="B1717" s="86"/>
      <c r="C1717" s="87"/>
      <c r="D1717" s="88"/>
      <c r="E1717" s="89"/>
      <c r="F1717" s="90"/>
      <c r="G1717" s="2"/>
      <c r="H1717" s="38" t="str">
        <f t="shared" si="130"/>
        <v/>
      </c>
      <c r="I1717" s="2"/>
      <c r="M1717" s="6" t="str">
        <f t="shared" si="131"/>
        <v/>
      </c>
      <c r="N1717" s="7" t="str">
        <f>IF($D1717="", "", IF(COUNTIF(Budgets!$T$11:$T$20, $D1717)&gt;0, $F$9, IF(COUNTIF(Budgets!$T$22:$T$46, $D1717)&gt;0, $E$9, "")))</f>
        <v/>
      </c>
      <c r="P1717" s="12" t="str">
        <f t="shared" si="132"/>
        <v/>
      </c>
      <c r="R1717" s="12" t="str">
        <f t="shared" si="133"/>
        <v/>
      </c>
      <c r="T1717" s="12" t="str">
        <f ca="1">IFERROR(INDEX(Report!$BE$6:$BE$17, MATCH($P1717, Report!$AZ$6:$AZ$17, 0)), "")</f>
        <v/>
      </c>
      <c r="V1717" s="12" t="str">
        <f t="shared" ca="1" si="134"/>
        <v/>
      </c>
      <c r="X1717" s="12" t="str">
        <f>IF($B1717="", "", IF(OR(ISNUMBER($B1717)=FALSE, $B1717&lt;Report!$AX$6, $B1717&gt;Report!$AY$17), "Red", ""))</f>
        <v/>
      </c>
    </row>
    <row r="1718" spans="1:24" x14ac:dyDescent="0.25">
      <c r="A1718" s="2"/>
      <c r="B1718" s="86"/>
      <c r="C1718" s="87"/>
      <c r="D1718" s="88"/>
      <c r="E1718" s="89"/>
      <c r="F1718" s="90"/>
      <c r="G1718" s="2"/>
      <c r="H1718" s="38" t="str">
        <f t="shared" si="130"/>
        <v/>
      </c>
      <c r="I1718" s="2"/>
      <c r="M1718" s="6" t="str">
        <f t="shared" si="131"/>
        <v/>
      </c>
      <c r="N1718" s="7" t="str">
        <f>IF($D1718="", "", IF(COUNTIF(Budgets!$T$11:$T$20, $D1718)&gt;0, $F$9, IF(COUNTIF(Budgets!$T$22:$T$46, $D1718)&gt;0, $E$9, "")))</f>
        <v/>
      </c>
      <c r="P1718" s="12" t="str">
        <f t="shared" si="132"/>
        <v/>
      </c>
      <c r="R1718" s="12" t="str">
        <f t="shared" si="133"/>
        <v/>
      </c>
      <c r="T1718" s="12" t="str">
        <f ca="1">IFERROR(INDEX(Report!$BE$6:$BE$17, MATCH($P1718, Report!$AZ$6:$AZ$17, 0)), "")</f>
        <v/>
      </c>
      <c r="V1718" s="12" t="str">
        <f t="shared" ca="1" si="134"/>
        <v/>
      </c>
      <c r="X1718" s="12" t="str">
        <f>IF($B1718="", "", IF(OR(ISNUMBER($B1718)=FALSE, $B1718&lt;Report!$AX$6, $B1718&gt;Report!$AY$17), "Red", ""))</f>
        <v/>
      </c>
    </row>
    <row r="1719" spans="1:24" x14ac:dyDescent="0.25">
      <c r="A1719" s="2"/>
      <c r="B1719" s="86"/>
      <c r="C1719" s="87"/>
      <c r="D1719" s="88"/>
      <c r="E1719" s="89"/>
      <c r="F1719" s="90"/>
      <c r="G1719" s="2"/>
      <c r="H1719" s="38" t="str">
        <f t="shared" si="130"/>
        <v/>
      </c>
      <c r="I1719" s="2"/>
      <c r="M1719" s="6" t="str">
        <f t="shared" si="131"/>
        <v/>
      </c>
      <c r="N1719" s="7" t="str">
        <f>IF($D1719="", "", IF(COUNTIF(Budgets!$T$11:$T$20, $D1719)&gt;0, $F$9, IF(COUNTIF(Budgets!$T$22:$T$46, $D1719)&gt;0, $E$9, "")))</f>
        <v/>
      </c>
      <c r="P1719" s="12" t="str">
        <f t="shared" si="132"/>
        <v/>
      </c>
      <c r="R1719" s="12" t="str">
        <f t="shared" si="133"/>
        <v/>
      </c>
      <c r="T1719" s="12" t="str">
        <f ca="1">IFERROR(INDEX(Report!$BE$6:$BE$17, MATCH($P1719, Report!$AZ$6:$AZ$17, 0)), "")</f>
        <v/>
      </c>
      <c r="V1719" s="12" t="str">
        <f t="shared" ca="1" si="134"/>
        <v/>
      </c>
      <c r="X1719" s="12" t="str">
        <f>IF($B1719="", "", IF(OR(ISNUMBER($B1719)=FALSE, $B1719&lt;Report!$AX$6, $B1719&gt;Report!$AY$17), "Red", ""))</f>
        <v/>
      </c>
    </row>
    <row r="1720" spans="1:24" x14ac:dyDescent="0.25">
      <c r="A1720" s="2"/>
      <c r="B1720" s="86"/>
      <c r="C1720" s="87"/>
      <c r="D1720" s="88"/>
      <c r="E1720" s="89"/>
      <c r="F1720" s="90"/>
      <c r="G1720" s="2"/>
      <c r="H1720" s="38" t="str">
        <f t="shared" si="130"/>
        <v/>
      </c>
      <c r="I1720" s="2"/>
      <c r="M1720" s="6" t="str">
        <f t="shared" si="131"/>
        <v/>
      </c>
      <c r="N1720" s="7" t="str">
        <f>IF($D1720="", "", IF(COUNTIF(Budgets!$T$11:$T$20, $D1720)&gt;0, $F$9, IF(COUNTIF(Budgets!$T$22:$T$46, $D1720)&gt;0, $E$9, "")))</f>
        <v/>
      </c>
      <c r="P1720" s="12" t="str">
        <f t="shared" si="132"/>
        <v/>
      </c>
      <c r="R1720" s="12" t="str">
        <f t="shared" si="133"/>
        <v/>
      </c>
      <c r="T1720" s="12" t="str">
        <f ca="1">IFERROR(INDEX(Report!$BE$6:$BE$17, MATCH($P1720, Report!$AZ$6:$AZ$17, 0)), "")</f>
        <v/>
      </c>
      <c r="V1720" s="12" t="str">
        <f t="shared" ca="1" si="134"/>
        <v/>
      </c>
      <c r="X1720" s="12" t="str">
        <f>IF($B1720="", "", IF(OR(ISNUMBER($B1720)=FALSE, $B1720&lt;Report!$AX$6, $B1720&gt;Report!$AY$17), "Red", ""))</f>
        <v/>
      </c>
    </row>
    <row r="1721" spans="1:24" x14ac:dyDescent="0.25">
      <c r="A1721" s="2"/>
      <c r="B1721" s="86"/>
      <c r="C1721" s="87"/>
      <c r="D1721" s="88"/>
      <c r="E1721" s="89"/>
      <c r="F1721" s="90"/>
      <c r="G1721" s="2"/>
      <c r="H1721" s="38" t="str">
        <f t="shared" si="130"/>
        <v/>
      </c>
      <c r="I1721" s="2"/>
      <c r="M1721" s="6" t="str">
        <f t="shared" si="131"/>
        <v/>
      </c>
      <c r="N1721" s="7" t="str">
        <f>IF($D1721="", "", IF(COUNTIF(Budgets!$T$11:$T$20, $D1721)&gt;0, $F$9, IF(COUNTIF(Budgets!$T$22:$T$46, $D1721)&gt;0, $E$9, "")))</f>
        <v/>
      </c>
      <c r="P1721" s="12" t="str">
        <f t="shared" si="132"/>
        <v/>
      </c>
      <c r="R1721" s="12" t="str">
        <f t="shared" si="133"/>
        <v/>
      </c>
      <c r="T1721" s="12" t="str">
        <f ca="1">IFERROR(INDEX(Report!$BE$6:$BE$17, MATCH($P1721, Report!$AZ$6:$AZ$17, 0)), "")</f>
        <v/>
      </c>
      <c r="V1721" s="12" t="str">
        <f t="shared" ca="1" si="134"/>
        <v/>
      </c>
      <c r="X1721" s="12" t="str">
        <f>IF($B1721="", "", IF(OR(ISNUMBER($B1721)=FALSE, $B1721&lt;Report!$AX$6, $B1721&gt;Report!$AY$17), "Red", ""))</f>
        <v/>
      </c>
    </row>
    <row r="1722" spans="1:24" x14ac:dyDescent="0.25">
      <c r="A1722" s="2"/>
      <c r="B1722" s="86"/>
      <c r="C1722" s="87"/>
      <c r="D1722" s="88"/>
      <c r="E1722" s="89"/>
      <c r="F1722" s="90"/>
      <c r="G1722" s="2"/>
      <c r="H1722" s="38" t="str">
        <f t="shared" si="130"/>
        <v/>
      </c>
      <c r="I1722" s="2"/>
      <c r="M1722" s="6" t="str">
        <f t="shared" si="131"/>
        <v/>
      </c>
      <c r="N1722" s="7" t="str">
        <f>IF($D1722="", "", IF(COUNTIF(Budgets!$T$11:$T$20, $D1722)&gt;0, $F$9, IF(COUNTIF(Budgets!$T$22:$T$46, $D1722)&gt;0, $E$9, "")))</f>
        <v/>
      </c>
      <c r="P1722" s="12" t="str">
        <f t="shared" si="132"/>
        <v/>
      </c>
      <c r="R1722" s="12" t="str">
        <f t="shared" si="133"/>
        <v/>
      </c>
      <c r="T1722" s="12" t="str">
        <f ca="1">IFERROR(INDEX(Report!$BE$6:$BE$17, MATCH($P1722, Report!$AZ$6:$AZ$17, 0)), "")</f>
        <v/>
      </c>
      <c r="V1722" s="12" t="str">
        <f t="shared" ca="1" si="134"/>
        <v/>
      </c>
      <c r="X1722" s="12" t="str">
        <f>IF($B1722="", "", IF(OR(ISNUMBER($B1722)=FALSE, $B1722&lt;Report!$AX$6, $B1722&gt;Report!$AY$17), "Red", ""))</f>
        <v/>
      </c>
    </row>
    <row r="1723" spans="1:24" x14ac:dyDescent="0.25">
      <c r="A1723" s="2"/>
      <c r="B1723" s="86"/>
      <c r="C1723" s="87"/>
      <c r="D1723" s="88"/>
      <c r="E1723" s="89"/>
      <c r="F1723" s="90"/>
      <c r="G1723" s="2"/>
      <c r="H1723" s="38" t="str">
        <f t="shared" si="130"/>
        <v/>
      </c>
      <c r="I1723" s="2"/>
      <c r="M1723" s="6" t="str">
        <f t="shared" si="131"/>
        <v/>
      </c>
      <c r="N1723" s="7" t="str">
        <f>IF($D1723="", "", IF(COUNTIF(Budgets!$T$11:$T$20, $D1723)&gt;0, $F$9, IF(COUNTIF(Budgets!$T$22:$T$46, $D1723)&gt;0, $E$9, "")))</f>
        <v/>
      </c>
      <c r="P1723" s="12" t="str">
        <f t="shared" si="132"/>
        <v/>
      </c>
      <c r="R1723" s="12" t="str">
        <f t="shared" si="133"/>
        <v/>
      </c>
      <c r="T1723" s="12" t="str">
        <f ca="1">IFERROR(INDEX(Report!$BE$6:$BE$17, MATCH($P1723, Report!$AZ$6:$AZ$17, 0)), "")</f>
        <v/>
      </c>
      <c r="V1723" s="12" t="str">
        <f t="shared" ca="1" si="134"/>
        <v/>
      </c>
      <c r="X1723" s="12" t="str">
        <f>IF($B1723="", "", IF(OR(ISNUMBER($B1723)=FALSE, $B1723&lt;Report!$AX$6, $B1723&gt;Report!$AY$17), "Red", ""))</f>
        <v/>
      </c>
    </row>
    <row r="1724" spans="1:24" x14ac:dyDescent="0.25">
      <c r="A1724" s="2"/>
      <c r="B1724" s="86"/>
      <c r="C1724" s="87"/>
      <c r="D1724" s="88"/>
      <c r="E1724" s="89"/>
      <c r="F1724" s="90"/>
      <c r="G1724" s="2"/>
      <c r="H1724" s="38" t="str">
        <f t="shared" si="130"/>
        <v/>
      </c>
      <c r="I1724" s="2"/>
      <c r="M1724" s="6" t="str">
        <f t="shared" si="131"/>
        <v/>
      </c>
      <c r="N1724" s="7" t="str">
        <f>IF($D1724="", "", IF(COUNTIF(Budgets!$T$11:$T$20, $D1724)&gt;0, $F$9, IF(COUNTIF(Budgets!$T$22:$T$46, $D1724)&gt;0, $E$9, "")))</f>
        <v/>
      </c>
      <c r="P1724" s="12" t="str">
        <f t="shared" si="132"/>
        <v/>
      </c>
      <c r="R1724" s="12" t="str">
        <f t="shared" si="133"/>
        <v/>
      </c>
      <c r="T1724" s="12" t="str">
        <f ca="1">IFERROR(INDEX(Report!$BE$6:$BE$17, MATCH($P1724, Report!$AZ$6:$AZ$17, 0)), "")</f>
        <v/>
      </c>
      <c r="V1724" s="12" t="str">
        <f t="shared" ca="1" si="134"/>
        <v/>
      </c>
      <c r="X1724" s="12" t="str">
        <f>IF($B1724="", "", IF(OR(ISNUMBER($B1724)=FALSE, $B1724&lt;Report!$AX$6, $B1724&gt;Report!$AY$17), "Red", ""))</f>
        <v/>
      </c>
    </row>
    <row r="1725" spans="1:24" x14ac:dyDescent="0.25">
      <c r="A1725" s="2"/>
      <c r="B1725" s="86"/>
      <c r="C1725" s="87"/>
      <c r="D1725" s="88"/>
      <c r="E1725" s="89"/>
      <c r="F1725" s="90"/>
      <c r="G1725" s="2"/>
      <c r="H1725" s="38" t="str">
        <f t="shared" si="130"/>
        <v/>
      </c>
      <c r="I1725" s="2"/>
      <c r="M1725" s="6" t="str">
        <f t="shared" si="131"/>
        <v/>
      </c>
      <c r="N1725" s="7" t="str">
        <f>IF($D1725="", "", IF(COUNTIF(Budgets!$T$11:$T$20, $D1725)&gt;0, $F$9, IF(COUNTIF(Budgets!$T$22:$T$46, $D1725)&gt;0, $E$9, "")))</f>
        <v/>
      </c>
      <c r="P1725" s="12" t="str">
        <f t="shared" si="132"/>
        <v/>
      </c>
      <c r="R1725" s="12" t="str">
        <f t="shared" si="133"/>
        <v/>
      </c>
      <c r="T1725" s="12" t="str">
        <f ca="1">IFERROR(INDEX(Report!$BE$6:$BE$17, MATCH($P1725, Report!$AZ$6:$AZ$17, 0)), "")</f>
        <v/>
      </c>
      <c r="V1725" s="12" t="str">
        <f t="shared" ca="1" si="134"/>
        <v/>
      </c>
      <c r="X1725" s="12" t="str">
        <f>IF($B1725="", "", IF(OR(ISNUMBER($B1725)=FALSE, $B1725&lt;Report!$AX$6, $B1725&gt;Report!$AY$17), "Red", ""))</f>
        <v/>
      </c>
    </row>
    <row r="1726" spans="1:24" x14ac:dyDescent="0.25">
      <c r="A1726" s="2"/>
      <c r="B1726" s="86"/>
      <c r="C1726" s="87"/>
      <c r="D1726" s="88"/>
      <c r="E1726" s="89"/>
      <c r="F1726" s="90"/>
      <c r="G1726" s="2"/>
      <c r="H1726" s="38" t="str">
        <f t="shared" si="130"/>
        <v/>
      </c>
      <c r="I1726" s="2"/>
      <c r="M1726" s="6" t="str">
        <f t="shared" si="131"/>
        <v/>
      </c>
      <c r="N1726" s="7" t="str">
        <f>IF($D1726="", "", IF(COUNTIF(Budgets!$T$11:$T$20, $D1726)&gt;0, $F$9, IF(COUNTIF(Budgets!$T$22:$T$46, $D1726)&gt;0, $E$9, "")))</f>
        <v/>
      </c>
      <c r="P1726" s="12" t="str">
        <f t="shared" si="132"/>
        <v/>
      </c>
      <c r="R1726" s="12" t="str">
        <f t="shared" si="133"/>
        <v/>
      </c>
      <c r="T1726" s="12" t="str">
        <f ca="1">IFERROR(INDEX(Report!$BE$6:$BE$17, MATCH($P1726, Report!$AZ$6:$AZ$17, 0)), "")</f>
        <v/>
      </c>
      <c r="V1726" s="12" t="str">
        <f t="shared" ca="1" si="134"/>
        <v/>
      </c>
      <c r="X1726" s="12" t="str">
        <f>IF($B1726="", "", IF(OR(ISNUMBER($B1726)=FALSE, $B1726&lt;Report!$AX$6, $B1726&gt;Report!$AY$17), "Red", ""))</f>
        <v/>
      </c>
    </row>
    <row r="1727" spans="1:24" x14ac:dyDescent="0.25">
      <c r="A1727" s="2"/>
      <c r="B1727" s="86"/>
      <c r="C1727" s="87"/>
      <c r="D1727" s="88"/>
      <c r="E1727" s="89"/>
      <c r="F1727" s="90"/>
      <c r="G1727" s="2"/>
      <c r="H1727" s="38" t="str">
        <f t="shared" si="130"/>
        <v/>
      </c>
      <c r="I1727" s="2"/>
      <c r="M1727" s="6" t="str">
        <f t="shared" si="131"/>
        <v/>
      </c>
      <c r="N1727" s="7" t="str">
        <f>IF($D1727="", "", IF(COUNTIF(Budgets!$T$11:$T$20, $D1727)&gt;0, $F$9, IF(COUNTIF(Budgets!$T$22:$T$46, $D1727)&gt;0, $E$9, "")))</f>
        <v/>
      </c>
      <c r="P1727" s="12" t="str">
        <f t="shared" si="132"/>
        <v/>
      </c>
      <c r="R1727" s="12" t="str">
        <f t="shared" si="133"/>
        <v/>
      </c>
      <c r="T1727" s="12" t="str">
        <f ca="1">IFERROR(INDEX(Report!$BE$6:$BE$17, MATCH($P1727, Report!$AZ$6:$AZ$17, 0)), "")</f>
        <v/>
      </c>
      <c r="V1727" s="12" t="str">
        <f t="shared" ca="1" si="134"/>
        <v/>
      </c>
      <c r="X1727" s="12" t="str">
        <f>IF($B1727="", "", IF(OR(ISNUMBER($B1727)=FALSE, $B1727&lt;Report!$AX$6, $B1727&gt;Report!$AY$17), "Red", ""))</f>
        <v/>
      </c>
    </row>
    <row r="1728" spans="1:24" x14ac:dyDescent="0.25">
      <c r="A1728" s="2"/>
      <c r="B1728" s="86"/>
      <c r="C1728" s="87"/>
      <c r="D1728" s="88"/>
      <c r="E1728" s="89"/>
      <c r="F1728" s="90"/>
      <c r="G1728" s="2"/>
      <c r="H1728" s="38" t="str">
        <f t="shared" si="130"/>
        <v/>
      </c>
      <c r="I1728" s="2"/>
      <c r="M1728" s="6" t="str">
        <f t="shared" si="131"/>
        <v/>
      </c>
      <c r="N1728" s="7" t="str">
        <f>IF($D1728="", "", IF(COUNTIF(Budgets!$T$11:$T$20, $D1728)&gt;0, $F$9, IF(COUNTIF(Budgets!$T$22:$T$46, $D1728)&gt;0, $E$9, "")))</f>
        <v/>
      </c>
      <c r="P1728" s="12" t="str">
        <f t="shared" si="132"/>
        <v/>
      </c>
      <c r="R1728" s="12" t="str">
        <f t="shared" si="133"/>
        <v/>
      </c>
      <c r="T1728" s="12" t="str">
        <f ca="1">IFERROR(INDEX(Report!$BE$6:$BE$17, MATCH($P1728, Report!$AZ$6:$AZ$17, 0)), "")</f>
        <v/>
      </c>
      <c r="V1728" s="12" t="str">
        <f t="shared" ca="1" si="134"/>
        <v/>
      </c>
      <c r="X1728" s="12" t="str">
        <f>IF($B1728="", "", IF(OR(ISNUMBER($B1728)=FALSE, $B1728&lt;Report!$AX$6, $B1728&gt;Report!$AY$17), "Red", ""))</f>
        <v/>
      </c>
    </row>
    <row r="1729" spans="1:24" x14ac:dyDescent="0.25">
      <c r="A1729" s="2"/>
      <c r="B1729" s="86"/>
      <c r="C1729" s="87"/>
      <c r="D1729" s="88"/>
      <c r="E1729" s="89"/>
      <c r="F1729" s="90"/>
      <c r="G1729" s="2"/>
      <c r="H1729" s="38" t="str">
        <f t="shared" si="130"/>
        <v/>
      </c>
      <c r="I1729" s="2"/>
      <c r="M1729" s="6" t="str">
        <f t="shared" si="131"/>
        <v/>
      </c>
      <c r="N1729" s="7" t="str">
        <f>IF($D1729="", "", IF(COUNTIF(Budgets!$T$11:$T$20, $D1729)&gt;0, $F$9, IF(COUNTIF(Budgets!$T$22:$T$46, $D1729)&gt;0, $E$9, "")))</f>
        <v/>
      </c>
      <c r="P1729" s="12" t="str">
        <f t="shared" si="132"/>
        <v/>
      </c>
      <c r="R1729" s="12" t="str">
        <f t="shared" si="133"/>
        <v/>
      </c>
      <c r="T1729" s="12" t="str">
        <f ca="1">IFERROR(INDEX(Report!$BE$6:$BE$17, MATCH($P1729, Report!$AZ$6:$AZ$17, 0)), "")</f>
        <v/>
      </c>
      <c r="V1729" s="12" t="str">
        <f t="shared" ca="1" si="134"/>
        <v/>
      </c>
      <c r="X1729" s="12" t="str">
        <f>IF($B1729="", "", IF(OR(ISNUMBER($B1729)=FALSE, $B1729&lt;Report!$AX$6, $B1729&gt;Report!$AY$17), "Red", ""))</f>
        <v/>
      </c>
    </row>
    <row r="1730" spans="1:24" x14ac:dyDescent="0.25">
      <c r="A1730" s="2"/>
      <c r="B1730" s="86"/>
      <c r="C1730" s="87"/>
      <c r="D1730" s="88"/>
      <c r="E1730" s="89"/>
      <c r="F1730" s="90"/>
      <c r="G1730" s="2"/>
      <c r="H1730" s="38" t="str">
        <f t="shared" si="130"/>
        <v/>
      </c>
      <c r="I1730" s="2"/>
      <c r="M1730" s="6" t="str">
        <f t="shared" si="131"/>
        <v/>
      </c>
      <c r="N1730" s="7" t="str">
        <f>IF($D1730="", "", IF(COUNTIF(Budgets!$T$11:$T$20, $D1730)&gt;0, $F$9, IF(COUNTIF(Budgets!$T$22:$T$46, $D1730)&gt;0, $E$9, "")))</f>
        <v/>
      </c>
      <c r="P1730" s="12" t="str">
        <f t="shared" si="132"/>
        <v/>
      </c>
      <c r="R1730" s="12" t="str">
        <f t="shared" si="133"/>
        <v/>
      </c>
      <c r="T1730" s="12" t="str">
        <f ca="1">IFERROR(INDEX(Report!$BE$6:$BE$17, MATCH($P1730, Report!$AZ$6:$AZ$17, 0)), "")</f>
        <v/>
      </c>
      <c r="V1730" s="12" t="str">
        <f t="shared" ca="1" si="134"/>
        <v/>
      </c>
      <c r="X1730" s="12" t="str">
        <f>IF($B1730="", "", IF(OR(ISNUMBER($B1730)=FALSE, $B1730&lt;Report!$AX$6, $B1730&gt;Report!$AY$17), "Red", ""))</f>
        <v/>
      </c>
    </row>
    <row r="1731" spans="1:24" x14ac:dyDescent="0.25">
      <c r="A1731" s="2"/>
      <c r="B1731" s="86"/>
      <c r="C1731" s="87"/>
      <c r="D1731" s="88"/>
      <c r="E1731" s="89"/>
      <c r="F1731" s="90"/>
      <c r="G1731" s="2"/>
      <c r="H1731" s="38" t="str">
        <f t="shared" si="130"/>
        <v/>
      </c>
      <c r="I1731" s="2"/>
      <c r="M1731" s="6" t="str">
        <f t="shared" si="131"/>
        <v/>
      </c>
      <c r="N1731" s="7" t="str">
        <f>IF($D1731="", "", IF(COUNTIF(Budgets!$T$11:$T$20, $D1731)&gt;0, $F$9, IF(COUNTIF(Budgets!$T$22:$T$46, $D1731)&gt;0, $E$9, "")))</f>
        <v/>
      </c>
      <c r="P1731" s="12" t="str">
        <f t="shared" si="132"/>
        <v/>
      </c>
      <c r="R1731" s="12" t="str">
        <f t="shared" si="133"/>
        <v/>
      </c>
      <c r="T1731" s="12" t="str">
        <f ca="1">IFERROR(INDEX(Report!$BE$6:$BE$17, MATCH($P1731, Report!$AZ$6:$AZ$17, 0)), "")</f>
        <v/>
      </c>
      <c r="V1731" s="12" t="str">
        <f t="shared" ca="1" si="134"/>
        <v/>
      </c>
      <c r="X1731" s="12" t="str">
        <f>IF($B1731="", "", IF(OR(ISNUMBER($B1731)=FALSE, $B1731&lt;Report!$AX$6, $B1731&gt;Report!$AY$17), "Red", ""))</f>
        <v/>
      </c>
    </row>
    <row r="1732" spans="1:24" x14ac:dyDescent="0.25">
      <c r="A1732" s="2"/>
      <c r="B1732" s="86"/>
      <c r="C1732" s="87"/>
      <c r="D1732" s="88"/>
      <c r="E1732" s="89"/>
      <c r="F1732" s="90"/>
      <c r="G1732" s="2"/>
      <c r="H1732" s="38" t="str">
        <f t="shared" si="130"/>
        <v/>
      </c>
      <c r="I1732" s="2"/>
      <c r="M1732" s="6" t="str">
        <f t="shared" si="131"/>
        <v/>
      </c>
      <c r="N1732" s="7" t="str">
        <f>IF($D1732="", "", IF(COUNTIF(Budgets!$T$11:$T$20, $D1732)&gt;0, $F$9, IF(COUNTIF(Budgets!$T$22:$T$46, $D1732)&gt;0, $E$9, "")))</f>
        <v/>
      </c>
      <c r="P1732" s="12" t="str">
        <f t="shared" si="132"/>
        <v/>
      </c>
      <c r="R1732" s="12" t="str">
        <f t="shared" si="133"/>
        <v/>
      </c>
      <c r="T1732" s="12" t="str">
        <f ca="1">IFERROR(INDEX(Report!$BE$6:$BE$17, MATCH($P1732, Report!$AZ$6:$AZ$17, 0)), "")</f>
        <v/>
      </c>
      <c r="V1732" s="12" t="str">
        <f t="shared" ca="1" si="134"/>
        <v/>
      </c>
      <c r="X1732" s="12" t="str">
        <f>IF($B1732="", "", IF(OR(ISNUMBER($B1732)=FALSE, $B1732&lt;Report!$AX$6, $B1732&gt;Report!$AY$17), "Red", ""))</f>
        <v/>
      </c>
    </row>
    <row r="1733" spans="1:24" x14ac:dyDescent="0.25">
      <c r="A1733" s="2"/>
      <c r="B1733" s="86"/>
      <c r="C1733" s="87"/>
      <c r="D1733" s="88"/>
      <c r="E1733" s="89"/>
      <c r="F1733" s="90"/>
      <c r="G1733" s="2"/>
      <c r="H1733" s="38" t="str">
        <f t="shared" si="130"/>
        <v/>
      </c>
      <c r="I1733" s="2"/>
      <c r="M1733" s="6" t="str">
        <f t="shared" si="131"/>
        <v/>
      </c>
      <c r="N1733" s="7" t="str">
        <f>IF($D1733="", "", IF(COUNTIF(Budgets!$T$11:$T$20, $D1733)&gt;0, $F$9, IF(COUNTIF(Budgets!$T$22:$T$46, $D1733)&gt;0, $E$9, "")))</f>
        <v/>
      </c>
      <c r="P1733" s="12" t="str">
        <f t="shared" si="132"/>
        <v/>
      </c>
      <c r="R1733" s="12" t="str">
        <f t="shared" si="133"/>
        <v/>
      </c>
      <c r="T1733" s="12" t="str">
        <f ca="1">IFERROR(INDEX(Report!$BE$6:$BE$17, MATCH($P1733, Report!$AZ$6:$AZ$17, 0)), "")</f>
        <v/>
      </c>
      <c r="V1733" s="12" t="str">
        <f t="shared" ca="1" si="134"/>
        <v/>
      </c>
      <c r="X1733" s="12" t="str">
        <f>IF($B1733="", "", IF(OR(ISNUMBER($B1733)=FALSE, $B1733&lt;Report!$AX$6, $B1733&gt;Report!$AY$17), "Red", ""))</f>
        <v/>
      </c>
    </row>
    <row r="1734" spans="1:24" x14ac:dyDescent="0.25">
      <c r="A1734" s="2"/>
      <c r="B1734" s="86"/>
      <c r="C1734" s="87"/>
      <c r="D1734" s="88"/>
      <c r="E1734" s="89"/>
      <c r="F1734" s="90"/>
      <c r="G1734" s="2"/>
      <c r="H1734" s="38" t="str">
        <f t="shared" si="130"/>
        <v/>
      </c>
      <c r="I1734" s="2"/>
      <c r="M1734" s="6" t="str">
        <f t="shared" si="131"/>
        <v/>
      </c>
      <c r="N1734" s="7" t="str">
        <f>IF($D1734="", "", IF(COUNTIF(Budgets!$T$11:$T$20, $D1734)&gt;0, $F$9, IF(COUNTIF(Budgets!$T$22:$T$46, $D1734)&gt;0, $E$9, "")))</f>
        <v/>
      </c>
      <c r="P1734" s="12" t="str">
        <f t="shared" si="132"/>
        <v/>
      </c>
      <c r="R1734" s="12" t="str">
        <f t="shared" si="133"/>
        <v/>
      </c>
      <c r="T1734" s="12" t="str">
        <f ca="1">IFERROR(INDEX(Report!$BE$6:$BE$17, MATCH($P1734, Report!$AZ$6:$AZ$17, 0)), "")</f>
        <v/>
      </c>
      <c r="V1734" s="12" t="str">
        <f t="shared" ca="1" si="134"/>
        <v/>
      </c>
      <c r="X1734" s="12" t="str">
        <f>IF($B1734="", "", IF(OR(ISNUMBER($B1734)=FALSE, $B1734&lt;Report!$AX$6, $B1734&gt;Report!$AY$17), "Red", ""))</f>
        <v/>
      </c>
    </row>
    <row r="1735" spans="1:24" x14ac:dyDescent="0.25">
      <c r="A1735" s="2"/>
      <c r="B1735" s="86"/>
      <c r="C1735" s="87"/>
      <c r="D1735" s="88"/>
      <c r="E1735" s="89"/>
      <c r="F1735" s="90"/>
      <c r="G1735" s="2"/>
      <c r="H1735" s="38" t="str">
        <f t="shared" si="130"/>
        <v/>
      </c>
      <c r="I1735" s="2"/>
      <c r="M1735" s="6" t="str">
        <f t="shared" si="131"/>
        <v/>
      </c>
      <c r="N1735" s="7" t="str">
        <f>IF($D1735="", "", IF(COUNTIF(Budgets!$T$11:$T$20, $D1735)&gt;0, $F$9, IF(COUNTIF(Budgets!$T$22:$T$46, $D1735)&gt;0, $E$9, "")))</f>
        <v/>
      </c>
      <c r="P1735" s="12" t="str">
        <f t="shared" si="132"/>
        <v/>
      </c>
      <c r="R1735" s="12" t="str">
        <f t="shared" si="133"/>
        <v/>
      </c>
      <c r="T1735" s="12" t="str">
        <f ca="1">IFERROR(INDEX(Report!$BE$6:$BE$17, MATCH($P1735, Report!$AZ$6:$AZ$17, 0)), "")</f>
        <v/>
      </c>
      <c r="V1735" s="12" t="str">
        <f t="shared" ca="1" si="134"/>
        <v/>
      </c>
      <c r="X1735" s="12" t="str">
        <f>IF($B1735="", "", IF(OR(ISNUMBER($B1735)=FALSE, $B1735&lt;Report!$AX$6, $B1735&gt;Report!$AY$17), "Red", ""))</f>
        <v/>
      </c>
    </row>
    <row r="1736" spans="1:24" x14ac:dyDescent="0.25">
      <c r="A1736" s="2"/>
      <c r="B1736" s="86"/>
      <c r="C1736" s="87"/>
      <c r="D1736" s="88"/>
      <c r="E1736" s="89"/>
      <c r="F1736" s="90"/>
      <c r="G1736" s="2"/>
      <c r="H1736" s="38" t="str">
        <f t="shared" si="130"/>
        <v/>
      </c>
      <c r="I1736" s="2"/>
      <c r="M1736" s="6" t="str">
        <f t="shared" si="131"/>
        <v/>
      </c>
      <c r="N1736" s="7" t="str">
        <f>IF($D1736="", "", IF(COUNTIF(Budgets!$T$11:$T$20, $D1736)&gt;0, $F$9, IF(COUNTIF(Budgets!$T$22:$T$46, $D1736)&gt;0, $E$9, "")))</f>
        <v/>
      </c>
      <c r="P1736" s="12" t="str">
        <f t="shared" si="132"/>
        <v/>
      </c>
      <c r="R1736" s="12" t="str">
        <f t="shared" si="133"/>
        <v/>
      </c>
      <c r="T1736" s="12" t="str">
        <f ca="1">IFERROR(INDEX(Report!$BE$6:$BE$17, MATCH($P1736, Report!$AZ$6:$AZ$17, 0)), "")</f>
        <v/>
      </c>
      <c r="V1736" s="12" t="str">
        <f t="shared" ca="1" si="134"/>
        <v/>
      </c>
      <c r="X1736" s="12" t="str">
        <f>IF($B1736="", "", IF(OR(ISNUMBER($B1736)=FALSE, $B1736&lt;Report!$AX$6, $B1736&gt;Report!$AY$17), "Red", ""))</f>
        <v/>
      </c>
    </row>
    <row r="1737" spans="1:24" x14ac:dyDescent="0.25">
      <c r="A1737" s="2"/>
      <c r="B1737" s="86"/>
      <c r="C1737" s="87"/>
      <c r="D1737" s="88"/>
      <c r="E1737" s="89"/>
      <c r="F1737" s="90"/>
      <c r="G1737" s="2"/>
      <c r="H1737" s="38" t="str">
        <f t="shared" si="130"/>
        <v/>
      </c>
      <c r="I1737" s="2"/>
      <c r="M1737" s="6" t="str">
        <f t="shared" si="131"/>
        <v/>
      </c>
      <c r="N1737" s="7" t="str">
        <f>IF($D1737="", "", IF(COUNTIF(Budgets!$T$11:$T$20, $D1737)&gt;0, $F$9, IF(COUNTIF(Budgets!$T$22:$T$46, $D1737)&gt;0, $E$9, "")))</f>
        <v/>
      </c>
      <c r="P1737" s="12" t="str">
        <f t="shared" si="132"/>
        <v/>
      </c>
      <c r="R1737" s="12" t="str">
        <f t="shared" si="133"/>
        <v/>
      </c>
      <c r="T1737" s="12" t="str">
        <f ca="1">IFERROR(INDEX(Report!$BE$6:$BE$17, MATCH($P1737, Report!$AZ$6:$AZ$17, 0)), "")</f>
        <v/>
      </c>
      <c r="V1737" s="12" t="str">
        <f t="shared" ca="1" si="134"/>
        <v/>
      </c>
      <c r="X1737" s="12" t="str">
        <f>IF($B1737="", "", IF(OR(ISNUMBER($B1737)=FALSE, $B1737&lt;Report!$AX$6, $B1737&gt;Report!$AY$17), "Red", ""))</f>
        <v/>
      </c>
    </row>
    <row r="1738" spans="1:24" x14ac:dyDescent="0.25">
      <c r="A1738" s="2"/>
      <c r="B1738" s="86"/>
      <c r="C1738" s="87"/>
      <c r="D1738" s="88"/>
      <c r="E1738" s="89"/>
      <c r="F1738" s="90"/>
      <c r="G1738" s="2"/>
      <c r="H1738" s="38" t="str">
        <f t="shared" si="130"/>
        <v/>
      </c>
      <c r="I1738" s="2"/>
      <c r="M1738" s="6" t="str">
        <f t="shared" si="131"/>
        <v/>
      </c>
      <c r="N1738" s="7" t="str">
        <f>IF($D1738="", "", IF(COUNTIF(Budgets!$T$11:$T$20, $D1738)&gt;0, $F$9, IF(COUNTIF(Budgets!$T$22:$T$46, $D1738)&gt;0, $E$9, "")))</f>
        <v/>
      </c>
      <c r="P1738" s="12" t="str">
        <f t="shared" si="132"/>
        <v/>
      </c>
      <c r="R1738" s="12" t="str">
        <f t="shared" si="133"/>
        <v/>
      </c>
      <c r="T1738" s="12" t="str">
        <f ca="1">IFERROR(INDEX(Report!$BE$6:$BE$17, MATCH($P1738, Report!$AZ$6:$AZ$17, 0)), "")</f>
        <v/>
      </c>
      <c r="V1738" s="12" t="str">
        <f t="shared" ca="1" si="134"/>
        <v/>
      </c>
      <c r="X1738" s="12" t="str">
        <f>IF($B1738="", "", IF(OR(ISNUMBER($B1738)=FALSE, $B1738&lt;Report!$AX$6, $B1738&gt;Report!$AY$17), "Red", ""))</f>
        <v/>
      </c>
    </row>
    <row r="1739" spans="1:24" x14ac:dyDescent="0.25">
      <c r="A1739" s="2"/>
      <c r="B1739" s="86"/>
      <c r="C1739" s="87"/>
      <c r="D1739" s="88"/>
      <c r="E1739" s="89"/>
      <c r="F1739" s="90"/>
      <c r="G1739" s="2"/>
      <c r="H1739" s="38" t="str">
        <f t="shared" si="130"/>
        <v/>
      </c>
      <c r="I1739" s="2"/>
      <c r="M1739" s="6" t="str">
        <f t="shared" si="131"/>
        <v/>
      </c>
      <c r="N1739" s="7" t="str">
        <f>IF($D1739="", "", IF(COUNTIF(Budgets!$T$11:$T$20, $D1739)&gt;0, $F$9, IF(COUNTIF(Budgets!$T$22:$T$46, $D1739)&gt;0, $E$9, "")))</f>
        <v/>
      </c>
      <c r="P1739" s="12" t="str">
        <f t="shared" si="132"/>
        <v/>
      </c>
      <c r="R1739" s="12" t="str">
        <f t="shared" si="133"/>
        <v/>
      </c>
      <c r="T1739" s="12" t="str">
        <f ca="1">IFERROR(INDEX(Report!$BE$6:$BE$17, MATCH($P1739, Report!$AZ$6:$AZ$17, 0)), "")</f>
        <v/>
      </c>
      <c r="V1739" s="12" t="str">
        <f t="shared" ca="1" si="134"/>
        <v/>
      </c>
      <c r="X1739" s="12" t="str">
        <f>IF($B1739="", "", IF(OR(ISNUMBER($B1739)=FALSE, $B1739&lt;Report!$AX$6, $B1739&gt;Report!$AY$17), "Red", ""))</f>
        <v/>
      </c>
    </row>
    <row r="1740" spans="1:24" x14ac:dyDescent="0.25">
      <c r="A1740" s="2"/>
      <c r="B1740" s="86"/>
      <c r="C1740" s="87"/>
      <c r="D1740" s="88"/>
      <c r="E1740" s="89"/>
      <c r="F1740" s="90"/>
      <c r="G1740" s="2"/>
      <c r="H1740" s="38" t="str">
        <f t="shared" ref="H1740:H1803" si="135">IF(OR($M1740="", $N1740=""), "", IF($M1740=$N1740, "", $H$9))</f>
        <v/>
      </c>
      <c r="I1740" s="2"/>
      <c r="M1740" s="6" t="str">
        <f t="shared" ref="M1740:M1803" si="136">IF(AND($E1740="", $F1740=""), "", IF(AND(NOT($E1740=""), NOT($F1740="")), "", IF($E1740="", $F$9, IF($F1740="", $E$9, ""))))</f>
        <v/>
      </c>
      <c r="N1740" s="7" t="str">
        <f>IF($D1740="", "", IF(COUNTIF(Budgets!$T$11:$T$20, $D1740)&gt;0, $F$9, IF(COUNTIF(Budgets!$T$22:$T$46, $D1740)&gt;0, $E$9, "")))</f>
        <v/>
      </c>
      <c r="P1740" s="12" t="str">
        <f t="shared" ref="P1740:P1803" si="137">IF($B1740="", "", IFERROR(TEXT($B1740, "mmm yyyy"), ""))</f>
        <v/>
      </c>
      <c r="R1740" s="12" t="str">
        <f t="shared" ref="R1740:R1803" si="138">IF(OR($P1740="", $D1740=""), "", CONCATENATE($D1740, " - ", $P1740))</f>
        <v/>
      </c>
      <c r="T1740" s="12" t="str">
        <f ca="1">IFERROR(INDEX(Report!$BE$6:$BE$17, MATCH($P1740, Report!$AZ$6:$AZ$17, 0)), "")</f>
        <v/>
      </c>
      <c r="V1740" s="12" t="str">
        <f t="shared" ref="V1740:V1803" ca="1" si="139">IF($T1740="X", IF($D1740="", "", $D1740), "")</f>
        <v/>
      </c>
      <c r="X1740" s="12" t="str">
        <f>IF($B1740="", "", IF(OR(ISNUMBER($B1740)=FALSE, $B1740&lt;Report!$AX$6, $B1740&gt;Report!$AY$17), "Red", ""))</f>
        <v/>
      </c>
    </row>
    <row r="1741" spans="1:24" x14ac:dyDescent="0.25">
      <c r="A1741" s="2"/>
      <c r="B1741" s="86"/>
      <c r="C1741" s="87"/>
      <c r="D1741" s="88"/>
      <c r="E1741" s="89"/>
      <c r="F1741" s="90"/>
      <c r="G1741" s="2"/>
      <c r="H1741" s="38" t="str">
        <f t="shared" si="135"/>
        <v/>
      </c>
      <c r="I1741" s="2"/>
      <c r="M1741" s="6" t="str">
        <f t="shared" si="136"/>
        <v/>
      </c>
      <c r="N1741" s="7" t="str">
        <f>IF($D1741="", "", IF(COUNTIF(Budgets!$T$11:$T$20, $D1741)&gt;0, $F$9, IF(COUNTIF(Budgets!$T$22:$T$46, $D1741)&gt;0, $E$9, "")))</f>
        <v/>
      </c>
      <c r="P1741" s="12" t="str">
        <f t="shared" si="137"/>
        <v/>
      </c>
      <c r="R1741" s="12" t="str">
        <f t="shared" si="138"/>
        <v/>
      </c>
      <c r="T1741" s="12" t="str">
        <f ca="1">IFERROR(INDEX(Report!$BE$6:$BE$17, MATCH($P1741, Report!$AZ$6:$AZ$17, 0)), "")</f>
        <v/>
      </c>
      <c r="V1741" s="12" t="str">
        <f t="shared" ca="1" si="139"/>
        <v/>
      </c>
      <c r="X1741" s="12" t="str">
        <f>IF($B1741="", "", IF(OR(ISNUMBER($B1741)=FALSE, $B1741&lt;Report!$AX$6, $B1741&gt;Report!$AY$17), "Red", ""))</f>
        <v/>
      </c>
    </row>
    <row r="1742" spans="1:24" x14ac:dyDescent="0.25">
      <c r="A1742" s="2"/>
      <c r="B1742" s="86"/>
      <c r="C1742" s="87"/>
      <c r="D1742" s="88"/>
      <c r="E1742" s="89"/>
      <c r="F1742" s="90"/>
      <c r="G1742" s="2"/>
      <c r="H1742" s="38" t="str">
        <f t="shared" si="135"/>
        <v/>
      </c>
      <c r="I1742" s="2"/>
      <c r="M1742" s="6" t="str">
        <f t="shared" si="136"/>
        <v/>
      </c>
      <c r="N1742" s="7" t="str">
        <f>IF($D1742="", "", IF(COUNTIF(Budgets!$T$11:$T$20, $D1742)&gt;0, $F$9, IF(COUNTIF(Budgets!$T$22:$T$46, $D1742)&gt;0, $E$9, "")))</f>
        <v/>
      </c>
      <c r="P1742" s="12" t="str">
        <f t="shared" si="137"/>
        <v/>
      </c>
      <c r="R1742" s="12" t="str">
        <f t="shared" si="138"/>
        <v/>
      </c>
      <c r="T1742" s="12" t="str">
        <f ca="1">IFERROR(INDEX(Report!$BE$6:$BE$17, MATCH($P1742, Report!$AZ$6:$AZ$17, 0)), "")</f>
        <v/>
      </c>
      <c r="V1742" s="12" t="str">
        <f t="shared" ca="1" si="139"/>
        <v/>
      </c>
      <c r="X1742" s="12" t="str">
        <f>IF($B1742="", "", IF(OR(ISNUMBER($B1742)=FALSE, $B1742&lt;Report!$AX$6, $B1742&gt;Report!$AY$17), "Red", ""))</f>
        <v/>
      </c>
    </row>
    <row r="1743" spans="1:24" x14ac:dyDescent="0.25">
      <c r="A1743" s="2"/>
      <c r="B1743" s="86"/>
      <c r="C1743" s="87"/>
      <c r="D1743" s="88"/>
      <c r="E1743" s="89"/>
      <c r="F1743" s="90"/>
      <c r="G1743" s="2"/>
      <c r="H1743" s="38" t="str">
        <f t="shared" si="135"/>
        <v/>
      </c>
      <c r="I1743" s="2"/>
      <c r="M1743" s="6" t="str">
        <f t="shared" si="136"/>
        <v/>
      </c>
      <c r="N1743" s="7" t="str">
        <f>IF($D1743="", "", IF(COUNTIF(Budgets!$T$11:$T$20, $D1743)&gt;0, $F$9, IF(COUNTIF(Budgets!$T$22:$T$46, $D1743)&gt;0, $E$9, "")))</f>
        <v/>
      </c>
      <c r="P1743" s="12" t="str">
        <f t="shared" si="137"/>
        <v/>
      </c>
      <c r="R1743" s="12" t="str">
        <f t="shared" si="138"/>
        <v/>
      </c>
      <c r="T1743" s="12" t="str">
        <f ca="1">IFERROR(INDEX(Report!$BE$6:$BE$17, MATCH($P1743, Report!$AZ$6:$AZ$17, 0)), "")</f>
        <v/>
      </c>
      <c r="V1743" s="12" t="str">
        <f t="shared" ca="1" si="139"/>
        <v/>
      </c>
      <c r="X1743" s="12" t="str">
        <f>IF($B1743="", "", IF(OR(ISNUMBER($B1743)=FALSE, $B1743&lt;Report!$AX$6, $B1743&gt;Report!$AY$17), "Red", ""))</f>
        <v/>
      </c>
    </row>
    <row r="1744" spans="1:24" x14ac:dyDescent="0.25">
      <c r="A1744" s="2"/>
      <c r="B1744" s="86"/>
      <c r="C1744" s="87"/>
      <c r="D1744" s="88"/>
      <c r="E1744" s="89"/>
      <c r="F1744" s="90"/>
      <c r="G1744" s="2"/>
      <c r="H1744" s="38" t="str">
        <f t="shared" si="135"/>
        <v/>
      </c>
      <c r="I1744" s="2"/>
      <c r="M1744" s="6" t="str">
        <f t="shared" si="136"/>
        <v/>
      </c>
      <c r="N1744" s="7" t="str">
        <f>IF($D1744="", "", IF(COUNTIF(Budgets!$T$11:$T$20, $D1744)&gt;0, $F$9, IF(COUNTIF(Budgets!$T$22:$T$46, $D1744)&gt;0, $E$9, "")))</f>
        <v/>
      </c>
      <c r="P1744" s="12" t="str">
        <f t="shared" si="137"/>
        <v/>
      </c>
      <c r="R1744" s="12" t="str">
        <f t="shared" si="138"/>
        <v/>
      </c>
      <c r="T1744" s="12" t="str">
        <f ca="1">IFERROR(INDEX(Report!$BE$6:$BE$17, MATCH($P1744, Report!$AZ$6:$AZ$17, 0)), "")</f>
        <v/>
      </c>
      <c r="V1744" s="12" t="str">
        <f t="shared" ca="1" si="139"/>
        <v/>
      </c>
      <c r="X1744" s="12" t="str">
        <f>IF($B1744="", "", IF(OR(ISNUMBER($B1744)=FALSE, $B1744&lt;Report!$AX$6, $B1744&gt;Report!$AY$17), "Red", ""))</f>
        <v/>
      </c>
    </row>
    <row r="1745" spans="1:24" x14ac:dyDescent="0.25">
      <c r="A1745" s="2"/>
      <c r="B1745" s="86"/>
      <c r="C1745" s="87"/>
      <c r="D1745" s="88"/>
      <c r="E1745" s="89"/>
      <c r="F1745" s="90"/>
      <c r="G1745" s="2"/>
      <c r="H1745" s="38" t="str">
        <f t="shared" si="135"/>
        <v/>
      </c>
      <c r="I1745" s="2"/>
      <c r="M1745" s="6" t="str">
        <f t="shared" si="136"/>
        <v/>
      </c>
      <c r="N1745" s="7" t="str">
        <f>IF($D1745="", "", IF(COUNTIF(Budgets!$T$11:$T$20, $D1745)&gt;0, $F$9, IF(COUNTIF(Budgets!$T$22:$T$46, $D1745)&gt;0, $E$9, "")))</f>
        <v/>
      </c>
      <c r="P1745" s="12" t="str">
        <f t="shared" si="137"/>
        <v/>
      </c>
      <c r="R1745" s="12" t="str">
        <f t="shared" si="138"/>
        <v/>
      </c>
      <c r="T1745" s="12" t="str">
        <f ca="1">IFERROR(INDEX(Report!$BE$6:$BE$17, MATCH($P1745, Report!$AZ$6:$AZ$17, 0)), "")</f>
        <v/>
      </c>
      <c r="V1745" s="12" t="str">
        <f t="shared" ca="1" si="139"/>
        <v/>
      </c>
      <c r="X1745" s="12" t="str">
        <f>IF($B1745="", "", IF(OR(ISNUMBER($B1745)=FALSE, $B1745&lt;Report!$AX$6, $B1745&gt;Report!$AY$17), "Red", ""))</f>
        <v/>
      </c>
    </row>
    <row r="1746" spans="1:24" x14ac:dyDescent="0.25">
      <c r="A1746" s="2"/>
      <c r="B1746" s="86"/>
      <c r="C1746" s="87"/>
      <c r="D1746" s="88"/>
      <c r="E1746" s="89"/>
      <c r="F1746" s="90"/>
      <c r="G1746" s="2"/>
      <c r="H1746" s="38" t="str">
        <f t="shared" si="135"/>
        <v/>
      </c>
      <c r="I1746" s="2"/>
      <c r="M1746" s="6" t="str">
        <f t="shared" si="136"/>
        <v/>
      </c>
      <c r="N1746" s="7" t="str">
        <f>IF($D1746="", "", IF(COUNTIF(Budgets!$T$11:$T$20, $D1746)&gt;0, $F$9, IF(COUNTIF(Budgets!$T$22:$T$46, $D1746)&gt;0, $E$9, "")))</f>
        <v/>
      </c>
      <c r="P1746" s="12" t="str">
        <f t="shared" si="137"/>
        <v/>
      </c>
      <c r="R1746" s="12" t="str">
        <f t="shared" si="138"/>
        <v/>
      </c>
      <c r="T1746" s="12" t="str">
        <f ca="1">IFERROR(INDEX(Report!$BE$6:$BE$17, MATCH($P1746, Report!$AZ$6:$AZ$17, 0)), "")</f>
        <v/>
      </c>
      <c r="V1746" s="12" t="str">
        <f t="shared" ca="1" si="139"/>
        <v/>
      </c>
      <c r="X1746" s="12" t="str">
        <f>IF($B1746="", "", IF(OR(ISNUMBER($B1746)=FALSE, $B1746&lt;Report!$AX$6, $B1746&gt;Report!$AY$17), "Red", ""))</f>
        <v/>
      </c>
    </row>
    <row r="1747" spans="1:24" x14ac:dyDescent="0.25">
      <c r="A1747" s="2"/>
      <c r="B1747" s="86"/>
      <c r="C1747" s="87"/>
      <c r="D1747" s="88"/>
      <c r="E1747" s="89"/>
      <c r="F1747" s="90"/>
      <c r="G1747" s="2"/>
      <c r="H1747" s="38" t="str">
        <f t="shared" si="135"/>
        <v/>
      </c>
      <c r="I1747" s="2"/>
      <c r="M1747" s="6" t="str">
        <f t="shared" si="136"/>
        <v/>
      </c>
      <c r="N1747" s="7" t="str">
        <f>IF($D1747="", "", IF(COUNTIF(Budgets!$T$11:$T$20, $D1747)&gt;0, $F$9, IF(COUNTIF(Budgets!$T$22:$T$46, $D1747)&gt;0, $E$9, "")))</f>
        <v/>
      </c>
      <c r="P1747" s="12" t="str">
        <f t="shared" si="137"/>
        <v/>
      </c>
      <c r="R1747" s="12" t="str">
        <f t="shared" si="138"/>
        <v/>
      </c>
      <c r="T1747" s="12" t="str">
        <f ca="1">IFERROR(INDEX(Report!$BE$6:$BE$17, MATCH($P1747, Report!$AZ$6:$AZ$17, 0)), "")</f>
        <v/>
      </c>
      <c r="V1747" s="12" t="str">
        <f t="shared" ca="1" si="139"/>
        <v/>
      </c>
      <c r="X1747" s="12" t="str">
        <f>IF($B1747="", "", IF(OR(ISNUMBER($B1747)=FALSE, $B1747&lt;Report!$AX$6, $B1747&gt;Report!$AY$17), "Red", ""))</f>
        <v/>
      </c>
    </row>
    <row r="1748" spans="1:24" x14ac:dyDescent="0.25">
      <c r="A1748" s="2"/>
      <c r="B1748" s="86"/>
      <c r="C1748" s="87"/>
      <c r="D1748" s="88"/>
      <c r="E1748" s="89"/>
      <c r="F1748" s="90"/>
      <c r="G1748" s="2"/>
      <c r="H1748" s="38" t="str">
        <f t="shared" si="135"/>
        <v/>
      </c>
      <c r="I1748" s="2"/>
      <c r="M1748" s="6" t="str">
        <f t="shared" si="136"/>
        <v/>
      </c>
      <c r="N1748" s="7" t="str">
        <f>IF($D1748="", "", IF(COUNTIF(Budgets!$T$11:$T$20, $D1748)&gt;0, $F$9, IF(COUNTIF(Budgets!$T$22:$T$46, $D1748)&gt;0, $E$9, "")))</f>
        <v/>
      </c>
      <c r="P1748" s="12" t="str">
        <f t="shared" si="137"/>
        <v/>
      </c>
      <c r="R1748" s="12" t="str">
        <f t="shared" si="138"/>
        <v/>
      </c>
      <c r="T1748" s="12" t="str">
        <f ca="1">IFERROR(INDEX(Report!$BE$6:$BE$17, MATCH($P1748, Report!$AZ$6:$AZ$17, 0)), "")</f>
        <v/>
      </c>
      <c r="V1748" s="12" t="str">
        <f t="shared" ca="1" si="139"/>
        <v/>
      </c>
      <c r="X1748" s="12" t="str">
        <f>IF($B1748="", "", IF(OR(ISNUMBER($B1748)=FALSE, $B1748&lt;Report!$AX$6, $B1748&gt;Report!$AY$17), "Red", ""))</f>
        <v/>
      </c>
    </row>
    <row r="1749" spans="1:24" x14ac:dyDescent="0.25">
      <c r="A1749" s="2"/>
      <c r="B1749" s="86"/>
      <c r="C1749" s="87"/>
      <c r="D1749" s="88"/>
      <c r="E1749" s="89"/>
      <c r="F1749" s="90"/>
      <c r="G1749" s="2"/>
      <c r="H1749" s="38" t="str">
        <f t="shared" si="135"/>
        <v/>
      </c>
      <c r="I1749" s="2"/>
      <c r="M1749" s="6" t="str">
        <f t="shared" si="136"/>
        <v/>
      </c>
      <c r="N1749" s="7" t="str">
        <f>IF($D1749="", "", IF(COUNTIF(Budgets!$T$11:$T$20, $D1749)&gt;0, $F$9, IF(COUNTIF(Budgets!$T$22:$T$46, $D1749)&gt;0, $E$9, "")))</f>
        <v/>
      </c>
      <c r="P1749" s="12" t="str">
        <f t="shared" si="137"/>
        <v/>
      </c>
      <c r="R1749" s="12" t="str">
        <f t="shared" si="138"/>
        <v/>
      </c>
      <c r="T1749" s="12" t="str">
        <f ca="1">IFERROR(INDEX(Report!$BE$6:$BE$17, MATCH($P1749, Report!$AZ$6:$AZ$17, 0)), "")</f>
        <v/>
      </c>
      <c r="V1749" s="12" t="str">
        <f t="shared" ca="1" si="139"/>
        <v/>
      </c>
      <c r="X1749" s="12" t="str">
        <f>IF($B1749="", "", IF(OR(ISNUMBER($B1749)=FALSE, $B1749&lt;Report!$AX$6, $B1749&gt;Report!$AY$17), "Red", ""))</f>
        <v/>
      </c>
    </row>
    <row r="1750" spans="1:24" x14ac:dyDescent="0.25">
      <c r="A1750" s="2"/>
      <c r="B1750" s="86"/>
      <c r="C1750" s="87"/>
      <c r="D1750" s="88"/>
      <c r="E1750" s="89"/>
      <c r="F1750" s="90"/>
      <c r="G1750" s="2"/>
      <c r="H1750" s="38" t="str">
        <f t="shared" si="135"/>
        <v/>
      </c>
      <c r="I1750" s="2"/>
      <c r="M1750" s="6" t="str">
        <f t="shared" si="136"/>
        <v/>
      </c>
      <c r="N1750" s="7" t="str">
        <f>IF($D1750="", "", IF(COUNTIF(Budgets!$T$11:$T$20, $D1750)&gt;0, $F$9, IF(COUNTIF(Budgets!$T$22:$T$46, $D1750)&gt;0, $E$9, "")))</f>
        <v/>
      </c>
      <c r="P1750" s="12" t="str">
        <f t="shared" si="137"/>
        <v/>
      </c>
      <c r="R1750" s="12" t="str">
        <f t="shared" si="138"/>
        <v/>
      </c>
      <c r="T1750" s="12" t="str">
        <f ca="1">IFERROR(INDEX(Report!$BE$6:$BE$17, MATCH($P1750, Report!$AZ$6:$AZ$17, 0)), "")</f>
        <v/>
      </c>
      <c r="V1750" s="12" t="str">
        <f t="shared" ca="1" si="139"/>
        <v/>
      </c>
      <c r="X1750" s="12" t="str">
        <f>IF($B1750="", "", IF(OR(ISNUMBER($B1750)=FALSE, $B1750&lt;Report!$AX$6, $B1750&gt;Report!$AY$17), "Red", ""))</f>
        <v/>
      </c>
    </row>
    <row r="1751" spans="1:24" x14ac:dyDescent="0.25">
      <c r="A1751" s="2"/>
      <c r="B1751" s="86"/>
      <c r="C1751" s="87"/>
      <c r="D1751" s="88"/>
      <c r="E1751" s="89"/>
      <c r="F1751" s="90"/>
      <c r="G1751" s="2"/>
      <c r="H1751" s="38" t="str">
        <f t="shared" si="135"/>
        <v/>
      </c>
      <c r="I1751" s="2"/>
      <c r="M1751" s="6" t="str">
        <f t="shared" si="136"/>
        <v/>
      </c>
      <c r="N1751" s="7" t="str">
        <f>IF($D1751="", "", IF(COUNTIF(Budgets!$T$11:$T$20, $D1751)&gt;0, $F$9, IF(COUNTIF(Budgets!$T$22:$T$46, $D1751)&gt;0, $E$9, "")))</f>
        <v/>
      </c>
      <c r="P1751" s="12" t="str">
        <f t="shared" si="137"/>
        <v/>
      </c>
      <c r="R1751" s="12" t="str">
        <f t="shared" si="138"/>
        <v/>
      </c>
      <c r="T1751" s="12" t="str">
        <f ca="1">IFERROR(INDEX(Report!$BE$6:$BE$17, MATCH($P1751, Report!$AZ$6:$AZ$17, 0)), "")</f>
        <v/>
      </c>
      <c r="V1751" s="12" t="str">
        <f t="shared" ca="1" si="139"/>
        <v/>
      </c>
      <c r="X1751" s="12" t="str">
        <f>IF($B1751="", "", IF(OR(ISNUMBER($B1751)=FALSE, $B1751&lt;Report!$AX$6, $B1751&gt;Report!$AY$17), "Red", ""))</f>
        <v/>
      </c>
    </row>
    <row r="1752" spans="1:24" x14ac:dyDescent="0.25">
      <c r="A1752" s="2"/>
      <c r="B1752" s="86"/>
      <c r="C1752" s="87"/>
      <c r="D1752" s="88"/>
      <c r="E1752" s="89"/>
      <c r="F1752" s="90"/>
      <c r="G1752" s="2"/>
      <c r="H1752" s="38" t="str">
        <f t="shared" si="135"/>
        <v/>
      </c>
      <c r="I1752" s="2"/>
      <c r="M1752" s="6" t="str">
        <f t="shared" si="136"/>
        <v/>
      </c>
      <c r="N1752" s="7" t="str">
        <f>IF($D1752="", "", IF(COUNTIF(Budgets!$T$11:$T$20, $D1752)&gt;0, $F$9, IF(COUNTIF(Budgets!$T$22:$T$46, $D1752)&gt;0, $E$9, "")))</f>
        <v/>
      </c>
      <c r="P1752" s="12" t="str">
        <f t="shared" si="137"/>
        <v/>
      </c>
      <c r="R1752" s="12" t="str">
        <f t="shared" si="138"/>
        <v/>
      </c>
      <c r="T1752" s="12" t="str">
        <f ca="1">IFERROR(INDEX(Report!$BE$6:$BE$17, MATCH($P1752, Report!$AZ$6:$AZ$17, 0)), "")</f>
        <v/>
      </c>
      <c r="V1752" s="12" t="str">
        <f t="shared" ca="1" si="139"/>
        <v/>
      </c>
      <c r="X1752" s="12" t="str">
        <f>IF($B1752="", "", IF(OR(ISNUMBER($B1752)=FALSE, $B1752&lt;Report!$AX$6, $B1752&gt;Report!$AY$17), "Red", ""))</f>
        <v/>
      </c>
    </row>
    <row r="1753" spans="1:24" x14ac:dyDescent="0.25">
      <c r="A1753" s="2"/>
      <c r="B1753" s="86"/>
      <c r="C1753" s="87"/>
      <c r="D1753" s="88"/>
      <c r="E1753" s="89"/>
      <c r="F1753" s="90"/>
      <c r="G1753" s="2"/>
      <c r="H1753" s="38" t="str">
        <f t="shared" si="135"/>
        <v/>
      </c>
      <c r="I1753" s="2"/>
      <c r="M1753" s="6" t="str">
        <f t="shared" si="136"/>
        <v/>
      </c>
      <c r="N1753" s="7" t="str">
        <f>IF($D1753="", "", IF(COUNTIF(Budgets!$T$11:$T$20, $D1753)&gt;0, $F$9, IF(COUNTIF(Budgets!$T$22:$T$46, $D1753)&gt;0, $E$9, "")))</f>
        <v/>
      </c>
      <c r="P1753" s="12" t="str">
        <f t="shared" si="137"/>
        <v/>
      </c>
      <c r="R1753" s="12" t="str">
        <f t="shared" si="138"/>
        <v/>
      </c>
      <c r="T1753" s="12" t="str">
        <f ca="1">IFERROR(INDEX(Report!$BE$6:$BE$17, MATCH($P1753, Report!$AZ$6:$AZ$17, 0)), "")</f>
        <v/>
      </c>
      <c r="V1753" s="12" t="str">
        <f t="shared" ca="1" si="139"/>
        <v/>
      </c>
      <c r="X1753" s="12" t="str">
        <f>IF($B1753="", "", IF(OR(ISNUMBER($B1753)=FALSE, $B1753&lt;Report!$AX$6, $B1753&gt;Report!$AY$17), "Red", ""))</f>
        <v/>
      </c>
    </row>
    <row r="1754" spans="1:24" x14ac:dyDescent="0.25">
      <c r="A1754" s="2"/>
      <c r="B1754" s="86"/>
      <c r="C1754" s="87"/>
      <c r="D1754" s="88"/>
      <c r="E1754" s="89"/>
      <c r="F1754" s="90"/>
      <c r="G1754" s="2"/>
      <c r="H1754" s="38" t="str">
        <f t="shared" si="135"/>
        <v/>
      </c>
      <c r="I1754" s="2"/>
      <c r="M1754" s="6" t="str">
        <f t="shared" si="136"/>
        <v/>
      </c>
      <c r="N1754" s="7" t="str">
        <f>IF($D1754="", "", IF(COUNTIF(Budgets!$T$11:$T$20, $D1754)&gt;0, $F$9, IF(COUNTIF(Budgets!$T$22:$T$46, $D1754)&gt;0, $E$9, "")))</f>
        <v/>
      </c>
      <c r="P1754" s="12" t="str">
        <f t="shared" si="137"/>
        <v/>
      </c>
      <c r="R1754" s="12" t="str">
        <f t="shared" si="138"/>
        <v/>
      </c>
      <c r="T1754" s="12" t="str">
        <f ca="1">IFERROR(INDEX(Report!$BE$6:$BE$17, MATCH($P1754, Report!$AZ$6:$AZ$17, 0)), "")</f>
        <v/>
      </c>
      <c r="V1754" s="12" t="str">
        <f t="shared" ca="1" si="139"/>
        <v/>
      </c>
      <c r="X1754" s="12" t="str">
        <f>IF($B1754="", "", IF(OR(ISNUMBER($B1754)=FALSE, $B1754&lt;Report!$AX$6, $B1754&gt;Report!$AY$17), "Red", ""))</f>
        <v/>
      </c>
    </row>
    <row r="1755" spans="1:24" x14ac:dyDescent="0.25">
      <c r="A1755" s="2"/>
      <c r="B1755" s="86"/>
      <c r="C1755" s="87"/>
      <c r="D1755" s="88"/>
      <c r="E1755" s="89"/>
      <c r="F1755" s="90"/>
      <c r="G1755" s="2"/>
      <c r="H1755" s="38" t="str">
        <f t="shared" si="135"/>
        <v/>
      </c>
      <c r="I1755" s="2"/>
      <c r="M1755" s="6" t="str">
        <f t="shared" si="136"/>
        <v/>
      </c>
      <c r="N1755" s="7" t="str">
        <f>IF($D1755="", "", IF(COUNTIF(Budgets!$T$11:$T$20, $D1755)&gt;0, $F$9, IF(COUNTIF(Budgets!$T$22:$T$46, $D1755)&gt;0, $E$9, "")))</f>
        <v/>
      </c>
      <c r="P1755" s="12" t="str">
        <f t="shared" si="137"/>
        <v/>
      </c>
      <c r="R1755" s="12" t="str">
        <f t="shared" si="138"/>
        <v/>
      </c>
      <c r="T1755" s="12" t="str">
        <f ca="1">IFERROR(INDEX(Report!$BE$6:$BE$17, MATCH($P1755, Report!$AZ$6:$AZ$17, 0)), "")</f>
        <v/>
      </c>
      <c r="V1755" s="12" t="str">
        <f t="shared" ca="1" si="139"/>
        <v/>
      </c>
      <c r="X1755" s="12" t="str">
        <f>IF($B1755="", "", IF(OR(ISNUMBER($B1755)=FALSE, $B1755&lt;Report!$AX$6, $B1755&gt;Report!$AY$17), "Red", ""))</f>
        <v/>
      </c>
    </row>
    <row r="1756" spans="1:24" x14ac:dyDescent="0.25">
      <c r="A1756" s="2"/>
      <c r="B1756" s="86"/>
      <c r="C1756" s="87"/>
      <c r="D1756" s="88"/>
      <c r="E1756" s="89"/>
      <c r="F1756" s="90"/>
      <c r="G1756" s="2"/>
      <c r="H1756" s="38" t="str">
        <f t="shared" si="135"/>
        <v/>
      </c>
      <c r="I1756" s="2"/>
      <c r="M1756" s="6" t="str">
        <f t="shared" si="136"/>
        <v/>
      </c>
      <c r="N1756" s="7" t="str">
        <f>IF($D1756="", "", IF(COUNTIF(Budgets!$T$11:$T$20, $D1756)&gt;0, $F$9, IF(COUNTIF(Budgets!$T$22:$T$46, $D1756)&gt;0, $E$9, "")))</f>
        <v/>
      </c>
      <c r="P1756" s="12" t="str">
        <f t="shared" si="137"/>
        <v/>
      </c>
      <c r="R1756" s="12" t="str">
        <f t="shared" si="138"/>
        <v/>
      </c>
      <c r="T1756" s="12" t="str">
        <f ca="1">IFERROR(INDEX(Report!$BE$6:$BE$17, MATCH($P1756, Report!$AZ$6:$AZ$17, 0)), "")</f>
        <v/>
      </c>
      <c r="V1756" s="12" t="str">
        <f t="shared" ca="1" si="139"/>
        <v/>
      </c>
      <c r="X1756" s="12" t="str">
        <f>IF($B1756="", "", IF(OR(ISNUMBER($B1756)=FALSE, $B1756&lt;Report!$AX$6, $B1756&gt;Report!$AY$17), "Red", ""))</f>
        <v/>
      </c>
    </row>
    <row r="1757" spans="1:24" x14ac:dyDescent="0.25">
      <c r="A1757" s="2"/>
      <c r="B1757" s="86"/>
      <c r="C1757" s="87"/>
      <c r="D1757" s="88"/>
      <c r="E1757" s="89"/>
      <c r="F1757" s="90"/>
      <c r="G1757" s="2"/>
      <c r="H1757" s="38" t="str">
        <f t="shared" si="135"/>
        <v/>
      </c>
      <c r="I1757" s="2"/>
      <c r="M1757" s="6" t="str">
        <f t="shared" si="136"/>
        <v/>
      </c>
      <c r="N1757" s="7" t="str">
        <f>IF($D1757="", "", IF(COUNTIF(Budgets!$T$11:$T$20, $D1757)&gt;0, $F$9, IF(COUNTIF(Budgets!$T$22:$T$46, $D1757)&gt;0, $E$9, "")))</f>
        <v/>
      </c>
      <c r="P1757" s="12" t="str">
        <f t="shared" si="137"/>
        <v/>
      </c>
      <c r="R1757" s="12" t="str">
        <f t="shared" si="138"/>
        <v/>
      </c>
      <c r="T1757" s="12" t="str">
        <f ca="1">IFERROR(INDEX(Report!$BE$6:$BE$17, MATCH($P1757, Report!$AZ$6:$AZ$17, 0)), "")</f>
        <v/>
      </c>
      <c r="V1757" s="12" t="str">
        <f t="shared" ca="1" si="139"/>
        <v/>
      </c>
      <c r="X1757" s="12" t="str">
        <f>IF($B1757="", "", IF(OR(ISNUMBER($B1757)=FALSE, $B1757&lt;Report!$AX$6, $B1757&gt;Report!$AY$17), "Red", ""))</f>
        <v/>
      </c>
    </row>
    <row r="1758" spans="1:24" x14ac:dyDescent="0.25">
      <c r="A1758" s="2"/>
      <c r="B1758" s="86"/>
      <c r="C1758" s="87"/>
      <c r="D1758" s="88"/>
      <c r="E1758" s="89"/>
      <c r="F1758" s="90"/>
      <c r="G1758" s="2"/>
      <c r="H1758" s="38" t="str">
        <f t="shared" si="135"/>
        <v/>
      </c>
      <c r="I1758" s="2"/>
      <c r="M1758" s="6" t="str">
        <f t="shared" si="136"/>
        <v/>
      </c>
      <c r="N1758" s="7" t="str">
        <f>IF($D1758="", "", IF(COUNTIF(Budgets!$T$11:$T$20, $D1758)&gt;0, $F$9, IF(COUNTIF(Budgets!$T$22:$T$46, $D1758)&gt;0, $E$9, "")))</f>
        <v/>
      </c>
      <c r="P1758" s="12" t="str">
        <f t="shared" si="137"/>
        <v/>
      </c>
      <c r="R1758" s="12" t="str">
        <f t="shared" si="138"/>
        <v/>
      </c>
      <c r="T1758" s="12" t="str">
        <f ca="1">IFERROR(INDEX(Report!$BE$6:$BE$17, MATCH($P1758, Report!$AZ$6:$AZ$17, 0)), "")</f>
        <v/>
      </c>
      <c r="V1758" s="12" t="str">
        <f t="shared" ca="1" si="139"/>
        <v/>
      </c>
      <c r="X1758" s="12" t="str">
        <f>IF($B1758="", "", IF(OR(ISNUMBER($B1758)=FALSE, $B1758&lt;Report!$AX$6, $B1758&gt;Report!$AY$17), "Red", ""))</f>
        <v/>
      </c>
    </row>
    <row r="1759" spans="1:24" x14ac:dyDescent="0.25">
      <c r="A1759" s="2"/>
      <c r="B1759" s="86"/>
      <c r="C1759" s="87"/>
      <c r="D1759" s="88"/>
      <c r="E1759" s="89"/>
      <c r="F1759" s="90"/>
      <c r="G1759" s="2"/>
      <c r="H1759" s="38" t="str">
        <f t="shared" si="135"/>
        <v/>
      </c>
      <c r="I1759" s="2"/>
      <c r="M1759" s="6" t="str">
        <f t="shared" si="136"/>
        <v/>
      </c>
      <c r="N1759" s="7" t="str">
        <f>IF($D1759="", "", IF(COUNTIF(Budgets!$T$11:$T$20, $D1759)&gt;0, $F$9, IF(COUNTIF(Budgets!$T$22:$T$46, $D1759)&gt;0, $E$9, "")))</f>
        <v/>
      </c>
      <c r="P1759" s="12" t="str">
        <f t="shared" si="137"/>
        <v/>
      </c>
      <c r="R1759" s="12" t="str">
        <f t="shared" si="138"/>
        <v/>
      </c>
      <c r="T1759" s="12" t="str">
        <f ca="1">IFERROR(INDEX(Report!$BE$6:$BE$17, MATCH($P1759, Report!$AZ$6:$AZ$17, 0)), "")</f>
        <v/>
      </c>
      <c r="V1759" s="12" t="str">
        <f t="shared" ca="1" si="139"/>
        <v/>
      </c>
      <c r="X1759" s="12" t="str">
        <f>IF($B1759="", "", IF(OR(ISNUMBER($B1759)=FALSE, $B1759&lt;Report!$AX$6, $B1759&gt;Report!$AY$17), "Red", ""))</f>
        <v/>
      </c>
    </row>
    <row r="1760" spans="1:24" x14ac:dyDescent="0.25">
      <c r="A1760" s="2"/>
      <c r="B1760" s="86"/>
      <c r="C1760" s="87"/>
      <c r="D1760" s="88"/>
      <c r="E1760" s="89"/>
      <c r="F1760" s="90"/>
      <c r="G1760" s="2"/>
      <c r="H1760" s="38" t="str">
        <f t="shared" si="135"/>
        <v/>
      </c>
      <c r="I1760" s="2"/>
      <c r="M1760" s="6" t="str">
        <f t="shared" si="136"/>
        <v/>
      </c>
      <c r="N1760" s="7" t="str">
        <f>IF($D1760="", "", IF(COUNTIF(Budgets!$T$11:$T$20, $D1760)&gt;0, $F$9, IF(COUNTIF(Budgets!$T$22:$T$46, $D1760)&gt;0, $E$9, "")))</f>
        <v/>
      </c>
      <c r="P1760" s="12" t="str">
        <f t="shared" si="137"/>
        <v/>
      </c>
      <c r="R1760" s="12" t="str">
        <f t="shared" si="138"/>
        <v/>
      </c>
      <c r="T1760" s="12" t="str">
        <f ca="1">IFERROR(INDEX(Report!$BE$6:$BE$17, MATCH($P1760, Report!$AZ$6:$AZ$17, 0)), "")</f>
        <v/>
      </c>
      <c r="V1760" s="12" t="str">
        <f t="shared" ca="1" si="139"/>
        <v/>
      </c>
      <c r="X1760" s="12" t="str">
        <f>IF($B1760="", "", IF(OR(ISNUMBER($B1760)=FALSE, $B1760&lt;Report!$AX$6, $B1760&gt;Report!$AY$17), "Red", ""))</f>
        <v/>
      </c>
    </row>
    <row r="1761" spans="1:24" x14ac:dyDescent="0.25">
      <c r="A1761" s="2"/>
      <c r="B1761" s="86"/>
      <c r="C1761" s="87"/>
      <c r="D1761" s="88"/>
      <c r="E1761" s="89"/>
      <c r="F1761" s="90"/>
      <c r="G1761" s="2"/>
      <c r="H1761" s="38" t="str">
        <f t="shared" si="135"/>
        <v/>
      </c>
      <c r="I1761" s="2"/>
      <c r="M1761" s="6" t="str">
        <f t="shared" si="136"/>
        <v/>
      </c>
      <c r="N1761" s="7" t="str">
        <f>IF($D1761="", "", IF(COUNTIF(Budgets!$T$11:$T$20, $D1761)&gt;0, $F$9, IF(COUNTIF(Budgets!$T$22:$T$46, $D1761)&gt;0, $E$9, "")))</f>
        <v/>
      </c>
      <c r="P1761" s="12" t="str">
        <f t="shared" si="137"/>
        <v/>
      </c>
      <c r="R1761" s="12" t="str">
        <f t="shared" si="138"/>
        <v/>
      </c>
      <c r="T1761" s="12" t="str">
        <f ca="1">IFERROR(INDEX(Report!$BE$6:$BE$17, MATCH($P1761, Report!$AZ$6:$AZ$17, 0)), "")</f>
        <v/>
      </c>
      <c r="V1761" s="12" t="str">
        <f t="shared" ca="1" si="139"/>
        <v/>
      </c>
      <c r="X1761" s="12" t="str">
        <f>IF($B1761="", "", IF(OR(ISNUMBER($B1761)=FALSE, $B1761&lt;Report!$AX$6, $B1761&gt;Report!$AY$17), "Red", ""))</f>
        <v/>
      </c>
    </row>
    <row r="1762" spans="1:24" x14ac:dyDescent="0.25">
      <c r="A1762" s="2"/>
      <c r="B1762" s="86"/>
      <c r="C1762" s="87"/>
      <c r="D1762" s="88"/>
      <c r="E1762" s="89"/>
      <c r="F1762" s="90"/>
      <c r="G1762" s="2"/>
      <c r="H1762" s="38" t="str">
        <f t="shared" si="135"/>
        <v/>
      </c>
      <c r="I1762" s="2"/>
      <c r="M1762" s="6" t="str">
        <f t="shared" si="136"/>
        <v/>
      </c>
      <c r="N1762" s="7" t="str">
        <f>IF($D1762="", "", IF(COUNTIF(Budgets!$T$11:$T$20, $D1762)&gt;0, $F$9, IF(COUNTIF(Budgets!$T$22:$T$46, $D1762)&gt;0, $E$9, "")))</f>
        <v/>
      </c>
      <c r="P1762" s="12" t="str">
        <f t="shared" si="137"/>
        <v/>
      </c>
      <c r="R1762" s="12" t="str">
        <f t="shared" si="138"/>
        <v/>
      </c>
      <c r="T1762" s="12" t="str">
        <f ca="1">IFERROR(INDEX(Report!$BE$6:$BE$17, MATCH($P1762, Report!$AZ$6:$AZ$17, 0)), "")</f>
        <v/>
      </c>
      <c r="V1762" s="12" t="str">
        <f t="shared" ca="1" si="139"/>
        <v/>
      </c>
      <c r="X1762" s="12" t="str">
        <f>IF($B1762="", "", IF(OR(ISNUMBER($B1762)=FALSE, $B1762&lt;Report!$AX$6, $B1762&gt;Report!$AY$17), "Red", ""))</f>
        <v/>
      </c>
    </row>
    <row r="1763" spans="1:24" x14ac:dyDescent="0.25">
      <c r="A1763" s="2"/>
      <c r="B1763" s="86"/>
      <c r="C1763" s="87"/>
      <c r="D1763" s="88"/>
      <c r="E1763" s="89"/>
      <c r="F1763" s="90"/>
      <c r="G1763" s="2"/>
      <c r="H1763" s="38" t="str">
        <f t="shared" si="135"/>
        <v/>
      </c>
      <c r="I1763" s="2"/>
      <c r="M1763" s="6" t="str">
        <f t="shared" si="136"/>
        <v/>
      </c>
      <c r="N1763" s="7" t="str">
        <f>IF($D1763="", "", IF(COUNTIF(Budgets!$T$11:$T$20, $D1763)&gt;0, $F$9, IF(COUNTIF(Budgets!$T$22:$T$46, $D1763)&gt;0, $E$9, "")))</f>
        <v/>
      </c>
      <c r="P1763" s="12" t="str">
        <f t="shared" si="137"/>
        <v/>
      </c>
      <c r="R1763" s="12" t="str">
        <f t="shared" si="138"/>
        <v/>
      </c>
      <c r="T1763" s="12" t="str">
        <f ca="1">IFERROR(INDEX(Report!$BE$6:$BE$17, MATCH($P1763, Report!$AZ$6:$AZ$17, 0)), "")</f>
        <v/>
      </c>
      <c r="V1763" s="12" t="str">
        <f t="shared" ca="1" si="139"/>
        <v/>
      </c>
      <c r="X1763" s="12" t="str">
        <f>IF($B1763="", "", IF(OR(ISNUMBER($B1763)=FALSE, $B1763&lt;Report!$AX$6, $B1763&gt;Report!$AY$17), "Red", ""))</f>
        <v/>
      </c>
    </row>
    <row r="1764" spans="1:24" x14ac:dyDescent="0.25">
      <c r="A1764" s="2"/>
      <c r="B1764" s="86"/>
      <c r="C1764" s="87"/>
      <c r="D1764" s="88"/>
      <c r="E1764" s="89"/>
      <c r="F1764" s="90"/>
      <c r="G1764" s="2"/>
      <c r="H1764" s="38" t="str">
        <f t="shared" si="135"/>
        <v/>
      </c>
      <c r="I1764" s="2"/>
      <c r="M1764" s="6" t="str">
        <f t="shared" si="136"/>
        <v/>
      </c>
      <c r="N1764" s="7" t="str">
        <f>IF($D1764="", "", IF(COUNTIF(Budgets!$T$11:$T$20, $D1764)&gt;0, $F$9, IF(COUNTIF(Budgets!$T$22:$T$46, $D1764)&gt;0, $E$9, "")))</f>
        <v/>
      </c>
      <c r="P1764" s="12" t="str">
        <f t="shared" si="137"/>
        <v/>
      </c>
      <c r="R1764" s="12" t="str">
        <f t="shared" si="138"/>
        <v/>
      </c>
      <c r="T1764" s="12" t="str">
        <f ca="1">IFERROR(INDEX(Report!$BE$6:$BE$17, MATCH($P1764, Report!$AZ$6:$AZ$17, 0)), "")</f>
        <v/>
      </c>
      <c r="V1764" s="12" t="str">
        <f t="shared" ca="1" si="139"/>
        <v/>
      </c>
      <c r="X1764" s="12" t="str">
        <f>IF($B1764="", "", IF(OR(ISNUMBER($B1764)=FALSE, $B1764&lt;Report!$AX$6, $B1764&gt;Report!$AY$17), "Red", ""))</f>
        <v/>
      </c>
    </row>
    <row r="1765" spans="1:24" x14ac:dyDescent="0.25">
      <c r="A1765" s="2"/>
      <c r="B1765" s="86"/>
      <c r="C1765" s="87"/>
      <c r="D1765" s="88"/>
      <c r="E1765" s="89"/>
      <c r="F1765" s="90"/>
      <c r="G1765" s="2"/>
      <c r="H1765" s="38" t="str">
        <f t="shared" si="135"/>
        <v/>
      </c>
      <c r="I1765" s="2"/>
      <c r="M1765" s="6" t="str">
        <f t="shared" si="136"/>
        <v/>
      </c>
      <c r="N1765" s="7" t="str">
        <f>IF($D1765="", "", IF(COUNTIF(Budgets!$T$11:$T$20, $D1765)&gt;0, $F$9, IF(COUNTIF(Budgets!$T$22:$T$46, $D1765)&gt;0, $E$9, "")))</f>
        <v/>
      </c>
      <c r="P1765" s="12" t="str">
        <f t="shared" si="137"/>
        <v/>
      </c>
      <c r="R1765" s="12" t="str">
        <f t="shared" si="138"/>
        <v/>
      </c>
      <c r="T1765" s="12" t="str">
        <f ca="1">IFERROR(INDEX(Report!$BE$6:$BE$17, MATCH($P1765, Report!$AZ$6:$AZ$17, 0)), "")</f>
        <v/>
      </c>
      <c r="V1765" s="12" t="str">
        <f t="shared" ca="1" si="139"/>
        <v/>
      </c>
      <c r="X1765" s="12" t="str">
        <f>IF($B1765="", "", IF(OR(ISNUMBER($B1765)=FALSE, $B1765&lt;Report!$AX$6, $B1765&gt;Report!$AY$17), "Red", ""))</f>
        <v/>
      </c>
    </row>
    <row r="1766" spans="1:24" x14ac:dyDescent="0.25">
      <c r="A1766" s="2"/>
      <c r="B1766" s="86"/>
      <c r="C1766" s="87"/>
      <c r="D1766" s="88"/>
      <c r="E1766" s="89"/>
      <c r="F1766" s="90"/>
      <c r="G1766" s="2"/>
      <c r="H1766" s="38" t="str">
        <f t="shared" si="135"/>
        <v/>
      </c>
      <c r="I1766" s="2"/>
      <c r="M1766" s="6" t="str">
        <f t="shared" si="136"/>
        <v/>
      </c>
      <c r="N1766" s="7" t="str">
        <f>IF($D1766="", "", IF(COUNTIF(Budgets!$T$11:$T$20, $D1766)&gt;0, $F$9, IF(COUNTIF(Budgets!$T$22:$T$46, $D1766)&gt;0, $E$9, "")))</f>
        <v/>
      </c>
      <c r="P1766" s="12" t="str">
        <f t="shared" si="137"/>
        <v/>
      </c>
      <c r="R1766" s="12" t="str">
        <f t="shared" si="138"/>
        <v/>
      </c>
      <c r="T1766" s="12" t="str">
        <f ca="1">IFERROR(INDEX(Report!$BE$6:$BE$17, MATCH($P1766, Report!$AZ$6:$AZ$17, 0)), "")</f>
        <v/>
      </c>
      <c r="V1766" s="12" t="str">
        <f t="shared" ca="1" si="139"/>
        <v/>
      </c>
      <c r="X1766" s="12" t="str">
        <f>IF($B1766="", "", IF(OR(ISNUMBER($B1766)=FALSE, $B1766&lt;Report!$AX$6, $B1766&gt;Report!$AY$17), "Red", ""))</f>
        <v/>
      </c>
    </row>
    <row r="1767" spans="1:24" x14ac:dyDescent="0.25">
      <c r="A1767" s="2"/>
      <c r="B1767" s="86"/>
      <c r="C1767" s="87"/>
      <c r="D1767" s="88"/>
      <c r="E1767" s="89"/>
      <c r="F1767" s="90"/>
      <c r="G1767" s="2"/>
      <c r="H1767" s="38" t="str">
        <f t="shared" si="135"/>
        <v/>
      </c>
      <c r="I1767" s="2"/>
      <c r="M1767" s="6" t="str">
        <f t="shared" si="136"/>
        <v/>
      </c>
      <c r="N1767" s="7" t="str">
        <f>IF($D1767="", "", IF(COUNTIF(Budgets!$T$11:$T$20, $D1767)&gt;0, $F$9, IF(COUNTIF(Budgets!$T$22:$T$46, $D1767)&gt;0, $E$9, "")))</f>
        <v/>
      </c>
      <c r="P1767" s="12" t="str">
        <f t="shared" si="137"/>
        <v/>
      </c>
      <c r="R1767" s="12" t="str">
        <f t="shared" si="138"/>
        <v/>
      </c>
      <c r="T1767" s="12" t="str">
        <f ca="1">IFERROR(INDEX(Report!$BE$6:$BE$17, MATCH($P1767, Report!$AZ$6:$AZ$17, 0)), "")</f>
        <v/>
      </c>
      <c r="V1767" s="12" t="str">
        <f t="shared" ca="1" si="139"/>
        <v/>
      </c>
      <c r="X1767" s="12" t="str">
        <f>IF($B1767="", "", IF(OR(ISNUMBER($B1767)=FALSE, $B1767&lt;Report!$AX$6, $B1767&gt;Report!$AY$17), "Red", ""))</f>
        <v/>
      </c>
    </row>
    <row r="1768" spans="1:24" x14ac:dyDescent="0.25">
      <c r="A1768" s="2"/>
      <c r="B1768" s="86"/>
      <c r="C1768" s="87"/>
      <c r="D1768" s="88"/>
      <c r="E1768" s="89"/>
      <c r="F1768" s="90"/>
      <c r="G1768" s="2"/>
      <c r="H1768" s="38" t="str">
        <f t="shared" si="135"/>
        <v/>
      </c>
      <c r="I1768" s="2"/>
      <c r="M1768" s="6" t="str">
        <f t="shared" si="136"/>
        <v/>
      </c>
      <c r="N1768" s="7" t="str">
        <f>IF($D1768="", "", IF(COUNTIF(Budgets!$T$11:$T$20, $D1768)&gt;0, $F$9, IF(COUNTIF(Budgets!$T$22:$T$46, $D1768)&gt;0, $E$9, "")))</f>
        <v/>
      </c>
      <c r="P1768" s="12" t="str">
        <f t="shared" si="137"/>
        <v/>
      </c>
      <c r="R1768" s="12" t="str">
        <f t="shared" si="138"/>
        <v/>
      </c>
      <c r="T1768" s="12" t="str">
        <f ca="1">IFERROR(INDEX(Report!$BE$6:$BE$17, MATCH($P1768, Report!$AZ$6:$AZ$17, 0)), "")</f>
        <v/>
      </c>
      <c r="V1768" s="12" t="str">
        <f t="shared" ca="1" si="139"/>
        <v/>
      </c>
      <c r="X1768" s="12" t="str">
        <f>IF($B1768="", "", IF(OR(ISNUMBER($B1768)=FALSE, $B1768&lt;Report!$AX$6, $B1768&gt;Report!$AY$17), "Red", ""))</f>
        <v/>
      </c>
    </row>
    <row r="1769" spans="1:24" x14ac:dyDescent="0.25">
      <c r="A1769" s="2"/>
      <c r="B1769" s="86"/>
      <c r="C1769" s="87"/>
      <c r="D1769" s="88"/>
      <c r="E1769" s="89"/>
      <c r="F1769" s="90"/>
      <c r="G1769" s="2"/>
      <c r="H1769" s="38" t="str">
        <f t="shared" si="135"/>
        <v/>
      </c>
      <c r="I1769" s="2"/>
      <c r="M1769" s="6" t="str">
        <f t="shared" si="136"/>
        <v/>
      </c>
      <c r="N1769" s="7" t="str">
        <f>IF($D1769="", "", IF(COUNTIF(Budgets!$T$11:$T$20, $D1769)&gt;0, $F$9, IF(COUNTIF(Budgets!$T$22:$T$46, $D1769)&gt;0, $E$9, "")))</f>
        <v/>
      </c>
      <c r="P1769" s="12" t="str">
        <f t="shared" si="137"/>
        <v/>
      </c>
      <c r="R1769" s="12" t="str">
        <f t="shared" si="138"/>
        <v/>
      </c>
      <c r="T1769" s="12" t="str">
        <f ca="1">IFERROR(INDEX(Report!$BE$6:$BE$17, MATCH($P1769, Report!$AZ$6:$AZ$17, 0)), "")</f>
        <v/>
      </c>
      <c r="V1769" s="12" t="str">
        <f t="shared" ca="1" si="139"/>
        <v/>
      </c>
      <c r="X1769" s="12" t="str">
        <f>IF($B1769="", "", IF(OR(ISNUMBER($B1769)=FALSE, $B1769&lt;Report!$AX$6, $B1769&gt;Report!$AY$17), "Red", ""))</f>
        <v/>
      </c>
    </row>
    <row r="1770" spans="1:24" x14ac:dyDescent="0.25">
      <c r="A1770" s="2"/>
      <c r="B1770" s="86"/>
      <c r="C1770" s="87"/>
      <c r="D1770" s="88"/>
      <c r="E1770" s="89"/>
      <c r="F1770" s="90"/>
      <c r="G1770" s="2"/>
      <c r="H1770" s="38" t="str">
        <f t="shared" si="135"/>
        <v/>
      </c>
      <c r="I1770" s="2"/>
      <c r="M1770" s="6" t="str">
        <f t="shared" si="136"/>
        <v/>
      </c>
      <c r="N1770" s="7" t="str">
        <f>IF($D1770="", "", IF(COUNTIF(Budgets!$T$11:$T$20, $D1770)&gt;0, $F$9, IF(COUNTIF(Budgets!$T$22:$T$46, $D1770)&gt;0, $E$9, "")))</f>
        <v/>
      </c>
      <c r="P1770" s="12" t="str">
        <f t="shared" si="137"/>
        <v/>
      </c>
      <c r="R1770" s="12" t="str">
        <f t="shared" si="138"/>
        <v/>
      </c>
      <c r="T1770" s="12" t="str">
        <f ca="1">IFERROR(INDEX(Report!$BE$6:$BE$17, MATCH($P1770, Report!$AZ$6:$AZ$17, 0)), "")</f>
        <v/>
      </c>
      <c r="V1770" s="12" t="str">
        <f t="shared" ca="1" si="139"/>
        <v/>
      </c>
      <c r="X1770" s="12" t="str">
        <f>IF($B1770="", "", IF(OR(ISNUMBER($B1770)=FALSE, $B1770&lt;Report!$AX$6, $B1770&gt;Report!$AY$17), "Red", ""))</f>
        <v/>
      </c>
    </row>
    <row r="1771" spans="1:24" x14ac:dyDescent="0.25">
      <c r="A1771" s="2"/>
      <c r="B1771" s="86"/>
      <c r="C1771" s="87"/>
      <c r="D1771" s="88"/>
      <c r="E1771" s="89"/>
      <c r="F1771" s="90"/>
      <c r="G1771" s="2"/>
      <c r="H1771" s="38" t="str">
        <f t="shared" si="135"/>
        <v/>
      </c>
      <c r="I1771" s="2"/>
      <c r="M1771" s="6" t="str">
        <f t="shared" si="136"/>
        <v/>
      </c>
      <c r="N1771" s="7" t="str">
        <f>IF($D1771="", "", IF(COUNTIF(Budgets!$T$11:$T$20, $D1771)&gt;0, $F$9, IF(COUNTIF(Budgets!$T$22:$T$46, $D1771)&gt;0, $E$9, "")))</f>
        <v/>
      </c>
      <c r="P1771" s="12" t="str">
        <f t="shared" si="137"/>
        <v/>
      </c>
      <c r="R1771" s="12" t="str">
        <f t="shared" si="138"/>
        <v/>
      </c>
      <c r="T1771" s="12" t="str">
        <f ca="1">IFERROR(INDEX(Report!$BE$6:$BE$17, MATCH($P1771, Report!$AZ$6:$AZ$17, 0)), "")</f>
        <v/>
      </c>
      <c r="V1771" s="12" t="str">
        <f t="shared" ca="1" si="139"/>
        <v/>
      </c>
      <c r="X1771" s="12" t="str">
        <f>IF($B1771="", "", IF(OR(ISNUMBER($B1771)=FALSE, $B1771&lt;Report!$AX$6, $B1771&gt;Report!$AY$17), "Red", ""))</f>
        <v/>
      </c>
    </row>
    <row r="1772" spans="1:24" x14ac:dyDescent="0.25">
      <c r="A1772" s="2"/>
      <c r="B1772" s="86"/>
      <c r="C1772" s="87"/>
      <c r="D1772" s="88"/>
      <c r="E1772" s="89"/>
      <c r="F1772" s="90"/>
      <c r="G1772" s="2"/>
      <c r="H1772" s="38" t="str">
        <f t="shared" si="135"/>
        <v/>
      </c>
      <c r="I1772" s="2"/>
      <c r="M1772" s="6" t="str">
        <f t="shared" si="136"/>
        <v/>
      </c>
      <c r="N1772" s="7" t="str">
        <f>IF($D1772="", "", IF(COUNTIF(Budgets!$T$11:$T$20, $D1772)&gt;0, $F$9, IF(COUNTIF(Budgets!$T$22:$T$46, $D1772)&gt;0, $E$9, "")))</f>
        <v/>
      </c>
      <c r="P1772" s="12" t="str">
        <f t="shared" si="137"/>
        <v/>
      </c>
      <c r="R1772" s="12" t="str">
        <f t="shared" si="138"/>
        <v/>
      </c>
      <c r="T1772" s="12" t="str">
        <f ca="1">IFERROR(INDEX(Report!$BE$6:$BE$17, MATCH($P1772, Report!$AZ$6:$AZ$17, 0)), "")</f>
        <v/>
      </c>
      <c r="V1772" s="12" t="str">
        <f t="shared" ca="1" si="139"/>
        <v/>
      </c>
      <c r="X1772" s="12" t="str">
        <f>IF($B1772="", "", IF(OR(ISNUMBER($B1772)=FALSE, $B1772&lt;Report!$AX$6, $B1772&gt;Report!$AY$17), "Red", ""))</f>
        <v/>
      </c>
    </row>
    <row r="1773" spans="1:24" x14ac:dyDescent="0.25">
      <c r="A1773" s="2"/>
      <c r="B1773" s="86"/>
      <c r="C1773" s="87"/>
      <c r="D1773" s="88"/>
      <c r="E1773" s="89"/>
      <c r="F1773" s="90"/>
      <c r="G1773" s="2"/>
      <c r="H1773" s="38" t="str">
        <f t="shared" si="135"/>
        <v/>
      </c>
      <c r="I1773" s="2"/>
      <c r="M1773" s="6" t="str">
        <f t="shared" si="136"/>
        <v/>
      </c>
      <c r="N1773" s="7" t="str">
        <f>IF($D1773="", "", IF(COUNTIF(Budgets!$T$11:$T$20, $D1773)&gt;0, $F$9, IF(COUNTIF(Budgets!$T$22:$T$46, $D1773)&gt;0, $E$9, "")))</f>
        <v/>
      </c>
      <c r="P1773" s="12" t="str">
        <f t="shared" si="137"/>
        <v/>
      </c>
      <c r="R1773" s="12" t="str">
        <f t="shared" si="138"/>
        <v/>
      </c>
      <c r="T1773" s="12" t="str">
        <f ca="1">IFERROR(INDEX(Report!$BE$6:$BE$17, MATCH($P1773, Report!$AZ$6:$AZ$17, 0)), "")</f>
        <v/>
      </c>
      <c r="V1773" s="12" t="str">
        <f t="shared" ca="1" si="139"/>
        <v/>
      </c>
      <c r="X1773" s="12" t="str">
        <f>IF($B1773="", "", IF(OR(ISNUMBER($B1773)=FALSE, $B1773&lt;Report!$AX$6, $B1773&gt;Report!$AY$17), "Red", ""))</f>
        <v/>
      </c>
    </row>
    <row r="1774" spans="1:24" x14ac:dyDescent="0.25">
      <c r="A1774" s="2"/>
      <c r="B1774" s="86"/>
      <c r="C1774" s="87"/>
      <c r="D1774" s="88"/>
      <c r="E1774" s="89"/>
      <c r="F1774" s="90"/>
      <c r="G1774" s="2"/>
      <c r="H1774" s="38" t="str">
        <f t="shared" si="135"/>
        <v/>
      </c>
      <c r="I1774" s="2"/>
      <c r="M1774" s="6" t="str">
        <f t="shared" si="136"/>
        <v/>
      </c>
      <c r="N1774" s="7" t="str">
        <f>IF($D1774="", "", IF(COUNTIF(Budgets!$T$11:$T$20, $D1774)&gt;0, $F$9, IF(COUNTIF(Budgets!$T$22:$T$46, $D1774)&gt;0, $E$9, "")))</f>
        <v/>
      </c>
      <c r="P1774" s="12" t="str">
        <f t="shared" si="137"/>
        <v/>
      </c>
      <c r="R1774" s="12" t="str">
        <f t="shared" si="138"/>
        <v/>
      </c>
      <c r="T1774" s="12" t="str">
        <f ca="1">IFERROR(INDEX(Report!$BE$6:$BE$17, MATCH($P1774, Report!$AZ$6:$AZ$17, 0)), "")</f>
        <v/>
      </c>
      <c r="V1774" s="12" t="str">
        <f t="shared" ca="1" si="139"/>
        <v/>
      </c>
      <c r="X1774" s="12" t="str">
        <f>IF($B1774="", "", IF(OR(ISNUMBER($B1774)=FALSE, $B1774&lt;Report!$AX$6, $B1774&gt;Report!$AY$17), "Red", ""))</f>
        <v/>
      </c>
    </row>
    <row r="1775" spans="1:24" x14ac:dyDescent="0.25">
      <c r="A1775" s="2"/>
      <c r="B1775" s="86"/>
      <c r="C1775" s="87"/>
      <c r="D1775" s="88"/>
      <c r="E1775" s="89"/>
      <c r="F1775" s="90"/>
      <c r="G1775" s="2"/>
      <c r="H1775" s="38" t="str">
        <f t="shared" si="135"/>
        <v/>
      </c>
      <c r="I1775" s="2"/>
      <c r="M1775" s="6" t="str">
        <f t="shared" si="136"/>
        <v/>
      </c>
      <c r="N1775" s="7" t="str">
        <f>IF($D1775="", "", IF(COUNTIF(Budgets!$T$11:$T$20, $D1775)&gt;0, $F$9, IF(COUNTIF(Budgets!$T$22:$T$46, $D1775)&gt;0, $E$9, "")))</f>
        <v/>
      </c>
      <c r="P1775" s="12" t="str">
        <f t="shared" si="137"/>
        <v/>
      </c>
      <c r="R1775" s="12" t="str">
        <f t="shared" si="138"/>
        <v/>
      </c>
      <c r="T1775" s="12" t="str">
        <f ca="1">IFERROR(INDEX(Report!$BE$6:$BE$17, MATCH($P1775, Report!$AZ$6:$AZ$17, 0)), "")</f>
        <v/>
      </c>
      <c r="V1775" s="12" t="str">
        <f t="shared" ca="1" si="139"/>
        <v/>
      </c>
      <c r="X1775" s="12" t="str">
        <f>IF($B1775="", "", IF(OR(ISNUMBER($B1775)=FALSE, $B1775&lt;Report!$AX$6, $B1775&gt;Report!$AY$17), "Red", ""))</f>
        <v/>
      </c>
    </row>
    <row r="1776" spans="1:24" x14ac:dyDescent="0.25">
      <c r="A1776" s="2"/>
      <c r="B1776" s="86"/>
      <c r="C1776" s="87"/>
      <c r="D1776" s="88"/>
      <c r="E1776" s="89"/>
      <c r="F1776" s="90"/>
      <c r="G1776" s="2"/>
      <c r="H1776" s="38" t="str">
        <f t="shared" si="135"/>
        <v/>
      </c>
      <c r="I1776" s="2"/>
      <c r="M1776" s="6" t="str">
        <f t="shared" si="136"/>
        <v/>
      </c>
      <c r="N1776" s="7" t="str">
        <f>IF($D1776="", "", IF(COUNTIF(Budgets!$T$11:$T$20, $D1776)&gt;0, $F$9, IF(COUNTIF(Budgets!$T$22:$T$46, $D1776)&gt;0, $E$9, "")))</f>
        <v/>
      </c>
      <c r="P1776" s="12" t="str">
        <f t="shared" si="137"/>
        <v/>
      </c>
      <c r="R1776" s="12" t="str">
        <f t="shared" si="138"/>
        <v/>
      </c>
      <c r="T1776" s="12" t="str">
        <f ca="1">IFERROR(INDEX(Report!$BE$6:$BE$17, MATCH($P1776, Report!$AZ$6:$AZ$17, 0)), "")</f>
        <v/>
      </c>
      <c r="V1776" s="12" t="str">
        <f t="shared" ca="1" si="139"/>
        <v/>
      </c>
      <c r="X1776" s="12" t="str">
        <f>IF($B1776="", "", IF(OR(ISNUMBER($B1776)=FALSE, $B1776&lt;Report!$AX$6, $B1776&gt;Report!$AY$17), "Red", ""))</f>
        <v/>
      </c>
    </row>
    <row r="1777" spans="1:24" x14ac:dyDescent="0.25">
      <c r="A1777" s="2"/>
      <c r="B1777" s="86"/>
      <c r="C1777" s="87"/>
      <c r="D1777" s="88"/>
      <c r="E1777" s="89"/>
      <c r="F1777" s="90"/>
      <c r="G1777" s="2"/>
      <c r="H1777" s="38" t="str">
        <f t="shared" si="135"/>
        <v/>
      </c>
      <c r="I1777" s="2"/>
      <c r="M1777" s="6" t="str">
        <f t="shared" si="136"/>
        <v/>
      </c>
      <c r="N1777" s="7" t="str">
        <f>IF($D1777="", "", IF(COUNTIF(Budgets!$T$11:$T$20, $D1777)&gt;0, $F$9, IF(COUNTIF(Budgets!$T$22:$T$46, $D1777)&gt;0, $E$9, "")))</f>
        <v/>
      </c>
      <c r="P1777" s="12" t="str">
        <f t="shared" si="137"/>
        <v/>
      </c>
      <c r="R1777" s="12" t="str">
        <f t="shared" si="138"/>
        <v/>
      </c>
      <c r="T1777" s="12" t="str">
        <f ca="1">IFERROR(INDEX(Report!$BE$6:$BE$17, MATCH($P1777, Report!$AZ$6:$AZ$17, 0)), "")</f>
        <v/>
      </c>
      <c r="V1777" s="12" t="str">
        <f t="shared" ca="1" si="139"/>
        <v/>
      </c>
      <c r="X1777" s="12" t="str">
        <f>IF($B1777="", "", IF(OR(ISNUMBER($B1777)=FALSE, $B1777&lt;Report!$AX$6, $B1777&gt;Report!$AY$17), "Red", ""))</f>
        <v/>
      </c>
    </row>
    <row r="1778" spans="1:24" x14ac:dyDescent="0.25">
      <c r="A1778" s="2"/>
      <c r="B1778" s="86"/>
      <c r="C1778" s="87"/>
      <c r="D1778" s="88"/>
      <c r="E1778" s="89"/>
      <c r="F1778" s="90"/>
      <c r="G1778" s="2"/>
      <c r="H1778" s="38" t="str">
        <f t="shared" si="135"/>
        <v/>
      </c>
      <c r="I1778" s="2"/>
      <c r="M1778" s="6" t="str">
        <f t="shared" si="136"/>
        <v/>
      </c>
      <c r="N1778" s="7" t="str">
        <f>IF($D1778="", "", IF(COUNTIF(Budgets!$T$11:$T$20, $D1778)&gt;0, $F$9, IF(COUNTIF(Budgets!$T$22:$T$46, $D1778)&gt;0, $E$9, "")))</f>
        <v/>
      </c>
      <c r="P1778" s="12" t="str">
        <f t="shared" si="137"/>
        <v/>
      </c>
      <c r="R1778" s="12" t="str">
        <f t="shared" si="138"/>
        <v/>
      </c>
      <c r="T1778" s="12" t="str">
        <f ca="1">IFERROR(INDEX(Report!$BE$6:$BE$17, MATCH($P1778, Report!$AZ$6:$AZ$17, 0)), "")</f>
        <v/>
      </c>
      <c r="V1778" s="12" t="str">
        <f t="shared" ca="1" si="139"/>
        <v/>
      </c>
      <c r="X1778" s="12" t="str">
        <f>IF($B1778="", "", IF(OR(ISNUMBER($B1778)=FALSE, $B1778&lt;Report!$AX$6, $B1778&gt;Report!$AY$17), "Red", ""))</f>
        <v/>
      </c>
    </row>
    <row r="1779" spans="1:24" x14ac:dyDescent="0.25">
      <c r="A1779" s="2"/>
      <c r="B1779" s="86"/>
      <c r="C1779" s="87"/>
      <c r="D1779" s="88"/>
      <c r="E1779" s="89"/>
      <c r="F1779" s="90"/>
      <c r="G1779" s="2"/>
      <c r="H1779" s="38" t="str">
        <f t="shared" si="135"/>
        <v/>
      </c>
      <c r="I1779" s="2"/>
      <c r="M1779" s="6" t="str">
        <f t="shared" si="136"/>
        <v/>
      </c>
      <c r="N1779" s="7" t="str">
        <f>IF($D1779="", "", IF(COUNTIF(Budgets!$T$11:$T$20, $D1779)&gt;0, $F$9, IF(COUNTIF(Budgets!$T$22:$T$46, $D1779)&gt;0, $E$9, "")))</f>
        <v/>
      </c>
      <c r="P1779" s="12" t="str">
        <f t="shared" si="137"/>
        <v/>
      </c>
      <c r="R1779" s="12" t="str">
        <f t="shared" si="138"/>
        <v/>
      </c>
      <c r="T1779" s="12" t="str">
        <f ca="1">IFERROR(INDEX(Report!$BE$6:$BE$17, MATCH($P1779, Report!$AZ$6:$AZ$17, 0)), "")</f>
        <v/>
      </c>
      <c r="V1779" s="12" t="str">
        <f t="shared" ca="1" si="139"/>
        <v/>
      </c>
      <c r="X1779" s="12" t="str">
        <f>IF($B1779="", "", IF(OR(ISNUMBER($B1779)=FALSE, $B1779&lt;Report!$AX$6, $B1779&gt;Report!$AY$17), "Red", ""))</f>
        <v/>
      </c>
    </row>
    <row r="1780" spans="1:24" x14ac:dyDescent="0.25">
      <c r="A1780" s="2"/>
      <c r="B1780" s="86"/>
      <c r="C1780" s="87"/>
      <c r="D1780" s="88"/>
      <c r="E1780" s="89"/>
      <c r="F1780" s="90"/>
      <c r="G1780" s="2"/>
      <c r="H1780" s="38" t="str">
        <f t="shared" si="135"/>
        <v/>
      </c>
      <c r="I1780" s="2"/>
      <c r="M1780" s="6" t="str">
        <f t="shared" si="136"/>
        <v/>
      </c>
      <c r="N1780" s="7" t="str">
        <f>IF($D1780="", "", IF(COUNTIF(Budgets!$T$11:$T$20, $D1780)&gt;0, $F$9, IF(COUNTIF(Budgets!$T$22:$T$46, $D1780)&gt;0, $E$9, "")))</f>
        <v/>
      </c>
      <c r="P1780" s="12" t="str">
        <f t="shared" si="137"/>
        <v/>
      </c>
      <c r="R1780" s="12" t="str">
        <f t="shared" si="138"/>
        <v/>
      </c>
      <c r="T1780" s="12" t="str">
        <f ca="1">IFERROR(INDEX(Report!$BE$6:$BE$17, MATCH($P1780, Report!$AZ$6:$AZ$17, 0)), "")</f>
        <v/>
      </c>
      <c r="V1780" s="12" t="str">
        <f t="shared" ca="1" si="139"/>
        <v/>
      </c>
      <c r="X1780" s="12" t="str">
        <f>IF($B1780="", "", IF(OR(ISNUMBER($B1780)=FALSE, $B1780&lt;Report!$AX$6, $B1780&gt;Report!$AY$17), "Red", ""))</f>
        <v/>
      </c>
    </row>
    <row r="1781" spans="1:24" x14ac:dyDescent="0.25">
      <c r="A1781" s="2"/>
      <c r="B1781" s="86"/>
      <c r="C1781" s="87"/>
      <c r="D1781" s="88"/>
      <c r="E1781" s="89"/>
      <c r="F1781" s="90"/>
      <c r="G1781" s="2"/>
      <c r="H1781" s="38" t="str">
        <f t="shared" si="135"/>
        <v/>
      </c>
      <c r="I1781" s="2"/>
      <c r="M1781" s="6" t="str">
        <f t="shared" si="136"/>
        <v/>
      </c>
      <c r="N1781" s="7" t="str">
        <f>IF($D1781="", "", IF(COUNTIF(Budgets!$T$11:$T$20, $D1781)&gt;0, $F$9, IF(COUNTIF(Budgets!$T$22:$T$46, $D1781)&gt;0, $E$9, "")))</f>
        <v/>
      </c>
      <c r="P1781" s="12" t="str">
        <f t="shared" si="137"/>
        <v/>
      </c>
      <c r="R1781" s="12" t="str">
        <f t="shared" si="138"/>
        <v/>
      </c>
      <c r="T1781" s="12" t="str">
        <f ca="1">IFERROR(INDEX(Report!$BE$6:$BE$17, MATCH($P1781, Report!$AZ$6:$AZ$17, 0)), "")</f>
        <v/>
      </c>
      <c r="V1781" s="12" t="str">
        <f t="shared" ca="1" si="139"/>
        <v/>
      </c>
      <c r="X1781" s="12" t="str">
        <f>IF($B1781="", "", IF(OR(ISNUMBER($B1781)=FALSE, $B1781&lt;Report!$AX$6, $B1781&gt;Report!$AY$17), "Red", ""))</f>
        <v/>
      </c>
    </row>
    <row r="1782" spans="1:24" x14ac:dyDescent="0.25">
      <c r="A1782" s="2"/>
      <c r="B1782" s="86"/>
      <c r="C1782" s="87"/>
      <c r="D1782" s="88"/>
      <c r="E1782" s="89"/>
      <c r="F1782" s="90"/>
      <c r="G1782" s="2"/>
      <c r="H1782" s="38" t="str">
        <f t="shared" si="135"/>
        <v/>
      </c>
      <c r="I1782" s="2"/>
      <c r="M1782" s="6" t="str">
        <f t="shared" si="136"/>
        <v/>
      </c>
      <c r="N1782" s="7" t="str">
        <f>IF($D1782="", "", IF(COUNTIF(Budgets!$T$11:$T$20, $D1782)&gt;0, $F$9, IF(COUNTIF(Budgets!$T$22:$T$46, $D1782)&gt;0, $E$9, "")))</f>
        <v/>
      </c>
      <c r="P1782" s="12" t="str">
        <f t="shared" si="137"/>
        <v/>
      </c>
      <c r="R1782" s="12" t="str">
        <f t="shared" si="138"/>
        <v/>
      </c>
      <c r="T1782" s="12" t="str">
        <f ca="1">IFERROR(INDEX(Report!$BE$6:$BE$17, MATCH($P1782, Report!$AZ$6:$AZ$17, 0)), "")</f>
        <v/>
      </c>
      <c r="V1782" s="12" t="str">
        <f t="shared" ca="1" si="139"/>
        <v/>
      </c>
      <c r="X1782" s="12" t="str">
        <f>IF($B1782="", "", IF(OR(ISNUMBER($B1782)=FALSE, $B1782&lt;Report!$AX$6, $B1782&gt;Report!$AY$17), "Red", ""))</f>
        <v/>
      </c>
    </row>
    <row r="1783" spans="1:24" x14ac:dyDescent="0.25">
      <c r="A1783" s="2"/>
      <c r="B1783" s="86"/>
      <c r="C1783" s="87"/>
      <c r="D1783" s="88"/>
      <c r="E1783" s="89"/>
      <c r="F1783" s="90"/>
      <c r="G1783" s="2"/>
      <c r="H1783" s="38" t="str">
        <f t="shared" si="135"/>
        <v/>
      </c>
      <c r="I1783" s="2"/>
      <c r="M1783" s="6" t="str">
        <f t="shared" si="136"/>
        <v/>
      </c>
      <c r="N1783" s="7" t="str">
        <f>IF($D1783="", "", IF(COUNTIF(Budgets!$T$11:$T$20, $D1783)&gt;0, $F$9, IF(COUNTIF(Budgets!$T$22:$T$46, $D1783)&gt;0, $E$9, "")))</f>
        <v/>
      </c>
      <c r="P1783" s="12" t="str">
        <f t="shared" si="137"/>
        <v/>
      </c>
      <c r="R1783" s="12" t="str">
        <f t="shared" si="138"/>
        <v/>
      </c>
      <c r="T1783" s="12" t="str">
        <f ca="1">IFERROR(INDEX(Report!$BE$6:$BE$17, MATCH($P1783, Report!$AZ$6:$AZ$17, 0)), "")</f>
        <v/>
      </c>
      <c r="V1783" s="12" t="str">
        <f t="shared" ca="1" si="139"/>
        <v/>
      </c>
      <c r="X1783" s="12" t="str">
        <f>IF($B1783="", "", IF(OR(ISNUMBER($B1783)=FALSE, $B1783&lt;Report!$AX$6, $B1783&gt;Report!$AY$17), "Red", ""))</f>
        <v/>
      </c>
    </row>
    <row r="1784" spans="1:24" x14ac:dyDescent="0.25">
      <c r="A1784" s="2"/>
      <c r="B1784" s="86"/>
      <c r="C1784" s="87"/>
      <c r="D1784" s="88"/>
      <c r="E1784" s="89"/>
      <c r="F1784" s="90"/>
      <c r="G1784" s="2"/>
      <c r="H1784" s="38" t="str">
        <f t="shared" si="135"/>
        <v/>
      </c>
      <c r="I1784" s="2"/>
      <c r="M1784" s="6" t="str">
        <f t="shared" si="136"/>
        <v/>
      </c>
      <c r="N1784" s="7" t="str">
        <f>IF($D1784="", "", IF(COUNTIF(Budgets!$T$11:$T$20, $D1784)&gt;0, $F$9, IF(COUNTIF(Budgets!$T$22:$T$46, $D1784)&gt;0, $E$9, "")))</f>
        <v/>
      </c>
      <c r="P1784" s="12" t="str">
        <f t="shared" si="137"/>
        <v/>
      </c>
      <c r="R1784" s="12" t="str">
        <f t="shared" si="138"/>
        <v/>
      </c>
      <c r="T1784" s="12" t="str">
        <f ca="1">IFERROR(INDEX(Report!$BE$6:$BE$17, MATCH($P1784, Report!$AZ$6:$AZ$17, 0)), "")</f>
        <v/>
      </c>
      <c r="V1784" s="12" t="str">
        <f t="shared" ca="1" si="139"/>
        <v/>
      </c>
      <c r="X1784" s="12" t="str">
        <f>IF($B1784="", "", IF(OR(ISNUMBER($B1784)=FALSE, $B1784&lt;Report!$AX$6, $B1784&gt;Report!$AY$17), "Red", ""))</f>
        <v/>
      </c>
    </row>
    <row r="1785" spans="1:24" x14ac:dyDescent="0.25">
      <c r="A1785" s="2"/>
      <c r="B1785" s="86"/>
      <c r="C1785" s="87"/>
      <c r="D1785" s="88"/>
      <c r="E1785" s="89"/>
      <c r="F1785" s="90"/>
      <c r="G1785" s="2"/>
      <c r="H1785" s="38" t="str">
        <f t="shared" si="135"/>
        <v/>
      </c>
      <c r="I1785" s="2"/>
      <c r="M1785" s="6" t="str">
        <f t="shared" si="136"/>
        <v/>
      </c>
      <c r="N1785" s="7" t="str">
        <f>IF($D1785="", "", IF(COUNTIF(Budgets!$T$11:$T$20, $D1785)&gt;0, $F$9, IF(COUNTIF(Budgets!$T$22:$T$46, $D1785)&gt;0, $E$9, "")))</f>
        <v/>
      </c>
      <c r="P1785" s="12" t="str">
        <f t="shared" si="137"/>
        <v/>
      </c>
      <c r="R1785" s="12" t="str">
        <f t="shared" si="138"/>
        <v/>
      </c>
      <c r="T1785" s="12" t="str">
        <f ca="1">IFERROR(INDEX(Report!$BE$6:$BE$17, MATCH($P1785, Report!$AZ$6:$AZ$17, 0)), "")</f>
        <v/>
      </c>
      <c r="V1785" s="12" t="str">
        <f t="shared" ca="1" si="139"/>
        <v/>
      </c>
      <c r="X1785" s="12" t="str">
        <f>IF($B1785="", "", IF(OR(ISNUMBER($B1785)=FALSE, $B1785&lt;Report!$AX$6, $B1785&gt;Report!$AY$17), "Red", ""))</f>
        <v/>
      </c>
    </row>
    <row r="1786" spans="1:24" x14ac:dyDescent="0.25">
      <c r="A1786" s="2"/>
      <c r="B1786" s="86"/>
      <c r="C1786" s="87"/>
      <c r="D1786" s="88"/>
      <c r="E1786" s="89"/>
      <c r="F1786" s="90"/>
      <c r="G1786" s="2"/>
      <c r="H1786" s="38" t="str">
        <f t="shared" si="135"/>
        <v/>
      </c>
      <c r="I1786" s="2"/>
      <c r="M1786" s="6" t="str">
        <f t="shared" si="136"/>
        <v/>
      </c>
      <c r="N1786" s="7" t="str">
        <f>IF($D1786="", "", IF(COUNTIF(Budgets!$T$11:$T$20, $D1786)&gt;0, $F$9, IF(COUNTIF(Budgets!$T$22:$T$46, $D1786)&gt;0, $E$9, "")))</f>
        <v/>
      </c>
      <c r="P1786" s="12" t="str">
        <f t="shared" si="137"/>
        <v/>
      </c>
      <c r="R1786" s="12" t="str">
        <f t="shared" si="138"/>
        <v/>
      </c>
      <c r="T1786" s="12" t="str">
        <f ca="1">IFERROR(INDEX(Report!$BE$6:$BE$17, MATCH($P1786, Report!$AZ$6:$AZ$17, 0)), "")</f>
        <v/>
      </c>
      <c r="V1786" s="12" t="str">
        <f t="shared" ca="1" si="139"/>
        <v/>
      </c>
      <c r="X1786" s="12" t="str">
        <f>IF($B1786="", "", IF(OR(ISNUMBER($B1786)=FALSE, $B1786&lt;Report!$AX$6, $B1786&gt;Report!$AY$17), "Red", ""))</f>
        <v/>
      </c>
    </row>
    <row r="1787" spans="1:24" x14ac:dyDescent="0.25">
      <c r="A1787" s="2"/>
      <c r="B1787" s="86"/>
      <c r="C1787" s="87"/>
      <c r="D1787" s="88"/>
      <c r="E1787" s="89"/>
      <c r="F1787" s="90"/>
      <c r="G1787" s="2"/>
      <c r="H1787" s="38" t="str">
        <f t="shared" si="135"/>
        <v/>
      </c>
      <c r="I1787" s="2"/>
      <c r="M1787" s="6" t="str">
        <f t="shared" si="136"/>
        <v/>
      </c>
      <c r="N1787" s="7" t="str">
        <f>IF($D1787="", "", IF(COUNTIF(Budgets!$T$11:$T$20, $D1787)&gt;0, $F$9, IF(COUNTIF(Budgets!$T$22:$T$46, $D1787)&gt;0, $E$9, "")))</f>
        <v/>
      </c>
      <c r="P1787" s="12" t="str">
        <f t="shared" si="137"/>
        <v/>
      </c>
      <c r="R1787" s="12" t="str">
        <f t="shared" si="138"/>
        <v/>
      </c>
      <c r="T1787" s="12" t="str">
        <f ca="1">IFERROR(INDEX(Report!$BE$6:$BE$17, MATCH($P1787, Report!$AZ$6:$AZ$17, 0)), "")</f>
        <v/>
      </c>
      <c r="V1787" s="12" t="str">
        <f t="shared" ca="1" si="139"/>
        <v/>
      </c>
      <c r="X1787" s="12" t="str">
        <f>IF($B1787="", "", IF(OR(ISNUMBER($B1787)=FALSE, $B1787&lt;Report!$AX$6, $B1787&gt;Report!$AY$17), "Red", ""))</f>
        <v/>
      </c>
    </row>
    <row r="1788" spans="1:24" x14ac:dyDescent="0.25">
      <c r="A1788" s="2"/>
      <c r="B1788" s="86"/>
      <c r="C1788" s="87"/>
      <c r="D1788" s="88"/>
      <c r="E1788" s="89"/>
      <c r="F1788" s="90"/>
      <c r="G1788" s="2"/>
      <c r="H1788" s="38" t="str">
        <f t="shared" si="135"/>
        <v/>
      </c>
      <c r="I1788" s="2"/>
      <c r="M1788" s="6" t="str">
        <f t="shared" si="136"/>
        <v/>
      </c>
      <c r="N1788" s="7" t="str">
        <f>IF($D1788="", "", IF(COUNTIF(Budgets!$T$11:$T$20, $D1788)&gt;0, $F$9, IF(COUNTIF(Budgets!$T$22:$T$46, $D1788)&gt;0, $E$9, "")))</f>
        <v/>
      </c>
      <c r="P1788" s="12" t="str">
        <f t="shared" si="137"/>
        <v/>
      </c>
      <c r="R1788" s="12" t="str">
        <f t="shared" si="138"/>
        <v/>
      </c>
      <c r="T1788" s="12" t="str">
        <f ca="1">IFERROR(INDEX(Report!$BE$6:$BE$17, MATCH($P1788, Report!$AZ$6:$AZ$17, 0)), "")</f>
        <v/>
      </c>
      <c r="V1788" s="12" t="str">
        <f t="shared" ca="1" si="139"/>
        <v/>
      </c>
      <c r="X1788" s="12" t="str">
        <f>IF($B1788="", "", IF(OR(ISNUMBER($B1788)=FALSE, $B1788&lt;Report!$AX$6, $B1788&gt;Report!$AY$17), "Red", ""))</f>
        <v/>
      </c>
    </row>
    <row r="1789" spans="1:24" x14ac:dyDescent="0.25">
      <c r="A1789" s="2"/>
      <c r="B1789" s="86"/>
      <c r="C1789" s="87"/>
      <c r="D1789" s="88"/>
      <c r="E1789" s="89"/>
      <c r="F1789" s="90"/>
      <c r="G1789" s="2"/>
      <c r="H1789" s="38" t="str">
        <f t="shared" si="135"/>
        <v/>
      </c>
      <c r="I1789" s="2"/>
      <c r="M1789" s="6" t="str">
        <f t="shared" si="136"/>
        <v/>
      </c>
      <c r="N1789" s="7" t="str">
        <f>IF($D1789="", "", IF(COUNTIF(Budgets!$T$11:$T$20, $D1789)&gt;0, $F$9, IF(COUNTIF(Budgets!$T$22:$T$46, $D1789)&gt;0, $E$9, "")))</f>
        <v/>
      </c>
      <c r="P1789" s="12" t="str">
        <f t="shared" si="137"/>
        <v/>
      </c>
      <c r="R1789" s="12" t="str">
        <f t="shared" si="138"/>
        <v/>
      </c>
      <c r="T1789" s="12" t="str">
        <f ca="1">IFERROR(INDEX(Report!$BE$6:$BE$17, MATCH($P1789, Report!$AZ$6:$AZ$17, 0)), "")</f>
        <v/>
      </c>
      <c r="V1789" s="12" t="str">
        <f t="shared" ca="1" si="139"/>
        <v/>
      </c>
      <c r="X1789" s="12" t="str">
        <f>IF($B1789="", "", IF(OR(ISNUMBER($B1789)=FALSE, $B1789&lt;Report!$AX$6, $B1789&gt;Report!$AY$17), "Red", ""))</f>
        <v/>
      </c>
    </row>
    <row r="1790" spans="1:24" x14ac:dyDescent="0.25">
      <c r="A1790" s="2"/>
      <c r="B1790" s="86"/>
      <c r="C1790" s="87"/>
      <c r="D1790" s="88"/>
      <c r="E1790" s="89"/>
      <c r="F1790" s="90"/>
      <c r="G1790" s="2"/>
      <c r="H1790" s="38" t="str">
        <f t="shared" si="135"/>
        <v/>
      </c>
      <c r="I1790" s="2"/>
      <c r="M1790" s="6" t="str">
        <f t="shared" si="136"/>
        <v/>
      </c>
      <c r="N1790" s="7" t="str">
        <f>IF($D1790="", "", IF(COUNTIF(Budgets!$T$11:$T$20, $D1790)&gt;0, $F$9, IF(COUNTIF(Budgets!$T$22:$T$46, $D1790)&gt;0, $E$9, "")))</f>
        <v/>
      </c>
      <c r="P1790" s="12" t="str">
        <f t="shared" si="137"/>
        <v/>
      </c>
      <c r="R1790" s="12" t="str">
        <f t="shared" si="138"/>
        <v/>
      </c>
      <c r="T1790" s="12" t="str">
        <f ca="1">IFERROR(INDEX(Report!$BE$6:$BE$17, MATCH($P1790, Report!$AZ$6:$AZ$17, 0)), "")</f>
        <v/>
      </c>
      <c r="V1790" s="12" t="str">
        <f t="shared" ca="1" si="139"/>
        <v/>
      </c>
      <c r="X1790" s="12" t="str">
        <f>IF($B1790="", "", IF(OR(ISNUMBER($B1790)=FALSE, $B1790&lt;Report!$AX$6, $B1790&gt;Report!$AY$17), "Red", ""))</f>
        <v/>
      </c>
    </row>
    <row r="1791" spans="1:24" x14ac:dyDescent="0.25">
      <c r="A1791" s="2"/>
      <c r="B1791" s="86"/>
      <c r="C1791" s="87"/>
      <c r="D1791" s="88"/>
      <c r="E1791" s="89"/>
      <c r="F1791" s="90"/>
      <c r="G1791" s="2"/>
      <c r="H1791" s="38" t="str">
        <f t="shared" si="135"/>
        <v/>
      </c>
      <c r="I1791" s="2"/>
      <c r="M1791" s="6" t="str">
        <f t="shared" si="136"/>
        <v/>
      </c>
      <c r="N1791" s="7" t="str">
        <f>IF($D1791="", "", IF(COUNTIF(Budgets!$T$11:$T$20, $D1791)&gt;0, $F$9, IF(COUNTIF(Budgets!$T$22:$T$46, $D1791)&gt;0, $E$9, "")))</f>
        <v/>
      </c>
      <c r="P1791" s="12" t="str">
        <f t="shared" si="137"/>
        <v/>
      </c>
      <c r="R1791" s="12" t="str">
        <f t="shared" si="138"/>
        <v/>
      </c>
      <c r="T1791" s="12" t="str">
        <f ca="1">IFERROR(INDEX(Report!$BE$6:$BE$17, MATCH($P1791, Report!$AZ$6:$AZ$17, 0)), "")</f>
        <v/>
      </c>
      <c r="V1791" s="12" t="str">
        <f t="shared" ca="1" si="139"/>
        <v/>
      </c>
      <c r="X1791" s="12" t="str">
        <f>IF($B1791="", "", IF(OR(ISNUMBER($B1791)=FALSE, $B1791&lt;Report!$AX$6, $B1791&gt;Report!$AY$17), "Red", ""))</f>
        <v/>
      </c>
    </row>
    <row r="1792" spans="1:24" x14ac:dyDescent="0.25">
      <c r="A1792" s="2"/>
      <c r="B1792" s="86"/>
      <c r="C1792" s="87"/>
      <c r="D1792" s="88"/>
      <c r="E1792" s="89"/>
      <c r="F1792" s="90"/>
      <c r="G1792" s="2"/>
      <c r="H1792" s="38" t="str">
        <f t="shared" si="135"/>
        <v/>
      </c>
      <c r="I1792" s="2"/>
      <c r="M1792" s="6" t="str">
        <f t="shared" si="136"/>
        <v/>
      </c>
      <c r="N1792" s="7" t="str">
        <f>IF($D1792="", "", IF(COUNTIF(Budgets!$T$11:$T$20, $D1792)&gt;0, $F$9, IF(COUNTIF(Budgets!$T$22:$T$46, $D1792)&gt;0, $E$9, "")))</f>
        <v/>
      </c>
      <c r="P1792" s="12" t="str">
        <f t="shared" si="137"/>
        <v/>
      </c>
      <c r="R1792" s="12" t="str">
        <f t="shared" si="138"/>
        <v/>
      </c>
      <c r="T1792" s="12" t="str">
        <f ca="1">IFERROR(INDEX(Report!$BE$6:$BE$17, MATCH($P1792, Report!$AZ$6:$AZ$17, 0)), "")</f>
        <v/>
      </c>
      <c r="V1792" s="12" t="str">
        <f t="shared" ca="1" si="139"/>
        <v/>
      </c>
      <c r="X1792" s="12" t="str">
        <f>IF($B1792="", "", IF(OR(ISNUMBER($B1792)=FALSE, $B1792&lt;Report!$AX$6, $B1792&gt;Report!$AY$17), "Red", ""))</f>
        <v/>
      </c>
    </row>
    <row r="1793" spans="1:24" x14ac:dyDescent="0.25">
      <c r="A1793" s="2"/>
      <c r="B1793" s="86"/>
      <c r="C1793" s="87"/>
      <c r="D1793" s="88"/>
      <c r="E1793" s="89"/>
      <c r="F1793" s="90"/>
      <c r="G1793" s="2"/>
      <c r="H1793" s="38" t="str">
        <f t="shared" si="135"/>
        <v/>
      </c>
      <c r="I1793" s="2"/>
      <c r="M1793" s="6" t="str">
        <f t="shared" si="136"/>
        <v/>
      </c>
      <c r="N1793" s="7" t="str">
        <f>IF($D1793="", "", IF(COUNTIF(Budgets!$T$11:$T$20, $D1793)&gt;0, $F$9, IF(COUNTIF(Budgets!$T$22:$T$46, $D1793)&gt;0, $E$9, "")))</f>
        <v/>
      </c>
      <c r="P1793" s="12" t="str">
        <f t="shared" si="137"/>
        <v/>
      </c>
      <c r="R1793" s="12" t="str">
        <f t="shared" si="138"/>
        <v/>
      </c>
      <c r="T1793" s="12" t="str">
        <f ca="1">IFERROR(INDEX(Report!$BE$6:$BE$17, MATCH($P1793, Report!$AZ$6:$AZ$17, 0)), "")</f>
        <v/>
      </c>
      <c r="V1793" s="12" t="str">
        <f t="shared" ca="1" si="139"/>
        <v/>
      </c>
      <c r="X1793" s="12" t="str">
        <f>IF($B1793="", "", IF(OR(ISNUMBER($B1793)=FALSE, $B1793&lt;Report!$AX$6, $B1793&gt;Report!$AY$17), "Red", ""))</f>
        <v/>
      </c>
    </row>
    <row r="1794" spans="1:24" x14ac:dyDescent="0.25">
      <c r="A1794" s="2"/>
      <c r="B1794" s="86"/>
      <c r="C1794" s="87"/>
      <c r="D1794" s="88"/>
      <c r="E1794" s="89"/>
      <c r="F1794" s="90"/>
      <c r="G1794" s="2"/>
      <c r="H1794" s="38" t="str">
        <f t="shared" si="135"/>
        <v/>
      </c>
      <c r="I1794" s="2"/>
      <c r="M1794" s="6" t="str">
        <f t="shared" si="136"/>
        <v/>
      </c>
      <c r="N1794" s="7" t="str">
        <f>IF($D1794="", "", IF(COUNTIF(Budgets!$T$11:$T$20, $D1794)&gt;0, $F$9, IF(COUNTIF(Budgets!$T$22:$T$46, $D1794)&gt;0, $E$9, "")))</f>
        <v/>
      </c>
      <c r="P1794" s="12" t="str">
        <f t="shared" si="137"/>
        <v/>
      </c>
      <c r="R1794" s="12" t="str">
        <f t="shared" si="138"/>
        <v/>
      </c>
      <c r="T1794" s="12" t="str">
        <f ca="1">IFERROR(INDEX(Report!$BE$6:$BE$17, MATCH($P1794, Report!$AZ$6:$AZ$17, 0)), "")</f>
        <v/>
      </c>
      <c r="V1794" s="12" t="str">
        <f t="shared" ca="1" si="139"/>
        <v/>
      </c>
      <c r="X1794" s="12" t="str">
        <f>IF($B1794="", "", IF(OR(ISNUMBER($B1794)=FALSE, $B1794&lt;Report!$AX$6, $B1794&gt;Report!$AY$17), "Red", ""))</f>
        <v/>
      </c>
    </row>
    <row r="1795" spans="1:24" x14ac:dyDescent="0.25">
      <c r="A1795" s="2"/>
      <c r="B1795" s="86"/>
      <c r="C1795" s="87"/>
      <c r="D1795" s="88"/>
      <c r="E1795" s="89"/>
      <c r="F1795" s="90"/>
      <c r="G1795" s="2"/>
      <c r="H1795" s="38" t="str">
        <f t="shared" si="135"/>
        <v/>
      </c>
      <c r="I1795" s="2"/>
      <c r="M1795" s="6" t="str">
        <f t="shared" si="136"/>
        <v/>
      </c>
      <c r="N1795" s="7" t="str">
        <f>IF($D1795="", "", IF(COUNTIF(Budgets!$T$11:$T$20, $D1795)&gt;0, $F$9, IF(COUNTIF(Budgets!$T$22:$T$46, $D1795)&gt;0, $E$9, "")))</f>
        <v/>
      </c>
      <c r="P1795" s="12" t="str">
        <f t="shared" si="137"/>
        <v/>
      </c>
      <c r="R1795" s="12" t="str">
        <f t="shared" si="138"/>
        <v/>
      </c>
      <c r="T1795" s="12" t="str">
        <f ca="1">IFERROR(INDEX(Report!$BE$6:$BE$17, MATCH($P1795, Report!$AZ$6:$AZ$17, 0)), "")</f>
        <v/>
      </c>
      <c r="V1795" s="12" t="str">
        <f t="shared" ca="1" si="139"/>
        <v/>
      </c>
      <c r="X1795" s="12" t="str">
        <f>IF($B1795="", "", IF(OR(ISNUMBER($B1795)=FALSE, $B1795&lt;Report!$AX$6, $B1795&gt;Report!$AY$17), "Red", ""))</f>
        <v/>
      </c>
    </row>
    <row r="1796" spans="1:24" x14ac:dyDescent="0.25">
      <c r="A1796" s="2"/>
      <c r="B1796" s="86"/>
      <c r="C1796" s="87"/>
      <c r="D1796" s="88"/>
      <c r="E1796" s="89"/>
      <c r="F1796" s="90"/>
      <c r="G1796" s="2"/>
      <c r="H1796" s="38" t="str">
        <f t="shared" si="135"/>
        <v/>
      </c>
      <c r="I1796" s="2"/>
      <c r="M1796" s="6" t="str">
        <f t="shared" si="136"/>
        <v/>
      </c>
      <c r="N1796" s="7" t="str">
        <f>IF($D1796="", "", IF(COUNTIF(Budgets!$T$11:$T$20, $D1796)&gt;0, $F$9, IF(COUNTIF(Budgets!$T$22:$T$46, $D1796)&gt;0, $E$9, "")))</f>
        <v/>
      </c>
      <c r="P1796" s="12" t="str">
        <f t="shared" si="137"/>
        <v/>
      </c>
      <c r="R1796" s="12" t="str">
        <f t="shared" si="138"/>
        <v/>
      </c>
      <c r="T1796" s="12" t="str">
        <f ca="1">IFERROR(INDEX(Report!$BE$6:$BE$17, MATCH($P1796, Report!$AZ$6:$AZ$17, 0)), "")</f>
        <v/>
      </c>
      <c r="V1796" s="12" t="str">
        <f t="shared" ca="1" si="139"/>
        <v/>
      </c>
      <c r="X1796" s="12" t="str">
        <f>IF($B1796="", "", IF(OR(ISNUMBER($B1796)=FALSE, $B1796&lt;Report!$AX$6, $B1796&gt;Report!$AY$17), "Red", ""))</f>
        <v/>
      </c>
    </row>
    <row r="1797" spans="1:24" x14ac:dyDescent="0.25">
      <c r="A1797" s="2"/>
      <c r="B1797" s="86"/>
      <c r="C1797" s="87"/>
      <c r="D1797" s="88"/>
      <c r="E1797" s="89"/>
      <c r="F1797" s="90"/>
      <c r="G1797" s="2"/>
      <c r="H1797" s="38" t="str">
        <f t="shared" si="135"/>
        <v/>
      </c>
      <c r="I1797" s="2"/>
      <c r="M1797" s="6" t="str">
        <f t="shared" si="136"/>
        <v/>
      </c>
      <c r="N1797" s="7" t="str">
        <f>IF($D1797="", "", IF(COUNTIF(Budgets!$T$11:$T$20, $D1797)&gt;0, $F$9, IF(COUNTIF(Budgets!$T$22:$T$46, $D1797)&gt;0, $E$9, "")))</f>
        <v/>
      </c>
      <c r="P1797" s="12" t="str">
        <f t="shared" si="137"/>
        <v/>
      </c>
      <c r="R1797" s="12" t="str">
        <f t="shared" si="138"/>
        <v/>
      </c>
      <c r="T1797" s="12" t="str">
        <f ca="1">IFERROR(INDEX(Report!$BE$6:$BE$17, MATCH($P1797, Report!$AZ$6:$AZ$17, 0)), "")</f>
        <v/>
      </c>
      <c r="V1797" s="12" t="str">
        <f t="shared" ca="1" si="139"/>
        <v/>
      </c>
      <c r="X1797" s="12" t="str">
        <f>IF($B1797="", "", IF(OR(ISNUMBER($B1797)=FALSE, $B1797&lt;Report!$AX$6, $B1797&gt;Report!$AY$17), "Red", ""))</f>
        <v/>
      </c>
    </row>
    <row r="1798" spans="1:24" x14ac:dyDescent="0.25">
      <c r="A1798" s="2"/>
      <c r="B1798" s="86"/>
      <c r="C1798" s="87"/>
      <c r="D1798" s="88"/>
      <c r="E1798" s="89"/>
      <c r="F1798" s="90"/>
      <c r="G1798" s="2"/>
      <c r="H1798" s="38" t="str">
        <f t="shared" si="135"/>
        <v/>
      </c>
      <c r="I1798" s="2"/>
      <c r="M1798" s="6" t="str">
        <f t="shared" si="136"/>
        <v/>
      </c>
      <c r="N1798" s="7" t="str">
        <f>IF($D1798="", "", IF(COUNTIF(Budgets!$T$11:$T$20, $D1798)&gt;0, $F$9, IF(COUNTIF(Budgets!$T$22:$T$46, $D1798)&gt;0, $E$9, "")))</f>
        <v/>
      </c>
      <c r="P1798" s="12" t="str">
        <f t="shared" si="137"/>
        <v/>
      </c>
      <c r="R1798" s="12" t="str">
        <f t="shared" si="138"/>
        <v/>
      </c>
      <c r="T1798" s="12" t="str">
        <f ca="1">IFERROR(INDEX(Report!$BE$6:$BE$17, MATCH($P1798, Report!$AZ$6:$AZ$17, 0)), "")</f>
        <v/>
      </c>
      <c r="V1798" s="12" t="str">
        <f t="shared" ca="1" si="139"/>
        <v/>
      </c>
      <c r="X1798" s="12" t="str">
        <f>IF($B1798="", "", IF(OR(ISNUMBER($B1798)=FALSE, $B1798&lt;Report!$AX$6, $B1798&gt;Report!$AY$17), "Red", ""))</f>
        <v/>
      </c>
    </row>
    <row r="1799" spans="1:24" x14ac:dyDescent="0.25">
      <c r="A1799" s="2"/>
      <c r="B1799" s="86"/>
      <c r="C1799" s="87"/>
      <c r="D1799" s="88"/>
      <c r="E1799" s="89"/>
      <c r="F1799" s="90"/>
      <c r="G1799" s="2"/>
      <c r="H1799" s="38" t="str">
        <f t="shared" si="135"/>
        <v/>
      </c>
      <c r="I1799" s="2"/>
      <c r="M1799" s="6" t="str">
        <f t="shared" si="136"/>
        <v/>
      </c>
      <c r="N1799" s="7" t="str">
        <f>IF($D1799="", "", IF(COUNTIF(Budgets!$T$11:$T$20, $D1799)&gt;0, $F$9, IF(COUNTIF(Budgets!$T$22:$T$46, $D1799)&gt;0, $E$9, "")))</f>
        <v/>
      </c>
      <c r="P1799" s="12" t="str">
        <f t="shared" si="137"/>
        <v/>
      </c>
      <c r="R1799" s="12" t="str">
        <f t="shared" si="138"/>
        <v/>
      </c>
      <c r="T1799" s="12" t="str">
        <f ca="1">IFERROR(INDEX(Report!$BE$6:$BE$17, MATCH($P1799, Report!$AZ$6:$AZ$17, 0)), "")</f>
        <v/>
      </c>
      <c r="V1799" s="12" t="str">
        <f t="shared" ca="1" si="139"/>
        <v/>
      </c>
      <c r="X1799" s="12" t="str">
        <f>IF($B1799="", "", IF(OR(ISNUMBER($B1799)=FALSE, $B1799&lt;Report!$AX$6, $B1799&gt;Report!$AY$17), "Red", ""))</f>
        <v/>
      </c>
    </row>
    <row r="1800" spans="1:24" x14ac:dyDescent="0.25">
      <c r="A1800" s="2"/>
      <c r="B1800" s="86"/>
      <c r="C1800" s="87"/>
      <c r="D1800" s="88"/>
      <c r="E1800" s="89"/>
      <c r="F1800" s="90"/>
      <c r="G1800" s="2"/>
      <c r="H1800" s="38" t="str">
        <f t="shared" si="135"/>
        <v/>
      </c>
      <c r="I1800" s="2"/>
      <c r="M1800" s="6" t="str">
        <f t="shared" si="136"/>
        <v/>
      </c>
      <c r="N1800" s="7" t="str">
        <f>IF($D1800="", "", IF(COUNTIF(Budgets!$T$11:$T$20, $D1800)&gt;0, $F$9, IF(COUNTIF(Budgets!$T$22:$T$46, $D1800)&gt;0, $E$9, "")))</f>
        <v/>
      </c>
      <c r="P1800" s="12" t="str">
        <f t="shared" si="137"/>
        <v/>
      </c>
      <c r="R1800" s="12" t="str">
        <f t="shared" si="138"/>
        <v/>
      </c>
      <c r="T1800" s="12" t="str">
        <f ca="1">IFERROR(INDEX(Report!$BE$6:$BE$17, MATCH($P1800, Report!$AZ$6:$AZ$17, 0)), "")</f>
        <v/>
      </c>
      <c r="V1800" s="12" t="str">
        <f t="shared" ca="1" si="139"/>
        <v/>
      </c>
      <c r="X1800" s="12" t="str">
        <f>IF($B1800="", "", IF(OR(ISNUMBER($B1800)=FALSE, $B1800&lt;Report!$AX$6, $B1800&gt;Report!$AY$17), "Red", ""))</f>
        <v/>
      </c>
    </row>
    <row r="1801" spans="1:24" x14ac:dyDescent="0.25">
      <c r="A1801" s="2"/>
      <c r="B1801" s="86"/>
      <c r="C1801" s="87"/>
      <c r="D1801" s="88"/>
      <c r="E1801" s="89"/>
      <c r="F1801" s="90"/>
      <c r="G1801" s="2"/>
      <c r="H1801" s="38" t="str">
        <f t="shared" si="135"/>
        <v/>
      </c>
      <c r="I1801" s="2"/>
      <c r="M1801" s="6" t="str">
        <f t="shared" si="136"/>
        <v/>
      </c>
      <c r="N1801" s="7" t="str">
        <f>IF($D1801="", "", IF(COUNTIF(Budgets!$T$11:$T$20, $D1801)&gt;0, $F$9, IF(COUNTIF(Budgets!$T$22:$T$46, $D1801)&gt;0, $E$9, "")))</f>
        <v/>
      </c>
      <c r="P1801" s="12" t="str">
        <f t="shared" si="137"/>
        <v/>
      </c>
      <c r="R1801" s="12" t="str">
        <f t="shared" si="138"/>
        <v/>
      </c>
      <c r="T1801" s="12" t="str">
        <f ca="1">IFERROR(INDEX(Report!$BE$6:$BE$17, MATCH($P1801, Report!$AZ$6:$AZ$17, 0)), "")</f>
        <v/>
      </c>
      <c r="V1801" s="12" t="str">
        <f t="shared" ca="1" si="139"/>
        <v/>
      </c>
      <c r="X1801" s="12" t="str">
        <f>IF($B1801="", "", IF(OR(ISNUMBER($B1801)=FALSE, $B1801&lt;Report!$AX$6, $B1801&gt;Report!$AY$17), "Red", ""))</f>
        <v/>
      </c>
    </row>
    <row r="1802" spans="1:24" x14ac:dyDescent="0.25">
      <c r="A1802" s="2"/>
      <c r="B1802" s="86"/>
      <c r="C1802" s="87"/>
      <c r="D1802" s="88"/>
      <c r="E1802" s="89"/>
      <c r="F1802" s="90"/>
      <c r="G1802" s="2"/>
      <c r="H1802" s="38" t="str">
        <f t="shared" si="135"/>
        <v/>
      </c>
      <c r="I1802" s="2"/>
      <c r="M1802" s="6" t="str">
        <f t="shared" si="136"/>
        <v/>
      </c>
      <c r="N1802" s="7" t="str">
        <f>IF($D1802="", "", IF(COUNTIF(Budgets!$T$11:$T$20, $D1802)&gt;0, $F$9, IF(COUNTIF(Budgets!$T$22:$T$46, $D1802)&gt;0, $E$9, "")))</f>
        <v/>
      </c>
      <c r="P1802" s="12" t="str">
        <f t="shared" si="137"/>
        <v/>
      </c>
      <c r="R1802" s="12" t="str">
        <f t="shared" si="138"/>
        <v/>
      </c>
      <c r="T1802" s="12" t="str">
        <f ca="1">IFERROR(INDEX(Report!$BE$6:$BE$17, MATCH($P1802, Report!$AZ$6:$AZ$17, 0)), "")</f>
        <v/>
      </c>
      <c r="V1802" s="12" t="str">
        <f t="shared" ca="1" si="139"/>
        <v/>
      </c>
      <c r="X1802" s="12" t="str">
        <f>IF($B1802="", "", IF(OR(ISNUMBER($B1802)=FALSE, $B1802&lt;Report!$AX$6, $B1802&gt;Report!$AY$17), "Red", ""))</f>
        <v/>
      </c>
    </row>
    <row r="1803" spans="1:24" x14ac:dyDescent="0.25">
      <c r="A1803" s="2"/>
      <c r="B1803" s="86"/>
      <c r="C1803" s="87"/>
      <c r="D1803" s="88"/>
      <c r="E1803" s="89"/>
      <c r="F1803" s="90"/>
      <c r="G1803" s="2"/>
      <c r="H1803" s="38" t="str">
        <f t="shared" si="135"/>
        <v/>
      </c>
      <c r="I1803" s="2"/>
      <c r="M1803" s="6" t="str">
        <f t="shared" si="136"/>
        <v/>
      </c>
      <c r="N1803" s="7" t="str">
        <f>IF($D1803="", "", IF(COUNTIF(Budgets!$T$11:$T$20, $D1803)&gt;0, $F$9, IF(COUNTIF(Budgets!$T$22:$T$46, $D1803)&gt;0, $E$9, "")))</f>
        <v/>
      </c>
      <c r="P1803" s="12" t="str">
        <f t="shared" si="137"/>
        <v/>
      </c>
      <c r="R1803" s="12" t="str">
        <f t="shared" si="138"/>
        <v/>
      </c>
      <c r="T1803" s="12" t="str">
        <f ca="1">IFERROR(INDEX(Report!$BE$6:$BE$17, MATCH($P1803, Report!$AZ$6:$AZ$17, 0)), "")</f>
        <v/>
      </c>
      <c r="V1803" s="12" t="str">
        <f t="shared" ca="1" si="139"/>
        <v/>
      </c>
      <c r="X1803" s="12" t="str">
        <f>IF($B1803="", "", IF(OR(ISNUMBER($B1803)=FALSE, $B1803&lt;Report!$AX$6, $B1803&gt;Report!$AY$17), "Red", ""))</f>
        <v/>
      </c>
    </row>
    <row r="1804" spans="1:24" x14ac:dyDescent="0.25">
      <c r="A1804" s="2"/>
      <c r="B1804" s="86"/>
      <c r="C1804" s="87"/>
      <c r="D1804" s="88"/>
      <c r="E1804" s="89"/>
      <c r="F1804" s="90"/>
      <c r="G1804" s="2"/>
      <c r="H1804" s="38" t="str">
        <f t="shared" ref="H1804:H1867" si="140">IF(OR($M1804="", $N1804=""), "", IF($M1804=$N1804, "", $H$9))</f>
        <v/>
      </c>
      <c r="I1804" s="2"/>
      <c r="M1804" s="6" t="str">
        <f t="shared" ref="M1804:M1867" si="141">IF(AND($E1804="", $F1804=""), "", IF(AND(NOT($E1804=""), NOT($F1804="")), "", IF($E1804="", $F$9, IF($F1804="", $E$9, ""))))</f>
        <v/>
      </c>
      <c r="N1804" s="7" t="str">
        <f>IF($D1804="", "", IF(COUNTIF(Budgets!$T$11:$T$20, $D1804)&gt;0, $F$9, IF(COUNTIF(Budgets!$T$22:$T$46, $D1804)&gt;0, $E$9, "")))</f>
        <v/>
      </c>
      <c r="P1804" s="12" t="str">
        <f t="shared" ref="P1804:P1867" si="142">IF($B1804="", "", IFERROR(TEXT($B1804, "mmm yyyy"), ""))</f>
        <v/>
      </c>
      <c r="R1804" s="12" t="str">
        <f t="shared" ref="R1804:R1867" si="143">IF(OR($P1804="", $D1804=""), "", CONCATENATE($D1804, " - ", $P1804))</f>
        <v/>
      </c>
      <c r="T1804" s="12" t="str">
        <f ca="1">IFERROR(INDEX(Report!$BE$6:$BE$17, MATCH($P1804, Report!$AZ$6:$AZ$17, 0)), "")</f>
        <v/>
      </c>
      <c r="V1804" s="12" t="str">
        <f t="shared" ref="V1804:V1867" ca="1" si="144">IF($T1804="X", IF($D1804="", "", $D1804), "")</f>
        <v/>
      </c>
      <c r="X1804" s="12" t="str">
        <f>IF($B1804="", "", IF(OR(ISNUMBER($B1804)=FALSE, $B1804&lt;Report!$AX$6, $B1804&gt;Report!$AY$17), "Red", ""))</f>
        <v/>
      </c>
    </row>
    <row r="1805" spans="1:24" x14ac:dyDescent="0.25">
      <c r="A1805" s="2"/>
      <c r="B1805" s="86"/>
      <c r="C1805" s="87"/>
      <c r="D1805" s="88"/>
      <c r="E1805" s="89"/>
      <c r="F1805" s="90"/>
      <c r="G1805" s="2"/>
      <c r="H1805" s="38" t="str">
        <f t="shared" si="140"/>
        <v/>
      </c>
      <c r="I1805" s="2"/>
      <c r="M1805" s="6" t="str">
        <f t="shared" si="141"/>
        <v/>
      </c>
      <c r="N1805" s="7" t="str">
        <f>IF($D1805="", "", IF(COUNTIF(Budgets!$T$11:$T$20, $D1805)&gt;0, $F$9, IF(COUNTIF(Budgets!$T$22:$T$46, $D1805)&gt;0, $E$9, "")))</f>
        <v/>
      </c>
      <c r="P1805" s="12" t="str">
        <f t="shared" si="142"/>
        <v/>
      </c>
      <c r="R1805" s="12" t="str">
        <f t="shared" si="143"/>
        <v/>
      </c>
      <c r="T1805" s="12" t="str">
        <f ca="1">IFERROR(INDEX(Report!$BE$6:$BE$17, MATCH($P1805, Report!$AZ$6:$AZ$17, 0)), "")</f>
        <v/>
      </c>
      <c r="V1805" s="12" t="str">
        <f t="shared" ca="1" si="144"/>
        <v/>
      </c>
      <c r="X1805" s="12" t="str">
        <f>IF($B1805="", "", IF(OR(ISNUMBER($B1805)=FALSE, $B1805&lt;Report!$AX$6, $B1805&gt;Report!$AY$17), "Red", ""))</f>
        <v/>
      </c>
    </row>
    <row r="1806" spans="1:24" x14ac:dyDescent="0.25">
      <c r="A1806" s="2"/>
      <c r="B1806" s="86"/>
      <c r="C1806" s="87"/>
      <c r="D1806" s="88"/>
      <c r="E1806" s="89"/>
      <c r="F1806" s="90"/>
      <c r="G1806" s="2"/>
      <c r="H1806" s="38" t="str">
        <f t="shared" si="140"/>
        <v/>
      </c>
      <c r="I1806" s="2"/>
      <c r="M1806" s="6" t="str">
        <f t="shared" si="141"/>
        <v/>
      </c>
      <c r="N1806" s="7" t="str">
        <f>IF($D1806="", "", IF(COUNTIF(Budgets!$T$11:$T$20, $D1806)&gt;0, $F$9, IF(COUNTIF(Budgets!$T$22:$T$46, $D1806)&gt;0, $E$9, "")))</f>
        <v/>
      </c>
      <c r="P1806" s="12" t="str">
        <f t="shared" si="142"/>
        <v/>
      </c>
      <c r="R1806" s="12" t="str">
        <f t="shared" si="143"/>
        <v/>
      </c>
      <c r="T1806" s="12" t="str">
        <f ca="1">IFERROR(INDEX(Report!$BE$6:$BE$17, MATCH($P1806, Report!$AZ$6:$AZ$17, 0)), "")</f>
        <v/>
      </c>
      <c r="V1806" s="12" t="str">
        <f t="shared" ca="1" si="144"/>
        <v/>
      </c>
      <c r="X1806" s="12" t="str">
        <f>IF($B1806="", "", IF(OR(ISNUMBER($B1806)=FALSE, $B1806&lt;Report!$AX$6, $B1806&gt;Report!$AY$17), "Red", ""))</f>
        <v/>
      </c>
    </row>
    <row r="1807" spans="1:24" x14ac:dyDescent="0.25">
      <c r="A1807" s="2"/>
      <c r="B1807" s="86"/>
      <c r="C1807" s="87"/>
      <c r="D1807" s="88"/>
      <c r="E1807" s="89"/>
      <c r="F1807" s="90"/>
      <c r="G1807" s="2"/>
      <c r="H1807" s="38" t="str">
        <f t="shared" si="140"/>
        <v/>
      </c>
      <c r="I1807" s="2"/>
      <c r="M1807" s="6" t="str">
        <f t="shared" si="141"/>
        <v/>
      </c>
      <c r="N1807" s="7" t="str">
        <f>IF($D1807="", "", IF(COUNTIF(Budgets!$T$11:$T$20, $D1807)&gt;0, $F$9, IF(COUNTIF(Budgets!$T$22:$T$46, $D1807)&gt;0, $E$9, "")))</f>
        <v/>
      </c>
      <c r="P1807" s="12" t="str">
        <f t="shared" si="142"/>
        <v/>
      </c>
      <c r="R1807" s="12" t="str">
        <f t="shared" si="143"/>
        <v/>
      </c>
      <c r="T1807" s="12" t="str">
        <f ca="1">IFERROR(INDEX(Report!$BE$6:$BE$17, MATCH($P1807, Report!$AZ$6:$AZ$17, 0)), "")</f>
        <v/>
      </c>
      <c r="V1807" s="12" t="str">
        <f t="shared" ca="1" si="144"/>
        <v/>
      </c>
      <c r="X1807" s="12" t="str">
        <f>IF($B1807="", "", IF(OR(ISNUMBER($B1807)=FALSE, $B1807&lt;Report!$AX$6, $B1807&gt;Report!$AY$17), "Red", ""))</f>
        <v/>
      </c>
    </row>
    <row r="1808" spans="1:24" x14ac:dyDescent="0.25">
      <c r="A1808" s="2"/>
      <c r="B1808" s="86"/>
      <c r="C1808" s="87"/>
      <c r="D1808" s="88"/>
      <c r="E1808" s="89"/>
      <c r="F1808" s="90"/>
      <c r="G1808" s="2"/>
      <c r="H1808" s="38" t="str">
        <f t="shared" si="140"/>
        <v/>
      </c>
      <c r="I1808" s="2"/>
      <c r="M1808" s="6" t="str">
        <f t="shared" si="141"/>
        <v/>
      </c>
      <c r="N1808" s="7" t="str">
        <f>IF($D1808="", "", IF(COUNTIF(Budgets!$T$11:$T$20, $D1808)&gt;0, $F$9, IF(COUNTIF(Budgets!$T$22:$T$46, $D1808)&gt;0, $E$9, "")))</f>
        <v/>
      </c>
      <c r="P1808" s="12" t="str">
        <f t="shared" si="142"/>
        <v/>
      </c>
      <c r="R1808" s="12" t="str">
        <f t="shared" si="143"/>
        <v/>
      </c>
      <c r="T1808" s="12" t="str">
        <f ca="1">IFERROR(INDEX(Report!$BE$6:$BE$17, MATCH($P1808, Report!$AZ$6:$AZ$17, 0)), "")</f>
        <v/>
      </c>
      <c r="V1808" s="12" t="str">
        <f t="shared" ca="1" si="144"/>
        <v/>
      </c>
      <c r="X1808" s="12" t="str">
        <f>IF($B1808="", "", IF(OR(ISNUMBER($B1808)=FALSE, $B1808&lt;Report!$AX$6, $B1808&gt;Report!$AY$17), "Red", ""))</f>
        <v/>
      </c>
    </row>
    <row r="1809" spans="1:24" x14ac:dyDescent="0.25">
      <c r="A1809" s="2"/>
      <c r="B1809" s="86"/>
      <c r="C1809" s="87"/>
      <c r="D1809" s="88"/>
      <c r="E1809" s="89"/>
      <c r="F1809" s="90"/>
      <c r="G1809" s="2"/>
      <c r="H1809" s="38" t="str">
        <f t="shared" si="140"/>
        <v/>
      </c>
      <c r="I1809" s="2"/>
      <c r="M1809" s="6" t="str">
        <f t="shared" si="141"/>
        <v/>
      </c>
      <c r="N1809" s="7" t="str">
        <f>IF($D1809="", "", IF(COUNTIF(Budgets!$T$11:$T$20, $D1809)&gt;0, $F$9, IF(COUNTIF(Budgets!$T$22:$T$46, $D1809)&gt;0, $E$9, "")))</f>
        <v/>
      </c>
      <c r="P1809" s="12" t="str">
        <f t="shared" si="142"/>
        <v/>
      </c>
      <c r="R1809" s="12" t="str">
        <f t="shared" si="143"/>
        <v/>
      </c>
      <c r="T1809" s="12" t="str">
        <f ca="1">IFERROR(INDEX(Report!$BE$6:$BE$17, MATCH($P1809, Report!$AZ$6:$AZ$17, 0)), "")</f>
        <v/>
      </c>
      <c r="V1809" s="12" t="str">
        <f t="shared" ca="1" si="144"/>
        <v/>
      </c>
      <c r="X1809" s="12" t="str">
        <f>IF($B1809="", "", IF(OR(ISNUMBER($B1809)=FALSE, $B1809&lt;Report!$AX$6, $B1809&gt;Report!$AY$17), "Red", ""))</f>
        <v/>
      </c>
    </row>
    <row r="1810" spans="1:24" x14ac:dyDescent="0.25">
      <c r="A1810" s="2"/>
      <c r="B1810" s="86"/>
      <c r="C1810" s="87"/>
      <c r="D1810" s="88"/>
      <c r="E1810" s="89"/>
      <c r="F1810" s="90"/>
      <c r="G1810" s="2"/>
      <c r="H1810" s="38" t="str">
        <f t="shared" si="140"/>
        <v/>
      </c>
      <c r="I1810" s="2"/>
      <c r="M1810" s="6" t="str">
        <f t="shared" si="141"/>
        <v/>
      </c>
      <c r="N1810" s="7" t="str">
        <f>IF($D1810="", "", IF(COUNTIF(Budgets!$T$11:$T$20, $D1810)&gt;0, $F$9, IF(COUNTIF(Budgets!$T$22:$T$46, $D1810)&gt;0, $E$9, "")))</f>
        <v/>
      </c>
      <c r="P1810" s="12" t="str">
        <f t="shared" si="142"/>
        <v/>
      </c>
      <c r="R1810" s="12" t="str">
        <f t="shared" si="143"/>
        <v/>
      </c>
      <c r="T1810" s="12" t="str">
        <f ca="1">IFERROR(INDEX(Report!$BE$6:$BE$17, MATCH($P1810, Report!$AZ$6:$AZ$17, 0)), "")</f>
        <v/>
      </c>
      <c r="V1810" s="12" t="str">
        <f t="shared" ca="1" si="144"/>
        <v/>
      </c>
      <c r="X1810" s="12" t="str">
        <f>IF($B1810="", "", IF(OR(ISNUMBER($B1810)=FALSE, $B1810&lt;Report!$AX$6, $B1810&gt;Report!$AY$17), "Red", ""))</f>
        <v/>
      </c>
    </row>
    <row r="1811" spans="1:24" x14ac:dyDescent="0.25">
      <c r="A1811" s="2"/>
      <c r="B1811" s="86"/>
      <c r="C1811" s="87"/>
      <c r="D1811" s="88"/>
      <c r="E1811" s="89"/>
      <c r="F1811" s="90"/>
      <c r="G1811" s="2"/>
      <c r="H1811" s="38" t="str">
        <f t="shared" si="140"/>
        <v/>
      </c>
      <c r="I1811" s="2"/>
      <c r="M1811" s="6" t="str">
        <f t="shared" si="141"/>
        <v/>
      </c>
      <c r="N1811" s="7" t="str">
        <f>IF($D1811="", "", IF(COUNTIF(Budgets!$T$11:$T$20, $D1811)&gt;0, $F$9, IF(COUNTIF(Budgets!$T$22:$T$46, $D1811)&gt;0, $E$9, "")))</f>
        <v/>
      </c>
      <c r="P1811" s="12" t="str">
        <f t="shared" si="142"/>
        <v/>
      </c>
      <c r="R1811" s="12" t="str">
        <f t="shared" si="143"/>
        <v/>
      </c>
      <c r="T1811" s="12" t="str">
        <f ca="1">IFERROR(INDEX(Report!$BE$6:$BE$17, MATCH($P1811, Report!$AZ$6:$AZ$17, 0)), "")</f>
        <v/>
      </c>
      <c r="V1811" s="12" t="str">
        <f t="shared" ca="1" si="144"/>
        <v/>
      </c>
      <c r="X1811" s="12" t="str">
        <f>IF($B1811="", "", IF(OR(ISNUMBER($B1811)=FALSE, $B1811&lt;Report!$AX$6, $B1811&gt;Report!$AY$17), "Red", ""))</f>
        <v/>
      </c>
    </row>
    <row r="1812" spans="1:24" x14ac:dyDescent="0.25">
      <c r="A1812" s="2"/>
      <c r="B1812" s="86"/>
      <c r="C1812" s="87"/>
      <c r="D1812" s="88"/>
      <c r="E1812" s="89"/>
      <c r="F1812" s="90"/>
      <c r="G1812" s="2"/>
      <c r="H1812" s="38" t="str">
        <f t="shared" si="140"/>
        <v/>
      </c>
      <c r="I1812" s="2"/>
      <c r="M1812" s="6" t="str">
        <f t="shared" si="141"/>
        <v/>
      </c>
      <c r="N1812" s="7" t="str">
        <f>IF($D1812="", "", IF(COUNTIF(Budgets!$T$11:$T$20, $D1812)&gt;0, $F$9, IF(COUNTIF(Budgets!$T$22:$T$46, $D1812)&gt;0, $E$9, "")))</f>
        <v/>
      </c>
      <c r="P1812" s="12" t="str">
        <f t="shared" si="142"/>
        <v/>
      </c>
      <c r="R1812" s="12" t="str">
        <f t="shared" si="143"/>
        <v/>
      </c>
      <c r="T1812" s="12" t="str">
        <f ca="1">IFERROR(INDEX(Report!$BE$6:$BE$17, MATCH($P1812, Report!$AZ$6:$AZ$17, 0)), "")</f>
        <v/>
      </c>
      <c r="V1812" s="12" t="str">
        <f t="shared" ca="1" si="144"/>
        <v/>
      </c>
      <c r="X1812" s="12" t="str">
        <f>IF($B1812="", "", IF(OR(ISNUMBER($B1812)=FALSE, $B1812&lt;Report!$AX$6, $B1812&gt;Report!$AY$17), "Red", ""))</f>
        <v/>
      </c>
    </row>
    <row r="1813" spans="1:24" x14ac:dyDescent="0.25">
      <c r="A1813" s="2"/>
      <c r="B1813" s="86"/>
      <c r="C1813" s="87"/>
      <c r="D1813" s="88"/>
      <c r="E1813" s="89"/>
      <c r="F1813" s="90"/>
      <c r="G1813" s="2"/>
      <c r="H1813" s="38" t="str">
        <f t="shared" si="140"/>
        <v/>
      </c>
      <c r="I1813" s="2"/>
      <c r="M1813" s="6" t="str">
        <f t="shared" si="141"/>
        <v/>
      </c>
      <c r="N1813" s="7" t="str">
        <f>IF($D1813="", "", IF(COUNTIF(Budgets!$T$11:$T$20, $D1813)&gt;0, $F$9, IF(COUNTIF(Budgets!$T$22:$T$46, $D1813)&gt;0, $E$9, "")))</f>
        <v/>
      </c>
      <c r="P1813" s="12" t="str">
        <f t="shared" si="142"/>
        <v/>
      </c>
      <c r="R1813" s="12" t="str">
        <f t="shared" si="143"/>
        <v/>
      </c>
      <c r="T1813" s="12" t="str">
        <f ca="1">IFERROR(INDEX(Report!$BE$6:$BE$17, MATCH($P1813, Report!$AZ$6:$AZ$17, 0)), "")</f>
        <v/>
      </c>
      <c r="V1813" s="12" t="str">
        <f t="shared" ca="1" si="144"/>
        <v/>
      </c>
      <c r="X1813" s="12" t="str">
        <f>IF($B1813="", "", IF(OR(ISNUMBER($B1813)=FALSE, $B1813&lt;Report!$AX$6, $B1813&gt;Report!$AY$17), "Red", ""))</f>
        <v/>
      </c>
    </row>
    <row r="1814" spans="1:24" x14ac:dyDescent="0.25">
      <c r="A1814" s="2"/>
      <c r="B1814" s="86"/>
      <c r="C1814" s="87"/>
      <c r="D1814" s="88"/>
      <c r="E1814" s="89"/>
      <c r="F1814" s="90"/>
      <c r="G1814" s="2"/>
      <c r="H1814" s="38" t="str">
        <f t="shared" si="140"/>
        <v/>
      </c>
      <c r="I1814" s="2"/>
      <c r="M1814" s="6" t="str">
        <f t="shared" si="141"/>
        <v/>
      </c>
      <c r="N1814" s="7" t="str">
        <f>IF($D1814="", "", IF(COUNTIF(Budgets!$T$11:$T$20, $D1814)&gt;0, $F$9, IF(COUNTIF(Budgets!$T$22:$T$46, $D1814)&gt;0, $E$9, "")))</f>
        <v/>
      </c>
      <c r="P1814" s="12" t="str">
        <f t="shared" si="142"/>
        <v/>
      </c>
      <c r="R1814" s="12" t="str">
        <f t="shared" si="143"/>
        <v/>
      </c>
      <c r="T1814" s="12" t="str">
        <f ca="1">IFERROR(INDEX(Report!$BE$6:$BE$17, MATCH($P1814, Report!$AZ$6:$AZ$17, 0)), "")</f>
        <v/>
      </c>
      <c r="V1814" s="12" t="str">
        <f t="shared" ca="1" si="144"/>
        <v/>
      </c>
      <c r="X1814" s="12" t="str">
        <f>IF($B1814="", "", IF(OR(ISNUMBER($B1814)=FALSE, $B1814&lt;Report!$AX$6, $B1814&gt;Report!$AY$17), "Red", ""))</f>
        <v/>
      </c>
    </row>
    <row r="1815" spans="1:24" x14ac:dyDescent="0.25">
      <c r="A1815" s="2"/>
      <c r="B1815" s="86"/>
      <c r="C1815" s="87"/>
      <c r="D1815" s="88"/>
      <c r="E1815" s="89"/>
      <c r="F1815" s="90"/>
      <c r="G1815" s="2"/>
      <c r="H1815" s="38" t="str">
        <f t="shared" si="140"/>
        <v/>
      </c>
      <c r="I1815" s="2"/>
      <c r="M1815" s="6" t="str">
        <f t="shared" si="141"/>
        <v/>
      </c>
      <c r="N1815" s="7" t="str">
        <f>IF($D1815="", "", IF(COUNTIF(Budgets!$T$11:$T$20, $D1815)&gt;0, $F$9, IF(COUNTIF(Budgets!$T$22:$T$46, $D1815)&gt;0, $E$9, "")))</f>
        <v/>
      </c>
      <c r="P1815" s="12" t="str">
        <f t="shared" si="142"/>
        <v/>
      </c>
      <c r="R1815" s="12" t="str">
        <f t="shared" si="143"/>
        <v/>
      </c>
      <c r="T1815" s="12" t="str">
        <f ca="1">IFERROR(INDEX(Report!$BE$6:$BE$17, MATCH($P1815, Report!$AZ$6:$AZ$17, 0)), "")</f>
        <v/>
      </c>
      <c r="V1815" s="12" t="str">
        <f t="shared" ca="1" si="144"/>
        <v/>
      </c>
      <c r="X1815" s="12" t="str">
        <f>IF($B1815="", "", IF(OR(ISNUMBER($B1815)=FALSE, $B1815&lt;Report!$AX$6, $B1815&gt;Report!$AY$17), "Red", ""))</f>
        <v/>
      </c>
    </row>
    <row r="1816" spans="1:24" x14ac:dyDescent="0.25">
      <c r="A1816" s="2"/>
      <c r="B1816" s="86"/>
      <c r="C1816" s="87"/>
      <c r="D1816" s="88"/>
      <c r="E1816" s="89"/>
      <c r="F1816" s="90"/>
      <c r="G1816" s="2"/>
      <c r="H1816" s="38" t="str">
        <f t="shared" si="140"/>
        <v/>
      </c>
      <c r="I1816" s="2"/>
      <c r="M1816" s="6" t="str">
        <f t="shared" si="141"/>
        <v/>
      </c>
      <c r="N1816" s="7" t="str">
        <f>IF($D1816="", "", IF(COUNTIF(Budgets!$T$11:$T$20, $D1816)&gt;0, $F$9, IF(COUNTIF(Budgets!$T$22:$T$46, $D1816)&gt;0, $E$9, "")))</f>
        <v/>
      </c>
      <c r="P1816" s="12" t="str">
        <f t="shared" si="142"/>
        <v/>
      </c>
      <c r="R1816" s="12" t="str">
        <f t="shared" si="143"/>
        <v/>
      </c>
      <c r="T1816" s="12" t="str">
        <f ca="1">IFERROR(INDEX(Report!$BE$6:$BE$17, MATCH($P1816, Report!$AZ$6:$AZ$17, 0)), "")</f>
        <v/>
      </c>
      <c r="V1816" s="12" t="str">
        <f t="shared" ca="1" si="144"/>
        <v/>
      </c>
      <c r="X1816" s="12" t="str">
        <f>IF($B1816="", "", IF(OR(ISNUMBER($B1816)=FALSE, $B1816&lt;Report!$AX$6, $B1816&gt;Report!$AY$17), "Red", ""))</f>
        <v/>
      </c>
    </row>
    <row r="1817" spans="1:24" x14ac:dyDescent="0.25">
      <c r="A1817" s="2"/>
      <c r="B1817" s="86"/>
      <c r="C1817" s="87"/>
      <c r="D1817" s="88"/>
      <c r="E1817" s="89"/>
      <c r="F1817" s="90"/>
      <c r="G1817" s="2"/>
      <c r="H1817" s="38" t="str">
        <f t="shared" si="140"/>
        <v/>
      </c>
      <c r="I1817" s="2"/>
      <c r="M1817" s="6" t="str">
        <f t="shared" si="141"/>
        <v/>
      </c>
      <c r="N1817" s="7" t="str">
        <f>IF($D1817="", "", IF(COUNTIF(Budgets!$T$11:$T$20, $D1817)&gt;0, $F$9, IF(COUNTIF(Budgets!$T$22:$T$46, $D1817)&gt;0, $E$9, "")))</f>
        <v/>
      </c>
      <c r="P1817" s="12" t="str">
        <f t="shared" si="142"/>
        <v/>
      </c>
      <c r="R1817" s="12" t="str">
        <f t="shared" si="143"/>
        <v/>
      </c>
      <c r="T1817" s="12" t="str">
        <f ca="1">IFERROR(INDEX(Report!$BE$6:$BE$17, MATCH($P1817, Report!$AZ$6:$AZ$17, 0)), "")</f>
        <v/>
      </c>
      <c r="V1817" s="12" t="str">
        <f t="shared" ca="1" si="144"/>
        <v/>
      </c>
      <c r="X1817" s="12" t="str">
        <f>IF($B1817="", "", IF(OR(ISNUMBER($B1817)=FALSE, $B1817&lt;Report!$AX$6, $B1817&gt;Report!$AY$17), "Red", ""))</f>
        <v/>
      </c>
    </row>
    <row r="1818" spans="1:24" x14ac:dyDescent="0.25">
      <c r="A1818" s="2"/>
      <c r="B1818" s="86"/>
      <c r="C1818" s="87"/>
      <c r="D1818" s="88"/>
      <c r="E1818" s="89"/>
      <c r="F1818" s="90"/>
      <c r="G1818" s="2"/>
      <c r="H1818" s="38" t="str">
        <f t="shared" si="140"/>
        <v/>
      </c>
      <c r="I1818" s="2"/>
      <c r="M1818" s="6" t="str">
        <f t="shared" si="141"/>
        <v/>
      </c>
      <c r="N1818" s="7" t="str">
        <f>IF($D1818="", "", IF(COUNTIF(Budgets!$T$11:$T$20, $D1818)&gt;0, $F$9, IF(COUNTIF(Budgets!$T$22:$T$46, $D1818)&gt;0, $E$9, "")))</f>
        <v/>
      </c>
      <c r="P1818" s="12" t="str">
        <f t="shared" si="142"/>
        <v/>
      </c>
      <c r="R1818" s="12" t="str">
        <f t="shared" si="143"/>
        <v/>
      </c>
      <c r="T1818" s="12" t="str">
        <f ca="1">IFERROR(INDEX(Report!$BE$6:$BE$17, MATCH($P1818, Report!$AZ$6:$AZ$17, 0)), "")</f>
        <v/>
      </c>
      <c r="V1818" s="12" t="str">
        <f t="shared" ca="1" si="144"/>
        <v/>
      </c>
      <c r="X1818" s="12" t="str">
        <f>IF($B1818="", "", IF(OR(ISNUMBER($B1818)=FALSE, $B1818&lt;Report!$AX$6, $B1818&gt;Report!$AY$17), "Red", ""))</f>
        <v/>
      </c>
    </row>
    <row r="1819" spans="1:24" x14ac:dyDescent="0.25">
      <c r="A1819" s="2"/>
      <c r="B1819" s="86"/>
      <c r="C1819" s="87"/>
      <c r="D1819" s="88"/>
      <c r="E1819" s="89"/>
      <c r="F1819" s="90"/>
      <c r="G1819" s="2"/>
      <c r="H1819" s="38" t="str">
        <f t="shared" si="140"/>
        <v/>
      </c>
      <c r="I1819" s="2"/>
      <c r="M1819" s="6" t="str">
        <f t="shared" si="141"/>
        <v/>
      </c>
      <c r="N1819" s="7" t="str">
        <f>IF($D1819="", "", IF(COUNTIF(Budgets!$T$11:$T$20, $D1819)&gt;0, $F$9, IF(COUNTIF(Budgets!$T$22:$T$46, $D1819)&gt;0, $E$9, "")))</f>
        <v/>
      </c>
      <c r="P1819" s="12" t="str">
        <f t="shared" si="142"/>
        <v/>
      </c>
      <c r="R1819" s="12" t="str">
        <f t="shared" si="143"/>
        <v/>
      </c>
      <c r="T1819" s="12" t="str">
        <f ca="1">IFERROR(INDEX(Report!$BE$6:$BE$17, MATCH($P1819, Report!$AZ$6:$AZ$17, 0)), "")</f>
        <v/>
      </c>
      <c r="V1819" s="12" t="str">
        <f t="shared" ca="1" si="144"/>
        <v/>
      </c>
      <c r="X1819" s="12" t="str">
        <f>IF($B1819="", "", IF(OR(ISNUMBER($B1819)=FALSE, $B1819&lt;Report!$AX$6, $B1819&gt;Report!$AY$17), "Red", ""))</f>
        <v/>
      </c>
    </row>
    <row r="1820" spans="1:24" x14ac:dyDescent="0.25">
      <c r="A1820" s="2"/>
      <c r="B1820" s="86"/>
      <c r="C1820" s="87"/>
      <c r="D1820" s="88"/>
      <c r="E1820" s="89"/>
      <c r="F1820" s="90"/>
      <c r="G1820" s="2"/>
      <c r="H1820" s="38" t="str">
        <f t="shared" si="140"/>
        <v/>
      </c>
      <c r="I1820" s="2"/>
      <c r="M1820" s="6" t="str">
        <f t="shared" si="141"/>
        <v/>
      </c>
      <c r="N1820" s="7" t="str">
        <f>IF($D1820="", "", IF(COUNTIF(Budgets!$T$11:$T$20, $D1820)&gt;0, $F$9, IF(COUNTIF(Budgets!$T$22:$T$46, $D1820)&gt;0, $E$9, "")))</f>
        <v/>
      </c>
      <c r="P1820" s="12" t="str">
        <f t="shared" si="142"/>
        <v/>
      </c>
      <c r="R1820" s="12" t="str">
        <f t="shared" si="143"/>
        <v/>
      </c>
      <c r="T1820" s="12" t="str">
        <f ca="1">IFERROR(INDEX(Report!$BE$6:$BE$17, MATCH($P1820, Report!$AZ$6:$AZ$17, 0)), "")</f>
        <v/>
      </c>
      <c r="V1820" s="12" t="str">
        <f t="shared" ca="1" si="144"/>
        <v/>
      </c>
      <c r="X1820" s="12" t="str">
        <f>IF($B1820="", "", IF(OR(ISNUMBER($B1820)=FALSE, $B1820&lt;Report!$AX$6, $B1820&gt;Report!$AY$17), "Red", ""))</f>
        <v/>
      </c>
    </row>
    <row r="1821" spans="1:24" x14ac:dyDescent="0.25">
      <c r="A1821" s="2"/>
      <c r="B1821" s="86"/>
      <c r="C1821" s="87"/>
      <c r="D1821" s="88"/>
      <c r="E1821" s="89"/>
      <c r="F1821" s="90"/>
      <c r="G1821" s="2"/>
      <c r="H1821" s="38" t="str">
        <f t="shared" si="140"/>
        <v/>
      </c>
      <c r="I1821" s="2"/>
      <c r="M1821" s="6" t="str">
        <f t="shared" si="141"/>
        <v/>
      </c>
      <c r="N1821" s="7" t="str">
        <f>IF($D1821="", "", IF(COUNTIF(Budgets!$T$11:$T$20, $D1821)&gt;0, $F$9, IF(COUNTIF(Budgets!$T$22:$T$46, $D1821)&gt;0, $E$9, "")))</f>
        <v/>
      </c>
      <c r="P1821" s="12" t="str">
        <f t="shared" si="142"/>
        <v/>
      </c>
      <c r="R1821" s="12" t="str">
        <f t="shared" si="143"/>
        <v/>
      </c>
      <c r="T1821" s="12" t="str">
        <f ca="1">IFERROR(INDEX(Report!$BE$6:$BE$17, MATCH($P1821, Report!$AZ$6:$AZ$17, 0)), "")</f>
        <v/>
      </c>
      <c r="V1821" s="12" t="str">
        <f t="shared" ca="1" si="144"/>
        <v/>
      </c>
      <c r="X1821" s="12" t="str">
        <f>IF($B1821="", "", IF(OR(ISNUMBER($B1821)=FALSE, $B1821&lt;Report!$AX$6, $B1821&gt;Report!$AY$17), "Red", ""))</f>
        <v/>
      </c>
    </row>
    <row r="1822" spans="1:24" x14ac:dyDescent="0.25">
      <c r="A1822" s="2"/>
      <c r="B1822" s="86"/>
      <c r="C1822" s="87"/>
      <c r="D1822" s="88"/>
      <c r="E1822" s="89"/>
      <c r="F1822" s="90"/>
      <c r="G1822" s="2"/>
      <c r="H1822" s="38" t="str">
        <f t="shared" si="140"/>
        <v/>
      </c>
      <c r="I1822" s="2"/>
      <c r="M1822" s="6" t="str">
        <f t="shared" si="141"/>
        <v/>
      </c>
      <c r="N1822" s="7" t="str">
        <f>IF($D1822="", "", IF(COUNTIF(Budgets!$T$11:$T$20, $D1822)&gt;0, $F$9, IF(COUNTIF(Budgets!$T$22:$T$46, $D1822)&gt;0, $E$9, "")))</f>
        <v/>
      </c>
      <c r="P1822" s="12" t="str">
        <f t="shared" si="142"/>
        <v/>
      </c>
      <c r="R1822" s="12" t="str">
        <f t="shared" si="143"/>
        <v/>
      </c>
      <c r="T1822" s="12" t="str">
        <f ca="1">IFERROR(INDEX(Report!$BE$6:$BE$17, MATCH($P1822, Report!$AZ$6:$AZ$17, 0)), "")</f>
        <v/>
      </c>
      <c r="V1822" s="12" t="str">
        <f t="shared" ca="1" si="144"/>
        <v/>
      </c>
      <c r="X1822" s="12" t="str">
        <f>IF($B1822="", "", IF(OR(ISNUMBER($B1822)=FALSE, $B1822&lt;Report!$AX$6, $B1822&gt;Report!$AY$17), "Red", ""))</f>
        <v/>
      </c>
    </row>
    <row r="1823" spans="1:24" x14ac:dyDescent="0.25">
      <c r="A1823" s="2"/>
      <c r="B1823" s="86"/>
      <c r="C1823" s="87"/>
      <c r="D1823" s="88"/>
      <c r="E1823" s="89"/>
      <c r="F1823" s="90"/>
      <c r="G1823" s="2"/>
      <c r="H1823" s="38" t="str">
        <f t="shared" si="140"/>
        <v/>
      </c>
      <c r="I1823" s="2"/>
      <c r="M1823" s="6" t="str">
        <f t="shared" si="141"/>
        <v/>
      </c>
      <c r="N1823" s="7" t="str">
        <f>IF($D1823="", "", IF(COUNTIF(Budgets!$T$11:$T$20, $D1823)&gt;0, $F$9, IF(COUNTIF(Budgets!$T$22:$T$46, $D1823)&gt;0, $E$9, "")))</f>
        <v/>
      </c>
      <c r="P1823" s="12" t="str">
        <f t="shared" si="142"/>
        <v/>
      </c>
      <c r="R1823" s="12" t="str">
        <f t="shared" si="143"/>
        <v/>
      </c>
      <c r="T1823" s="12" t="str">
        <f ca="1">IFERROR(INDEX(Report!$BE$6:$BE$17, MATCH($P1823, Report!$AZ$6:$AZ$17, 0)), "")</f>
        <v/>
      </c>
      <c r="V1823" s="12" t="str">
        <f t="shared" ca="1" si="144"/>
        <v/>
      </c>
      <c r="X1823" s="12" t="str">
        <f>IF($B1823="", "", IF(OR(ISNUMBER($B1823)=FALSE, $B1823&lt;Report!$AX$6, $B1823&gt;Report!$AY$17), "Red", ""))</f>
        <v/>
      </c>
    </row>
    <row r="1824" spans="1:24" x14ac:dyDescent="0.25">
      <c r="A1824" s="2"/>
      <c r="B1824" s="86"/>
      <c r="C1824" s="87"/>
      <c r="D1824" s="88"/>
      <c r="E1824" s="89"/>
      <c r="F1824" s="90"/>
      <c r="G1824" s="2"/>
      <c r="H1824" s="38" t="str">
        <f t="shared" si="140"/>
        <v/>
      </c>
      <c r="I1824" s="2"/>
      <c r="M1824" s="6" t="str">
        <f t="shared" si="141"/>
        <v/>
      </c>
      <c r="N1824" s="7" t="str">
        <f>IF($D1824="", "", IF(COUNTIF(Budgets!$T$11:$T$20, $D1824)&gt;0, $F$9, IF(COUNTIF(Budgets!$T$22:$T$46, $D1824)&gt;0, $E$9, "")))</f>
        <v/>
      </c>
      <c r="P1824" s="12" t="str">
        <f t="shared" si="142"/>
        <v/>
      </c>
      <c r="R1824" s="12" t="str">
        <f t="shared" si="143"/>
        <v/>
      </c>
      <c r="T1824" s="12" t="str">
        <f ca="1">IFERROR(INDEX(Report!$BE$6:$BE$17, MATCH($P1824, Report!$AZ$6:$AZ$17, 0)), "")</f>
        <v/>
      </c>
      <c r="V1824" s="12" t="str">
        <f t="shared" ca="1" si="144"/>
        <v/>
      </c>
      <c r="X1824" s="12" t="str">
        <f>IF($B1824="", "", IF(OR(ISNUMBER($B1824)=FALSE, $B1824&lt;Report!$AX$6, $B1824&gt;Report!$AY$17), "Red", ""))</f>
        <v/>
      </c>
    </row>
    <row r="1825" spans="1:24" x14ac:dyDescent="0.25">
      <c r="A1825" s="2"/>
      <c r="B1825" s="86"/>
      <c r="C1825" s="87"/>
      <c r="D1825" s="88"/>
      <c r="E1825" s="89"/>
      <c r="F1825" s="90"/>
      <c r="G1825" s="2"/>
      <c r="H1825" s="38" t="str">
        <f t="shared" si="140"/>
        <v/>
      </c>
      <c r="I1825" s="2"/>
      <c r="M1825" s="6" t="str">
        <f t="shared" si="141"/>
        <v/>
      </c>
      <c r="N1825" s="7" t="str">
        <f>IF($D1825="", "", IF(COUNTIF(Budgets!$T$11:$T$20, $D1825)&gt;0, $F$9, IF(COUNTIF(Budgets!$T$22:$T$46, $D1825)&gt;0, $E$9, "")))</f>
        <v/>
      </c>
      <c r="P1825" s="12" t="str">
        <f t="shared" si="142"/>
        <v/>
      </c>
      <c r="R1825" s="12" t="str">
        <f t="shared" si="143"/>
        <v/>
      </c>
      <c r="T1825" s="12" t="str">
        <f ca="1">IFERROR(INDEX(Report!$BE$6:$BE$17, MATCH($P1825, Report!$AZ$6:$AZ$17, 0)), "")</f>
        <v/>
      </c>
      <c r="V1825" s="12" t="str">
        <f t="shared" ca="1" si="144"/>
        <v/>
      </c>
      <c r="X1825" s="12" t="str">
        <f>IF($B1825="", "", IF(OR(ISNUMBER($B1825)=FALSE, $B1825&lt;Report!$AX$6, $B1825&gt;Report!$AY$17), "Red", ""))</f>
        <v/>
      </c>
    </row>
    <row r="1826" spans="1:24" x14ac:dyDescent="0.25">
      <c r="A1826" s="2"/>
      <c r="B1826" s="86"/>
      <c r="C1826" s="87"/>
      <c r="D1826" s="88"/>
      <c r="E1826" s="89"/>
      <c r="F1826" s="90"/>
      <c r="G1826" s="2"/>
      <c r="H1826" s="38" t="str">
        <f t="shared" si="140"/>
        <v/>
      </c>
      <c r="I1826" s="2"/>
      <c r="M1826" s="6" t="str">
        <f t="shared" si="141"/>
        <v/>
      </c>
      <c r="N1826" s="7" t="str">
        <f>IF($D1826="", "", IF(COUNTIF(Budgets!$T$11:$T$20, $D1826)&gt;0, $F$9, IF(COUNTIF(Budgets!$T$22:$T$46, $D1826)&gt;0, $E$9, "")))</f>
        <v/>
      </c>
      <c r="P1826" s="12" t="str">
        <f t="shared" si="142"/>
        <v/>
      </c>
      <c r="R1826" s="12" t="str">
        <f t="shared" si="143"/>
        <v/>
      </c>
      <c r="T1826" s="12" t="str">
        <f ca="1">IFERROR(INDEX(Report!$BE$6:$BE$17, MATCH($P1826, Report!$AZ$6:$AZ$17, 0)), "")</f>
        <v/>
      </c>
      <c r="V1826" s="12" t="str">
        <f t="shared" ca="1" si="144"/>
        <v/>
      </c>
      <c r="X1826" s="12" t="str">
        <f>IF($B1826="", "", IF(OR(ISNUMBER($B1826)=FALSE, $B1826&lt;Report!$AX$6, $B1826&gt;Report!$AY$17), "Red", ""))</f>
        <v/>
      </c>
    </row>
    <row r="1827" spans="1:24" x14ac:dyDescent="0.25">
      <c r="A1827" s="2"/>
      <c r="B1827" s="86"/>
      <c r="C1827" s="87"/>
      <c r="D1827" s="88"/>
      <c r="E1827" s="89"/>
      <c r="F1827" s="90"/>
      <c r="G1827" s="2"/>
      <c r="H1827" s="38" t="str">
        <f t="shared" si="140"/>
        <v/>
      </c>
      <c r="I1827" s="2"/>
      <c r="M1827" s="6" t="str">
        <f t="shared" si="141"/>
        <v/>
      </c>
      <c r="N1827" s="7" t="str">
        <f>IF($D1827="", "", IF(COUNTIF(Budgets!$T$11:$T$20, $D1827)&gt;0, $F$9, IF(COUNTIF(Budgets!$T$22:$T$46, $D1827)&gt;0, $E$9, "")))</f>
        <v/>
      </c>
      <c r="P1827" s="12" t="str">
        <f t="shared" si="142"/>
        <v/>
      </c>
      <c r="R1827" s="12" t="str">
        <f t="shared" si="143"/>
        <v/>
      </c>
      <c r="T1827" s="12" t="str">
        <f ca="1">IFERROR(INDEX(Report!$BE$6:$BE$17, MATCH($P1827, Report!$AZ$6:$AZ$17, 0)), "")</f>
        <v/>
      </c>
      <c r="V1827" s="12" t="str">
        <f t="shared" ca="1" si="144"/>
        <v/>
      </c>
      <c r="X1827" s="12" t="str">
        <f>IF($B1827="", "", IF(OR(ISNUMBER($B1827)=FALSE, $B1827&lt;Report!$AX$6, $B1827&gt;Report!$AY$17), "Red", ""))</f>
        <v/>
      </c>
    </row>
    <row r="1828" spans="1:24" x14ac:dyDescent="0.25">
      <c r="A1828" s="2"/>
      <c r="B1828" s="86"/>
      <c r="C1828" s="87"/>
      <c r="D1828" s="88"/>
      <c r="E1828" s="89"/>
      <c r="F1828" s="90"/>
      <c r="G1828" s="2"/>
      <c r="H1828" s="38" t="str">
        <f t="shared" si="140"/>
        <v/>
      </c>
      <c r="I1828" s="2"/>
      <c r="M1828" s="6" t="str">
        <f t="shared" si="141"/>
        <v/>
      </c>
      <c r="N1828" s="7" t="str">
        <f>IF($D1828="", "", IF(COUNTIF(Budgets!$T$11:$T$20, $D1828)&gt;0, $F$9, IF(COUNTIF(Budgets!$T$22:$T$46, $D1828)&gt;0, $E$9, "")))</f>
        <v/>
      </c>
      <c r="P1828" s="12" t="str">
        <f t="shared" si="142"/>
        <v/>
      </c>
      <c r="R1828" s="12" t="str">
        <f t="shared" si="143"/>
        <v/>
      </c>
      <c r="T1828" s="12" t="str">
        <f ca="1">IFERROR(INDEX(Report!$BE$6:$BE$17, MATCH($P1828, Report!$AZ$6:$AZ$17, 0)), "")</f>
        <v/>
      </c>
      <c r="V1828" s="12" t="str">
        <f t="shared" ca="1" si="144"/>
        <v/>
      </c>
      <c r="X1828" s="12" t="str">
        <f>IF($B1828="", "", IF(OR(ISNUMBER($B1828)=FALSE, $B1828&lt;Report!$AX$6, $B1828&gt;Report!$AY$17), "Red", ""))</f>
        <v/>
      </c>
    </row>
    <row r="1829" spans="1:24" x14ac:dyDescent="0.25">
      <c r="A1829" s="2"/>
      <c r="B1829" s="86"/>
      <c r="C1829" s="87"/>
      <c r="D1829" s="88"/>
      <c r="E1829" s="89"/>
      <c r="F1829" s="90"/>
      <c r="G1829" s="2"/>
      <c r="H1829" s="38" t="str">
        <f t="shared" si="140"/>
        <v/>
      </c>
      <c r="I1829" s="2"/>
      <c r="M1829" s="6" t="str">
        <f t="shared" si="141"/>
        <v/>
      </c>
      <c r="N1829" s="7" t="str">
        <f>IF($D1829="", "", IF(COUNTIF(Budgets!$T$11:$T$20, $D1829)&gt;0, $F$9, IF(COUNTIF(Budgets!$T$22:$T$46, $D1829)&gt;0, $E$9, "")))</f>
        <v/>
      </c>
      <c r="P1829" s="12" t="str">
        <f t="shared" si="142"/>
        <v/>
      </c>
      <c r="R1829" s="12" t="str">
        <f t="shared" si="143"/>
        <v/>
      </c>
      <c r="T1829" s="12" t="str">
        <f ca="1">IFERROR(INDEX(Report!$BE$6:$BE$17, MATCH($P1829, Report!$AZ$6:$AZ$17, 0)), "")</f>
        <v/>
      </c>
      <c r="V1829" s="12" t="str">
        <f t="shared" ca="1" si="144"/>
        <v/>
      </c>
      <c r="X1829" s="12" t="str">
        <f>IF($B1829="", "", IF(OR(ISNUMBER($B1829)=FALSE, $B1829&lt;Report!$AX$6, $B1829&gt;Report!$AY$17), "Red", ""))</f>
        <v/>
      </c>
    </row>
    <row r="1830" spans="1:24" x14ac:dyDescent="0.25">
      <c r="A1830" s="2"/>
      <c r="B1830" s="86"/>
      <c r="C1830" s="87"/>
      <c r="D1830" s="88"/>
      <c r="E1830" s="89"/>
      <c r="F1830" s="90"/>
      <c r="G1830" s="2"/>
      <c r="H1830" s="38" t="str">
        <f t="shared" si="140"/>
        <v/>
      </c>
      <c r="I1830" s="2"/>
      <c r="M1830" s="6" t="str">
        <f t="shared" si="141"/>
        <v/>
      </c>
      <c r="N1830" s="7" t="str">
        <f>IF($D1830="", "", IF(COUNTIF(Budgets!$T$11:$T$20, $D1830)&gt;0, $F$9, IF(COUNTIF(Budgets!$T$22:$T$46, $D1830)&gt;0, $E$9, "")))</f>
        <v/>
      </c>
      <c r="P1830" s="12" t="str">
        <f t="shared" si="142"/>
        <v/>
      </c>
      <c r="R1830" s="12" t="str">
        <f t="shared" si="143"/>
        <v/>
      </c>
      <c r="T1830" s="12" t="str">
        <f ca="1">IFERROR(INDEX(Report!$BE$6:$BE$17, MATCH($P1830, Report!$AZ$6:$AZ$17, 0)), "")</f>
        <v/>
      </c>
      <c r="V1830" s="12" t="str">
        <f t="shared" ca="1" si="144"/>
        <v/>
      </c>
      <c r="X1830" s="12" t="str">
        <f>IF($B1830="", "", IF(OR(ISNUMBER($B1830)=FALSE, $B1830&lt;Report!$AX$6, $B1830&gt;Report!$AY$17), "Red", ""))</f>
        <v/>
      </c>
    </row>
    <row r="1831" spans="1:24" x14ac:dyDescent="0.25">
      <c r="A1831" s="2"/>
      <c r="B1831" s="86"/>
      <c r="C1831" s="87"/>
      <c r="D1831" s="88"/>
      <c r="E1831" s="89"/>
      <c r="F1831" s="90"/>
      <c r="G1831" s="2"/>
      <c r="H1831" s="38" t="str">
        <f t="shared" si="140"/>
        <v/>
      </c>
      <c r="I1831" s="2"/>
      <c r="M1831" s="6" t="str">
        <f t="shared" si="141"/>
        <v/>
      </c>
      <c r="N1831" s="7" t="str">
        <f>IF($D1831="", "", IF(COUNTIF(Budgets!$T$11:$T$20, $D1831)&gt;0, $F$9, IF(COUNTIF(Budgets!$T$22:$T$46, $D1831)&gt;0, $E$9, "")))</f>
        <v/>
      </c>
      <c r="P1831" s="12" t="str">
        <f t="shared" si="142"/>
        <v/>
      </c>
      <c r="R1831" s="12" t="str">
        <f t="shared" si="143"/>
        <v/>
      </c>
      <c r="T1831" s="12" t="str">
        <f ca="1">IFERROR(INDEX(Report!$BE$6:$BE$17, MATCH($P1831, Report!$AZ$6:$AZ$17, 0)), "")</f>
        <v/>
      </c>
      <c r="V1831" s="12" t="str">
        <f t="shared" ca="1" si="144"/>
        <v/>
      </c>
      <c r="X1831" s="12" t="str">
        <f>IF($B1831="", "", IF(OR(ISNUMBER($B1831)=FALSE, $B1831&lt;Report!$AX$6, $B1831&gt;Report!$AY$17), "Red", ""))</f>
        <v/>
      </c>
    </row>
    <row r="1832" spans="1:24" x14ac:dyDescent="0.25">
      <c r="A1832" s="2"/>
      <c r="B1832" s="86"/>
      <c r="C1832" s="87"/>
      <c r="D1832" s="88"/>
      <c r="E1832" s="89"/>
      <c r="F1832" s="90"/>
      <c r="G1832" s="2"/>
      <c r="H1832" s="38" t="str">
        <f t="shared" si="140"/>
        <v/>
      </c>
      <c r="I1832" s="2"/>
      <c r="M1832" s="6" t="str">
        <f t="shared" si="141"/>
        <v/>
      </c>
      <c r="N1832" s="7" t="str">
        <f>IF($D1832="", "", IF(COUNTIF(Budgets!$T$11:$T$20, $D1832)&gt;0, $F$9, IF(COUNTIF(Budgets!$T$22:$T$46, $D1832)&gt;0, $E$9, "")))</f>
        <v/>
      </c>
      <c r="P1832" s="12" t="str">
        <f t="shared" si="142"/>
        <v/>
      </c>
      <c r="R1832" s="12" t="str">
        <f t="shared" si="143"/>
        <v/>
      </c>
      <c r="T1832" s="12" t="str">
        <f ca="1">IFERROR(INDEX(Report!$BE$6:$BE$17, MATCH($P1832, Report!$AZ$6:$AZ$17, 0)), "")</f>
        <v/>
      </c>
      <c r="V1832" s="12" t="str">
        <f t="shared" ca="1" si="144"/>
        <v/>
      </c>
      <c r="X1832" s="12" t="str">
        <f>IF($B1832="", "", IF(OR(ISNUMBER($B1832)=FALSE, $B1832&lt;Report!$AX$6, $B1832&gt;Report!$AY$17), "Red", ""))</f>
        <v/>
      </c>
    </row>
    <row r="1833" spans="1:24" x14ac:dyDescent="0.25">
      <c r="A1833" s="2"/>
      <c r="B1833" s="86"/>
      <c r="C1833" s="87"/>
      <c r="D1833" s="88"/>
      <c r="E1833" s="89"/>
      <c r="F1833" s="90"/>
      <c r="G1833" s="2"/>
      <c r="H1833" s="38" t="str">
        <f t="shared" si="140"/>
        <v/>
      </c>
      <c r="I1833" s="2"/>
      <c r="M1833" s="6" t="str">
        <f t="shared" si="141"/>
        <v/>
      </c>
      <c r="N1833" s="7" t="str">
        <f>IF($D1833="", "", IF(COUNTIF(Budgets!$T$11:$T$20, $D1833)&gt;0, $F$9, IF(COUNTIF(Budgets!$T$22:$T$46, $D1833)&gt;0, $E$9, "")))</f>
        <v/>
      </c>
      <c r="P1833" s="12" t="str">
        <f t="shared" si="142"/>
        <v/>
      </c>
      <c r="R1833" s="12" t="str">
        <f t="shared" si="143"/>
        <v/>
      </c>
      <c r="T1833" s="12" t="str">
        <f ca="1">IFERROR(INDEX(Report!$BE$6:$BE$17, MATCH($P1833, Report!$AZ$6:$AZ$17, 0)), "")</f>
        <v/>
      </c>
      <c r="V1833" s="12" t="str">
        <f t="shared" ca="1" si="144"/>
        <v/>
      </c>
      <c r="X1833" s="12" t="str">
        <f>IF($B1833="", "", IF(OR(ISNUMBER($B1833)=FALSE, $B1833&lt;Report!$AX$6, $B1833&gt;Report!$AY$17), "Red", ""))</f>
        <v/>
      </c>
    </row>
    <row r="1834" spans="1:24" x14ac:dyDescent="0.25">
      <c r="A1834" s="2"/>
      <c r="B1834" s="86"/>
      <c r="C1834" s="87"/>
      <c r="D1834" s="88"/>
      <c r="E1834" s="89"/>
      <c r="F1834" s="90"/>
      <c r="G1834" s="2"/>
      <c r="H1834" s="38" t="str">
        <f t="shared" si="140"/>
        <v/>
      </c>
      <c r="I1834" s="2"/>
      <c r="M1834" s="6" t="str">
        <f t="shared" si="141"/>
        <v/>
      </c>
      <c r="N1834" s="7" t="str">
        <f>IF($D1834="", "", IF(COUNTIF(Budgets!$T$11:$T$20, $D1834)&gt;0, $F$9, IF(COUNTIF(Budgets!$T$22:$T$46, $D1834)&gt;0, $E$9, "")))</f>
        <v/>
      </c>
      <c r="P1834" s="12" t="str">
        <f t="shared" si="142"/>
        <v/>
      </c>
      <c r="R1834" s="12" t="str">
        <f t="shared" si="143"/>
        <v/>
      </c>
      <c r="T1834" s="12" t="str">
        <f ca="1">IFERROR(INDEX(Report!$BE$6:$BE$17, MATCH($P1834, Report!$AZ$6:$AZ$17, 0)), "")</f>
        <v/>
      </c>
      <c r="V1834" s="12" t="str">
        <f t="shared" ca="1" si="144"/>
        <v/>
      </c>
      <c r="X1834" s="12" t="str">
        <f>IF($B1834="", "", IF(OR(ISNUMBER($B1834)=FALSE, $B1834&lt;Report!$AX$6, $B1834&gt;Report!$AY$17), "Red", ""))</f>
        <v/>
      </c>
    </row>
    <row r="1835" spans="1:24" x14ac:dyDescent="0.25">
      <c r="A1835" s="2"/>
      <c r="B1835" s="86"/>
      <c r="C1835" s="87"/>
      <c r="D1835" s="88"/>
      <c r="E1835" s="89"/>
      <c r="F1835" s="90"/>
      <c r="G1835" s="2"/>
      <c r="H1835" s="38" t="str">
        <f t="shared" si="140"/>
        <v/>
      </c>
      <c r="I1835" s="2"/>
      <c r="M1835" s="6" t="str">
        <f t="shared" si="141"/>
        <v/>
      </c>
      <c r="N1835" s="7" t="str">
        <f>IF($D1835="", "", IF(COUNTIF(Budgets!$T$11:$T$20, $D1835)&gt;0, $F$9, IF(COUNTIF(Budgets!$T$22:$T$46, $D1835)&gt;0, $E$9, "")))</f>
        <v/>
      </c>
      <c r="P1835" s="12" t="str">
        <f t="shared" si="142"/>
        <v/>
      </c>
      <c r="R1835" s="12" t="str">
        <f t="shared" si="143"/>
        <v/>
      </c>
      <c r="T1835" s="12" t="str">
        <f ca="1">IFERROR(INDEX(Report!$BE$6:$BE$17, MATCH($P1835, Report!$AZ$6:$AZ$17, 0)), "")</f>
        <v/>
      </c>
      <c r="V1835" s="12" t="str">
        <f t="shared" ca="1" si="144"/>
        <v/>
      </c>
      <c r="X1835" s="12" t="str">
        <f>IF($B1835="", "", IF(OR(ISNUMBER($B1835)=FALSE, $B1835&lt;Report!$AX$6, $B1835&gt;Report!$AY$17), "Red", ""))</f>
        <v/>
      </c>
    </row>
    <row r="1836" spans="1:24" x14ac:dyDescent="0.25">
      <c r="A1836" s="2"/>
      <c r="B1836" s="86"/>
      <c r="C1836" s="87"/>
      <c r="D1836" s="88"/>
      <c r="E1836" s="89"/>
      <c r="F1836" s="90"/>
      <c r="G1836" s="2"/>
      <c r="H1836" s="38" t="str">
        <f t="shared" si="140"/>
        <v/>
      </c>
      <c r="I1836" s="2"/>
      <c r="M1836" s="6" t="str">
        <f t="shared" si="141"/>
        <v/>
      </c>
      <c r="N1836" s="7" t="str">
        <f>IF($D1836="", "", IF(COUNTIF(Budgets!$T$11:$T$20, $D1836)&gt;0, $F$9, IF(COUNTIF(Budgets!$T$22:$T$46, $D1836)&gt;0, $E$9, "")))</f>
        <v/>
      </c>
      <c r="P1836" s="12" t="str">
        <f t="shared" si="142"/>
        <v/>
      </c>
      <c r="R1836" s="12" t="str">
        <f t="shared" si="143"/>
        <v/>
      </c>
      <c r="T1836" s="12" t="str">
        <f ca="1">IFERROR(INDEX(Report!$BE$6:$BE$17, MATCH($P1836, Report!$AZ$6:$AZ$17, 0)), "")</f>
        <v/>
      </c>
      <c r="V1836" s="12" t="str">
        <f t="shared" ca="1" si="144"/>
        <v/>
      </c>
      <c r="X1836" s="12" t="str">
        <f>IF($B1836="", "", IF(OR(ISNUMBER($B1836)=FALSE, $B1836&lt;Report!$AX$6, $B1836&gt;Report!$AY$17), "Red", ""))</f>
        <v/>
      </c>
    </row>
    <row r="1837" spans="1:24" x14ac:dyDescent="0.25">
      <c r="A1837" s="2"/>
      <c r="B1837" s="86"/>
      <c r="C1837" s="87"/>
      <c r="D1837" s="88"/>
      <c r="E1837" s="89"/>
      <c r="F1837" s="90"/>
      <c r="G1837" s="2"/>
      <c r="H1837" s="38" t="str">
        <f t="shared" si="140"/>
        <v/>
      </c>
      <c r="I1837" s="2"/>
      <c r="M1837" s="6" t="str">
        <f t="shared" si="141"/>
        <v/>
      </c>
      <c r="N1837" s="7" t="str">
        <f>IF($D1837="", "", IF(COUNTIF(Budgets!$T$11:$T$20, $D1837)&gt;0, $F$9, IF(COUNTIF(Budgets!$T$22:$T$46, $D1837)&gt;0, $E$9, "")))</f>
        <v/>
      </c>
      <c r="P1837" s="12" t="str">
        <f t="shared" si="142"/>
        <v/>
      </c>
      <c r="R1837" s="12" t="str">
        <f t="shared" si="143"/>
        <v/>
      </c>
      <c r="T1837" s="12" t="str">
        <f ca="1">IFERROR(INDEX(Report!$BE$6:$BE$17, MATCH($P1837, Report!$AZ$6:$AZ$17, 0)), "")</f>
        <v/>
      </c>
      <c r="V1837" s="12" t="str">
        <f t="shared" ca="1" si="144"/>
        <v/>
      </c>
      <c r="X1837" s="12" t="str">
        <f>IF($B1837="", "", IF(OR(ISNUMBER($B1837)=FALSE, $B1837&lt;Report!$AX$6, $B1837&gt;Report!$AY$17), "Red", ""))</f>
        <v/>
      </c>
    </row>
    <row r="1838" spans="1:24" x14ac:dyDescent="0.25">
      <c r="A1838" s="2"/>
      <c r="B1838" s="86"/>
      <c r="C1838" s="87"/>
      <c r="D1838" s="88"/>
      <c r="E1838" s="89"/>
      <c r="F1838" s="90"/>
      <c r="G1838" s="2"/>
      <c r="H1838" s="38" t="str">
        <f t="shared" si="140"/>
        <v/>
      </c>
      <c r="I1838" s="2"/>
      <c r="M1838" s="6" t="str">
        <f t="shared" si="141"/>
        <v/>
      </c>
      <c r="N1838" s="7" t="str">
        <f>IF($D1838="", "", IF(COUNTIF(Budgets!$T$11:$T$20, $D1838)&gt;0, $F$9, IF(COUNTIF(Budgets!$T$22:$T$46, $D1838)&gt;0, $E$9, "")))</f>
        <v/>
      </c>
      <c r="P1838" s="12" t="str">
        <f t="shared" si="142"/>
        <v/>
      </c>
      <c r="R1838" s="12" t="str">
        <f t="shared" si="143"/>
        <v/>
      </c>
      <c r="T1838" s="12" t="str">
        <f ca="1">IFERROR(INDEX(Report!$BE$6:$BE$17, MATCH($P1838, Report!$AZ$6:$AZ$17, 0)), "")</f>
        <v/>
      </c>
      <c r="V1838" s="12" t="str">
        <f t="shared" ca="1" si="144"/>
        <v/>
      </c>
      <c r="X1838" s="12" t="str">
        <f>IF($B1838="", "", IF(OR(ISNUMBER($B1838)=FALSE, $B1838&lt;Report!$AX$6, $B1838&gt;Report!$AY$17), "Red", ""))</f>
        <v/>
      </c>
    </row>
    <row r="1839" spans="1:24" x14ac:dyDescent="0.25">
      <c r="A1839" s="2"/>
      <c r="B1839" s="86"/>
      <c r="C1839" s="87"/>
      <c r="D1839" s="88"/>
      <c r="E1839" s="89"/>
      <c r="F1839" s="90"/>
      <c r="G1839" s="2"/>
      <c r="H1839" s="38" t="str">
        <f t="shared" si="140"/>
        <v/>
      </c>
      <c r="I1839" s="2"/>
      <c r="M1839" s="6" t="str">
        <f t="shared" si="141"/>
        <v/>
      </c>
      <c r="N1839" s="7" t="str">
        <f>IF($D1839="", "", IF(COUNTIF(Budgets!$T$11:$T$20, $D1839)&gt;0, $F$9, IF(COUNTIF(Budgets!$T$22:$T$46, $D1839)&gt;0, $E$9, "")))</f>
        <v/>
      </c>
      <c r="P1839" s="12" t="str">
        <f t="shared" si="142"/>
        <v/>
      </c>
      <c r="R1839" s="12" t="str">
        <f t="shared" si="143"/>
        <v/>
      </c>
      <c r="T1839" s="12" t="str">
        <f ca="1">IFERROR(INDEX(Report!$BE$6:$BE$17, MATCH($P1839, Report!$AZ$6:$AZ$17, 0)), "")</f>
        <v/>
      </c>
      <c r="V1839" s="12" t="str">
        <f t="shared" ca="1" si="144"/>
        <v/>
      </c>
      <c r="X1839" s="12" t="str">
        <f>IF($B1839="", "", IF(OR(ISNUMBER($B1839)=FALSE, $B1839&lt;Report!$AX$6, $B1839&gt;Report!$AY$17), "Red", ""))</f>
        <v/>
      </c>
    </row>
    <row r="1840" spans="1:24" x14ac:dyDescent="0.25">
      <c r="A1840" s="2"/>
      <c r="B1840" s="86"/>
      <c r="C1840" s="87"/>
      <c r="D1840" s="88"/>
      <c r="E1840" s="89"/>
      <c r="F1840" s="90"/>
      <c r="G1840" s="2"/>
      <c r="H1840" s="38" t="str">
        <f t="shared" si="140"/>
        <v/>
      </c>
      <c r="I1840" s="2"/>
      <c r="M1840" s="6" t="str">
        <f t="shared" si="141"/>
        <v/>
      </c>
      <c r="N1840" s="7" t="str">
        <f>IF($D1840="", "", IF(COUNTIF(Budgets!$T$11:$T$20, $D1840)&gt;0, $F$9, IF(COUNTIF(Budgets!$T$22:$T$46, $D1840)&gt;0, $E$9, "")))</f>
        <v/>
      </c>
      <c r="P1840" s="12" t="str">
        <f t="shared" si="142"/>
        <v/>
      </c>
      <c r="R1840" s="12" t="str">
        <f t="shared" si="143"/>
        <v/>
      </c>
      <c r="T1840" s="12" t="str">
        <f ca="1">IFERROR(INDEX(Report!$BE$6:$BE$17, MATCH($P1840, Report!$AZ$6:$AZ$17, 0)), "")</f>
        <v/>
      </c>
      <c r="V1840" s="12" t="str">
        <f t="shared" ca="1" si="144"/>
        <v/>
      </c>
      <c r="X1840" s="12" t="str">
        <f>IF($B1840="", "", IF(OR(ISNUMBER($B1840)=FALSE, $B1840&lt;Report!$AX$6, $B1840&gt;Report!$AY$17), "Red", ""))</f>
        <v/>
      </c>
    </row>
    <row r="1841" spans="1:24" x14ac:dyDescent="0.25">
      <c r="A1841" s="2"/>
      <c r="B1841" s="86"/>
      <c r="C1841" s="87"/>
      <c r="D1841" s="88"/>
      <c r="E1841" s="89"/>
      <c r="F1841" s="90"/>
      <c r="G1841" s="2"/>
      <c r="H1841" s="38" t="str">
        <f t="shared" si="140"/>
        <v/>
      </c>
      <c r="I1841" s="2"/>
      <c r="M1841" s="6" t="str">
        <f t="shared" si="141"/>
        <v/>
      </c>
      <c r="N1841" s="7" t="str">
        <f>IF($D1841="", "", IF(COUNTIF(Budgets!$T$11:$T$20, $D1841)&gt;0, $F$9, IF(COUNTIF(Budgets!$T$22:$T$46, $D1841)&gt;0, $E$9, "")))</f>
        <v/>
      </c>
      <c r="P1841" s="12" t="str">
        <f t="shared" si="142"/>
        <v/>
      </c>
      <c r="R1841" s="12" t="str">
        <f t="shared" si="143"/>
        <v/>
      </c>
      <c r="T1841" s="12" t="str">
        <f ca="1">IFERROR(INDEX(Report!$BE$6:$BE$17, MATCH($P1841, Report!$AZ$6:$AZ$17, 0)), "")</f>
        <v/>
      </c>
      <c r="V1841" s="12" t="str">
        <f t="shared" ca="1" si="144"/>
        <v/>
      </c>
      <c r="X1841" s="12" t="str">
        <f>IF($B1841="", "", IF(OR(ISNUMBER($B1841)=FALSE, $B1841&lt;Report!$AX$6, $B1841&gt;Report!$AY$17), "Red", ""))</f>
        <v/>
      </c>
    </row>
    <row r="1842" spans="1:24" x14ac:dyDescent="0.25">
      <c r="A1842" s="2"/>
      <c r="B1842" s="86"/>
      <c r="C1842" s="87"/>
      <c r="D1842" s="88"/>
      <c r="E1842" s="89"/>
      <c r="F1842" s="90"/>
      <c r="G1842" s="2"/>
      <c r="H1842" s="38" t="str">
        <f t="shared" si="140"/>
        <v/>
      </c>
      <c r="I1842" s="2"/>
      <c r="M1842" s="6" t="str">
        <f t="shared" si="141"/>
        <v/>
      </c>
      <c r="N1842" s="7" t="str">
        <f>IF($D1842="", "", IF(COUNTIF(Budgets!$T$11:$T$20, $D1842)&gt;0, $F$9, IF(COUNTIF(Budgets!$T$22:$T$46, $D1842)&gt;0, $E$9, "")))</f>
        <v/>
      </c>
      <c r="P1842" s="12" t="str">
        <f t="shared" si="142"/>
        <v/>
      </c>
      <c r="R1842" s="12" t="str">
        <f t="shared" si="143"/>
        <v/>
      </c>
      <c r="T1842" s="12" t="str">
        <f ca="1">IFERROR(INDEX(Report!$BE$6:$BE$17, MATCH($P1842, Report!$AZ$6:$AZ$17, 0)), "")</f>
        <v/>
      </c>
      <c r="V1842" s="12" t="str">
        <f t="shared" ca="1" si="144"/>
        <v/>
      </c>
      <c r="X1842" s="12" t="str">
        <f>IF($B1842="", "", IF(OR(ISNUMBER($B1842)=FALSE, $B1842&lt;Report!$AX$6, $B1842&gt;Report!$AY$17), "Red", ""))</f>
        <v/>
      </c>
    </row>
    <row r="1843" spans="1:24" x14ac:dyDescent="0.25">
      <c r="A1843" s="2"/>
      <c r="B1843" s="86"/>
      <c r="C1843" s="87"/>
      <c r="D1843" s="88"/>
      <c r="E1843" s="89"/>
      <c r="F1843" s="90"/>
      <c r="G1843" s="2"/>
      <c r="H1843" s="38" t="str">
        <f t="shared" si="140"/>
        <v/>
      </c>
      <c r="I1843" s="2"/>
      <c r="M1843" s="6" t="str">
        <f t="shared" si="141"/>
        <v/>
      </c>
      <c r="N1843" s="7" t="str">
        <f>IF($D1843="", "", IF(COUNTIF(Budgets!$T$11:$T$20, $D1843)&gt;0, $F$9, IF(COUNTIF(Budgets!$T$22:$T$46, $D1843)&gt;0, $E$9, "")))</f>
        <v/>
      </c>
      <c r="P1843" s="12" t="str">
        <f t="shared" si="142"/>
        <v/>
      </c>
      <c r="R1843" s="12" t="str">
        <f t="shared" si="143"/>
        <v/>
      </c>
      <c r="T1843" s="12" t="str">
        <f ca="1">IFERROR(INDEX(Report!$BE$6:$BE$17, MATCH($P1843, Report!$AZ$6:$AZ$17, 0)), "")</f>
        <v/>
      </c>
      <c r="V1843" s="12" t="str">
        <f t="shared" ca="1" si="144"/>
        <v/>
      </c>
      <c r="X1843" s="12" t="str">
        <f>IF($B1843="", "", IF(OR(ISNUMBER($B1843)=FALSE, $B1843&lt;Report!$AX$6, $B1843&gt;Report!$AY$17), "Red", ""))</f>
        <v/>
      </c>
    </row>
    <row r="1844" spans="1:24" x14ac:dyDescent="0.25">
      <c r="A1844" s="2"/>
      <c r="B1844" s="86"/>
      <c r="C1844" s="87"/>
      <c r="D1844" s="88"/>
      <c r="E1844" s="89"/>
      <c r="F1844" s="90"/>
      <c r="G1844" s="2"/>
      <c r="H1844" s="38" t="str">
        <f t="shared" si="140"/>
        <v/>
      </c>
      <c r="I1844" s="2"/>
      <c r="M1844" s="6" t="str">
        <f t="shared" si="141"/>
        <v/>
      </c>
      <c r="N1844" s="7" t="str">
        <f>IF($D1844="", "", IF(COUNTIF(Budgets!$T$11:$T$20, $D1844)&gt;0, $F$9, IF(COUNTIF(Budgets!$T$22:$T$46, $D1844)&gt;0, $E$9, "")))</f>
        <v/>
      </c>
      <c r="P1844" s="12" t="str">
        <f t="shared" si="142"/>
        <v/>
      </c>
      <c r="R1844" s="12" t="str">
        <f t="shared" si="143"/>
        <v/>
      </c>
      <c r="T1844" s="12" t="str">
        <f ca="1">IFERROR(INDEX(Report!$BE$6:$BE$17, MATCH($P1844, Report!$AZ$6:$AZ$17, 0)), "")</f>
        <v/>
      </c>
      <c r="V1844" s="12" t="str">
        <f t="shared" ca="1" si="144"/>
        <v/>
      </c>
      <c r="X1844" s="12" t="str">
        <f>IF($B1844="", "", IF(OR(ISNUMBER($B1844)=FALSE, $B1844&lt;Report!$AX$6, $B1844&gt;Report!$AY$17), "Red", ""))</f>
        <v/>
      </c>
    </row>
    <row r="1845" spans="1:24" x14ac:dyDescent="0.25">
      <c r="A1845" s="2"/>
      <c r="B1845" s="86"/>
      <c r="C1845" s="87"/>
      <c r="D1845" s="88"/>
      <c r="E1845" s="89"/>
      <c r="F1845" s="90"/>
      <c r="G1845" s="2"/>
      <c r="H1845" s="38" t="str">
        <f t="shared" si="140"/>
        <v/>
      </c>
      <c r="I1845" s="2"/>
      <c r="M1845" s="6" t="str">
        <f t="shared" si="141"/>
        <v/>
      </c>
      <c r="N1845" s="7" t="str">
        <f>IF($D1845="", "", IF(COUNTIF(Budgets!$T$11:$T$20, $D1845)&gt;0, $F$9, IF(COUNTIF(Budgets!$T$22:$T$46, $D1845)&gt;0, $E$9, "")))</f>
        <v/>
      </c>
      <c r="P1845" s="12" t="str">
        <f t="shared" si="142"/>
        <v/>
      </c>
      <c r="R1845" s="12" t="str">
        <f t="shared" si="143"/>
        <v/>
      </c>
      <c r="T1845" s="12" t="str">
        <f ca="1">IFERROR(INDEX(Report!$BE$6:$BE$17, MATCH($P1845, Report!$AZ$6:$AZ$17, 0)), "")</f>
        <v/>
      </c>
      <c r="V1845" s="12" t="str">
        <f t="shared" ca="1" si="144"/>
        <v/>
      </c>
      <c r="X1845" s="12" t="str">
        <f>IF($B1845="", "", IF(OR(ISNUMBER($B1845)=FALSE, $B1845&lt;Report!$AX$6, $B1845&gt;Report!$AY$17), "Red", ""))</f>
        <v/>
      </c>
    </row>
    <row r="1846" spans="1:24" x14ac:dyDescent="0.25">
      <c r="A1846" s="2"/>
      <c r="B1846" s="86"/>
      <c r="C1846" s="87"/>
      <c r="D1846" s="88"/>
      <c r="E1846" s="89"/>
      <c r="F1846" s="90"/>
      <c r="G1846" s="2"/>
      <c r="H1846" s="38" t="str">
        <f t="shared" si="140"/>
        <v/>
      </c>
      <c r="I1846" s="2"/>
      <c r="M1846" s="6" t="str">
        <f t="shared" si="141"/>
        <v/>
      </c>
      <c r="N1846" s="7" t="str">
        <f>IF($D1846="", "", IF(COUNTIF(Budgets!$T$11:$T$20, $D1846)&gt;0, $F$9, IF(COUNTIF(Budgets!$T$22:$T$46, $D1846)&gt;0, $E$9, "")))</f>
        <v/>
      </c>
      <c r="P1846" s="12" t="str">
        <f t="shared" si="142"/>
        <v/>
      </c>
      <c r="R1846" s="12" t="str">
        <f t="shared" si="143"/>
        <v/>
      </c>
      <c r="T1846" s="12" t="str">
        <f ca="1">IFERROR(INDEX(Report!$BE$6:$BE$17, MATCH($P1846, Report!$AZ$6:$AZ$17, 0)), "")</f>
        <v/>
      </c>
      <c r="V1846" s="12" t="str">
        <f t="shared" ca="1" si="144"/>
        <v/>
      </c>
      <c r="X1846" s="12" t="str">
        <f>IF($B1846="", "", IF(OR(ISNUMBER($B1846)=FALSE, $B1846&lt;Report!$AX$6, $B1846&gt;Report!$AY$17), "Red", ""))</f>
        <v/>
      </c>
    </row>
    <row r="1847" spans="1:24" x14ac:dyDescent="0.25">
      <c r="A1847" s="2"/>
      <c r="B1847" s="86"/>
      <c r="C1847" s="87"/>
      <c r="D1847" s="88"/>
      <c r="E1847" s="89"/>
      <c r="F1847" s="90"/>
      <c r="G1847" s="2"/>
      <c r="H1847" s="38" t="str">
        <f t="shared" si="140"/>
        <v/>
      </c>
      <c r="I1847" s="2"/>
      <c r="M1847" s="6" t="str">
        <f t="shared" si="141"/>
        <v/>
      </c>
      <c r="N1847" s="7" t="str">
        <f>IF($D1847="", "", IF(COUNTIF(Budgets!$T$11:$T$20, $D1847)&gt;0, $F$9, IF(COUNTIF(Budgets!$T$22:$T$46, $D1847)&gt;0, $E$9, "")))</f>
        <v/>
      </c>
      <c r="P1847" s="12" t="str">
        <f t="shared" si="142"/>
        <v/>
      </c>
      <c r="R1847" s="12" t="str">
        <f t="shared" si="143"/>
        <v/>
      </c>
      <c r="T1847" s="12" t="str">
        <f ca="1">IFERROR(INDEX(Report!$BE$6:$BE$17, MATCH($P1847, Report!$AZ$6:$AZ$17, 0)), "")</f>
        <v/>
      </c>
      <c r="V1847" s="12" t="str">
        <f t="shared" ca="1" si="144"/>
        <v/>
      </c>
      <c r="X1847" s="12" t="str">
        <f>IF($B1847="", "", IF(OR(ISNUMBER($B1847)=FALSE, $B1847&lt;Report!$AX$6, $B1847&gt;Report!$AY$17), "Red", ""))</f>
        <v/>
      </c>
    </row>
    <row r="1848" spans="1:24" x14ac:dyDescent="0.25">
      <c r="A1848" s="2"/>
      <c r="B1848" s="86"/>
      <c r="C1848" s="87"/>
      <c r="D1848" s="88"/>
      <c r="E1848" s="89"/>
      <c r="F1848" s="90"/>
      <c r="G1848" s="2"/>
      <c r="H1848" s="38" t="str">
        <f t="shared" si="140"/>
        <v/>
      </c>
      <c r="I1848" s="2"/>
      <c r="M1848" s="6" t="str">
        <f t="shared" si="141"/>
        <v/>
      </c>
      <c r="N1848" s="7" t="str">
        <f>IF($D1848="", "", IF(COUNTIF(Budgets!$T$11:$T$20, $D1848)&gt;0, $F$9, IF(COUNTIF(Budgets!$T$22:$T$46, $D1848)&gt;0, $E$9, "")))</f>
        <v/>
      </c>
      <c r="P1848" s="12" t="str">
        <f t="shared" si="142"/>
        <v/>
      </c>
      <c r="R1848" s="12" t="str">
        <f t="shared" si="143"/>
        <v/>
      </c>
      <c r="T1848" s="12" t="str">
        <f ca="1">IFERROR(INDEX(Report!$BE$6:$BE$17, MATCH($P1848, Report!$AZ$6:$AZ$17, 0)), "")</f>
        <v/>
      </c>
      <c r="V1848" s="12" t="str">
        <f t="shared" ca="1" si="144"/>
        <v/>
      </c>
      <c r="X1848" s="12" t="str">
        <f>IF($B1848="", "", IF(OR(ISNUMBER($B1848)=FALSE, $B1848&lt;Report!$AX$6, $B1848&gt;Report!$AY$17), "Red", ""))</f>
        <v/>
      </c>
    </row>
    <row r="1849" spans="1:24" x14ac:dyDescent="0.25">
      <c r="A1849" s="2"/>
      <c r="B1849" s="86"/>
      <c r="C1849" s="87"/>
      <c r="D1849" s="88"/>
      <c r="E1849" s="89"/>
      <c r="F1849" s="90"/>
      <c r="G1849" s="2"/>
      <c r="H1849" s="38" t="str">
        <f t="shared" si="140"/>
        <v/>
      </c>
      <c r="I1849" s="2"/>
      <c r="M1849" s="6" t="str">
        <f t="shared" si="141"/>
        <v/>
      </c>
      <c r="N1849" s="7" t="str">
        <f>IF($D1849="", "", IF(COUNTIF(Budgets!$T$11:$T$20, $D1849)&gt;0, $F$9, IF(COUNTIF(Budgets!$T$22:$T$46, $D1849)&gt;0, $E$9, "")))</f>
        <v/>
      </c>
      <c r="P1849" s="12" t="str">
        <f t="shared" si="142"/>
        <v/>
      </c>
      <c r="R1849" s="12" t="str">
        <f t="shared" si="143"/>
        <v/>
      </c>
      <c r="T1849" s="12" t="str">
        <f ca="1">IFERROR(INDEX(Report!$BE$6:$BE$17, MATCH($P1849, Report!$AZ$6:$AZ$17, 0)), "")</f>
        <v/>
      </c>
      <c r="V1849" s="12" t="str">
        <f t="shared" ca="1" si="144"/>
        <v/>
      </c>
      <c r="X1849" s="12" t="str">
        <f>IF($B1849="", "", IF(OR(ISNUMBER($B1849)=FALSE, $B1849&lt;Report!$AX$6, $B1849&gt;Report!$AY$17), "Red", ""))</f>
        <v/>
      </c>
    </row>
    <row r="1850" spans="1:24" x14ac:dyDescent="0.25">
      <c r="A1850" s="2"/>
      <c r="B1850" s="86"/>
      <c r="C1850" s="87"/>
      <c r="D1850" s="88"/>
      <c r="E1850" s="89"/>
      <c r="F1850" s="90"/>
      <c r="G1850" s="2"/>
      <c r="H1850" s="38" t="str">
        <f t="shared" si="140"/>
        <v/>
      </c>
      <c r="I1850" s="2"/>
      <c r="M1850" s="6" t="str">
        <f t="shared" si="141"/>
        <v/>
      </c>
      <c r="N1850" s="7" t="str">
        <f>IF($D1850="", "", IF(COUNTIF(Budgets!$T$11:$T$20, $D1850)&gt;0, $F$9, IF(COUNTIF(Budgets!$T$22:$T$46, $D1850)&gt;0, $E$9, "")))</f>
        <v/>
      </c>
      <c r="P1850" s="12" t="str">
        <f t="shared" si="142"/>
        <v/>
      </c>
      <c r="R1850" s="12" t="str">
        <f t="shared" si="143"/>
        <v/>
      </c>
      <c r="T1850" s="12" t="str">
        <f ca="1">IFERROR(INDEX(Report!$BE$6:$BE$17, MATCH($P1850, Report!$AZ$6:$AZ$17, 0)), "")</f>
        <v/>
      </c>
      <c r="V1850" s="12" t="str">
        <f t="shared" ca="1" si="144"/>
        <v/>
      </c>
      <c r="X1850" s="12" t="str">
        <f>IF($B1850="", "", IF(OR(ISNUMBER($B1850)=FALSE, $B1850&lt;Report!$AX$6, $B1850&gt;Report!$AY$17), "Red", ""))</f>
        <v/>
      </c>
    </row>
    <row r="1851" spans="1:24" x14ac:dyDescent="0.25">
      <c r="A1851" s="2"/>
      <c r="B1851" s="86"/>
      <c r="C1851" s="87"/>
      <c r="D1851" s="88"/>
      <c r="E1851" s="89"/>
      <c r="F1851" s="90"/>
      <c r="G1851" s="2"/>
      <c r="H1851" s="38" t="str">
        <f t="shared" si="140"/>
        <v/>
      </c>
      <c r="I1851" s="2"/>
      <c r="M1851" s="6" t="str">
        <f t="shared" si="141"/>
        <v/>
      </c>
      <c r="N1851" s="7" t="str">
        <f>IF($D1851="", "", IF(COUNTIF(Budgets!$T$11:$T$20, $D1851)&gt;0, $F$9, IF(COUNTIF(Budgets!$T$22:$T$46, $D1851)&gt;0, $E$9, "")))</f>
        <v/>
      </c>
      <c r="P1851" s="12" t="str">
        <f t="shared" si="142"/>
        <v/>
      </c>
      <c r="R1851" s="12" t="str">
        <f t="shared" si="143"/>
        <v/>
      </c>
      <c r="T1851" s="12" t="str">
        <f ca="1">IFERROR(INDEX(Report!$BE$6:$BE$17, MATCH($P1851, Report!$AZ$6:$AZ$17, 0)), "")</f>
        <v/>
      </c>
      <c r="V1851" s="12" t="str">
        <f t="shared" ca="1" si="144"/>
        <v/>
      </c>
      <c r="X1851" s="12" t="str">
        <f>IF($B1851="", "", IF(OR(ISNUMBER($B1851)=FALSE, $B1851&lt;Report!$AX$6, $B1851&gt;Report!$AY$17), "Red", ""))</f>
        <v/>
      </c>
    </row>
    <row r="1852" spans="1:24" x14ac:dyDescent="0.25">
      <c r="A1852" s="2"/>
      <c r="B1852" s="86"/>
      <c r="C1852" s="87"/>
      <c r="D1852" s="88"/>
      <c r="E1852" s="89"/>
      <c r="F1852" s="90"/>
      <c r="G1852" s="2"/>
      <c r="H1852" s="38" t="str">
        <f t="shared" si="140"/>
        <v/>
      </c>
      <c r="I1852" s="2"/>
      <c r="M1852" s="6" t="str">
        <f t="shared" si="141"/>
        <v/>
      </c>
      <c r="N1852" s="7" t="str">
        <f>IF($D1852="", "", IF(COUNTIF(Budgets!$T$11:$T$20, $D1852)&gt;0, $F$9, IF(COUNTIF(Budgets!$T$22:$T$46, $D1852)&gt;0, $E$9, "")))</f>
        <v/>
      </c>
      <c r="P1852" s="12" t="str">
        <f t="shared" si="142"/>
        <v/>
      </c>
      <c r="R1852" s="12" t="str">
        <f t="shared" si="143"/>
        <v/>
      </c>
      <c r="T1852" s="12" t="str">
        <f ca="1">IFERROR(INDEX(Report!$BE$6:$BE$17, MATCH($P1852, Report!$AZ$6:$AZ$17, 0)), "")</f>
        <v/>
      </c>
      <c r="V1852" s="12" t="str">
        <f t="shared" ca="1" si="144"/>
        <v/>
      </c>
      <c r="X1852" s="12" t="str">
        <f>IF($B1852="", "", IF(OR(ISNUMBER($B1852)=FALSE, $B1852&lt;Report!$AX$6, $B1852&gt;Report!$AY$17), "Red", ""))</f>
        <v/>
      </c>
    </row>
    <row r="1853" spans="1:24" x14ac:dyDescent="0.25">
      <c r="A1853" s="2"/>
      <c r="B1853" s="86"/>
      <c r="C1853" s="87"/>
      <c r="D1853" s="88"/>
      <c r="E1853" s="89"/>
      <c r="F1853" s="90"/>
      <c r="G1853" s="2"/>
      <c r="H1853" s="38" t="str">
        <f t="shared" si="140"/>
        <v/>
      </c>
      <c r="I1853" s="2"/>
      <c r="M1853" s="6" t="str">
        <f t="shared" si="141"/>
        <v/>
      </c>
      <c r="N1853" s="7" t="str">
        <f>IF($D1853="", "", IF(COUNTIF(Budgets!$T$11:$T$20, $D1853)&gt;0, $F$9, IF(COUNTIF(Budgets!$T$22:$T$46, $D1853)&gt;0, $E$9, "")))</f>
        <v/>
      </c>
      <c r="P1853" s="12" t="str">
        <f t="shared" si="142"/>
        <v/>
      </c>
      <c r="R1853" s="12" t="str">
        <f t="shared" si="143"/>
        <v/>
      </c>
      <c r="T1853" s="12" t="str">
        <f ca="1">IFERROR(INDEX(Report!$BE$6:$BE$17, MATCH($P1853, Report!$AZ$6:$AZ$17, 0)), "")</f>
        <v/>
      </c>
      <c r="V1853" s="12" t="str">
        <f t="shared" ca="1" si="144"/>
        <v/>
      </c>
      <c r="X1853" s="12" t="str">
        <f>IF($B1853="", "", IF(OR(ISNUMBER($B1853)=FALSE, $B1853&lt;Report!$AX$6, $B1853&gt;Report!$AY$17), "Red", ""))</f>
        <v/>
      </c>
    </row>
    <row r="1854" spans="1:24" x14ac:dyDescent="0.25">
      <c r="A1854" s="2"/>
      <c r="B1854" s="86"/>
      <c r="C1854" s="87"/>
      <c r="D1854" s="88"/>
      <c r="E1854" s="89"/>
      <c r="F1854" s="90"/>
      <c r="G1854" s="2"/>
      <c r="H1854" s="38" t="str">
        <f t="shared" si="140"/>
        <v/>
      </c>
      <c r="I1854" s="2"/>
      <c r="M1854" s="6" t="str">
        <f t="shared" si="141"/>
        <v/>
      </c>
      <c r="N1854" s="7" t="str">
        <f>IF($D1854="", "", IF(COUNTIF(Budgets!$T$11:$T$20, $D1854)&gt;0, $F$9, IF(COUNTIF(Budgets!$T$22:$T$46, $D1854)&gt;0, $E$9, "")))</f>
        <v/>
      </c>
      <c r="P1854" s="12" t="str">
        <f t="shared" si="142"/>
        <v/>
      </c>
      <c r="R1854" s="12" t="str">
        <f t="shared" si="143"/>
        <v/>
      </c>
      <c r="T1854" s="12" t="str">
        <f ca="1">IFERROR(INDEX(Report!$BE$6:$BE$17, MATCH($P1854, Report!$AZ$6:$AZ$17, 0)), "")</f>
        <v/>
      </c>
      <c r="V1854" s="12" t="str">
        <f t="shared" ca="1" si="144"/>
        <v/>
      </c>
      <c r="X1854" s="12" t="str">
        <f>IF($B1854="", "", IF(OR(ISNUMBER($B1854)=FALSE, $B1854&lt;Report!$AX$6, $B1854&gt;Report!$AY$17), "Red", ""))</f>
        <v/>
      </c>
    </row>
    <row r="1855" spans="1:24" x14ac:dyDescent="0.25">
      <c r="A1855" s="2"/>
      <c r="B1855" s="86"/>
      <c r="C1855" s="87"/>
      <c r="D1855" s="88"/>
      <c r="E1855" s="89"/>
      <c r="F1855" s="90"/>
      <c r="G1855" s="2"/>
      <c r="H1855" s="38" t="str">
        <f t="shared" si="140"/>
        <v/>
      </c>
      <c r="I1855" s="2"/>
      <c r="M1855" s="6" t="str">
        <f t="shared" si="141"/>
        <v/>
      </c>
      <c r="N1855" s="7" t="str">
        <f>IF($D1855="", "", IF(COUNTIF(Budgets!$T$11:$T$20, $D1855)&gt;0, $F$9, IF(COUNTIF(Budgets!$T$22:$T$46, $D1855)&gt;0, $E$9, "")))</f>
        <v/>
      </c>
      <c r="P1855" s="12" t="str">
        <f t="shared" si="142"/>
        <v/>
      </c>
      <c r="R1855" s="12" t="str">
        <f t="shared" si="143"/>
        <v/>
      </c>
      <c r="T1855" s="12" t="str">
        <f ca="1">IFERROR(INDEX(Report!$BE$6:$BE$17, MATCH($P1855, Report!$AZ$6:$AZ$17, 0)), "")</f>
        <v/>
      </c>
      <c r="V1855" s="12" t="str">
        <f t="shared" ca="1" si="144"/>
        <v/>
      </c>
      <c r="X1855" s="12" t="str">
        <f>IF($B1855="", "", IF(OR(ISNUMBER($B1855)=FALSE, $B1855&lt;Report!$AX$6, $B1855&gt;Report!$AY$17), "Red", ""))</f>
        <v/>
      </c>
    </row>
    <row r="1856" spans="1:24" x14ac:dyDescent="0.25">
      <c r="A1856" s="2"/>
      <c r="B1856" s="86"/>
      <c r="C1856" s="87"/>
      <c r="D1856" s="88"/>
      <c r="E1856" s="89"/>
      <c r="F1856" s="90"/>
      <c r="G1856" s="2"/>
      <c r="H1856" s="38" t="str">
        <f t="shared" si="140"/>
        <v/>
      </c>
      <c r="I1856" s="2"/>
      <c r="M1856" s="6" t="str">
        <f t="shared" si="141"/>
        <v/>
      </c>
      <c r="N1856" s="7" t="str">
        <f>IF($D1856="", "", IF(COUNTIF(Budgets!$T$11:$T$20, $D1856)&gt;0, $F$9, IF(COUNTIF(Budgets!$T$22:$T$46, $D1856)&gt;0, $E$9, "")))</f>
        <v/>
      </c>
      <c r="P1856" s="12" t="str">
        <f t="shared" si="142"/>
        <v/>
      </c>
      <c r="R1856" s="12" t="str">
        <f t="shared" si="143"/>
        <v/>
      </c>
      <c r="T1856" s="12" t="str">
        <f ca="1">IFERROR(INDEX(Report!$BE$6:$BE$17, MATCH($P1856, Report!$AZ$6:$AZ$17, 0)), "")</f>
        <v/>
      </c>
      <c r="V1856" s="12" t="str">
        <f t="shared" ca="1" si="144"/>
        <v/>
      </c>
      <c r="X1856" s="12" t="str">
        <f>IF($B1856="", "", IF(OR(ISNUMBER($B1856)=FALSE, $B1856&lt;Report!$AX$6, $B1856&gt;Report!$AY$17), "Red", ""))</f>
        <v/>
      </c>
    </row>
    <row r="1857" spans="1:24" x14ac:dyDescent="0.25">
      <c r="A1857" s="2"/>
      <c r="B1857" s="86"/>
      <c r="C1857" s="87"/>
      <c r="D1857" s="88"/>
      <c r="E1857" s="89"/>
      <c r="F1857" s="90"/>
      <c r="G1857" s="2"/>
      <c r="H1857" s="38" t="str">
        <f t="shared" si="140"/>
        <v/>
      </c>
      <c r="I1857" s="2"/>
      <c r="M1857" s="6" t="str">
        <f t="shared" si="141"/>
        <v/>
      </c>
      <c r="N1857" s="7" t="str">
        <f>IF($D1857="", "", IF(COUNTIF(Budgets!$T$11:$T$20, $D1857)&gt;0, $F$9, IF(COUNTIF(Budgets!$T$22:$T$46, $D1857)&gt;0, $E$9, "")))</f>
        <v/>
      </c>
      <c r="P1857" s="12" t="str">
        <f t="shared" si="142"/>
        <v/>
      </c>
      <c r="R1857" s="12" t="str">
        <f t="shared" si="143"/>
        <v/>
      </c>
      <c r="T1857" s="12" t="str">
        <f ca="1">IFERROR(INDEX(Report!$BE$6:$BE$17, MATCH($P1857, Report!$AZ$6:$AZ$17, 0)), "")</f>
        <v/>
      </c>
      <c r="V1857" s="12" t="str">
        <f t="shared" ca="1" si="144"/>
        <v/>
      </c>
      <c r="X1857" s="12" t="str">
        <f>IF($B1857="", "", IF(OR(ISNUMBER($B1857)=FALSE, $B1857&lt;Report!$AX$6, $B1857&gt;Report!$AY$17), "Red", ""))</f>
        <v/>
      </c>
    </row>
    <row r="1858" spans="1:24" x14ac:dyDescent="0.25">
      <c r="A1858" s="2"/>
      <c r="B1858" s="86"/>
      <c r="C1858" s="87"/>
      <c r="D1858" s="88"/>
      <c r="E1858" s="89"/>
      <c r="F1858" s="90"/>
      <c r="G1858" s="2"/>
      <c r="H1858" s="38" t="str">
        <f t="shared" si="140"/>
        <v/>
      </c>
      <c r="I1858" s="2"/>
      <c r="M1858" s="6" t="str">
        <f t="shared" si="141"/>
        <v/>
      </c>
      <c r="N1858" s="7" t="str">
        <f>IF($D1858="", "", IF(COUNTIF(Budgets!$T$11:$T$20, $D1858)&gt;0, $F$9, IF(COUNTIF(Budgets!$T$22:$T$46, $D1858)&gt;0, $E$9, "")))</f>
        <v/>
      </c>
      <c r="P1858" s="12" t="str">
        <f t="shared" si="142"/>
        <v/>
      </c>
      <c r="R1858" s="12" t="str">
        <f t="shared" si="143"/>
        <v/>
      </c>
      <c r="T1858" s="12" t="str">
        <f ca="1">IFERROR(INDEX(Report!$BE$6:$BE$17, MATCH($P1858, Report!$AZ$6:$AZ$17, 0)), "")</f>
        <v/>
      </c>
      <c r="V1858" s="12" t="str">
        <f t="shared" ca="1" si="144"/>
        <v/>
      </c>
      <c r="X1858" s="12" t="str">
        <f>IF($B1858="", "", IF(OR(ISNUMBER($B1858)=FALSE, $B1858&lt;Report!$AX$6, $B1858&gt;Report!$AY$17), "Red", ""))</f>
        <v/>
      </c>
    </row>
    <row r="1859" spans="1:24" x14ac:dyDescent="0.25">
      <c r="A1859" s="2"/>
      <c r="B1859" s="86"/>
      <c r="C1859" s="87"/>
      <c r="D1859" s="88"/>
      <c r="E1859" s="89"/>
      <c r="F1859" s="90"/>
      <c r="G1859" s="2"/>
      <c r="H1859" s="38" t="str">
        <f t="shared" si="140"/>
        <v/>
      </c>
      <c r="I1859" s="2"/>
      <c r="M1859" s="6" t="str">
        <f t="shared" si="141"/>
        <v/>
      </c>
      <c r="N1859" s="7" t="str">
        <f>IF($D1859="", "", IF(COUNTIF(Budgets!$T$11:$T$20, $D1859)&gt;0, $F$9, IF(COUNTIF(Budgets!$T$22:$T$46, $D1859)&gt;0, $E$9, "")))</f>
        <v/>
      </c>
      <c r="P1859" s="12" t="str">
        <f t="shared" si="142"/>
        <v/>
      </c>
      <c r="R1859" s="12" t="str">
        <f t="shared" si="143"/>
        <v/>
      </c>
      <c r="T1859" s="12" t="str">
        <f ca="1">IFERROR(INDEX(Report!$BE$6:$BE$17, MATCH($P1859, Report!$AZ$6:$AZ$17, 0)), "")</f>
        <v/>
      </c>
      <c r="V1859" s="12" t="str">
        <f t="shared" ca="1" si="144"/>
        <v/>
      </c>
      <c r="X1859" s="12" t="str">
        <f>IF($B1859="", "", IF(OR(ISNUMBER($B1859)=FALSE, $B1859&lt;Report!$AX$6, $B1859&gt;Report!$AY$17), "Red", ""))</f>
        <v/>
      </c>
    </row>
    <row r="1860" spans="1:24" x14ac:dyDescent="0.25">
      <c r="A1860" s="2"/>
      <c r="B1860" s="86"/>
      <c r="C1860" s="87"/>
      <c r="D1860" s="88"/>
      <c r="E1860" s="89"/>
      <c r="F1860" s="90"/>
      <c r="G1860" s="2"/>
      <c r="H1860" s="38" t="str">
        <f t="shared" si="140"/>
        <v/>
      </c>
      <c r="I1860" s="2"/>
      <c r="M1860" s="6" t="str">
        <f t="shared" si="141"/>
        <v/>
      </c>
      <c r="N1860" s="7" t="str">
        <f>IF($D1860="", "", IF(COUNTIF(Budgets!$T$11:$T$20, $D1860)&gt;0, $F$9, IF(COUNTIF(Budgets!$T$22:$T$46, $D1860)&gt;0, $E$9, "")))</f>
        <v/>
      </c>
      <c r="P1860" s="12" t="str">
        <f t="shared" si="142"/>
        <v/>
      </c>
      <c r="R1860" s="12" t="str">
        <f t="shared" si="143"/>
        <v/>
      </c>
      <c r="T1860" s="12" t="str">
        <f ca="1">IFERROR(INDEX(Report!$BE$6:$BE$17, MATCH($P1860, Report!$AZ$6:$AZ$17, 0)), "")</f>
        <v/>
      </c>
      <c r="V1860" s="12" t="str">
        <f t="shared" ca="1" si="144"/>
        <v/>
      </c>
      <c r="X1860" s="12" t="str">
        <f>IF($B1860="", "", IF(OR(ISNUMBER($B1860)=FALSE, $B1860&lt;Report!$AX$6, $B1860&gt;Report!$AY$17), "Red", ""))</f>
        <v/>
      </c>
    </row>
    <row r="1861" spans="1:24" x14ac:dyDescent="0.25">
      <c r="A1861" s="2"/>
      <c r="B1861" s="86"/>
      <c r="C1861" s="87"/>
      <c r="D1861" s="88"/>
      <c r="E1861" s="89"/>
      <c r="F1861" s="90"/>
      <c r="G1861" s="2"/>
      <c r="H1861" s="38" t="str">
        <f t="shared" si="140"/>
        <v/>
      </c>
      <c r="I1861" s="2"/>
      <c r="M1861" s="6" t="str">
        <f t="shared" si="141"/>
        <v/>
      </c>
      <c r="N1861" s="7" t="str">
        <f>IF($D1861="", "", IF(COUNTIF(Budgets!$T$11:$T$20, $D1861)&gt;0, $F$9, IF(COUNTIF(Budgets!$T$22:$T$46, $D1861)&gt;0, $E$9, "")))</f>
        <v/>
      </c>
      <c r="P1861" s="12" t="str">
        <f t="shared" si="142"/>
        <v/>
      </c>
      <c r="R1861" s="12" t="str">
        <f t="shared" si="143"/>
        <v/>
      </c>
      <c r="T1861" s="12" t="str">
        <f ca="1">IFERROR(INDEX(Report!$BE$6:$BE$17, MATCH($P1861, Report!$AZ$6:$AZ$17, 0)), "")</f>
        <v/>
      </c>
      <c r="V1861" s="12" t="str">
        <f t="shared" ca="1" si="144"/>
        <v/>
      </c>
      <c r="X1861" s="12" t="str">
        <f>IF($B1861="", "", IF(OR(ISNUMBER($B1861)=FALSE, $B1861&lt;Report!$AX$6, $B1861&gt;Report!$AY$17), "Red", ""))</f>
        <v/>
      </c>
    </row>
    <row r="1862" spans="1:24" x14ac:dyDescent="0.25">
      <c r="A1862" s="2"/>
      <c r="B1862" s="86"/>
      <c r="C1862" s="87"/>
      <c r="D1862" s="88"/>
      <c r="E1862" s="89"/>
      <c r="F1862" s="90"/>
      <c r="G1862" s="2"/>
      <c r="H1862" s="38" t="str">
        <f t="shared" si="140"/>
        <v/>
      </c>
      <c r="I1862" s="2"/>
      <c r="M1862" s="6" t="str">
        <f t="shared" si="141"/>
        <v/>
      </c>
      <c r="N1862" s="7" t="str">
        <f>IF($D1862="", "", IF(COUNTIF(Budgets!$T$11:$T$20, $D1862)&gt;0, $F$9, IF(COUNTIF(Budgets!$T$22:$T$46, $D1862)&gt;0, $E$9, "")))</f>
        <v/>
      </c>
      <c r="P1862" s="12" t="str">
        <f t="shared" si="142"/>
        <v/>
      </c>
      <c r="R1862" s="12" t="str">
        <f t="shared" si="143"/>
        <v/>
      </c>
      <c r="T1862" s="12" t="str">
        <f ca="1">IFERROR(INDEX(Report!$BE$6:$BE$17, MATCH($P1862, Report!$AZ$6:$AZ$17, 0)), "")</f>
        <v/>
      </c>
      <c r="V1862" s="12" t="str">
        <f t="shared" ca="1" si="144"/>
        <v/>
      </c>
      <c r="X1862" s="12" t="str">
        <f>IF($B1862="", "", IF(OR(ISNUMBER($B1862)=FALSE, $B1862&lt;Report!$AX$6, $B1862&gt;Report!$AY$17), "Red", ""))</f>
        <v/>
      </c>
    </row>
    <row r="1863" spans="1:24" x14ac:dyDescent="0.25">
      <c r="A1863" s="2"/>
      <c r="B1863" s="86"/>
      <c r="C1863" s="87"/>
      <c r="D1863" s="88"/>
      <c r="E1863" s="89"/>
      <c r="F1863" s="90"/>
      <c r="G1863" s="2"/>
      <c r="H1863" s="38" t="str">
        <f t="shared" si="140"/>
        <v/>
      </c>
      <c r="I1863" s="2"/>
      <c r="M1863" s="6" t="str">
        <f t="shared" si="141"/>
        <v/>
      </c>
      <c r="N1863" s="7" t="str">
        <f>IF($D1863="", "", IF(COUNTIF(Budgets!$T$11:$T$20, $D1863)&gt;0, $F$9, IF(COUNTIF(Budgets!$T$22:$T$46, $D1863)&gt;0, $E$9, "")))</f>
        <v/>
      </c>
      <c r="P1863" s="12" t="str">
        <f t="shared" si="142"/>
        <v/>
      </c>
      <c r="R1863" s="12" t="str">
        <f t="shared" si="143"/>
        <v/>
      </c>
      <c r="T1863" s="12" t="str">
        <f ca="1">IFERROR(INDEX(Report!$BE$6:$BE$17, MATCH($P1863, Report!$AZ$6:$AZ$17, 0)), "")</f>
        <v/>
      </c>
      <c r="V1863" s="12" t="str">
        <f t="shared" ca="1" si="144"/>
        <v/>
      </c>
      <c r="X1863" s="12" t="str">
        <f>IF($B1863="", "", IF(OR(ISNUMBER($B1863)=FALSE, $B1863&lt;Report!$AX$6, $B1863&gt;Report!$AY$17), "Red", ""))</f>
        <v/>
      </c>
    </row>
    <row r="1864" spans="1:24" x14ac:dyDescent="0.25">
      <c r="A1864" s="2"/>
      <c r="B1864" s="86"/>
      <c r="C1864" s="87"/>
      <c r="D1864" s="88"/>
      <c r="E1864" s="89"/>
      <c r="F1864" s="90"/>
      <c r="G1864" s="2"/>
      <c r="H1864" s="38" t="str">
        <f t="shared" si="140"/>
        <v/>
      </c>
      <c r="I1864" s="2"/>
      <c r="M1864" s="6" t="str">
        <f t="shared" si="141"/>
        <v/>
      </c>
      <c r="N1864" s="7" t="str">
        <f>IF($D1864="", "", IF(COUNTIF(Budgets!$T$11:$T$20, $D1864)&gt;0, $F$9, IF(COUNTIF(Budgets!$T$22:$T$46, $D1864)&gt;0, $E$9, "")))</f>
        <v/>
      </c>
      <c r="P1864" s="12" t="str">
        <f t="shared" si="142"/>
        <v/>
      </c>
      <c r="R1864" s="12" t="str">
        <f t="shared" si="143"/>
        <v/>
      </c>
      <c r="T1864" s="12" t="str">
        <f ca="1">IFERROR(INDEX(Report!$BE$6:$BE$17, MATCH($P1864, Report!$AZ$6:$AZ$17, 0)), "")</f>
        <v/>
      </c>
      <c r="V1864" s="12" t="str">
        <f t="shared" ca="1" si="144"/>
        <v/>
      </c>
      <c r="X1864" s="12" t="str">
        <f>IF($B1864="", "", IF(OR(ISNUMBER($B1864)=FALSE, $B1864&lt;Report!$AX$6, $B1864&gt;Report!$AY$17), "Red", ""))</f>
        <v/>
      </c>
    </row>
    <row r="1865" spans="1:24" x14ac:dyDescent="0.25">
      <c r="A1865" s="2"/>
      <c r="B1865" s="86"/>
      <c r="C1865" s="87"/>
      <c r="D1865" s="88"/>
      <c r="E1865" s="89"/>
      <c r="F1865" s="90"/>
      <c r="G1865" s="2"/>
      <c r="H1865" s="38" t="str">
        <f t="shared" si="140"/>
        <v/>
      </c>
      <c r="I1865" s="2"/>
      <c r="M1865" s="6" t="str">
        <f t="shared" si="141"/>
        <v/>
      </c>
      <c r="N1865" s="7" t="str">
        <f>IF($D1865="", "", IF(COUNTIF(Budgets!$T$11:$T$20, $D1865)&gt;0, $F$9, IF(COUNTIF(Budgets!$T$22:$T$46, $D1865)&gt;0, $E$9, "")))</f>
        <v/>
      </c>
      <c r="P1865" s="12" t="str">
        <f t="shared" si="142"/>
        <v/>
      </c>
      <c r="R1865" s="12" t="str">
        <f t="shared" si="143"/>
        <v/>
      </c>
      <c r="T1865" s="12" t="str">
        <f ca="1">IFERROR(INDEX(Report!$BE$6:$BE$17, MATCH($P1865, Report!$AZ$6:$AZ$17, 0)), "")</f>
        <v/>
      </c>
      <c r="V1865" s="12" t="str">
        <f t="shared" ca="1" si="144"/>
        <v/>
      </c>
      <c r="X1865" s="12" t="str">
        <f>IF($B1865="", "", IF(OR(ISNUMBER($B1865)=FALSE, $B1865&lt;Report!$AX$6, $B1865&gt;Report!$AY$17), "Red", ""))</f>
        <v/>
      </c>
    </row>
    <row r="1866" spans="1:24" x14ac:dyDescent="0.25">
      <c r="A1866" s="2"/>
      <c r="B1866" s="86"/>
      <c r="C1866" s="87"/>
      <c r="D1866" s="88"/>
      <c r="E1866" s="89"/>
      <c r="F1866" s="90"/>
      <c r="G1866" s="2"/>
      <c r="H1866" s="38" t="str">
        <f t="shared" si="140"/>
        <v/>
      </c>
      <c r="I1866" s="2"/>
      <c r="M1866" s="6" t="str">
        <f t="shared" si="141"/>
        <v/>
      </c>
      <c r="N1866" s="7" t="str">
        <f>IF($D1866="", "", IF(COUNTIF(Budgets!$T$11:$T$20, $D1866)&gt;0, $F$9, IF(COUNTIF(Budgets!$T$22:$T$46, $D1866)&gt;0, $E$9, "")))</f>
        <v/>
      </c>
      <c r="P1866" s="12" t="str">
        <f t="shared" si="142"/>
        <v/>
      </c>
      <c r="R1866" s="12" t="str">
        <f t="shared" si="143"/>
        <v/>
      </c>
      <c r="T1866" s="12" t="str">
        <f ca="1">IFERROR(INDEX(Report!$BE$6:$BE$17, MATCH($P1866, Report!$AZ$6:$AZ$17, 0)), "")</f>
        <v/>
      </c>
      <c r="V1866" s="12" t="str">
        <f t="shared" ca="1" si="144"/>
        <v/>
      </c>
      <c r="X1866" s="12" t="str">
        <f>IF($B1866="", "", IF(OR(ISNUMBER($B1866)=FALSE, $B1866&lt;Report!$AX$6, $B1866&gt;Report!$AY$17), "Red", ""))</f>
        <v/>
      </c>
    </row>
    <row r="1867" spans="1:24" x14ac:dyDescent="0.25">
      <c r="A1867" s="2"/>
      <c r="B1867" s="86"/>
      <c r="C1867" s="87"/>
      <c r="D1867" s="88"/>
      <c r="E1867" s="89"/>
      <c r="F1867" s="90"/>
      <c r="G1867" s="2"/>
      <c r="H1867" s="38" t="str">
        <f t="shared" si="140"/>
        <v/>
      </c>
      <c r="I1867" s="2"/>
      <c r="M1867" s="6" t="str">
        <f t="shared" si="141"/>
        <v/>
      </c>
      <c r="N1867" s="7" t="str">
        <f>IF($D1867="", "", IF(COUNTIF(Budgets!$T$11:$T$20, $D1867)&gt;0, $F$9, IF(COUNTIF(Budgets!$T$22:$T$46, $D1867)&gt;0, $E$9, "")))</f>
        <v/>
      </c>
      <c r="P1867" s="12" t="str">
        <f t="shared" si="142"/>
        <v/>
      </c>
      <c r="R1867" s="12" t="str">
        <f t="shared" si="143"/>
        <v/>
      </c>
      <c r="T1867" s="12" t="str">
        <f ca="1">IFERROR(INDEX(Report!$BE$6:$BE$17, MATCH($P1867, Report!$AZ$6:$AZ$17, 0)), "")</f>
        <v/>
      </c>
      <c r="V1867" s="12" t="str">
        <f t="shared" ca="1" si="144"/>
        <v/>
      </c>
      <c r="X1867" s="12" t="str">
        <f>IF($B1867="", "", IF(OR(ISNUMBER($B1867)=FALSE, $B1867&lt;Report!$AX$6, $B1867&gt;Report!$AY$17), "Red", ""))</f>
        <v/>
      </c>
    </row>
    <row r="1868" spans="1:24" x14ac:dyDescent="0.25">
      <c r="A1868" s="2"/>
      <c r="B1868" s="86"/>
      <c r="C1868" s="87"/>
      <c r="D1868" s="88"/>
      <c r="E1868" s="89"/>
      <c r="F1868" s="90"/>
      <c r="G1868" s="2"/>
      <c r="H1868" s="38" t="str">
        <f t="shared" ref="H1868:H1931" si="145">IF(OR($M1868="", $N1868=""), "", IF($M1868=$N1868, "", $H$9))</f>
        <v/>
      </c>
      <c r="I1868" s="2"/>
      <c r="M1868" s="6" t="str">
        <f t="shared" ref="M1868:M1931" si="146">IF(AND($E1868="", $F1868=""), "", IF(AND(NOT($E1868=""), NOT($F1868="")), "", IF($E1868="", $F$9, IF($F1868="", $E$9, ""))))</f>
        <v/>
      </c>
      <c r="N1868" s="7" t="str">
        <f>IF($D1868="", "", IF(COUNTIF(Budgets!$T$11:$T$20, $D1868)&gt;0, $F$9, IF(COUNTIF(Budgets!$T$22:$T$46, $D1868)&gt;0, $E$9, "")))</f>
        <v/>
      </c>
      <c r="P1868" s="12" t="str">
        <f t="shared" ref="P1868:P1931" si="147">IF($B1868="", "", IFERROR(TEXT($B1868, "mmm yyyy"), ""))</f>
        <v/>
      </c>
      <c r="R1868" s="12" t="str">
        <f t="shared" ref="R1868:R1931" si="148">IF(OR($P1868="", $D1868=""), "", CONCATENATE($D1868, " - ", $P1868))</f>
        <v/>
      </c>
      <c r="T1868" s="12" t="str">
        <f ca="1">IFERROR(INDEX(Report!$BE$6:$BE$17, MATCH($P1868, Report!$AZ$6:$AZ$17, 0)), "")</f>
        <v/>
      </c>
      <c r="V1868" s="12" t="str">
        <f t="shared" ref="V1868:V1931" ca="1" si="149">IF($T1868="X", IF($D1868="", "", $D1868), "")</f>
        <v/>
      </c>
      <c r="X1868" s="12" t="str">
        <f>IF($B1868="", "", IF(OR(ISNUMBER($B1868)=FALSE, $B1868&lt;Report!$AX$6, $B1868&gt;Report!$AY$17), "Red", ""))</f>
        <v/>
      </c>
    </row>
    <row r="1869" spans="1:24" x14ac:dyDescent="0.25">
      <c r="A1869" s="2"/>
      <c r="B1869" s="86"/>
      <c r="C1869" s="87"/>
      <c r="D1869" s="88"/>
      <c r="E1869" s="89"/>
      <c r="F1869" s="90"/>
      <c r="G1869" s="2"/>
      <c r="H1869" s="38" t="str">
        <f t="shared" si="145"/>
        <v/>
      </c>
      <c r="I1869" s="2"/>
      <c r="M1869" s="6" t="str">
        <f t="shared" si="146"/>
        <v/>
      </c>
      <c r="N1869" s="7" t="str">
        <f>IF($D1869="", "", IF(COUNTIF(Budgets!$T$11:$T$20, $D1869)&gt;0, $F$9, IF(COUNTIF(Budgets!$T$22:$T$46, $D1869)&gt;0, $E$9, "")))</f>
        <v/>
      </c>
      <c r="P1869" s="12" t="str">
        <f t="shared" si="147"/>
        <v/>
      </c>
      <c r="R1869" s="12" t="str">
        <f t="shared" si="148"/>
        <v/>
      </c>
      <c r="T1869" s="12" t="str">
        <f ca="1">IFERROR(INDEX(Report!$BE$6:$BE$17, MATCH($P1869, Report!$AZ$6:$AZ$17, 0)), "")</f>
        <v/>
      </c>
      <c r="V1869" s="12" t="str">
        <f t="shared" ca="1" si="149"/>
        <v/>
      </c>
      <c r="X1869" s="12" t="str">
        <f>IF($B1869="", "", IF(OR(ISNUMBER($B1869)=FALSE, $B1869&lt;Report!$AX$6, $B1869&gt;Report!$AY$17), "Red", ""))</f>
        <v/>
      </c>
    </row>
    <row r="1870" spans="1:24" x14ac:dyDescent="0.25">
      <c r="A1870" s="2"/>
      <c r="B1870" s="86"/>
      <c r="C1870" s="87"/>
      <c r="D1870" s="88"/>
      <c r="E1870" s="89"/>
      <c r="F1870" s="90"/>
      <c r="G1870" s="2"/>
      <c r="H1870" s="38" t="str">
        <f t="shared" si="145"/>
        <v/>
      </c>
      <c r="I1870" s="2"/>
      <c r="M1870" s="6" t="str">
        <f t="shared" si="146"/>
        <v/>
      </c>
      <c r="N1870" s="7" t="str">
        <f>IF($D1870="", "", IF(COUNTIF(Budgets!$T$11:$T$20, $D1870)&gt;0, $F$9, IF(COUNTIF(Budgets!$T$22:$T$46, $D1870)&gt;0, $E$9, "")))</f>
        <v/>
      </c>
      <c r="P1870" s="12" t="str">
        <f t="shared" si="147"/>
        <v/>
      </c>
      <c r="R1870" s="12" t="str">
        <f t="shared" si="148"/>
        <v/>
      </c>
      <c r="T1870" s="12" t="str">
        <f ca="1">IFERROR(INDEX(Report!$BE$6:$BE$17, MATCH($P1870, Report!$AZ$6:$AZ$17, 0)), "")</f>
        <v/>
      </c>
      <c r="V1870" s="12" t="str">
        <f t="shared" ca="1" si="149"/>
        <v/>
      </c>
      <c r="X1870" s="12" t="str">
        <f>IF($B1870="", "", IF(OR(ISNUMBER($B1870)=FALSE, $B1870&lt;Report!$AX$6, $B1870&gt;Report!$AY$17), "Red", ""))</f>
        <v/>
      </c>
    </row>
    <row r="1871" spans="1:24" x14ac:dyDescent="0.25">
      <c r="A1871" s="2"/>
      <c r="B1871" s="86"/>
      <c r="C1871" s="87"/>
      <c r="D1871" s="88"/>
      <c r="E1871" s="89"/>
      <c r="F1871" s="90"/>
      <c r="G1871" s="2"/>
      <c r="H1871" s="38" t="str">
        <f t="shared" si="145"/>
        <v/>
      </c>
      <c r="I1871" s="2"/>
      <c r="M1871" s="6" t="str">
        <f t="shared" si="146"/>
        <v/>
      </c>
      <c r="N1871" s="7" t="str">
        <f>IF($D1871="", "", IF(COUNTIF(Budgets!$T$11:$T$20, $D1871)&gt;0, $F$9, IF(COUNTIF(Budgets!$T$22:$T$46, $D1871)&gt;0, $E$9, "")))</f>
        <v/>
      </c>
      <c r="P1871" s="12" t="str">
        <f t="shared" si="147"/>
        <v/>
      </c>
      <c r="R1871" s="12" t="str">
        <f t="shared" si="148"/>
        <v/>
      </c>
      <c r="T1871" s="12" t="str">
        <f ca="1">IFERROR(INDEX(Report!$BE$6:$BE$17, MATCH($P1871, Report!$AZ$6:$AZ$17, 0)), "")</f>
        <v/>
      </c>
      <c r="V1871" s="12" t="str">
        <f t="shared" ca="1" si="149"/>
        <v/>
      </c>
      <c r="X1871" s="12" t="str">
        <f>IF($B1871="", "", IF(OR(ISNUMBER($B1871)=FALSE, $B1871&lt;Report!$AX$6, $B1871&gt;Report!$AY$17), "Red", ""))</f>
        <v/>
      </c>
    </row>
    <row r="1872" spans="1:24" x14ac:dyDescent="0.25">
      <c r="A1872" s="2"/>
      <c r="B1872" s="86"/>
      <c r="C1872" s="87"/>
      <c r="D1872" s="88"/>
      <c r="E1872" s="89"/>
      <c r="F1872" s="90"/>
      <c r="G1872" s="2"/>
      <c r="H1872" s="38" t="str">
        <f t="shared" si="145"/>
        <v/>
      </c>
      <c r="I1872" s="2"/>
      <c r="M1872" s="6" t="str">
        <f t="shared" si="146"/>
        <v/>
      </c>
      <c r="N1872" s="7" t="str">
        <f>IF($D1872="", "", IF(COUNTIF(Budgets!$T$11:$T$20, $D1872)&gt;0, $F$9, IF(COUNTIF(Budgets!$T$22:$T$46, $D1872)&gt;0, $E$9, "")))</f>
        <v/>
      </c>
      <c r="P1872" s="12" t="str">
        <f t="shared" si="147"/>
        <v/>
      </c>
      <c r="R1872" s="12" t="str">
        <f t="shared" si="148"/>
        <v/>
      </c>
      <c r="T1872" s="12" t="str">
        <f ca="1">IFERROR(INDEX(Report!$BE$6:$BE$17, MATCH($P1872, Report!$AZ$6:$AZ$17, 0)), "")</f>
        <v/>
      </c>
      <c r="V1872" s="12" t="str">
        <f t="shared" ca="1" si="149"/>
        <v/>
      </c>
      <c r="X1872" s="12" t="str">
        <f>IF($B1872="", "", IF(OR(ISNUMBER($B1872)=FALSE, $B1872&lt;Report!$AX$6, $B1872&gt;Report!$AY$17), "Red", ""))</f>
        <v/>
      </c>
    </row>
    <row r="1873" spans="1:24" x14ac:dyDescent="0.25">
      <c r="A1873" s="2"/>
      <c r="B1873" s="86"/>
      <c r="C1873" s="87"/>
      <c r="D1873" s="88"/>
      <c r="E1873" s="89"/>
      <c r="F1873" s="90"/>
      <c r="G1873" s="2"/>
      <c r="H1873" s="38" t="str">
        <f t="shared" si="145"/>
        <v/>
      </c>
      <c r="I1873" s="2"/>
      <c r="M1873" s="6" t="str">
        <f t="shared" si="146"/>
        <v/>
      </c>
      <c r="N1873" s="7" t="str">
        <f>IF($D1873="", "", IF(COUNTIF(Budgets!$T$11:$T$20, $D1873)&gt;0, $F$9, IF(COUNTIF(Budgets!$T$22:$T$46, $D1873)&gt;0, $E$9, "")))</f>
        <v/>
      </c>
      <c r="P1873" s="12" t="str">
        <f t="shared" si="147"/>
        <v/>
      </c>
      <c r="R1873" s="12" t="str">
        <f t="shared" si="148"/>
        <v/>
      </c>
      <c r="T1873" s="12" t="str">
        <f ca="1">IFERROR(INDEX(Report!$BE$6:$BE$17, MATCH($P1873, Report!$AZ$6:$AZ$17, 0)), "")</f>
        <v/>
      </c>
      <c r="V1873" s="12" t="str">
        <f t="shared" ca="1" si="149"/>
        <v/>
      </c>
      <c r="X1873" s="12" t="str">
        <f>IF($B1873="", "", IF(OR(ISNUMBER($B1873)=FALSE, $B1873&lt;Report!$AX$6, $B1873&gt;Report!$AY$17), "Red", ""))</f>
        <v/>
      </c>
    </row>
    <row r="1874" spans="1:24" x14ac:dyDescent="0.25">
      <c r="A1874" s="2"/>
      <c r="B1874" s="86"/>
      <c r="C1874" s="87"/>
      <c r="D1874" s="88"/>
      <c r="E1874" s="89"/>
      <c r="F1874" s="90"/>
      <c r="G1874" s="2"/>
      <c r="H1874" s="38" t="str">
        <f t="shared" si="145"/>
        <v/>
      </c>
      <c r="I1874" s="2"/>
      <c r="M1874" s="6" t="str">
        <f t="shared" si="146"/>
        <v/>
      </c>
      <c r="N1874" s="7" t="str">
        <f>IF($D1874="", "", IF(COUNTIF(Budgets!$T$11:$T$20, $D1874)&gt;0, $F$9, IF(COUNTIF(Budgets!$T$22:$T$46, $D1874)&gt;0, $E$9, "")))</f>
        <v/>
      </c>
      <c r="P1874" s="12" t="str">
        <f t="shared" si="147"/>
        <v/>
      </c>
      <c r="R1874" s="12" t="str">
        <f t="shared" si="148"/>
        <v/>
      </c>
      <c r="T1874" s="12" t="str">
        <f ca="1">IFERROR(INDEX(Report!$BE$6:$BE$17, MATCH($P1874, Report!$AZ$6:$AZ$17, 0)), "")</f>
        <v/>
      </c>
      <c r="V1874" s="12" t="str">
        <f t="shared" ca="1" si="149"/>
        <v/>
      </c>
      <c r="X1874" s="12" t="str">
        <f>IF($B1874="", "", IF(OR(ISNUMBER($B1874)=FALSE, $B1874&lt;Report!$AX$6, $B1874&gt;Report!$AY$17), "Red", ""))</f>
        <v/>
      </c>
    </row>
    <row r="1875" spans="1:24" x14ac:dyDescent="0.25">
      <c r="A1875" s="2"/>
      <c r="B1875" s="86"/>
      <c r="C1875" s="87"/>
      <c r="D1875" s="88"/>
      <c r="E1875" s="89"/>
      <c r="F1875" s="90"/>
      <c r="G1875" s="2"/>
      <c r="H1875" s="38" t="str">
        <f t="shared" si="145"/>
        <v/>
      </c>
      <c r="I1875" s="2"/>
      <c r="M1875" s="6" t="str">
        <f t="shared" si="146"/>
        <v/>
      </c>
      <c r="N1875" s="7" t="str">
        <f>IF($D1875="", "", IF(COUNTIF(Budgets!$T$11:$T$20, $D1875)&gt;0, $F$9, IF(COUNTIF(Budgets!$T$22:$T$46, $D1875)&gt;0, $E$9, "")))</f>
        <v/>
      </c>
      <c r="P1875" s="12" t="str">
        <f t="shared" si="147"/>
        <v/>
      </c>
      <c r="R1875" s="12" t="str">
        <f t="shared" si="148"/>
        <v/>
      </c>
      <c r="T1875" s="12" t="str">
        <f ca="1">IFERROR(INDEX(Report!$BE$6:$BE$17, MATCH($P1875, Report!$AZ$6:$AZ$17, 0)), "")</f>
        <v/>
      </c>
      <c r="V1875" s="12" t="str">
        <f t="shared" ca="1" si="149"/>
        <v/>
      </c>
      <c r="X1875" s="12" t="str">
        <f>IF($B1875="", "", IF(OR(ISNUMBER($B1875)=FALSE, $B1875&lt;Report!$AX$6, $B1875&gt;Report!$AY$17), "Red", ""))</f>
        <v/>
      </c>
    </row>
    <row r="1876" spans="1:24" x14ac:dyDescent="0.25">
      <c r="A1876" s="2"/>
      <c r="B1876" s="86"/>
      <c r="C1876" s="87"/>
      <c r="D1876" s="88"/>
      <c r="E1876" s="89"/>
      <c r="F1876" s="90"/>
      <c r="G1876" s="2"/>
      <c r="H1876" s="38" t="str">
        <f t="shared" si="145"/>
        <v/>
      </c>
      <c r="I1876" s="2"/>
      <c r="M1876" s="6" t="str">
        <f t="shared" si="146"/>
        <v/>
      </c>
      <c r="N1876" s="7" t="str">
        <f>IF($D1876="", "", IF(COUNTIF(Budgets!$T$11:$T$20, $D1876)&gt;0, $F$9, IF(COUNTIF(Budgets!$T$22:$T$46, $D1876)&gt;0, $E$9, "")))</f>
        <v/>
      </c>
      <c r="P1876" s="12" t="str">
        <f t="shared" si="147"/>
        <v/>
      </c>
      <c r="R1876" s="12" t="str">
        <f t="shared" si="148"/>
        <v/>
      </c>
      <c r="T1876" s="12" t="str">
        <f ca="1">IFERROR(INDEX(Report!$BE$6:$BE$17, MATCH($P1876, Report!$AZ$6:$AZ$17, 0)), "")</f>
        <v/>
      </c>
      <c r="V1876" s="12" t="str">
        <f t="shared" ca="1" si="149"/>
        <v/>
      </c>
      <c r="X1876" s="12" t="str">
        <f>IF($B1876="", "", IF(OR(ISNUMBER($B1876)=FALSE, $B1876&lt;Report!$AX$6, $B1876&gt;Report!$AY$17), "Red", ""))</f>
        <v/>
      </c>
    </row>
    <row r="1877" spans="1:24" x14ac:dyDescent="0.25">
      <c r="A1877" s="2"/>
      <c r="B1877" s="86"/>
      <c r="C1877" s="87"/>
      <c r="D1877" s="88"/>
      <c r="E1877" s="89"/>
      <c r="F1877" s="90"/>
      <c r="G1877" s="2"/>
      <c r="H1877" s="38" t="str">
        <f t="shared" si="145"/>
        <v/>
      </c>
      <c r="I1877" s="2"/>
      <c r="M1877" s="6" t="str">
        <f t="shared" si="146"/>
        <v/>
      </c>
      <c r="N1877" s="7" t="str">
        <f>IF($D1877="", "", IF(COUNTIF(Budgets!$T$11:$T$20, $D1877)&gt;0, $F$9, IF(COUNTIF(Budgets!$T$22:$T$46, $D1877)&gt;0, $E$9, "")))</f>
        <v/>
      </c>
      <c r="P1877" s="12" t="str">
        <f t="shared" si="147"/>
        <v/>
      </c>
      <c r="R1877" s="12" t="str">
        <f t="shared" si="148"/>
        <v/>
      </c>
      <c r="T1877" s="12" t="str">
        <f ca="1">IFERROR(INDEX(Report!$BE$6:$BE$17, MATCH($P1877, Report!$AZ$6:$AZ$17, 0)), "")</f>
        <v/>
      </c>
      <c r="V1877" s="12" t="str">
        <f t="shared" ca="1" si="149"/>
        <v/>
      </c>
      <c r="X1877" s="12" t="str">
        <f>IF($B1877="", "", IF(OR(ISNUMBER($B1877)=FALSE, $B1877&lt;Report!$AX$6, $B1877&gt;Report!$AY$17), "Red", ""))</f>
        <v/>
      </c>
    </row>
    <row r="1878" spans="1:24" x14ac:dyDescent="0.25">
      <c r="A1878" s="2"/>
      <c r="B1878" s="86"/>
      <c r="C1878" s="87"/>
      <c r="D1878" s="88"/>
      <c r="E1878" s="89"/>
      <c r="F1878" s="90"/>
      <c r="G1878" s="2"/>
      <c r="H1878" s="38" t="str">
        <f t="shared" si="145"/>
        <v/>
      </c>
      <c r="I1878" s="2"/>
      <c r="M1878" s="6" t="str">
        <f t="shared" si="146"/>
        <v/>
      </c>
      <c r="N1878" s="7" t="str">
        <f>IF($D1878="", "", IF(COUNTIF(Budgets!$T$11:$T$20, $D1878)&gt;0, $F$9, IF(COUNTIF(Budgets!$T$22:$T$46, $D1878)&gt;0, $E$9, "")))</f>
        <v/>
      </c>
      <c r="P1878" s="12" t="str">
        <f t="shared" si="147"/>
        <v/>
      </c>
      <c r="R1878" s="12" t="str">
        <f t="shared" si="148"/>
        <v/>
      </c>
      <c r="T1878" s="12" t="str">
        <f ca="1">IFERROR(INDEX(Report!$BE$6:$BE$17, MATCH($P1878, Report!$AZ$6:$AZ$17, 0)), "")</f>
        <v/>
      </c>
      <c r="V1878" s="12" t="str">
        <f t="shared" ca="1" si="149"/>
        <v/>
      </c>
      <c r="X1878" s="12" t="str">
        <f>IF($B1878="", "", IF(OR(ISNUMBER($B1878)=FALSE, $B1878&lt;Report!$AX$6, $B1878&gt;Report!$AY$17), "Red", ""))</f>
        <v/>
      </c>
    </row>
    <row r="1879" spans="1:24" x14ac:dyDescent="0.25">
      <c r="A1879" s="2"/>
      <c r="B1879" s="86"/>
      <c r="C1879" s="87"/>
      <c r="D1879" s="88"/>
      <c r="E1879" s="89"/>
      <c r="F1879" s="90"/>
      <c r="G1879" s="2"/>
      <c r="H1879" s="38" t="str">
        <f t="shared" si="145"/>
        <v/>
      </c>
      <c r="I1879" s="2"/>
      <c r="M1879" s="6" t="str">
        <f t="shared" si="146"/>
        <v/>
      </c>
      <c r="N1879" s="7" t="str">
        <f>IF($D1879="", "", IF(COUNTIF(Budgets!$T$11:$T$20, $D1879)&gt;0, $F$9, IF(COUNTIF(Budgets!$T$22:$T$46, $D1879)&gt;0, $E$9, "")))</f>
        <v/>
      </c>
      <c r="P1879" s="12" t="str">
        <f t="shared" si="147"/>
        <v/>
      </c>
      <c r="R1879" s="12" t="str">
        <f t="shared" si="148"/>
        <v/>
      </c>
      <c r="T1879" s="12" t="str">
        <f ca="1">IFERROR(INDEX(Report!$BE$6:$BE$17, MATCH($P1879, Report!$AZ$6:$AZ$17, 0)), "")</f>
        <v/>
      </c>
      <c r="V1879" s="12" t="str">
        <f t="shared" ca="1" si="149"/>
        <v/>
      </c>
      <c r="X1879" s="12" t="str">
        <f>IF($B1879="", "", IF(OR(ISNUMBER($B1879)=FALSE, $B1879&lt;Report!$AX$6, $B1879&gt;Report!$AY$17), "Red", ""))</f>
        <v/>
      </c>
    </row>
    <row r="1880" spans="1:24" x14ac:dyDescent="0.25">
      <c r="A1880" s="2"/>
      <c r="B1880" s="86"/>
      <c r="C1880" s="87"/>
      <c r="D1880" s="88"/>
      <c r="E1880" s="89"/>
      <c r="F1880" s="90"/>
      <c r="G1880" s="2"/>
      <c r="H1880" s="38" t="str">
        <f t="shared" si="145"/>
        <v/>
      </c>
      <c r="I1880" s="2"/>
      <c r="M1880" s="6" t="str">
        <f t="shared" si="146"/>
        <v/>
      </c>
      <c r="N1880" s="7" t="str">
        <f>IF($D1880="", "", IF(COUNTIF(Budgets!$T$11:$T$20, $D1880)&gt;0, $F$9, IF(COUNTIF(Budgets!$T$22:$T$46, $D1880)&gt;0, $E$9, "")))</f>
        <v/>
      </c>
      <c r="P1880" s="12" t="str">
        <f t="shared" si="147"/>
        <v/>
      </c>
      <c r="R1880" s="12" t="str">
        <f t="shared" si="148"/>
        <v/>
      </c>
      <c r="T1880" s="12" t="str">
        <f ca="1">IFERROR(INDEX(Report!$BE$6:$BE$17, MATCH($P1880, Report!$AZ$6:$AZ$17, 0)), "")</f>
        <v/>
      </c>
      <c r="V1880" s="12" t="str">
        <f t="shared" ca="1" si="149"/>
        <v/>
      </c>
      <c r="X1880" s="12" t="str">
        <f>IF($B1880="", "", IF(OR(ISNUMBER($B1880)=FALSE, $B1880&lt;Report!$AX$6, $B1880&gt;Report!$AY$17), "Red", ""))</f>
        <v/>
      </c>
    </row>
    <row r="1881" spans="1:24" x14ac:dyDescent="0.25">
      <c r="A1881" s="2"/>
      <c r="B1881" s="86"/>
      <c r="C1881" s="87"/>
      <c r="D1881" s="88"/>
      <c r="E1881" s="89"/>
      <c r="F1881" s="90"/>
      <c r="G1881" s="2"/>
      <c r="H1881" s="38" t="str">
        <f t="shared" si="145"/>
        <v/>
      </c>
      <c r="I1881" s="2"/>
      <c r="M1881" s="6" t="str">
        <f t="shared" si="146"/>
        <v/>
      </c>
      <c r="N1881" s="7" t="str">
        <f>IF($D1881="", "", IF(COUNTIF(Budgets!$T$11:$T$20, $D1881)&gt;0, $F$9, IF(COUNTIF(Budgets!$T$22:$T$46, $D1881)&gt;0, $E$9, "")))</f>
        <v/>
      </c>
      <c r="P1881" s="12" t="str">
        <f t="shared" si="147"/>
        <v/>
      </c>
      <c r="R1881" s="12" t="str">
        <f t="shared" si="148"/>
        <v/>
      </c>
      <c r="T1881" s="12" t="str">
        <f ca="1">IFERROR(INDEX(Report!$BE$6:$BE$17, MATCH($P1881, Report!$AZ$6:$AZ$17, 0)), "")</f>
        <v/>
      </c>
      <c r="V1881" s="12" t="str">
        <f t="shared" ca="1" si="149"/>
        <v/>
      </c>
      <c r="X1881" s="12" t="str">
        <f>IF($B1881="", "", IF(OR(ISNUMBER($B1881)=FALSE, $B1881&lt;Report!$AX$6, $B1881&gt;Report!$AY$17), "Red", ""))</f>
        <v/>
      </c>
    </row>
    <row r="1882" spans="1:24" x14ac:dyDescent="0.25">
      <c r="A1882" s="2"/>
      <c r="B1882" s="86"/>
      <c r="C1882" s="87"/>
      <c r="D1882" s="88"/>
      <c r="E1882" s="89"/>
      <c r="F1882" s="90"/>
      <c r="G1882" s="2"/>
      <c r="H1882" s="38" t="str">
        <f t="shared" si="145"/>
        <v/>
      </c>
      <c r="I1882" s="2"/>
      <c r="M1882" s="6" t="str">
        <f t="shared" si="146"/>
        <v/>
      </c>
      <c r="N1882" s="7" t="str">
        <f>IF($D1882="", "", IF(COUNTIF(Budgets!$T$11:$T$20, $D1882)&gt;0, $F$9, IF(COUNTIF(Budgets!$T$22:$T$46, $D1882)&gt;0, $E$9, "")))</f>
        <v/>
      </c>
      <c r="P1882" s="12" t="str">
        <f t="shared" si="147"/>
        <v/>
      </c>
      <c r="R1882" s="12" t="str">
        <f t="shared" si="148"/>
        <v/>
      </c>
      <c r="T1882" s="12" t="str">
        <f ca="1">IFERROR(INDEX(Report!$BE$6:$BE$17, MATCH($P1882, Report!$AZ$6:$AZ$17, 0)), "")</f>
        <v/>
      </c>
      <c r="V1882" s="12" t="str">
        <f t="shared" ca="1" si="149"/>
        <v/>
      </c>
      <c r="X1882" s="12" t="str">
        <f>IF($B1882="", "", IF(OR(ISNUMBER($B1882)=FALSE, $B1882&lt;Report!$AX$6, $B1882&gt;Report!$AY$17), "Red", ""))</f>
        <v/>
      </c>
    </row>
    <row r="1883" spans="1:24" x14ac:dyDescent="0.25">
      <c r="A1883" s="2"/>
      <c r="B1883" s="86"/>
      <c r="C1883" s="87"/>
      <c r="D1883" s="88"/>
      <c r="E1883" s="89"/>
      <c r="F1883" s="90"/>
      <c r="G1883" s="2"/>
      <c r="H1883" s="38" t="str">
        <f t="shared" si="145"/>
        <v/>
      </c>
      <c r="I1883" s="2"/>
      <c r="M1883" s="6" t="str">
        <f t="shared" si="146"/>
        <v/>
      </c>
      <c r="N1883" s="7" t="str">
        <f>IF($D1883="", "", IF(COUNTIF(Budgets!$T$11:$T$20, $D1883)&gt;0, $F$9, IF(COUNTIF(Budgets!$T$22:$T$46, $D1883)&gt;0, $E$9, "")))</f>
        <v/>
      </c>
      <c r="P1883" s="12" t="str">
        <f t="shared" si="147"/>
        <v/>
      </c>
      <c r="R1883" s="12" t="str">
        <f t="shared" si="148"/>
        <v/>
      </c>
      <c r="T1883" s="12" t="str">
        <f ca="1">IFERROR(INDEX(Report!$BE$6:$BE$17, MATCH($P1883, Report!$AZ$6:$AZ$17, 0)), "")</f>
        <v/>
      </c>
      <c r="V1883" s="12" t="str">
        <f t="shared" ca="1" si="149"/>
        <v/>
      </c>
      <c r="X1883" s="12" t="str">
        <f>IF($B1883="", "", IF(OR(ISNUMBER($B1883)=FALSE, $B1883&lt;Report!$AX$6, $B1883&gt;Report!$AY$17), "Red", ""))</f>
        <v/>
      </c>
    </row>
    <row r="1884" spans="1:24" x14ac:dyDescent="0.25">
      <c r="A1884" s="2"/>
      <c r="B1884" s="86"/>
      <c r="C1884" s="87"/>
      <c r="D1884" s="88"/>
      <c r="E1884" s="89"/>
      <c r="F1884" s="90"/>
      <c r="G1884" s="2"/>
      <c r="H1884" s="38" t="str">
        <f t="shared" si="145"/>
        <v/>
      </c>
      <c r="I1884" s="2"/>
      <c r="M1884" s="6" t="str">
        <f t="shared" si="146"/>
        <v/>
      </c>
      <c r="N1884" s="7" t="str">
        <f>IF($D1884="", "", IF(COUNTIF(Budgets!$T$11:$T$20, $D1884)&gt;0, $F$9, IF(COUNTIF(Budgets!$T$22:$T$46, $D1884)&gt;0, $E$9, "")))</f>
        <v/>
      </c>
      <c r="P1884" s="12" t="str">
        <f t="shared" si="147"/>
        <v/>
      </c>
      <c r="R1884" s="12" t="str">
        <f t="shared" si="148"/>
        <v/>
      </c>
      <c r="T1884" s="12" t="str">
        <f ca="1">IFERROR(INDEX(Report!$BE$6:$BE$17, MATCH($P1884, Report!$AZ$6:$AZ$17, 0)), "")</f>
        <v/>
      </c>
      <c r="V1884" s="12" t="str">
        <f t="shared" ca="1" si="149"/>
        <v/>
      </c>
      <c r="X1884" s="12" t="str">
        <f>IF($B1884="", "", IF(OR(ISNUMBER($B1884)=FALSE, $B1884&lt;Report!$AX$6, $B1884&gt;Report!$AY$17), "Red", ""))</f>
        <v/>
      </c>
    </row>
    <row r="1885" spans="1:24" x14ac:dyDescent="0.25">
      <c r="A1885" s="2"/>
      <c r="B1885" s="86"/>
      <c r="C1885" s="87"/>
      <c r="D1885" s="88"/>
      <c r="E1885" s="89"/>
      <c r="F1885" s="90"/>
      <c r="G1885" s="2"/>
      <c r="H1885" s="38" t="str">
        <f t="shared" si="145"/>
        <v/>
      </c>
      <c r="I1885" s="2"/>
      <c r="M1885" s="6" t="str">
        <f t="shared" si="146"/>
        <v/>
      </c>
      <c r="N1885" s="7" t="str">
        <f>IF($D1885="", "", IF(COUNTIF(Budgets!$T$11:$T$20, $D1885)&gt;0, $F$9, IF(COUNTIF(Budgets!$T$22:$T$46, $D1885)&gt;0, $E$9, "")))</f>
        <v/>
      </c>
      <c r="P1885" s="12" t="str">
        <f t="shared" si="147"/>
        <v/>
      </c>
      <c r="R1885" s="12" t="str">
        <f t="shared" si="148"/>
        <v/>
      </c>
      <c r="T1885" s="12" t="str">
        <f ca="1">IFERROR(INDEX(Report!$BE$6:$BE$17, MATCH($P1885, Report!$AZ$6:$AZ$17, 0)), "")</f>
        <v/>
      </c>
      <c r="V1885" s="12" t="str">
        <f t="shared" ca="1" si="149"/>
        <v/>
      </c>
      <c r="X1885" s="12" t="str">
        <f>IF($B1885="", "", IF(OR(ISNUMBER($B1885)=FALSE, $B1885&lt;Report!$AX$6, $B1885&gt;Report!$AY$17), "Red", ""))</f>
        <v/>
      </c>
    </row>
    <row r="1886" spans="1:24" x14ac:dyDescent="0.25">
      <c r="A1886" s="2"/>
      <c r="B1886" s="86"/>
      <c r="C1886" s="87"/>
      <c r="D1886" s="88"/>
      <c r="E1886" s="89"/>
      <c r="F1886" s="90"/>
      <c r="G1886" s="2"/>
      <c r="H1886" s="38" t="str">
        <f t="shared" si="145"/>
        <v/>
      </c>
      <c r="I1886" s="2"/>
      <c r="M1886" s="6" t="str">
        <f t="shared" si="146"/>
        <v/>
      </c>
      <c r="N1886" s="7" t="str">
        <f>IF($D1886="", "", IF(COUNTIF(Budgets!$T$11:$T$20, $D1886)&gt;0, $F$9, IF(COUNTIF(Budgets!$T$22:$T$46, $D1886)&gt;0, $E$9, "")))</f>
        <v/>
      </c>
      <c r="P1886" s="12" t="str">
        <f t="shared" si="147"/>
        <v/>
      </c>
      <c r="R1886" s="12" t="str">
        <f t="shared" si="148"/>
        <v/>
      </c>
      <c r="T1886" s="12" t="str">
        <f ca="1">IFERROR(INDEX(Report!$BE$6:$BE$17, MATCH($P1886, Report!$AZ$6:$AZ$17, 0)), "")</f>
        <v/>
      </c>
      <c r="V1886" s="12" t="str">
        <f t="shared" ca="1" si="149"/>
        <v/>
      </c>
      <c r="X1886" s="12" t="str">
        <f>IF($B1886="", "", IF(OR(ISNUMBER($B1886)=FALSE, $B1886&lt;Report!$AX$6, $B1886&gt;Report!$AY$17), "Red", ""))</f>
        <v/>
      </c>
    </row>
    <row r="1887" spans="1:24" x14ac:dyDescent="0.25">
      <c r="A1887" s="2"/>
      <c r="B1887" s="86"/>
      <c r="C1887" s="87"/>
      <c r="D1887" s="88"/>
      <c r="E1887" s="89"/>
      <c r="F1887" s="90"/>
      <c r="G1887" s="2"/>
      <c r="H1887" s="38" t="str">
        <f t="shared" si="145"/>
        <v/>
      </c>
      <c r="I1887" s="2"/>
      <c r="M1887" s="6" t="str">
        <f t="shared" si="146"/>
        <v/>
      </c>
      <c r="N1887" s="7" t="str">
        <f>IF($D1887="", "", IF(COUNTIF(Budgets!$T$11:$T$20, $D1887)&gt;0, $F$9, IF(COUNTIF(Budgets!$T$22:$T$46, $D1887)&gt;0, $E$9, "")))</f>
        <v/>
      </c>
      <c r="P1887" s="12" t="str">
        <f t="shared" si="147"/>
        <v/>
      </c>
      <c r="R1887" s="12" t="str">
        <f t="shared" si="148"/>
        <v/>
      </c>
      <c r="T1887" s="12" t="str">
        <f ca="1">IFERROR(INDEX(Report!$BE$6:$BE$17, MATCH($P1887, Report!$AZ$6:$AZ$17, 0)), "")</f>
        <v/>
      </c>
      <c r="V1887" s="12" t="str">
        <f t="shared" ca="1" si="149"/>
        <v/>
      </c>
      <c r="X1887" s="12" t="str">
        <f>IF($B1887="", "", IF(OR(ISNUMBER($B1887)=FALSE, $B1887&lt;Report!$AX$6, $B1887&gt;Report!$AY$17), "Red", ""))</f>
        <v/>
      </c>
    </row>
    <row r="1888" spans="1:24" x14ac:dyDescent="0.25">
      <c r="A1888" s="2"/>
      <c r="B1888" s="86"/>
      <c r="C1888" s="87"/>
      <c r="D1888" s="88"/>
      <c r="E1888" s="89"/>
      <c r="F1888" s="90"/>
      <c r="G1888" s="2"/>
      <c r="H1888" s="38" t="str">
        <f t="shared" si="145"/>
        <v/>
      </c>
      <c r="I1888" s="2"/>
      <c r="M1888" s="6" t="str">
        <f t="shared" si="146"/>
        <v/>
      </c>
      <c r="N1888" s="7" t="str">
        <f>IF($D1888="", "", IF(COUNTIF(Budgets!$T$11:$T$20, $D1888)&gt;0, $F$9, IF(COUNTIF(Budgets!$T$22:$T$46, $D1888)&gt;0, $E$9, "")))</f>
        <v/>
      </c>
      <c r="P1888" s="12" t="str">
        <f t="shared" si="147"/>
        <v/>
      </c>
      <c r="R1888" s="12" t="str">
        <f t="shared" si="148"/>
        <v/>
      </c>
      <c r="T1888" s="12" t="str">
        <f ca="1">IFERROR(INDEX(Report!$BE$6:$BE$17, MATCH($P1888, Report!$AZ$6:$AZ$17, 0)), "")</f>
        <v/>
      </c>
      <c r="V1888" s="12" t="str">
        <f t="shared" ca="1" si="149"/>
        <v/>
      </c>
      <c r="X1888" s="12" t="str">
        <f>IF($B1888="", "", IF(OR(ISNUMBER($B1888)=FALSE, $B1888&lt;Report!$AX$6, $B1888&gt;Report!$AY$17), "Red", ""))</f>
        <v/>
      </c>
    </row>
    <row r="1889" spans="1:24" x14ac:dyDescent="0.25">
      <c r="A1889" s="2"/>
      <c r="B1889" s="86"/>
      <c r="C1889" s="87"/>
      <c r="D1889" s="88"/>
      <c r="E1889" s="89"/>
      <c r="F1889" s="90"/>
      <c r="G1889" s="2"/>
      <c r="H1889" s="38" t="str">
        <f t="shared" si="145"/>
        <v/>
      </c>
      <c r="I1889" s="2"/>
      <c r="M1889" s="6" t="str">
        <f t="shared" si="146"/>
        <v/>
      </c>
      <c r="N1889" s="7" t="str">
        <f>IF($D1889="", "", IF(COUNTIF(Budgets!$T$11:$T$20, $D1889)&gt;0, $F$9, IF(COUNTIF(Budgets!$T$22:$T$46, $D1889)&gt;0, $E$9, "")))</f>
        <v/>
      </c>
      <c r="P1889" s="12" t="str">
        <f t="shared" si="147"/>
        <v/>
      </c>
      <c r="R1889" s="12" t="str">
        <f t="shared" si="148"/>
        <v/>
      </c>
      <c r="T1889" s="12" t="str">
        <f ca="1">IFERROR(INDEX(Report!$BE$6:$BE$17, MATCH($P1889, Report!$AZ$6:$AZ$17, 0)), "")</f>
        <v/>
      </c>
      <c r="V1889" s="12" t="str">
        <f t="shared" ca="1" si="149"/>
        <v/>
      </c>
      <c r="X1889" s="12" t="str">
        <f>IF($B1889="", "", IF(OR(ISNUMBER($B1889)=FALSE, $B1889&lt;Report!$AX$6, $B1889&gt;Report!$AY$17), "Red", ""))</f>
        <v/>
      </c>
    </row>
    <row r="1890" spans="1:24" x14ac:dyDescent="0.25">
      <c r="A1890" s="2"/>
      <c r="B1890" s="86"/>
      <c r="C1890" s="87"/>
      <c r="D1890" s="88"/>
      <c r="E1890" s="89"/>
      <c r="F1890" s="90"/>
      <c r="G1890" s="2"/>
      <c r="H1890" s="38" t="str">
        <f t="shared" si="145"/>
        <v/>
      </c>
      <c r="I1890" s="2"/>
      <c r="M1890" s="6" t="str">
        <f t="shared" si="146"/>
        <v/>
      </c>
      <c r="N1890" s="7" t="str">
        <f>IF($D1890="", "", IF(COUNTIF(Budgets!$T$11:$T$20, $D1890)&gt;0, $F$9, IF(COUNTIF(Budgets!$T$22:$T$46, $D1890)&gt;0, $E$9, "")))</f>
        <v/>
      </c>
      <c r="P1890" s="12" t="str">
        <f t="shared" si="147"/>
        <v/>
      </c>
      <c r="R1890" s="12" t="str">
        <f t="shared" si="148"/>
        <v/>
      </c>
      <c r="T1890" s="12" t="str">
        <f ca="1">IFERROR(INDEX(Report!$BE$6:$BE$17, MATCH($P1890, Report!$AZ$6:$AZ$17, 0)), "")</f>
        <v/>
      </c>
      <c r="V1890" s="12" t="str">
        <f t="shared" ca="1" si="149"/>
        <v/>
      </c>
      <c r="X1890" s="12" t="str">
        <f>IF($B1890="", "", IF(OR(ISNUMBER($B1890)=FALSE, $B1890&lt;Report!$AX$6, $B1890&gt;Report!$AY$17), "Red", ""))</f>
        <v/>
      </c>
    </row>
    <row r="1891" spans="1:24" x14ac:dyDescent="0.25">
      <c r="A1891" s="2"/>
      <c r="B1891" s="86"/>
      <c r="C1891" s="87"/>
      <c r="D1891" s="88"/>
      <c r="E1891" s="89"/>
      <c r="F1891" s="90"/>
      <c r="G1891" s="2"/>
      <c r="H1891" s="38" t="str">
        <f t="shared" si="145"/>
        <v/>
      </c>
      <c r="I1891" s="2"/>
      <c r="M1891" s="6" t="str">
        <f t="shared" si="146"/>
        <v/>
      </c>
      <c r="N1891" s="7" t="str">
        <f>IF($D1891="", "", IF(COUNTIF(Budgets!$T$11:$T$20, $D1891)&gt;0, $F$9, IF(COUNTIF(Budgets!$T$22:$T$46, $D1891)&gt;0, $E$9, "")))</f>
        <v/>
      </c>
      <c r="P1891" s="12" t="str">
        <f t="shared" si="147"/>
        <v/>
      </c>
      <c r="R1891" s="12" t="str">
        <f t="shared" si="148"/>
        <v/>
      </c>
      <c r="T1891" s="12" t="str">
        <f ca="1">IFERROR(INDEX(Report!$BE$6:$BE$17, MATCH($P1891, Report!$AZ$6:$AZ$17, 0)), "")</f>
        <v/>
      </c>
      <c r="V1891" s="12" t="str">
        <f t="shared" ca="1" si="149"/>
        <v/>
      </c>
      <c r="X1891" s="12" t="str">
        <f>IF($B1891="", "", IF(OR(ISNUMBER($B1891)=FALSE, $B1891&lt;Report!$AX$6, $B1891&gt;Report!$AY$17), "Red", ""))</f>
        <v/>
      </c>
    </row>
    <row r="1892" spans="1:24" x14ac:dyDescent="0.25">
      <c r="A1892" s="2"/>
      <c r="B1892" s="86"/>
      <c r="C1892" s="87"/>
      <c r="D1892" s="88"/>
      <c r="E1892" s="89"/>
      <c r="F1892" s="90"/>
      <c r="G1892" s="2"/>
      <c r="H1892" s="38" t="str">
        <f t="shared" si="145"/>
        <v/>
      </c>
      <c r="I1892" s="2"/>
      <c r="M1892" s="6" t="str">
        <f t="shared" si="146"/>
        <v/>
      </c>
      <c r="N1892" s="7" t="str">
        <f>IF($D1892="", "", IF(COUNTIF(Budgets!$T$11:$T$20, $D1892)&gt;0, $F$9, IF(COUNTIF(Budgets!$T$22:$T$46, $D1892)&gt;0, $E$9, "")))</f>
        <v/>
      </c>
      <c r="P1892" s="12" t="str">
        <f t="shared" si="147"/>
        <v/>
      </c>
      <c r="R1892" s="12" t="str">
        <f t="shared" si="148"/>
        <v/>
      </c>
      <c r="T1892" s="12" t="str">
        <f ca="1">IFERROR(INDEX(Report!$BE$6:$BE$17, MATCH($P1892, Report!$AZ$6:$AZ$17, 0)), "")</f>
        <v/>
      </c>
      <c r="V1892" s="12" t="str">
        <f t="shared" ca="1" si="149"/>
        <v/>
      </c>
      <c r="X1892" s="12" t="str">
        <f>IF($B1892="", "", IF(OR(ISNUMBER($B1892)=FALSE, $B1892&lt;Report!$AX$6, $B1892&gt;Report!$AY$17), "Red", ""))</f>
        <v/>
      </c>
    </row>
    <row r="1893" spans="1:24" x14ac:dyDescent="0.25">
      <c r="A1893" s="2"/>
      <c r="B1893" s="86"/>
      <c r="C1893" s="87"/>
      <c r="D1893" s="88"/>
      <c r="E1893" s="89"/>
      <c r="F1893" s="90"/>
      <c r="G1893" s="2"/>
      <c r="H1893" s="38" t="str">
        <f t="shared" si="145"/>
        <v/>
      </c>
      <c r="I1893" s="2"/>
      <c r="M1893" s="6" t="str">
        <f t="shared" si="146"/>
        <v/>
      </c>
      <c r="N1893" s="7" t="str">
        <f>IF($D1893="", "", IF(COUNTIF(Budgets!$T$11:$T$20, $D1893)&gt;0, $F$9, IF(COUNTIF(Budgets!$T$22:$T$46, $D1893)&gt;0, $E$9, "")))</f>
        <v/>
      </c>
      <c r="P1893" s="12" t="str">
        <f t="shared" si="147"/>
        <v/>
      </c>
      <c r="R1893" s="12" t="str">
        <f t="shared" si="148"/>
        <v/>
      </c>
      <c r="T1893" s="12" t="str">
        <f ca="1">IFERROR(INDEX(Report!$BE$6:$BE$17, MATCH($P1893, Report!$AZ$6:$AZ$17, 0)), "")</f>
        <v/>
      </c>
      <c r="V1893" s="12" t="str">
        <f t="shared" ca="1" si="149"/>
        <v/>
      </c>
      <c r="X1893" s="12" t="str">
        <f>IF($B1893="", "", IF(OR(ISNUMBER($B1893)=FALSE, $B1893&lt;Report!$AX$6, $B1893&gt;Report!$AY$17), "Red", ""))</f>
        <v/>
      </c>
    </row>
    <row r="1894" spans="1:24" x14ac:dyDescent="0.25">
      <c r="A1894" s="2"/>
      <c r="B1894" s="86"/>
      <c r="C1894" s="87"/>
      <c r="D1894" s="88"/>
      <c r="E1894" s="89"/>
      <c r="F1894" s="90"/>
      <c r="G1894" s="2"/>
      <c r="H1894" s="38" t="str">
        <f t="shared" si="145"/>
        <v/>
      </c>
      <c r="I1894" s="2"/>
      <c r="M1894" s="6" t="str">
        <f t="shared" si="146"/>
        <v/>
      </c>
      <c r="N1894" s="7" t="str">
        <f>IF($D1894="", "", IF(COUNTIF(Budgets!$T$11:$T$20, $D1894)&gt;0, $F$9, IF(COUNTIF(Budgets!$T$22:$T$46, $D1894)&gt;0, $E$9, "")))</f>
        <v/>
      </c>
      <c r="P1894" s="12" t="str">
        <f t="shared" si="147"/>
        <v/>
      </c>
      <c r="R1894" s="12" t="str">
        <f t="shared" si="148"/>
        <v/>
      </c>
      <c r="T1894" s="12" t="str">
        <f ca="1">IFERROR(INDEX(Report!$BE$6:$BE$17, MATCH($P1894, Report!$AZ$6:$AZ$17, 0)), "")</f>
        <v/>
      </c>
      <c r="V1894" s="12" t="str">
        <f t="shared" ca="1" si="149"/>
        <v/>
      </c>
      <c r="X1894" s="12" t="str">
        <f>IF($B1894="", "", IF(OR(ISNUMBER($B1894)=FALSE, $B1894&lt;Report!$AX$6, $B1894&gt;Report!$AY$17), "Red", ""))</f>
        <v/>
      </c>
    </row>
    <row r="1895" spans="1:24" x14ac:dyDescent="0.25">
      <c r="A1895" s="2"/>
      <c r="B1895" s="86"/>
      <c r="C1895" s="87"/>
      <c r="D1895" s="88"/>
      <c r="E1895" s="89"/>
      <c r="F1895" s="90"/>
      <c r="G1895" s="2"/>
      <c r="H1895" s="38" t="str">
        <f t="shared" si="145"/>
        <v/>
      </c>
      <c r="I1895" s="2"/>
      <c r="M1895" s="6" t="str">
        <f t="shared" si="146"/>
        <v/>
      </c>
      <c r="N1895" s="7" t="str">
        <f>IF($D1895="", "", IF(COUNTIF(Budgets!$T$11:$T$20, $D1895)&gt;0, $F$9, IF(COUNTIF(Budgets!$T$22:$T$46, $D1895)&gt;0, $E$9, "")))</f>
        <v/>
      </c>
      <c r="P1895" s="12" t="str">
        <f t="shared" si="147"/>
        <v/>
      </c>
      <c r="R1895" s="12" t="str">
        <f t="shared" si="148"/>
        <v/>
      </c>
      <c r="T1895" s="12" t="str">
        <f ca="1">IFERROR(INDEX(Report!$BE$6:$BE$17, MATCH($P1895, Report!$AZ$6:$AZ$17, 0)), "")</f>
        <v/>
      </c>
      <c r="V1895" s="12" t="str">
        <f t="shared" ca="1" si="149"/>
        <v/>
      </c>
      <c r="X1895" s="12" t="str">
        <f>IF($B1895="", "", IF(OR(ISNUMBER($B1895)=FALSE, $B1895&lt;Report!$AX$6, $B1895&gt;Report!$AY$17), "Red", ""))</f>
        <v/>
      </c>
    </row>
    <row r="1896" spans="1:24" x14ac:dyDescent="0.25">
      <c r="A1896" s="2"/>
      <c r="B1896" s="86"/>
      <c r="C1896" s="87"/>
      <c r="D1896" s="88"/>
      <c r="E1896" s="89"/>
      <c r="F1896" s="90"/>
      <c r="G1896" s="2"/>
      <c r="H1896" s="38" t="str">
        <f t="shared" si="145"/>
        <v/>
      </c>
      <c r="I1896" s="2"/>
      <c r="M1896" s="6" t="str">
        <f t="shared" si="146"/>
        <v/>
      </c>
      <c r="N1896" s="7" t="str">
        <f>IF($D1896="", "", IF(COUNTIF(Budgets!$T$11:$T$20, $D1896)&gt;0, $F$9, IF(COUNTIF(Budgets!$T$22:$T$46, $D1896)&gt;0, $E$9, "")))</f>
        <v/>
      </c>
      <c r="P1896" s="12" t="str">
        <f t="shared" si="147"/>
        <v/>
      </c>
      <c r="R1896" s="12" t="str">
        <f t="shared" si="148"/>
        <v/>
      </c>
      <c r="T1896" s="12" t="str">
        <f ca="1">IFERROR(INDEX(Report!$BE$6:$BE$17, MATCH($P1896, Report!$AZ$6:$AZ$17, 0)), "")</f>
        <v/>
      </c>
      <c r="V1896" s="12" t="str">
        <f t="shared" ca="1" si="149"/>
        <v/>
      </c>
      <c r="X1896" s="12" t="str">
        <f>IF($B1896="", "", IF(OR(ISNUMBER($B1896)=FALSE, $B1896&lt;Report!$AX$6, $B1896&gt;Report!$AY$17), "Red", ""))</f>
        <v/>
      </c>
    </row>
    <row r="1897" spans="1:24" x14ac:dyDescent="0.25">
      <c r="A1897" s="2"/>
      <c r="B1897" s="86"/>
      <c r="C1897" s="87"/>
      <c r="D1897" s="88"/>
      <c r="E1897" s="89"/>
      <c r="F1897" s="90"/>
      <c r="G1897" s="2"/>
      <c r="H1897" s="38" t="str">
        <f t="shared" si="145"/>
        <v/>
      </c>
      <c r="I1897" s="2"/>
      <c r="M1897" s="6" t="str">
        <f t="shared" si="146"/>
        <v/>
      </c>
      <c r="N1897" s="7" t="str">
        <f>IF($D1897="", "", IF(COUNTIF(Budgets!$T$11:$T$20, $D1897)&gt;0, $F$9, IF(COUNTIF(Budgets!$T$22:$T$46, $D1897)&gt;0, $E$9, "")))</f>
        <v/>
      </c>
      <c r="P1897" s="12" t="str">
        <f t="shared" si="147"/>
        <v/>
      </c>
      <c r="R1897" s="12" t="str">
        <f t="shared" si="148"/>
        <v/>
      </c>
      <c r="T1897" s="12" t="str">
        <f ca="1">IFERROR(INDEX(Report!$BE$6:$BE$17, MATCH($P1897, Report!$AZ$6:$AZ$17, 0)), "")</f>
        <v/>
      </c>
      <c r="V1897" s="12" t="str">
        <f t="shared" ca="1" si="149"/>
        <v/>
      </c>
      <c r="X1897" s="12" t="str">
        <f>IF($B1897="", "", IF(OR(ISNUMBER($B1897)=FALSE, $B1897&lt;Report!$AX$6, $B1897&gt;Report!$AY$17), "Red", ""))</f>
        <v/>
      </c>
    </row>
    <row r="1898" spans="1:24" x14ac:dyDescent="0.25">
      <c r="A1898" s="2"/>
      <c r="B1898" s="86"/>
      <c r="C1898" s="87"/>
      <c r="D1898" s="88"/>
      <c r="E1898" s="89"/>
      <c r="F1898" s="90"/>
      <c r="G1898" s="2"/>
      <c r="H1898" s="38" t="str">
        <f t="shared" si="145"/>
        <v/>
      </c>
      <c r="I1898" s="2"/>
      <c r="M1898" s="6" t="str">
        <f t="shared" si="146"/>
        <v/>
      </c>
      <c r="N1898" s="7" t="str">
        <f>IF($D1898="", "", IF(COUNTIF(Budgets!$T$11:$T$20, $D1898)&gt;0, $F$9, IF(COUNTIF(Budgets!$T$22:$T$46, $D1898)&gt;0, $E$9, "")))</f>
        <v/>
      </c>
      <c r="P1898" s="12" t="str">
        <f t="shared" si="147"/>
        <v/>
      </c>
      <c r="R1898" s="12" t="str">
        <f t="shared" si="148"/>
        <v/>
      </c>
      <c r="T1898" s="12" t="str">
        <f ca="1">IFERROR(INDEX(Report!$BE$6:$BE$17, MATCH($P1898, Report!$AZ$6:$AZ$17, 0)), "")</f>
        <v/>
      </c>
      <c r="V1898" s="12" t="str">
        <f t="shared" ca="1" si="149"/>
        <v/>
      </c>
      <c r="X1898" s="12" t="str">
        <f>IF($B1898="", "", IF(OR(ISNUMBER($B1898)=FALSE, $B1898&lt;Report!$AX$6, $B1898&gt;Report!$AY$17), "Red", ""))</f>
        <v/>
      </c>
    </row>
    <row r="1899" spans="1:24" x14ac:dyDescent="0.25">
      <c r="A1899" s="2"/>
      <c r="B1899" s="86"/>
      <c r="C1899" s="87"/>
      <c r="D1899" s="88"/>
      <c r="E1899" s="89"/>
      <c r="F1899" s="90"/>
      <c r="G1899" s="2"/>
      <c r="H1899" s="38" t="str">
        <f t="shared" si="145"/>
        <v/>
      </c>
      <c r="I1899" s="2"/>
      <c r="M1899" s="6" t="str">
        <f t="shared" si="146"/>
        <v/>
      </c>
      <c r="N1899" s="7" t="str">
        <f>IF($D1899="", "", IF(COUNTIF(Budgets!$T$11:$T$20, $D1899)&gt;0, $F$9, IF(COUNTIF(Budgets!$T$22:$T$46, $D1899)&gt;0, $E$9, "")))</f>
        <v/>
      </c>
      <c r="P1899" s="12" t="str">
        <f t="shared" si="147"/>
        <v/>
      </c>
      <c r="R1899" s="12" t="str">
        <f t="shared" si="148"/>
        <v/>
      </c>
      <c r="T1899" s="12" t="str">
        <f ca="1">IFERROR(INDEX(Report!$BE$6:$BE$17, MATCH($P1899, Report!$AZ$6:$AZ$17, 0)), "")</f>
        <v/>
      </c>
      <c r="V1899" s="12" t="str">
        <f t="shared" ca="1" si="149"/>
        <v/>
      </c>
      <c r="X1899" s="12" t="str">
        <f>IF($B1899="", "", IF(OR(ISNUMBER($B1899)=FALSE, $B1899&lt;Report!$AX$6, $B1899&gt;Report!$AY$17), "Red", ""))</f>
        <v/>
      </c>
    </row>
    <row r="1900" spans="1:24" x14ac:dyDescent="0.25">
      <c r="A1900" s="2"/>
      <c r="B1900" s="86"/>
      <c r="C1900" s="87"/>
      <c r="D1900" s="88"/>
      <c r="E1900" s="89"/>
      <c r="F1900" s="90"/>
      <c r="G1900" s="2"/>
      <c r="H1900" s="38" t="str">
        <f t="shared" si="145"/>
        <v/>
      </c>
      <c r="I1900" s="2"/>
      <c r="M1900" s="6" t="str">
        <f t="shared" si="146"/>
        <v/>
      </c>
      <c r="N1900" s="7" t="str">
        <f>IF($D1900="", "", IF(COUNTIF(Budgets!$T$11:$T$20, $D1900)&gt;0, $F$9, IF(COUNTIF(Budgets!$T$22:$T$46, $D1900)&gt;0, $E$9, "")))</f>
        <v/>
      </c>
      <c r="P1900" s="12" t="str">
        <f t="shared" si="147"/>
        <v/>
      </c>
      <c r="R1900" s="12" t="str">
        <f t="shared" si="148"/>
        <v/>
      </c>
      <c r="T1900" s="12" t="str">
        <f ca="1">IFERROR(INDEX(Report!$BE$6:$BE$17, MATCH($P1900, Report!$AZ$6:$AZ$17, 0)), "")</f>
        <v/>
      </c>
      <c r="V1900" s="12" t="str">
        <f t="shared" ca="1" si="149"/>
        <v/>
      </c>
      <c r="X1900" s="12" t="str">
        <f>IF($B1900="", "", IF(OR(ISNUMBER($B1900)=FALSE, $B1900&lt;Report!$AX$6, $B1900&gt;Report!$AY$17), "Red", ""))</f>
        <v/>
      </c>
    </row>
    <row r="1901" spans="1:24" x14ac:dyDescent="0.25">
      <c r="A1901" s="2"/>
      <c r="B1901" s="86"/>
      <c r="C1901" s="87"/>
      <c r="D1901" s="88"/>
      <c r="E1901" s="89"/>
      <c r="F1901" s="90"/>
      <c r="G1901" s="2"/>
      <c r="H1901" s="38" t="str">
        <f t="shared" si="145"/>
        <v/>
      </c>
      <c r="I1901" s="2"/>
      <c r="M1901" s="6" t="str">
        <f t="shared" si="146"/>
        <v/>
      </c>
      <c r="N1901" s="7" t="str">
        <f>IF($D1901="", "", IF(COUNTIF(Budgets!$T$11:$T$20, $D1901)&gt;0, $F$9, IF(COUNTIF(Budgets!$T$22:$T$46, $D1901)&gt;0, $E$9, "")))</f>
        <v/>
      </c>
      <c r="P1901" s="12" t="str">
        <f t="shared" si="147"/>
        <v/>
      </c>
      <c r="R1901" s="12" t="str">
        <f t="shared" si="148"/>
        <v/>
      </c>
      <c r="T1901" s="12" t="str">
        <f ca="1">IFERROR(INDEX(Report!$BE$6:$BE$17, MATCH($P1901, Report!$AZ$6:$AZ$17, 0)), "")</f>
        <v/>
      </c>
      <c r="V1901" s="12" t="str">
        <f t="shared" ca="1" si="149"/>
        <v/>
      </c>
      <c r="X1901" s="12" t="str">
        <f>IF($B1901="", "", IF(OR(ISNUMBER($B1901)=FALSE, $B1901&lt;Report!$AX$6, $B1901&gt;Report!$AY$17), "Red", ""))</f>
        <v/>
      </c>
    </row>
    <row r="1902" spans="1:24" x14ac:dyDescent="0.25">
      <c r="A1902" s="2"/>
      <c r="B1902" s="86"/>
      <c r="C1902" s="87"/>
      <c r="D1902" s="88"/>
      <c r="E1902" s="89"/>
      <c r="F1902" s="90"/>
      <c r="G1902" s="2"/>
      <c r="H1902" s="38" t="str">
        <f t="shared" si="145"/>
        <v/>
      </c>
      <c r="I1902" s="2"/>
      <c r="M1902" s="6" t="str">
        <f t="shared" si="146"/>
        <v/>
      </c>
      <c r="N1902" s="7" t="str">
        <f>IF($D1902="", "", IF(COUNTIF(Budgets!$T$11:$T$20, $D1902)&gt;0, $F$9, IF(COUNTIF(Budgets!$T$22:$T$46, $D1902)&gt;0, $E$9, "")))</f>
        <v/>
      </c>
      <c r="P1902" s="12" t="str">
        <f t="shared" si="147"/>
        <v/>
      </c>
      <c r="R1902" s="12" t="str">
        <f t="shared" si="148"/>
        <v/>
      </c>
      <c r="T1902" s="12" t="str">
        <f ca="1">IFERROR(INDEX(Report!$BE$6:$BE$17, MATCH($P1902, Report!$AZ$6:$AZ$17, 0)), "")</f>
        <v/>
      </c>
      <c r="V1902" s="12" t="str">
        <f t="shared" ca="1" si="149"/>
        <v/>
      </c>
      <c r="X1902" s="12" t="str">
        <f>IF($B1902="", "", IF(OR(ISNUMBER($B1902)=FALSE, $B1902&lt;Report!$AX$6, $B1902&gt;Report!$AY$17), "Red", ""))</f>
        <v/>
      </c>
    </row>
    <row r="1903" spans="1:24" x14ac:dyDescent="0.25">
      <c r="A1903" s="2"/>
      <c r="B1903" s="86"/>
      <c r="C1903" s="87"/>
      <c r="D1903" s="88"/>
      <c r="E1903" s="89"/>
      <c r="F1903" s="90"/>
      <c r="G1903" s="2"/>
      <c r="H1903" s="38" t="str">
        <f t="shared" si="145"/>
        <v/>
      </c>
      <c r="I1903" s="2"/>
      <c r="M1903" s="6" t="str">
        <f t="shared" si="146"/>
        <v/>
      </c>
      <c r="N1903" s="7" t="str">
        <f>IF($D1903="", "", IF(COUNTIF(Budgets!$T$11:$T$20, $D1903)&gt;0, $F$9, IF(COUNTIF(Budgets!$T$22:$T$46, $D1903)&gt;0, $E$9, "")))</f>
        <v/>
      </c>
      <c r="P1903" s="12" t="str">
        <f t="shared" si="147"/>
        <v/>
      </c>
      <c r="R1903" s="12" t="str">
        <f t="shared" si="148"/>
        <v/>
      </c>
      <c r="T1903" s="12" t="str">
        <f ca="1">IFERROR(INDEX(Report!$BE$6:$BE$17, MATCH($P1903, Report!$AZ$6:$AZ$17, 0)), "")</f>
        <v/>
      </c>
      <c r="V1903" s="12" t="str">
        <f t="shared" ca="1" si="149"/>
        <v/>
      </c>
      <c r="X1903" s="12" t="str">
        <f>IF($B1903="", "", IF(OR(ISNUMBER($B1903)=FALSE, $B1903&lt;Report!$AX$6, $B1903&gt;Report!$AY$17), "Red", ""))</f>
        <v/>
      </c>
    </row>
    <row r="1904" spans="1:24" x14ac:dyDescent="0.25">
      <c r="A1904" s="2"/>
      <c r="B1904" s="86"/>
      <c r="C1904" s="87"/>
      <c r="D1904" s="88"/>
      <c r="E1904" s="89"/>
      <c r="F1904" s="90"/>
      <c r="G1904" s="2"/>
      <c r="H1904" s="38" t="str">
        <f t="shared" si="145"/>
        <v/>
      </c>
      <c r="I1904" s="2"/>
      <c r="M1904" s="6" t="str">
        <f t="shared" si="146"/>
        <v/>
      </c>
      <c r="N1904" s="7" t="str">
        <f>IF($D1904="", "", IF(COUNTIF(Budgets!$T$11:$T$20, $D1904)&gt;0, $F$9, IF(COUNTIF(Budgets!$T$22:$T$46, $D1904)&gt;0, $E$9, "")))</f>
        <v/>
      </c>
      <c r="P1904" s="12" t="str">
        <f t="shared" si="147"/>
        <v/>
      </c>
      <c r="R1904" s="12" t="str">
        <f t="shared" si="148"/>
        <v/>
      </c>
      <c r="T1904" s="12" t="str">
        <f ca="1">IFERROR(INDEX(Report!$BE$6:$BE$17, MATCH($P1904, Report!$AZ$6:$AZ$17, 0)), "")</f>
        <v/>
      </c>
      <c r="V1904" s="12" t="str">
        <f t="shared" ca="1" si="149"/>
        <v/>
      </c>
      <c r="X1904" s="12" t="str">
        <f>IF($B1904="", "", IF(OR(ISNUMBER($B1904)=FALSE, $B1904&lt;Report!$AX$6, $B1904&gt;Report!$AY$17), "Red", ""))</f>
        <v/>
      </c>
    </row>
    <row r="1905" spans="1:24" x14ac:dyDescent="0.25">
      <c r="A1905" s="2"/>
      <c r="B1905" s="86"/>
      <c r="C1905" s="87"/>
      <c r="D1905" s="88"/>
      <c r="E1905" s="89"/>
      <c r="F1905" s="90"/>
      <c r="G1905" s="2"/>
      <c r="H1905" s="38" t="str">
        <f t="shared" si="145"/>
        <v/>
      </c>
      <c r="I1905" s="2"/>
      <c r="M1905" s="6" t="str">
        <f t="shared" si="146"/>
        <v/>
      </c>
      <c r="N1905" s="7" t="str">
        <f>IF($D1905="", "", IF(COUNTIF(Budgets!$T$11:$T$20, $D1905)&gt;0, $F$9, IF(COUNTIF(Budgets!$T$22:$T$46, $D1905)&gt;0, $E$9, "")))</f>
        <v/>
      </c>
      <c r="P1905" s="12" t="str">
        <f t="shared" si="147"/>
        <v/>
      </c>
      <c r="R1905" s="12" t="str">
        <f t="shared" si="148"/>
        <v/>
      </c>
      <c r="T1905" s="12" t="str">
        <f ca="1">IFERROR(INDEX(Report!$BE$6:$BE$17, MATCH($P1905, Report!$AZ$6:$AZ$17, 0)), "")</f>
        <v/>
      </c>
      <c r="V1905" s="12" t="str">
        <f t="shared" ca="1" si="149"/>
        <v/>
      </c>
      <c r="X1905" s="12" t="str">
        <f>IF($B1905="", "", IF(OR(ISNUMBER($B1905)=FALSE, $B1905&lt;Report!$AX$6, $B1905&gt;Report!$AY$17), "Red", ""))</f>
        <v/>
      </c>
    </row>
    <row r="1906" spans="1:24" x14ac:dyDescent="0.25">
      <c r="A1906" s="2"/>
      <c r="B1906" s="86"/>
      <c r="C1906" s="87"/>
      <c r="D1906" s="88"/>
      <c r="E1906" s="89"/>
      <c r="F1906" s="90"/>
      <c r="G1906" s="2"/>
      <c r="H1906" s="38" t="str">
        <f t="shared" si="145"/>
        <v/>
      </c>
      <c r="I1906" s="2"/>
      <c r="M1906" s="6" t="str">
        <f t="shared" si="146"/>
        <v/>
      </c>
      <c r="N1906" s="7" t="str">
        <f>IF($D1906="", "", IF(COUNTIF(Budgets!$T$11:$T$20, $D1906)&gt;0, $F$9, IF(COUNTIF(Budgets!$T$22:$T$46, $D1906)&gt;0, $E$9, "")))</f>
        <v/>
      </c>
      <c r="P1906" s="12" t="str">
        <f t="shared" si="147"/>
        <v/>
      </c>
      <c r="R1906" s="12" t="str">
        <f t="shared" si="148"/>
        <v/>
      </c>
      <c r="T1906" s="12" t="str">
        <f ca="1">IFERROR(INDEX(Report!$BE$6:$BE$17, MATCH($P1906, Report!$AZ$6:$AZ$17, 0)), "")</f>
        <v/>
      </c>
      <c r="V1906" s="12" t="str">
        <f t="shared" ca="1" si="149"/>
        <v/>
      </c>
      <c r="X1906" s="12" t="str">
        <f>IF($B1906="", "", IF(OR(ISNUMBER($B1906)=FALSE, $B1906&lt;Report!$AX$6, $B1906&gt;Report!$AY$17), "Red", ""))</f>
        <v/>
      </c>
    </row>
    <row r="1907" spans="1:24" x14ac:dyDescent="0.25">
      <c r="A1907" s="2"/>
      <c r="B1907" s="86"/>
      <c r="C1907" s="87"/>
      <c r="D1907" s="88"/>
      <c r="E1907" s="89"/>
      <c r="F1907" s="90"/>
      <c r="G1907" s="2"/>
      <c r="H1907" s="38" t="str">
        <f t="shared" si="145"/>
        <v/>
      </c>
      <c r="I1907" s="2"/>
      <c r="M1907" s="6" t="str">
        <f t="shared" si="146"/>
        <v/>
      </c>
      <c r="N1907" s="7" t="str">
        <f>IF($D1907="", "", IF(COUNTIF(Budgets!$T$11:$T$20, $D1907)&gt;0, $F$9, IF(COUNTIF(Budgets!$T$22:$T$46, $D1907)&gt;0, $E$9, "")))</f>
        <v/>
      </c>
      <c r="P1907" s="12" t="str">
        <f t="shared" si="147"/>
        <v/>
      </c>
      <c r="R1907" s="12" t="str">
        <f t="shared" si="148"/>
        <v/>
      </c>
      <c r="T1907" s="12" t="str">
        <f ca="1">IFERROR(INDEX(Report!$BE$6:$BE$17, MATCH($P1907, Report!$AZ$6:$AZ$17, 0)), "")</f>
        <v/>
      </c>
      <c r="V1907" s="12" t="str">
        <f t="shared" ca="1" si="149"/>
        <v/>
      </c>
      <c r="X1907" s="12" t="str">
        <f>IF($B1907="", "", IF(OR(ISNUMBER($B1907)=FALSE, $B1907&lt;Report!$AX$6, $B1907&gt;Report!$AY$17), "Red", ""))</f>
        <v/>
      </c>
    </row>
    <row r="1908" spans="1:24" x14ac:dyDescent="0.25">
      <c r="A1908" s="2"/>
      <c r="B1908" s="86"/>
      <c r="C1908" s="87"/>
      <c r="D1908" s="88"/>
      <c r="E1908" s="89"/>
      <c r="F1908" s="90"/>
      <c r="G1908" s="2"/>
      <c r="H1908" s="38" t="str">
        <f t="shared" si="145"/>
        <v/>
      </c>
      <c r="I1908" s="2"/>
      <c r="M1908" s="6" t="str">
        <f t="shared" si="146"/>
        <v/>
      </c>
      <c r="N1908" s="7" t="str">
        <f>IF($D1908="", "", IF(COUNTIF(Budgets!$T$11:$T$20, $D1908)&gt;0, $F$9, IF(COUNTIF(Budgets!$T$22:$T$46, $D1908)&gt;0, $E$9, "")))</f>
        <v/>
      </c>
      <c r="P1908" s="12" t="str">
        <f t="shared" si="147"/>
        <v/>
      </c>
      <c r="R1908" s="12" t="str">
        <f t="shared" si="148"/>
        <v/>
      </c>
      <c r="T1908" s="12" t="str">
        <f ca="1">IFERROR(INDEX(Report!$BE$6:$BE$17, MATCH($P1908, Report!$AZ$6:$AZ$17, 0)), "")</f>
        <v/>
      </c>
      <c r="V1908" s="12" t="str">
        <f t="shared" ca="1" si="149"/>
        <v/>
      </c>
      <c r="X1908" s="12" t="str">
        <f>IF($B1908="", "", IF(OR(ISNUMBER($B1908)=FALSE, $B1908&lt;Report!$AX$6, $B1908&gt;Report!$AY$17), "Red", ""))</f>
        <v/>
      </c>
    </row>
    <row r="1909" spans="1:24" x14ac:dyDescent="0.25">
      <c r="A1909" s="2"/>
      <c r="B1909" s="86"/>
      <c r="C1909" s="87"/>
      <c r="D1909" s="88"/>
      <c r="E1909" s="89"/>
      <c r="F1909" s="90"/>
      <c r="G1909" s="2"/>
      <c r="H1909" s="38" t="str">
        <f t="shared" si="145"/>
        <v/>
      </c>
      <c r="I1909" s="2"/>
      <c r="M1909" s="6" t="str">
        <f t="shared" si="146"/>
        <v/>
      </c>
      <c r="N1909" s="7" t="str">
        <f>IF($D1909="", "", IF(COUNTIF(Budgets!$T$11:$T$20, $D1909)&gt;0, $F$9, IF(COUNTIF(Budgets!$T$22:$T$46, $D1909)&gt;0, $E$9, "")))</f>
        <v/>
      </c>
      <c r="P1909" s="12" t="str">
        <f t="shared" si="147"/>
        <v/>
      </c>
      <c r="R1909" s="12" t="str">
        <f t="shared" si="148"/>
        <v/>
      </c>
      <c r="T1909" s="12" t="str">
        <f ca="1">IFERROR(INDEX(Report!$BE$6:$BE$17, MATCH($P1909, Report!$AZ$6:$AZ$17, 0)), "")</f>
        <v/>
      </c>
      <c r="V1909" s="12" t="str">
        <f t="shared" ca="1" si="149"/>
        <v/>
      </c>
      <c r="X1909" s="12" t="str">
        <f>IF($B1909="", "", IF(OR(ISNUMBER($B1909)=FALSE, $B1909&lt;Report!$AX$6, $B1909&gt;Report!$AY$17), "Red", ""))</f>
        <v/>
      </c>
    </row>
    <row r="1910" spans="1:24" x14ac:dyDescent="0.25">
      <c r="A1910" s="2"/>
      <c r="B1910" s="86"/>
      <c r="C1910" s="87"/>
      <c r="D1910" s="88"/>
      <c r="E1910" s="89"/>
      <c r="F1910" s="90"/>
      <c r="G1910" s="2"/>
      <c r="H1910" s="38" t="str">
        <f t="shared" si="145"/>
        <v/>
      </c>
      <c r="I1910" s="2"/>
      <c r="M1910" s="6" t="str">
        <f t="shared" si="146"/>
        <v/>
      </c>
      <c r="N1910" s="7" t="str">
        <f>IF($D1910="", "", IF(COUNTIF(Budgets!$T$11:$T$20, $D1910)&gt;0, $F$9, IF(COUNTIF(Budgets!$T$22:$T$46, $D1910)&gt;0, $E$9, "")))</f>
        <v/>
      </c>
      <c r="P1910" s="12" t="str">
        <f t="shared" si="147"/>
        <v/>
      </c>
      <c r="R1910" s="12" t="str">
        <f t="shared" si="148"/>
        <v/>
      </c>
      <c r="T1910" s="12" t="str">
        <f ca="1">IFERROR(INDEX(Report!$BE$6:$BE$17, MATCH($P1910, Report!$AZ$6:$AZ$17, 0)), "")</f>
        <v/>
      </c>
      <c r="V1910" s="12" t="str">
        <f t="shared" ca="1" si="149"/>
        <v/>
      </c>
      <c r="X1910" s="12" t="str">
        <f>IF($B1910="", "", IF(OR(ISNUMBER($B1910)=FALSE, $B1910&lt;Report!$AX$6, $B1910&gt;Report!$AY$17), "Red", ""))</f>
        <v/>
      </c>
    </row>
    <row r="1911" spans="1:24" x14ac:dyDescent="0.25">
      <c r="A1911" s="2"/>
      <c r="B1911" s="86"/>
      <c r="C1911" s="87"/>
      <c r="D1911" s="88"/>
      <c r="E1911" s="89"/>
      <c r="F1911" s="90"/>
      <c r="G1911" s="2"/>
      <c r="H1911" s="38" t="str">
        <f t="shared" si="145"/>
        <v/>
      </c>
      <c r="I1911" s="2"/>
      <c r="M1911" s="6" t="str">
        <f t="shared" si="146"/>
        <v/>
      </c>
      <c r="N1911" s="7" t="str">
        <f>IF($D1911="", "", IF(COUNTIF(Budgets!$T$11:$T$20, $D1911)&gt;0, $F$9, IF(COUNTIF(Budgets!$T$22:$T$46, $D1911)&gt;0, $E$9, "")))</f>
        <v/>
      </c>
      <c r="P1911" s="12" t="str">
        <f t="shared" si="147"/>
        <v/>
      </c>
      <c r="R1911" s="12" t="str">
        <f t="shared" si="148"/>
        <v/>
      </c>
      <c r="T1911" s="12" t="str">
        <f ca="1">IFERROR(INDEX(Report!$BE$6:$BE$17, MATCH($P1911, Report!$AZ$6:$AZ$17, 0)), "")</f>
        <v/>
      </c>
      <c r="V1911" s="12" t="str">
        <f t="shared" ca="1" si="149"/>
        <v/>
      </c>
      <c r="X1911" s="12" t="str">
        <f>IF($B1911="", "", IF(OR(ISNUMBER($B1911)=FALSE, $B1911&lt;Report!$AX$6, $B1911&gt;Report!$AY$17), "Red", ""))</f>
        <v/>
      </c>
    </row>
    <row r="1912" spans="1:24" x14ac:dyDescent="0.25">
      <c r="A1912" s="2"/>
      <c r="B1912" s="86"/>
      <c r="C1912" s="87"/>
      <c r="D1912" s="88"/>
      <c r="E1912" s="89"/>
      <c r="F1912" s="90"/>
      <c r="G1912" s="2"/>
      <c r="H1912" s="38" t="str">
        <f t="shared" si="145"/>
        <v/>
      </c>
      <c r="I1912" s="2"/>
      <c r="M1912" s="6" t="str">
        <f t="shared" si="146"/>
        <v/>
      </c>
      <c r="N1912" s="7" t="str">
        <f>IF($D1912="", "", IF(COUNTIF(Budgets!$T$11:$T$20, $D1912)&gt;0, $F$9, IF(COUNTIF(Budgets!$T$22:$T$46, $D1912)&gt;0, $E$9, "")))</f>
        <v/>
      </c>
      <c r="P1912" s="12" t="str">
        <f t="shared" si="147"/>
        <v/>
      </c>
      <c r="R1912" s="12" t="str">
        <f t="shared" si="148"/>
        <v/>
      </c>
      <c r="T1912" s="12" t="str">
        <f ca="1">IFERROR(INDEX(Report!$BE$6:$BE$17, MATCH($P1912, Report!$AZ$6:$AZ$17, 0)), "")</f>
        <v/>
      </c>
      <c r="V1912" s="12" t="str">
        <f t="shared" ca="1" si="149"/>
        <v/>
      </c>
      <c r="X1912" s="12" t="str">
        <f>IF($B1912="", "", IF(OR(ISNUMBER($B1912)=FALSE, $B1912&lt;Report!$AX$6, $B1912&gt;Report!$AY$17), "Red", ""))</f>
        <v/>
      </c>
    </row>
    <row r="1913" spans="1:24" x14ac:dyDescent="0.25">
      <c r="A1913" s="2"/>
      <c r="B1913" s="86"/>
      <c r="C1913" s="87"/>
      <c r="D1913" s="88"/>
      <c r="E1913" s="89"/>
      <c r="F1913" s="90"/>
      <c r="G1913" s="2"/>
      <c r="H1913" s="38" t="str">
        <f t="shared" si="145"/>
        <v/>
      </c>
      <c r="I1913" s="2"/>
      <c r="M1913" s="6" t="str">
        <f t="shared" si="146"/>
        <v/>
      </c>
      <c r="N1913" s="7" t="str">
        <f>IF($D1913="", "", IF(COUNTIF(Budgets!$T$11:$T$20, $D1913)&gt;0, $F$9, IF(COUNTIF(Budgets!$T$22:$T$46, $D1913)&gt;0, $E$9, "")))</f>
        <v/>
      </c>
      <c r="P1913" s="12" t="str">
        <f t="shared" si="147"/>
        <v/>
      </c>
      <c r="R1913" s="12" t="str">
        <f t="shared" si="148"/>
        <v/>
      </c>
      <c r="T1913" s="12" t="str">
        <f ca="1">IFERROR(INDEX(Report!$BE$6:$BE$17, MATCH($P1913, Report!$AZ$6:$AZ$17, 0)), "")</f>
        <v/>
      </c>
      <c r="V1913" s="12" t="str">
        <f t="shared" ca="1" si="149"/>
        <v/>
      </c>
      <c r="X1913" s="12" t="str">
        <f>IF($B1913="", "", IF(OR(ISNUMBER($B1913)=FALSE, $B1913&lt;Report!$AX$6, $B1913&gt;Report!$AY$17), "Red", ""))</f>
        <v/>
      </c>
    </row>
    <row r="1914" spans="1:24" x14ac:dyDescent="0.25">
      <c r="A1914" s="2"/>
      <c r="B1914" s="86"/>
      <c r="C1914" s="87"/>
      <c r="D1914" s="88"/>
      <c r="E1914" s="89"/>
      <c r="F1914" s="90"/>
      <c r="G1914" s="2"/>
      <c r="H1914" s="38" t="str">
        <f t="shared" si="145"/>
        <v/>
      </c>
      <c r="I1914" s="2"/>
      <c r="M1914" s="6" t="str">
        <f t="shared" si="146"/>
        <v/>
      </c>
      <c r="N1914" s="7" t="str">
        <f>IF($D1914="", "", IF(COUNTIF(Budgets!$T$11:$T$20, $D1914)&gt;0, $F$9, IF(COUNTIF(Budgets!$T$22:$T$46, $D1914)&gt;0, $E$9, "")))</f>
        <v/>
      </c>
      <c r="P1914" s="12" t="str">
        <f t="shared" si="147"/>
        <v/>
      </c>
      <c r="R1914" s="12" t="str">
        <f t="shared" si="148"/>
        <v/>
      </c>
      <c r="T1914" s="12" t="str">
        <f ca="1">IFERROR(INDEX(Report!$BE$6:$BE$17, MATCH($P1914, Report!$AZ$6:$AZ$17, 0)), "")</f>
        <v/>
      </c>
      <c r="V1914" s="12" t="str">
        <f t="shared" ca="1" si="149"/>
        <v/>
      </c>
      <c r="X1914" s="12" t="str">
        <f>IF($B1914="", "", IF(OR(ISNUMBER($B1914)=FALSE, $B1914&lt;Report!$AX$6, $B1914&gt;Report!$AY$17), "Red", ""))</f>
        <v/>
      </c>
    </row>
    <row r="1915" spans="1:24" x14ac:dyDescent="0.25">
      <c r="A1915" s="2"/>
      <c r="B1915" s="86"/>
      <c r="C1915" s="87"/>
      <c r="D1915" s="88"/>
      <c r="E1915" s="89"/>
      <c r="F1915" s="90"/>
      <c r="G1915" s="2"/>
      <c r="H1915" s="38" t="str">
        <f t="shared" si="145"/>
        <v/>
      </c>
      <c r="I1915" s="2"/>
      <c r="M1915" s="6" t="str">
        <f t="shared" si="146"/>
        <v/>
      </c>
      <c r="N1915" s="7" t="str">
        <f>IF($D1915="", "", IF(COUNTIF(Budgets!$T$11:$T$20, $D1915)&gt;0, $F$9, IF(COUNTIF(Budgets!$T$22:$T$46, $D1915)&gt;0, $E$9, "")))</f>
        <v/>
      </c>
      <c r="P1915" s="12" t="str">
        <f t="shared" si="147"/>
        <v/>
      </c>
      <c r="R1915" s="12" t="str">
        <f t="shared" si="148"/>
        <v/>
      </c>
      <c r="T1915" s="12" t="str">
        <f ca="1">IFERROR(INDEX(Report!$BE$6:$BE$17, MATCH($P1915, Report!$AZ$6:$AZ$17, 0)), "")</f>
        <v/>
      </c>
      <c r="V1915" s="12" t="str">
        <f t="shared" ca="1" si="149"/>
        <v/>
      </c>
      <c r="X1915" s="12" t="str">
        <f>IF($B1915="", "", IF(OR(ISNUMBER($B1915)=FALSE, $B1915&lt;Report!$AX$6, $B1915&gt;Report!$AY$17), "Red", ""))</f>
        <v/>
      </c>
    </row>
    <row r="1916" spans="1:24" x14ac:dyDescent="0.25">
      <c r="A1916" s="2"/>
      <c r="B1916" s="86"/>
      <c r="C1916" s="87"/>
      <c r="D1916" s="88"/>
      <c r="E1916" s="89"/>
      <c r="F1916" s="90"/>
      <c r="G1916" s="2"/>
      <c r="H1916" s="38" t="str">
        <f t="shared" si="145"/>
        <v/>
      </c>
      <c r="I1916" s="2"/>
      <c r="M1916" s="6" t="str">
        <f t="shared" si="146"/>
        <v/>
      </c>
      <c r="N1916" s="7" t="str">
        <f>IF($D1916="", "", IF(COUNTIF(Budgets!$T$11:$T$20, $D1916)&gt;0, $F$9, IF(COUNTIF(Budgets!$T$22:$T$46, $D1916)&gt;0, $E$9, "")))</f>
        <v/>
      </c>
      <c r="P1916" s="12" t="str">
        <f t="shared" si="147"/>
        <v/>
      </c>
      <c r="R1916" s="12" t="str">
        <f t="shared" si="148"/>
        <v/>
      </c>
      <c r="T1916" s="12" t="str">
        <f ca="1">IFERROR(INDEX(Report!$BE$6:$BE$17, MATCH($P1916, Report!$AZ$6:$AZ$17, 0)), "")</f>
        <v/>
      </c>
      <c r="V1916" s="12" t="str">
        <f t="shared" ca="1" si="149"/>
        <v/>
      </c>
      <c r="X1916" s="12" t="str">
        <f>IF($B1916="", "", IF(OR(ISNUMBER($B1916)=FALSE, $B1916&lt;Report!$AX$6, $B1916&gt;Report!$AY$17), "Red", ""))</f>
        <v/>
      </c>
    </row>
    <row r="1917" spans="1:24" x14ac:dyDescent="0.25">
      <c r="A1917" s="2"/>
      <c r="B1917" s="86"/>
      <c r="C1917" s="87"/>
      <c r="D1917" s="88"/>
      <c r="E1917" s="89"/>
      <c r="F1917" s="90"/>
      <c r="G1917" s="2"/>
      <c r="H1917" s="38" t="str">
        <f t="shared" si="145"/>
        <v/>
      </c>
      <c r="I1917" s="2"/>
      <c r="M1917" s="6" t="str">
        <f t="shared" si="146"/>
        <v/>
      </c>
      <c r="N1917" s="7" t="str">
        <f>IF($D1917="", "", IF(COUNTIF(Budgets!$T$11:$T$20, $D1917)&gt;0, $F$9, IF(COUNTIF(Budgets!$T$22:$T$46, $D1917)&gt;0, $E$9, "")))</f>
        <v/>
      </c>
      <c r="P1917" s="12" t="str">
        <f t="shared" si="147"/>
        <v/>
      </c>
      <c r="R1917" s="12" t="str">
        <f t="shared" si="148"/>
        <v/>
      </c>
      <c r="T1917" s="12" t="str">
        <f ca="1">IFERROR(INDEX(Report!$BE$6:$BE$17, MATCH($P1917, Report!$AZ$6:$AZ$17, 0)), "")</f>
        <v/>
      </c>
      <c r="V1917" s="12" t="str">
        <f t="shared" ca="1" si="149"/>
        <v/>
      </c>
      <c r="X1917" s="12" t="str">
        <f>IF($B1917="", "", IF(OR(ISNUMBER($B1917)=FALSE, $B1917&lt;Report!$AX$6, $B1917&gt;Report!$AY$17), "Red", ""))</f>
        <v/>
      </c>
    </row>
    <row r="1918" spans="1:24" x14ac:dyDescent="0.25">
      <c r="A1918" s="2"/>
      <c r="B1918" s="86"/>
      <c r="C1918" s="87"/>
      <c r="D1918" s="88"/>
      <c r="E1918" s="89"/>
      <c r="F1918" s="90"/>
      <c r="G1918" s="2"/>
      <c r="H1918" s="38" t="str">
        <f t="shared" si="145"/>
        <v/>
      </c>
      <c r="I1918" s="2"/>
      <c r="M1918" s="6" t="str">
        <f t="shared" si="146"/>
        <v/>
      </c>
      <c r="N1918" s="7" t="str">
        <f>IF($D1918="", "", IF(COUNTIF(Budgets!$T$11:$T$20, $D1918)&gt;0, $F$9, IF(COUNTIF(Budgets!$T$22:$T$46, $D1918)&gt;0, $E$9, "")))</f>
        <v/>
      </c>
      <c r="P1918" s="12" t="str">
        <f t="shared" si="147"/>
        <v/>
      </c>
      <c r="R1918" s="12" t="str">
        <f t="shared" si="148"/>
        <v/>
      </c>
      <c r="T1918" s="12" t="str">
        <f ca="1">IFERROR(INDEX(Report!$BE$6:$BE$17, MATCH($P1918, Report!$AZ$6:$AZ$17, 0)), "")</f>
        <v/>
      </c>
      <c r="V1918" s="12" t="str">
        <f t="shared" ca="1" si="149"/>
        <v/>
      </c>
      <c r="X1918" s="12" t="str">
        <f>IF($B1918="", "", IF(OR(ISNUMBER($B1918)=FALSE, $B1918&lt;Report!$AX$6, $B1918&gt;Report!$AY$17), "Red", ""))</f>
        <v/>
      </c>
    </row>
    <row r="1919" spans="1:24" x14ac:dyDescent="0.25">
      <c r="A1919" s="2"/>
      <c r="B1919" s="86"/>
      <c r="C1919" s="87"/>
      <c r="D1919" s="88"/>
      <c r="E1919" s="89"/>
      <c r="F1919" s="90"/>
      <c r="G1919" s="2"/>
      <c r="H1919" s="38" t="str">
        <f t="shared" si="145"/>
        <v/>
      </c>
      <c r="I1919" s="2"/>
      <c r="M1919" s="6" t="str">
        <f t="shared" si="146"/>
        <v/>
      </c>
      <c r="N1919" s="7" t="str">
        <f>IF($D1919="", "", IF(COUNTIF(Budgets!$T$11:$T$20, $D1919)&gt;0, $F$9, IF(COUNTIF(Budgets!$T$22:$T$46, $D1919)&gt;0, $E$9, "")))</f>
        <v/>
      </c>
      <c r="P1919" s="12" t="str">
        <f t="shared" si="147"/>
        <v/>
      </c>
      <c r="R1919" s="12" t="str">
        <f t="shared" si="148"/>
        <v/>
      </c>
      <c r="T1919" s="12" t="str">
        <f ca="1">IFERROR(INDEX(Report!$BE$6:$BE$17, MATCH($P1919, Report!$AZ$6:$AZ$17, 0)), "")</f>
        <v/>
      </c>
      <c r="V1919" s="12" t="str">
        <f t="shared" ca="1" si="149"/>
        <v/>
      </c>
      <c r="X1919" s="12" t="str">
        <f>IF($B1919="", "", IF(OR(ISNUMBER($B1919)=FALSE, $B1919&lt;Report!$AX$6, $B1919&gt;Report!$AY$17), "Red", ""))</f>
        <v/>
      </c>
    </row>
    <row r="1920" spans="1:24" x14ac:dyDescent="0.25">
      <c r="A1920" s="2"/>
      <c r="B1920" s="86"/>
      <c r="C1920" s="87"/>
      <c r="D1920" s="88"/>
      <c r="E1920" s="89"/>
      <c r="F1920" s="90"/>
      <c r="G1920" s="2"/>
      <c r="H1920" s="38" t="str">
        <f t="shared" si="145"/>
        <v/>
      </c>
      <c r="I1920" s="2"/>
      <c r="M1920" s="6" t="str">
        <f t="shared" si="146"/>
        <v/>
      </c>
      <c r="N1920" s="7" t="str">
        <f>IF($D1920="", "", IF(COUNTIF(Budgets!$T$11:$T$20, $D1920)&gt;0, $F$9, IF(COUNTIF(Budgets!$T$22:$T$46, $D1920)&gt;0, $E$9, "")))</f>
        <v/>
      </c>
      <c r="P1920" s="12" t="str">
        <f t="shared" si="147"/>
        <v/>
      </c>
      <c r="R1920" s="12" t="str">
        <f t="shared" si="148"/>
        <v/>
      </c>
      <c r="T1920" s="12" t="str">
        <f ca="1">IFERROR(INDEX(Report!$BE$6:$BE$17, MATCH($P1920, Report!$AZ$6:$AZ$17, 0)), "")</f>
        <v/>
      </c>
      <c r="V1920" s="12" t="str">
        <f t="shared" ca="1" si="149"/>
        <v/>
      </c>
      <c r="X1920" s="12" t="str">
        <f>IF($B1920="", "", IF(OR(ISNUMBER($B1920)=FALSE, $B1920&lt;Report!$AX$6, $B1920&gt;Report!$AY$17), "Red", ""))</f>
        <v/>
      </c>
    </row>
    <row r="1921" spans="1:24" x14ac:dyDescent="0.25">
      <c r="A1921" s="2"/>
      <c r="B1921" s="86"/>
      <c r="C1921" s="87"/>
      <c r="D1921" s="88"/>
      <c r="E1921" s="89"/>
      <c r="F1921" s="90"/>
      <c r="G1921" s="2"/>
      <c r="H1921" s="38" t="str">
        <f t="shared" si="145"/>
        <v/>
      </c>
      <c r="I1921" s="2"/>
      <c r="M1921" s="6" t="str">
        <f t="shared" si="146"/>
        <v/>
      </c>
      <c r="N1921" s="7" t="str">
        <f>IF($D1921="", "", IF(COUNTIF(Budgets!$T$11:$T$20, $D1921)&gt;0, $F$9, IF(COUNTIF(Budgets!$T$22:$T$46, $D1921)&gt;0, $E$9, "")))</f>
        <v/>
      </c>
      <c r="P1921" s="12" t="str">
        <f t="shared" si="147"/>
        <v/>
      </c>
      <c r="R1921" s="12" t="str">
        <f t="shared" si="148"/>
        <v/>
      </c>
      <c r="T1921" s="12" t="str">
        <f ca="1">IFERROR(INDEX(Report!$BE$6:$BE$17, MATCH($P1921, Report!$AZ$6:$AZ$17, 0)), "")</f>
        <v/>
      </c>
      <c r="V1921" s="12" t="str">
        <f t="shared" ca="1" si="149"/>
        <v/>
      </c>
      <c r="X1921" s="12" t="str">
        <f>IF($B1921="", "", IF(OR(ISNUMBER($B1921)=FALSE, $B1921&lt;Report!$AX$6, $B1921&gt;Report!$AY$17), "Red", ""))</f>
        <v/>
      </c>
    </row>
    <row r="1922" spans="1:24" x14ac:dyDescent="0.25">
      <c r="A1922" s="2"/>
      <c r="B1922" s="86"/>
      <c r="C1922" s="87"/>
      <c r="D1922" s="88"/>
      <c r="E1922" s="89"/>
      <c r="F1922" s="90"/>
      <c r="G1922" s="2"/>
      <c r="H1922" s="38" t="str">
        <f t="shared" si="145"/>
        <v/>
      </c>
      <c r="I1922" s="2"/>
      <c r="M1922" s="6" t="str">
        <f t="shared" si="146"/>
        <v/>
      </c>
      <c r="N1922" s="7" t="str">
        <f>IF($D1922="", "", IF(COUNTIF(Budgets!$T$11:$T$20, $D1922)&gt;0, $F$9, IF(COUNTIF(Budgets!$T$22:$T$46, $D1922)&gt;0, $E$9, "")))</f>
        <v/>
      </c>
      <c r="P1922" s="12" t="str">
        <f t="shared" si="147"/>
        <v/>
      </c>
      <c r="R1922" s="12" t="str">
        <f t="shared" si="148"/>
        <v/>
      </c>
      <c r="T1922" s="12" t="str">
        <f ca="1">IFERROR(INDEX(Report!$BE$6:$BE$17, MATCH($P1922, Report!$AZ$6:$AZ$17, 0)), "")</f>
        <v/>
      </c>
      <c r="V1922" s="12" t="str">
        <f t="shared" ca="1" si="149"/>
        <v/>
      </c>
      <c r="X1922" s="12" t="str">
        <f>IF($B1922="", "", IF(OR(ISNUMBER($B1922)=FALSE, $B1922&lt;Report!$AX$6, $B1922&gt;Report!$AY$17), "Red", ""))</f>
        <v/>
      </c>
    </row>
    <row r="1923" spans="1:24" x14ac:dyDescent="0.25">
      <c r="A1923" s="2"/>
      <c r="B1923" s="86"/>
      <c r="C1923" s="87"/>
      <c r="D1923" s="88"/>
      <c r="E1923" s="89"/>
      <c r="F1923" s="90"/>
      <c r="G1923" s="2"/>
      <c r="H1923" s="38" t="str">
        <f t="shared" si="145"/>
        <v/>
      </c>
      <c r="I1923" s="2"/>
      <c r="M1923" s="6" t="str">
        <f t="shared" si="146"/>
        <v/>
      </c>
      <c r="N1923" s="7" t="str">
        <f>IF($D1923="", "", IF(COUNTIF(Budgets!$T$11:$T$20, $D1923)&gt;0, $F$9, IF(COUNTIF(Budgets!$T$22:$T$46, $D1923)&gt;0, $E$9, "")))</f>
        <v/>
      </c>
      <c r="P1923" s="12" t="str">
        <f t="shared" si="147"/>
        <v/>
      </c>
      <c r="R1923" s="12" t="str">
        <f t="shared" si="148"/>
        <v/>
      </c>
      <c r="T1923" s="12" t="str">
        <f ca="1">IFERROR(INDEX(Report!$BE$6:$BE$17, MATCH($P1923, Report!$AZ$6:$AZ$17, 0)), "")</f>
        <v/>
      </c>
      <c r="V1923" s="12" t="str">
        <f t="shared" ca="1" si="149"/>
        <v/>
      </c>
      <c r="X1923" s="12" t="str">
        <f>IF($B1923="", "", IF(OR(ISNUMBER($B1923)=FALSE, $B1923&lt;Report!$AX$6, $B1923&gt;Report!$AY$17), "Red", ""))</f>
        <v/>
      </c>
    </row>
    <row r="1924" spans="1:24" x14ac:dyDescent="0.25">
      <c r="A1924" s="2"/>
      <c r="B1924" s="86"/>
      <c r="C1924" s="87"/>
      <c r="D1924" s="88"/>
      <c r="E1924" s="89"/>
      <c r="F1924" s="90"/>
      <c r="G1924" s="2"/>
      <c r="H1924" s="38" t="str">
        <f t="shared" si="145"/>
        <v/>
      </c>
      <c r="I1924" s="2"/>
      <c r="M1924" s="6" t="str">
        <f t="shared" si="146"/>
        <v/>
      </c>
      <c r="N1924" s="7" t="str">
        <f>IF($D1924="", "", IF(COUNTIF(Budgets!$T$11:$T$20, $D1924)&gt;0, $F$9, IF(COUNTIF(Budgets!$T$22:$T$46, $D1924)&gt;0, $E$9, "")))</f>
        <v/>
      </c>
      <c r="P1924" s="12" t="str">
        <f t="shared" si="147"/>
        <v/>
      </c>
      <c r="R1924" s="12" t="str">
        <f t="shared" si="148"/>
        <v/>
      </c>
      <c r="T1924" s="12" t="str">
        <f ca="1">IFERROR(INDEX(Report!$BE$6:$BE$17, MATCH($P1924, Report!$AZ$6:$AZ$17, 0)), "")</f>
        <v/>
      </c>
      <c r="V1924" s="12" t="str">
        <f t="shared" ca="1" si="149"/>
        <v/>
      </c>
      <c r="X1924" s="12" t="str">
        <f>IF($B1924="", "", IF(OR(ISNUMBER($B1924)=FALSE, $B1924&lt;Report!$AX$6, $B1924&gt;Report!$AY$17), "Red", ""))</f>
        <v/>
      </c>
    </row>
    <row r="1925" spans="1:24" x14ac:dyDescent="0.25">
      <c r="A1925" s="2"/>
      <c r="B1925" s="86"/>
      <c r="C1925" s="87"/>
      <c r="D1925" s="88"/>
      <c r="E1925" s="89"/>
      <c r="F1925" s="90"/>
      <c r="G1925" s="2"/>
      <c r="H1925" s="38" t="str">
        <f t="shared" si="145"/>
        <v/>
      </c>
      <c r="I1925" s="2"/>
      <c r="M1925" s="6" t="str">
        <f t="shared" si="146"/>
        <v/>
      </c>
      <c r="N1925" s="7" t="str">
        <f>IF($D1925="", "", IF(COUNTIF(Budgets!$T$11:$T$20, $D1925)&gt;0, $F$9, IF(COUNTIF(Budgets!$T$22:$T$46, $D1925)&gt;0, $E$9, "")))</f>
        <v/>
      </c>
      <c r="P1925" s="12" t="str">
        <f t="shared" si="147"/>
        <v/>
      </c>
      <c r="R1925" s="12" t="str">
        <f t="shared" si="148"/>
        <v/>
      </c>
      <c r="T1925" s="12" t="str">
        <f ca="1">IFERROR(INDEX(Report!$BE$6:$BE$17, MATCH($P1925, Report!$AZ$6:$AZ$17, 0)), "")</f>
        <v/>
      </c>
      <c r="V1925" s="12" t="str">
        <f t="shared" ca="1" si="149"/>
        <v/>
      </c>
      <c r="X1925" s="12" t="str">
        <f>IF($B1925="", "", IF(OR(ISNUMBER($B1925)=FALSE, $B1925&lt;Report!$AX$6, $B1925&gt;Report!$AY$17), "Red", ""))</f>
        <v/>
      </c>
    </row>
    <row r="1926" spans="1:24" x14ac:dyDescent="0.25">
      <c r="A1926" s="2"/>
      <c r="B1926" s="86"/>
      <c r="C1926" s="87"/>
      <c r="D1926" s="88"/>
      <c r="E1926" s="89"/>
      <c r="F1926" s="90"/>
      <c r="G1926" s="2"/>
      <c r="H1926" s="38" t="str">
        <f t="shared" si="145"/>
        <v/>
      </c>
      <c r="I1926" s="2"/>
      <c r="M1926" s="6" t="str">
        <f t="shared" si="146"/>
        <v/>
      </c>
      <c r="N1926" s="7" t="str">
        <f>IF($D1926="", "", IF(COUNTIF(Budgets!$T$11:$T$20, $D1926)&gt;0, $F$9, IF(COUNTIF(Budgets!$T$22:$T$46, $D1926)&gt;0, $E$9, "")))</f>
        <v/>
      </c>
      <c r="P1926" s="12" t="str">
        <f t="shared" si="147"/>
        <v/>
      </c>
      <c r="R1926" s="12" t="str">
        <f t="shared" si="148"/>
        <v/>
      </c>
      <c r="T1926" s="12" t="str">
        <f ca="1">IFERROR(INDEX(Report!$BE$6:$BE$17, MATCH($P1926, Report!$AZ$6:$AZ$17, 0)), "")</f>
        <v/>
      </c>
      <c r="V1926" s="12" t="str">
        <f t="shared" ca="1" si="149"/>
        <v/>
      </c>
      <c r="X1926" s="12" t="str">
        <f>IF($B1926="", "", IF(OR(ISNUMBER($B1926)=FALSE, $B1926&lt;Report!$AX$6, $B1926&gt;Report!$AY$17), "Red", ""))</f>
        <v/>
      </c>
    </row>
    <row r="1927" spans="1:24" x14ac:dyDescent="0.25">
      <c r="A1927" s="2"/>
      <c r="B1927" s="86"/>
      <c r="C1927" s="87"/>
      <c r="D1927" s="88"/>
      <c r="E1927" s="89"/>
      <c r="F1927" s="90"/>
      <c r="G1927" s="2"/>
      <c r="H1927" s="38" t="str">
        <f t="shared" si="145"/>
        <v/>
      </c>
      <c r="I1927" s="2"/>
      <c r="M1927" s="6" t="str">
        <f t="shared" si="146"/>
        <v/>
      </c>
      <c r="N1927" s="7" t="str">
        <f>IF($D1927="", "", IF(COUNTIF(Budgets!$T$11:$T$20, $D1927)&gt;0, $F$9, IF(COUNTIF(Budgets!$T$22:$T$46, $D1927)&gt;0, $E$9, "")))</f>
        <v/>
      </c>
      <c r="P1927" s="12" t="str">
        <f t="shared" si="147"/>
        <v/>
      </c>
      <c r="R1927" s="12" t="str">
        <f t="shared" si="148"/>
        <v/>
      </c>
      <c r="T1927" s="12" t="str">
        <f ca="1">IFERROR(INDEX(Report!$BE$6:$BE$17, MATCH($P1927, Report!$AZ$6:$AZ$17, 0)), "")</f>
        <v/>
      </c>
      <c r="V1927" s="12" t="str">
        <f t="shared" ca="1" si="149"/>
        <v/>
      </c>
      <c r="X1927" s="12" t="str">
        <f>IF($B1927="", "", IF(OR(ISNUMBER($B1927)=FALSE, $B1927&lt;Report!$AX$6, $B1927&gt;Report!$AY$17), "Red", ""))</f>
        <v/>
      </c>
    </row>
    <row r="1928" spans="1:24" x14ac:dyDescent="0.25">
      <c r="A1928" s="2"/>
      <c r="B1928" s="86"/>
      <c r="C1928" s="87"/>
      <c r="D1928" s="88"/>
      <c r="E1928" s="89"/>
      <c r="F1928" s="90"/>
      <c r="G1928" s="2"/>
      <c r="H1928" s="38" t="str">
        <f t="shared" si="145"/>
        <v/>
      </c>
      <c r="I1928" s="2"/>
      <c r="M1928" s="6" t="str">
        <f t="shared" si="146"/>
        <v/>
      </c>
      <c r="N1928" s="7" t="str">
        <f>IF($D1928="", "", IF(COUNTIF(Budgets!$T$11:$T$20, $D1928)&gt;0, $F$9, IF(COUNTIF(Budgets!$T$22:$T$46, $D1928)&gt;0, $E$9, "")))</f>
        <v/>
      </c>
      <c r="P1928" s="12" t="str">
        <f t="shared" si="147"/>
        <v/>
      </c>
      <c r="R1928" s="12" t="str">
        <f t="shared" si="148"/>
        <v/>
      </c>
      <c r="T1928" s="12" t="str">
        <f ca="1">IFERROR(INDEX(Report!$BE$6:$BE$17, MATCH($P1928, Report!$AZ$6:$AZ$17, 0)), "")</f>
        <v/>
      </c>
      <c r="V1928" s="12" t="str">
        <f t="shared" ca="1" si="149"/>
        <v/>
      </c>
      <c r="X1928" s="12" t="str">
        <f>IF($B1928="", "", IF(OR(ISNUMBER($B1928)=FALSE, $B1928&lt;Report!$AX$6, $B1928&gt;Report!$AY$17), "Red", ""))</f>
        <v/>
      </c>
    </row>
    <row r="1929" spans="1:24" x14ac:dyDescent="0.25">
      <c r="A1929" s="2"/>
      <c r="B1929" s="86"/>
      <c r="C1929" s="87"/>
      <c r="D1929" s="88"/>
      <c r="E1929" s="89"/>
      <c r="F1929" s="90"/>
      <c r="G1929" s="2"/>
      <c r="H1929" s="38" t="str">
        <f t="shared" si="145"/>
        <v/>
      </c>
      <c r="I1929" s="2"/>
      <c r="M1929" s="6" t="str">
        <f t="shared" si="146"/>
        <v/>
      </c>
      <c r="N1929" s="7" t="str">
        <f>IF($D1929="", "", IF(COUNTIF(Budgets!$T$11:$T$20, $D1929)&gt;0, $F$9, IF(COUNTIF(Budgets!$T$22:$T$46, $D1929)&gt;0, $E$9, "")))</f>
        <v/>
      </c>
      <c r="P1929" s="12" t="str">
        <f t="shared" si="147"/>
        <v/>
      </c>
      <c r="R1929" s="12" t="str">
        <f t="shared" si="148"/>
        <v/>
      </c>
      <c r="T1929" s="12" t="str">
        <f ca="1">IFERROR(INDEX(Report!$BE$6:$BE$17, MATCH($P1929, Report!$AZ$6:$AZ$17, 0)), "")</f>
        <v/>
      </c>
      <c r="V1929" s="12" t="str">
        <f t="shared" ca="1" si="149"/>
        <v/>
      </c>
      <c r="X1929" s="12" t="str">
        <f>IF($B1929="", "", IF(OR(ISNUMBER($B1929)=FALSE, $B1929&lt;Report!$AX$6, $B1929&gt;Report!$AY$17), "Red", ""))</f>
        <v/>
      </c>
    </row>
    <row r="1930" spans="1:24" x14ac:dyDescent="0.25">
      <c r="A1930" s="2"/>
      <c r="B1930" s="86"/>
      <c r="C1930" s="87"/>
      <c r="D1930" s="88"/>
      <c r="E1930" s="89"/>
      <c r="F1930" s="90"/>
      <c r="G1930" s="2"/>
      <c r="H1930" s="38" t="str">
        <f t="shared" si="145"/>
        <v/>
      </c>
      <c r="I1930" s="2"/>
      <c r="M1930" s="6" t="str">
        <f t="shared" si="146"/>
        <v/>
      </c>
      <c r="N1930" s="7" t="str">
        <f>IF($D1930="", "", IF(COUNTIF(Budgets!$T$11:$T$20, $D1930)&gt;0, $F$9, IF(COUNTIF(Budgets!$T$22:$T$46, $D1930)&gt;0, $E$9, "")))</f>
        <v/>
      </c>
      <c r="P1930" s="12" t="str">
        <f t="shared" si="147"/>
        <v/>
      </c>
      <c r="R1930" s="12" t="str">
        <f t="shared" si="148"/>
        <v/>
      </c>
      <c r="T1930" s="12" t="str">
        <f ca="1">IFERROR(INDEX(Report!$BE$6:$BE$17, MATCH($P1930, Report!$AZ$6:$AZ$17, 0)), "")</f>
        <v/>
      </c>
      <c r="V1930" s="12" t="str">
        <f t="shared" ca="1" si="149"/>
        <v/>
      </c>
      <c r="X1930" s="12" t="str">
        <f>IF($B1930="", "", IF(OR(ISNUMBER($B1930)=FALSE, $B1930&lt;Report!$AX$6, $B1930&gt;Report!$AY$17), "Red", ""))</f>
        <v/>
      </c>
    </row>
    <row r="1931" spans="1:24" x14ac:dyDescent="0.25">
      <c r="A1931" s="2"/>
      <c r="B1931" s="86"/>
      <c r="C1931" s="87"/>
      <c r="D1931" s="88"/>
      <c r="E1931" s="89"/>
      <c r="F1931" s="90"/>
      <c r="G1931" s="2"/>
      <c r="H1931" s="38" t="str">
        <f t="shared" si="145"/>
        <v/>
      </c>
      <c r="I1931" s="2"/>
      <c r="M1931" s="6" t="str">
        <f t="shared" si="146"/>
        <v/>
      </c>
      <c r="N1931" s="7" t="str">
        <f>IF($D1931="", "", IF(COUNTIF(Budgets!$T$11:$T$20, $D1931)&gt;0, $F$9, IF(COUNTIF(Budgets!$T$22:$T$46, $D1931)&gt;0, $E$9, "")))</f>
        <v/>
      </c>
      <c r="P1931" s="12" t="str">
        <f t="shared" si="147"/>
        <v/>
      </c>
      <c r="R1931" s="12" t="str">
        <f t="shared" si="148"/>
        <v/>
      </c>
      <c r="T1931" s="12" t="str">
        <f ca="1">IFERROR(INDEX(Report!$BE$6:$BE$17, MATCH($P1931, Report!$AZ$6:$AZ$17, 0)), "")</f>
        <v/>
      </c>
      <c r="V1931" s="12" t="str">
        <f t="shared" ca="1" si="149"/>
        <v/>
      </c>
      <c r="X1931" s="12" t="str">
        <f>IF($B1931="", "", IF(OR(ISNUMBER($B1931)=FALSE, $B1931&lt;Report!$AX$6, $B1931&gt;Report!$AY$17), "Red", ""))</f>
        <v/>
      </c>
    </row>
    <row r="1932" spans="1:24" x14ac:dyDescent="0.25">
      <c r="A1932" s="2"/>
      <c r="B1932" s="86"/>
      <c r="C1932" s="87"/>
      <c r="D1932" s="88"/>
      <c r="E1932" s="89"/>
      <c r="F1932" s="90"/>
      <c r="G1932" s="2"/>
      <c r="H1932" s="38" t="str">
        <f t="shared" ref="H1932:H1995" si="150">IF(OR($M1932="", $N1932=""), "", IF($M1932=$N1932, "", $H$9))</f>
        <v/>
      </c>
      <c r="I1932" s="2"/>
      <c r="M1932" s="6" t="str">
        <f t="shared" ref="M1932:M1995" si="151">IF(AND($E1932="", $F1932=""), "", IF(AND(NOT($E1932=""), NOT($F1932="")), "", IF($E1932="", $F$9, IF($F1932="", $E$9, ""))))</f>
        <v/>
      </c>
      <c r="N1932" s="7" t="str">
        <f>IF($D1932="", "", IF(COUNTIF(Budgets!$T$11:$T$20, $D1932)&gt;0, $F$9, IF(COUNTIF(Budgets!$T$22:$T$46, $D1932)&gt;0, $E$9, "")))</f>
        <v/>
      </c>
      <c r="P1932" s="12" t="str">
        <f t="shared" ref="P1932:P1995" si="152">IF($B1932="", "", IFERROR(TEXT($B1932, "mmm yyyy"), ""))</f>
        <v/>
      </c>
      <c r="R1932" s="12" t="str">
        <f t="shared" ref="R1932:R1995" si="153">IF(OR($P1932="", $D1932=""), "", CONCATENATE($D1932, " - ", $P1932))</f>
        <v/>
      </c>
      <c r="T1932" s="12" t="str">
        <f ca="1">IFERROR(INDEX(Report!$BE$6:$BE$17, MATCH($P1932, Report!$AZ$6:$AZ$17, 0)), "")</f>
        <v/>
      </c>
      <c r="V1932" s="12" t="str">
        <f t="shared" ref="V1932:V1995" ca="1" si="154">IF($T1932="X", IF($D1932="", "", $D1932), "")</f>
        <v/>
      </c>
      <c r="X1932" s="12" t="str">
        <f>IF($B1932="", "", IF(OR(ISNUMBER($B1932)=FALSE, $B1932&lt;Report!$AX$6, $B1932&gt;Report!$AY$17), "Red", ""))</f>
        <v/>
      </c>
    </row>
    <row r="1933" spans="1:24" x14ac:dyDescent="0.25">
      <c r="A1933" s="2"/>
      <c r="B1933" s="86"/>
      <c r="C1933" s="87"/>
      <c r="D1933" s="88"/>
      <c r="E1933" s="89"/>
      <c r="F1933" s="90"/>
      <c r="G1933" s="2"/>
      <c r="H1933" s="38" t="str">
        <f t="shared" si="150"/>
        <v/>
      </c>
      <c r="I1933" s="2"/>
      <c r="M1933" s="6" t="str">
        <f t="shared" si="151"/>
        <v/>
      </c>
      <c r="N1933" s="7" t="str">
        <f>IF($D1933="", "", IF(COUNTIF(Budgets!$T$11:$T$20, $D1933)&gt;0, $F$9, IF(COUNTIF(Budgets!$T$22:$T$46, $D1933)&gt;0, $E$9, "")))</f>
        <v/>
      </c>
      <c r="P1933" s="12" t="str">
        <f t="shared" si="152"/>
        <v/>
      </c>
      <c r="R1933" s="12" t="str">
        <f t="shared" si="153"/>
        <v/>
      </c>
      <c r="T1933" s="12" t="str">
        <f ca="1">IFERROR(INDEX(Report!$BE$6:$BE$17, MATCH($P1933, Report!$AZ$6:$AZ$17, 0)), "")</f>
        <v/>
      </c>
      <c r="V1933" s="12" t="str">
        <f t="shared" ca="1" si="154"/>
        <v/>
      </c>
      <c r="X1933" s="12" t="str">
        <f>IF($B1933="", "", IF(OR(ISNUMBER($B1933)=FALSE, $B1933&lt;Report!$AX$6, $B1933&gt;Report!$AY$17), "Red", ""))</f>
        <v/>
      </c>
    </row>
    <row r="1934" spans="1:24" x14ac:dyDescent="0.25">
      <c r="A1934" s="2"/>
      <c r="B1934" s="86"/>
      <c r="C1934" s="87"/>
      <c r="D1934" s="88"/>
      <c r="E1934" s="89"/>
      <c r="F1934" s="90"/>
      <c r="G1934" s="2"/>
      <c r="H1934" s="38" t="str">
        <f t="shared" si="150"/>
        <v/>
      </c>
      <c r="I1934" s="2"/>
      <c r="M1934" s="6" t="str">
        <f t="shared" si="151"/>
        <v/>
      </c>
      <c r="N1934" s="7" t="str">
        <f>IF($D1934="", "", IF(COUNTIF(Budgets!$T$11:$T$20, $D1934)&gt;0, $F$9, IF(COUNTIF(Budgets!$T$22:$T$46, $D1934)&gt;0, $E$9, "")))</f>
        <v/>
      </c>
      <c r="P1934" s="12" t="str">
        <f t="shared" si="152"/>
        <v/>
      </c>
      <c r="R1934" s="12" t="str">
        <f t="shared" si="153"/>
        <v/>
      </c>
      <c r="T1934" s="12" t="str">
        <f ca="1">IFERROR(INDEX(Report!$BE$6:$BE$17, MATCH($P1934, Report!$AZ$6:$AZ$17, 0)), "")</f>
        <v/>
      </c>
      <c r="V1934" s="12" t="str">
        <f t="shared" ca="1" si="154"/>
        <v/>
      </c>
      <c r="X1934" s="12" t="str">
        <f>IF($B1934="", "", IF(OR(ISNUMBER($B1934)=FALSE, $B1934&lt;Report!$AX$6, $B1934&gt;Report!$AY$17), "Red", ""))</f>
        <v/>
      </c>
    </row>
    <row r="1935" spans="1:24" x14ac:dyDescent="0.25">
      <c r="A1935" s="2"/>
      <c r="B1935" s="86"/>
      <c r="C1935" s="87"/>
      <c r="D1935" s="88"/>
      <c r="E1935" s="89"/>
      <c r="F1935" s="90"/>
      <c r="G1935" s="2"/>
      <c r="H1935" s="38" t="str">
        <f t="shared" si="150"/>
        <v/>
      </c>
      <c r="I1935" s="2"/>
      <c r="M1935" s="6" t="str">
        <f t="shared" si="151"/>
        <v/>
      </c>
      <c r="N1935" s="7" t="str">
        <f>IF($D1935="", "", IF(COUNTIF(Budgets!$T$11:$T$20, $D1935)&gt;0, $F$9, IF(COUNTIF(Budgets!$T$22:$T$46, $D1935)&gt;0, $E$9, "")))</f>
        <v/>
      </c>
      <c r="P1935" s="12" t="str">
        <f t="shared" si="152"/>
        <v/>
      </c>
      <c r="R1935" s="12" t="str">
        <f t="shared" si="153"/>
        <v/>
      </c>
      <c r="T1935" s="12" t="str">
        <f ca="1">IFERROR(INDEX(Report!$BE$6:$BE$17, MATCH($P1935, Report!$AZ$6:$AZ$17, 0)), "")</f>
        <v/>
      </c>
      <c r="V1935" s="12" t="str">
        <f t="shared" ca="1" si="154"/>
        <v/>
      </c>
      <c r="X1935" s="12" t="str">
        <f>IF($B1935="", "", IF(OR(ISNUMBER($B1935)=FALSE, $B1935&lt;Report!$AX$6, $B1935&gt;Report!$AY$17), "Red", ""))</f>
        <v/>
      </c>
    </row>
    <row r="1936" spans="1:24" x14ac:dyDescent="0.25">
      <c r="A1936" s="2"/>
      <c r="B1936" s="86"/>
      <c r="C1936" s="87"/>
      <c r="D1936" s="88"/>
      <c r="E1936" s="89"/>
      <c r="F1936" s="90"/>
      <c r="G1936" s="2"/>
      <c r="H1936" s="38" t="str">
        <f t="shared" si="150"/>
        <v/>
      </c>
      <c r="I1936" s="2"/>
      <c r="M1936" s="6" t="str">
        <f t="shared" si="151"/>
        <v/>
      </c>
      <c r="N1936" s="7" t="str">
        <f>IF($D1936="", "", IF(COUNTIF(Budgets!$T$11:$T$20, $D1936)&gt;0, $F$9, IF(COUNTIF(Budgets!$T$22:$T$46, $D1936)&gt;0, $E$9, "")))</f>
        <v/>
      </c>
      <c r="P1936" s="12" t="str">
        <f t="shared" si="152"/>
        <v/>
      </c>
      <c r="R1936" s="12" t="str">
        <f t="shared" si="153"/>
        <v/>
      </c>
      <c r="T1936" s="12" t="str">
        <f ca="1">IFERROR(INDEX(Report!$BE$6:$BE$17, MATCH($P1936, Report!$AZ$6:$AZ$17, 0)), "")</f>
        <v/>
      </c>
      <c r="V1936" s="12" t="str">
        <f t="shared" ca="1" si="154"/>
        <v/>
      </c>
      <c r="X1936" s="12" t="str">
        <f>IF($B1936="", "", IF(OR(ISNUMBER($B1936)=FALSE, $B1936&lt;Report!$AX$6, $B1936&gt;Report!$AY$17), "Red", ""))</f>
        <v/>
      </c>
    </row>
    <row r="1937" spans="1:24" x14ac:dyDescent="0.25">
      <c r="A1937" s="2"/>
      <c r="B1937" s="86"/>
      <c r="C1937" s="87"/>
      <c r="D1937" s="88"/>
      <c r="E1937" s="89"/>
      <c r="F1937" s="90"/>
      <c r="G1937" s="2"/>
      <c r="H1937" s="38" t="str">
        <f t="shared" si="150"/>
        <v/>
      </c>
      <c r="I1937" s="2"/>
      <c r="M1937" s="6" t="str">
        <f t="shared" si="151"/>
        <v/>
      </c>
      <c r="N1937" s="7" t="str">
        <f>IF($D1937="", "", IF(COUNTIF(Budgets!$T$11:$T$20, $D1937)&gt;0, $F$9, IF(COUNTIF(Budgets!$T$22:$T$46, $D1937)&gt;0, $E$9, "")))</f>
        <v/>
      </c>
      <c r="P1937" s="12" t="str">
        <f t="shared" si="152"/>
        <v/>
      </c>
      <c r="R1937" s="12" t="str">
        <f t="shared" si="153"/>
        <v/>
      </c>
      <c r="T1937" s="12" t="str">
        <f ca="1">IFERROR(INDEX(Report!$BE$6:$BE$17, MATCH($P1937, Report!$AZ$6:$AZ$17, 0)), "")</f>
        <v/>
      </c>
      <c r="V1937" s="12" t="str">
        <f t="shared" ca="1" si="154"/>
        <v/>
      </c>
      <c r="X1937" s="12" t="str">
        <f>IF($B1937="", "", IF(OR(ISNUMBER($B1937)=FALSE, $B1937&lt;Report!$AX$6, $B1937&gt;Report!$AY$17), "Red", ""))</f>
        <v/>
      </c>
    </row>
    <row r="1938" spans="1:24" x14ac:dyDescent="0.25">
      <c r="A1938" s="2"/>
      <c r="B1938" s="86"/>
      <c r="C1938" s="87"/>
      <c r="D1938" s="88"/>
      <c r="E1938" s="89"/>
      <c r="F1938" s="90"/>
      <c r="G1938" s="2"/>
      <c r="H1938" s="38" t="str">
        <f t="shared" si="150"/>
        <v/>
      </c>
      <c r="I1938" s="2"/>
      <c r="M1938" s="6" t="str">
        <f t="shared" si="151"/>
        <v/>
      </c>
      <c r="N1938" s="7" t="str">
        <f>IF($D1938="", "", IF(COUNTIF(Budgets!$T$11:$T$20, $D1938)&gt;0, $F$9, IF(COUNTIF(Budgets!$T$22:$T$46, $D1938)&gt;0, $E$9, "")))</f>
        <v/>
      </c>
      <c r="P1938" s="12" t="str">
        <f t="shared" si="152"/>
        <v/>
      </c>
      <c r="R1938" s="12" t="str">
        <f t="shared" si="153"/>
        <v/>
      </c>
      <c r="T1938" s="12" t="str">
        <f ca="1">IFERROR(INDEX(Report!$BE$6:$BE$17, MATCH($P1938, Report!$AZ$6:$AZ$17, 0)), "")</f>
        <v/>
      </c>
      <c r="V1938" s="12" t="str">
        <f t="shared" ca="1" si="154"/>
        <v/>
      </c>
      <c r="X1938" s="12" t="str">
        <f>IF($B1938="", "", IF(OR(ISNUMBER($B1938)=FALSE, $B1938&lt;Report!$AX$6, $B1938&gt;Report!$AY$17), "Red", ""))</f>
        <v/>
      </c>
    </row>
    <row r="1939" spans="1:24" x14ac:dyDescent="0.25">
      <c r="A1939" s="2"/>
      <c r="B1939" s="86"/>
      <c r="C1939" s="87"/>
      <c r="D1939" s="88"/>
      <c r="E1939" s="89"/>
      <c r="F1939" s="90"/>
      <c r="G1939" s="2"/>
      <c r="H1939" s="38" t="str">
        <f t="shared" si="150"/>
        <v/>
      </c>
      <c r="I1939" s="2"/>
      <c r="M1939" s="6" t="str">
        <f t="shared" si="151"/>
        <v/>
      </c>
      <c r="N1939" s="7" t="str">
        <f>IF($D1939="", "", IF(COUNTIF(Budgets!$T$11:$T$20, $D1939)&gt;0, $F$9, IF(COUNTIF(Budgets!$T$22:$T$46, $D1939)&gt;0, $E$9, "")))</f>
        <v/>
      </c>
      <c r="P1939" s="12" t="str">
        <f t="shared" si="152"/>
        <v/>
      </c>
      <c r="R1939" s="12" t="str">
        <f t="shared" si="153"/>
        <v/>
      </c>
      <c r="T1939" s="12" t="str">
        <f ca="1">IFERROR(INDEX(Report!$BE$6:$BE$17, MATCH($P1939, Report!$AZ$6:$AZ$17, 0)), "")</f>
        <v/>
      </c>
      <c r="V1939" s="12" t="str">
        <f t="shared" ca="1" si="154"/>
        <v/>
      </c>
      <c r="X1939" s="12" t="str">
        <f>IF($B1939="", "", IF(OR(ISNUMBER($B1939)=FALSE, $B1939&lt;Report!$AX$6, $B1939&gt;Report!$AY$17), "Red", ""))</f>
        <v/>
      </c>
    </row>
    <row r="1940" spans="1:24" x14ac:dyDescent="0.25">
      <c r="A1940" s="2"/>
      <c r="B1940" s="86"/>
      <c r="C1940" s="87"/>
      <c r="D1940" s="88"/>
      <c r="E1940" s="89"/>
      <c r="F1940" s="90"/>
      <c r="G1940" s="2"/>
      <c r="H1940" s="38" t="str">
        <f t="shared" si="150"/>
        <v/>
      </c>
      <c r="I1940" s="2"/>
      <c r="M1940" s="6" t="str">
        <f t="shared" si="151"/>
        <v/>
      </c>
      <c r="N1940" s="7" t="str">
        <f>IF($D1940="", "", IF(COUNTIF(Budgets!$T$11:$T$20, $D1940)&gt;0, $F$9, IF(COUNTIF(Budgets!$T$22:$T$46, $D1940)&gt;0, $E$9, "")))</f>
        <v/>
      </c>
      <c r="P1940" s="12" t="str">
        <f t="shared" si="152"/>
        <v/>
      </c>
      <c r="R1940" s="12" t="str">
        <f t="shared" si="153"/>
        <v/>
      </c>
      <c r="T1940" s="12" t="str">
        <f ca="1">IFERROR(INDEX(Report!$BE$6:$BE$17, MATCH($P1940, Report!$AZ$6:$AZ$17, 0)), "")</f>
        <v/>
      </c>
      <c r="V1940" s="12" t="str">
        <f t="shared" ca="1" si="154"/>
        <v/>
      </c>
      <c r="X1940" s="12" t="str">
        <f>IF($B1940="", "", IF(OR(ISNUMBER($B1940)=FALSE, $B1940&lt;Report!$AX$6, $B1940&gt;Report!$AY$17), "Red", ""))</f>
        <v/>
      </c>
    </row>
    <row r="1941" spans="1:24" x14ac:dyDescent="0.25">
      <c r="A1941" s="2"/>
      <c r="B1941" s="86"/>
      <c r="C1941" s="87"/>
      <c r="D1941" s="88"/>
      <c r="E1941" s="89"/>
      <c r="F1941" s="90"/>
      <c r="G1941" s="2"/>
      <c r="H1941" s="38" t="str">
        <f t="shared" si="150"/>
        <v/>
      </c>
      <c r="I1941" s="2"/>
      <c r="M1941" s="6" t="str">
        <f t="shared" si="151"/>
        <v/>
      </c>
      <c r="N1941" s="7" t="str">
        <f>IF($D1941="", "", IF(COUNTIF(Budgets!$T$11:$T$20, $D1941)&gt;0, $F$9, IF(COUNTIF(Budgets!$T$22:$T$46, $D1941)&gt;0, $E$9, "")))</f>
        <v/>
      </c>
      <c r="P1941" s="12" t="str">
        <f t="shared" si="152"/>
        <v/>
      </c>
      <c r="R1941" s="12" t="str">
        <f t="shared" si="153"/>
        <v/>
      </c>
      <c r="T1941" s="12" t="str">
        <f ca="1">IFERROR(INDEX(Report!$BE$6:$BE$17, MATCH($P1941, Report!$AZ$6:$AZ$17, 0)), "")</f>
        <v/>
      </c>
      <c r="V1941" s="12" t="str">
        <f t="shared" ca="1" si="154"/>
        <v/>
      </c>
      <c r="X1941" s="12" t="str">
        <f>IF($B1941="", "", IF(OR(ISNUMBER($B1941)=FALSE, $B1941&lt;Report!$AX$6, $B1941&gt;Report!$AY$17), "Red", ""))</f>
        <v/>
      </c>
    </row>
    <row r="1942" spans="1:24" x14ac:dyDescent="0.25">
      <c r="A1942" s="2"/>
      <c r="B1942" s="86"/>
      <c r="C1942" s="87"/>
      <c r="D1942" s="88"/>
      <c r="E1942" s="89"/>
      <c r="F1942" s="90"/>
      <c r="G1942" s="2"/>
      <c r="H1942" s="38" t="str">
        <f t="shared" si="150"/>
        <v/>
      </c>
      <c r="I1942" s="2"/>
      <c r="M1942" s="6" t="str">
        <f t="shared" si="151"/>
        <v/>
      </c>
      <c r="N1942" s="7" t="str">
        <f>IF($D1942="", "", IF(COUNTIF(Budgets!$T$11:$T$20, $D1942)&gt;0, $F$9, IF(COUNTIF(Budgets!$T$22:$T$46, $D1942)&gt;0, $E$9, "")))</f>
        <v/>
      </c>
      <c r="P1942" s="12" t="str">
        <f t="shared" si="152"/>
        <v/>
      </c>
      <c r="R1942" s="12" t="str">
        <f t="shared" si="153"/>
        <v/>
      </c>
      <c r="T1942" s="12" t="str">
        <f ca="1">IFERROR(INDEX(Report!$BE$6:$BE$17, MATCH($P1942, Report!$AZ$6:$AZ$17, 0)), "")</f>
        <v/>
      </c>
      <c r="V1942" s="12" t="str">
        <f t="shared" ca="1" si="154"/>
        <v/>
      </c>
      <c r="X1942" s="12" t="str">
        <f>IF($B1942="", "", IF(OR(ISNUMBER($B1942)=FALSE, $B1942&lt;Report!$AX$6, $B1942&gt;Report!$AY$17), "Red", ""))</f>
        <v/>
      </c>
    </row>
    <row r="1943" spans="1:24" x14ac:dyDescent="0.25">
      <c r="A1943" s="2"/>
      <c r="B1943" s="86"/>
      <c r="C1943" s="87"/>
      <c r="D1943" s="88"/>
      <c r="E1943" s="89"/>
      <c r="F1943" s="90"/>
      <c r="G1943" s="2"/>
      <c r="H1943" s="38" t="str">
        <f t="shared" si="150"/>
        <v/>
      </c>
      <c r="I1943" s="2"/>
      <c r="M1943" s="6" t="str">
        <f t="shared" si="151"/>
        <v/>
      </c>
      <c r="N1943" s="7" t="str">
        <f>IF($D1943="", "", IF(COUNTIF(Budgets!$T$11:$T$20, $D1943)&gt;0, $F$9, IF(COUNTIF(Budgets!$T$22:$T$46, $D1943)&gt;0, $E$9, "")))</f>
        <v/>
      </c>
      <c r="P1943" s="12" t="str">
        <f t="shared" si="152"/>
        <v/>
      </c>
      <c r="R1943" s="12" t="str">
        <f t="shared" si="153"/>
        <v/>
      </c>
      <c r="T1943" s="12" t="str">
        <f ca="1">IFERROR(INDEX(Report!$BE$6:$BE$17, MATCH($P1943, Report!$AZ$6:$AZ$17, 0)), "")</f>
        <v/>
      </c>
      <c r="V1943" s="12" t="str">
        <f t="shared" ca="1" si="154"/>
        <v/>
      </c>
      <c r="X1943" s="12" t="str">
        <f>IF($B1943="", "", IF(OR(ISNUMBER($B1943)=FALSE, $B1943&lt;Report!$AX$6, $B1943&gt;Report!$AY$17), "Red", ""))</f>
        <v/>
      </c>
    </row>
    <row r="1944" spans="1:24" x14ac:dyDescent="0.25">
      <c r="A1944" s="2"/>
      <c r="B1944" s="86"/>
      <c r="C1944" s="87"/>
      <c r="D1944" s="88"/>
      <c r="E1944" s="89"/>
      <c r="F1944" s="90"/>
      <c r="G1944" s="2"/>
      <c r="H1944" s="38" t="str">
        <f t="shared" si="150"/>
        <v/>
      </c>
      <c r="I1944" s="2"/>
      <c r="M1944" s="6" t="str">
        <f t="shared" si="151"/>
        <v/>
      </c>
      <c r="N1944" s="7" t="str">
        <f>IF($D1944="", "", IF(COUNTIF(Budgets!$T$11:$T$20, $D1944)&gt;0, $F$9, IF(COUNTIF(Budgets!$T$22:$T$46, $D1944)&gt;0, $E$9, "")))</f>
        <v/>
      </c>
      <c r="P1944" s="12" t="str">
        <f t="shared" si="152"/>
        <v/>
      </c>
      <c r="R1944" s="12" t="str">
        <f t="shared" si="153"/>
        <v/>
      </c>
      <c r="T1944" s="12" t="str">
        <f ca="1">IFERROR(INDEX(Report!$BE$6:$BE$17, MATCH($P1944, Report!$AZ$6:$AZ$17, 0)), "")</f>
        <v/>
      </c>
      <c r="V1944" s="12" t="str">
        <f t="shared" ca="1" si="154"/>
        <v/>
      </c>
      <c r="X1944" s="12" t="str">
        <f>IF($B1944="", "", IF(OR(ISNUMBER($B1944)=FALSE, $B1944&lt;Report!$AX$6, $B1944&gt;Report!$AY$17), "Red", ""))</f>
        <v/>
      </c>
    </row>
    <row r="1945" spans="1:24" x14ac:dyDescent="0.25">
      <c r="A1945" s="2"/>
      <c r="B1945" s="86"/>
      <c r="C1945" s="87"/>
      <c r="D1945" s="88"/>
      <c r="E1945" s="89"/>
      <c r="F1945" s="90"/>
      <c r="G1945" s="2"/>
      <c r="H1945" s="38" t="str">
        <f t="shared" si="150"/>
        <v/>
      </c>
      <c r="I1945" s="2"/>
      <c r="M1945" s="6" t="str">
        <f t="shared" si="151"/>
        <v/>
      </c>
      <c r="N1945" s="7" t="str">
        <f>IF($D1945="", "", IF(COUNTIF(Budgets!$T$11:$T$20, $D1945)&gt;0, $F$9, IF(COUNTIF(Budgets!$T$22:$T$46, $D1945)&gt;0, $E$9, "")))</f>
        <v/>
      </c>
      <c r="P1945" s="12" t="str">
        <f t="shared" si="152"/>
        <v/>
      </c>
      <c r="R1945" s="12" t="str">
        <f t="shared" si="153"/>
        <v/>
      </c>
      <c r="T1945" s="12" t="str">
        <f ca="1">IFERROR(INDEX(Report!$BE$6:$BE$17, MATCH($P1945, Report!$AZ$6:$AZ$17, 0)), "")</f>
        <v/>
      </c>
      <c r="V1945" s="12" t="str">
        <f t="shared" ca="1" si="154"/>
        <v/>
      </c>
      <c r="X1945" s="12" t="str">
        <f>IF($B1945="", "", IF(OR(ISNUMBER($B1945)=FALSE, $B1945&lt;Report!$AX$6, $B1945&gt;Report!$AY$17), "Red", ""))</f>
        <v/>
      </c>
    </row>
    <row r="1946" spans="1:24" x14ac:dyDescent="0.25">
      <c r="A1946" s="2"/>
      <c r="B1946" s="86"/>
      <c r="C1946" s="87"/>
      <c r="D1946" s="88"/>
      <c r="E1946" s="89"/>
      <c r="F1946" s="90"/>
      <c r="G1946" s="2"/>
      <c r="H1946" s="38" t="str">
        <f t="shared" si="150"/>
        <v/>
      </c>
      <c r="I1946" s="2"/>
      <c r="M1946" s="6" t="str">
        <f t="shared" si="151"/>
        <v/>
      </c>
      <c r="N1946" s="7" t="str">
        <f>IF($D1946="", "", IF(COUNTIF(Budgets!$T$11:$T$20, $D1946)&gt;0, $F$9, IF(COUNTIF(Budgets!$T$22:$T$46, $D1946)&gt;0, $E$9, "")))</f>
        <v/>
      </c>
      <c r="P1946" s="12" t="str">
        <f t="shared" si="152"/>
        <v/>
      </c>
      <c r="R1946" s="12" t="str">
        <f t="shared" si="153"/>
        <v/>
      </c>
      <c r="T1946" s="12" t="str">
        <f ca="1">IFERROR(INDEX(Report!$BE$6:$BE$17, MATCH($P1946, Report!$AZ$6:$AZ$17, 0)), "")</f>
        <v/>
      </c>
      <c r="V1946" s="12" t="str">
        <f t="shared" ca="1" si="154"/>
        <v/>
      </c>
      <c r="X1946" s="12" t="str">
        <f>IF($B1946="", "", IF(OR(ISNUMBER($B1946)=FALSE, $B1946&lt;Report!$AX$6, $B1946&gt;Report!$AY$17), "Red", ""))</f>
        <v/>
      </c>
    </row>
    <row r="1947" spans="1:24" x14ac:dyDescent="0.25">
      <c r="A1947" s="2"/>
      <c r="B1947" s="86"/>
      <c r="C1947" s="87"/>
      <c r="D1947" s="88"/>
      <c r="E1947" s="89"/>
      <c r="F1947" s="90"/>
      <c r="G1947" s="2"/>
      <c r="H1947" s="38" t="str">
        <f t="shared" si="150"/>
        <v/>
      </c>
      <c r="I1947" s="2"/>
      <c r="M1947" s="6" t="str">
        <f t="shared" si="151"/>
        <v/>
      </c>
      <c r="N1947" s="7" t="str">
        <f>IF($D1947="", "", IF(COUNTIF(Budgets!$T$11:$T$20, $D1947)&gt;0, $F$9, IF(COUNTIF(Budgets!$T$22:$T$46, $D1947)&gt;0, $E$9, "")))</f>
        <v/>
      </c>
      <c r="P1947" s="12" t="str">
        <f t="shared" si="152"/>
        <v/>
      </c>
      <c r="R1947" s="12" t="str">
        <f t="shared" si="153"/>
        <v/>
      </c>
      <c r="T1947" s="12" t="str">
        <f ca="1">IFERROR(INDEX(Report!$BE$6:$BE$17, MATCH($P1947, Report!$AZ$6:$AZ$17, 0)), "")</f>
        <v/>
      </c>
      <c r="V1947" s="12" t="str">
        <f t="shared" ca="1" si="154"/>
        <v/>
      </c>
      <c r="X1947" s="12" t="str">
        <f>IF($B1947="", "", IF(OR(ISNUMBER($B1947)=FALSE, $B1947&lt;Report!$AX$6, $B1947&gt;Report!$AY$17), "Red", ""))</f>
        <v/>
      </c>
    </row>
    <row r="1948" spans="1:24" x14ac:dyDescent="0.25">
      <c r="A1948" s="2"/>
      <c r="B1948" s="86"/>
      <c r="C1948" s="87"/>
      <c r="D1948" s="88"/>
      <c r="E1948" s="89"/>
      <c r="F1948" s="90"/>
      <c r="G1948" s="2"/>
      <c r="H1948" s="38" t="str">
        <f t="shared" si="150"/>
        <v/>
      </c>
      <c r="I1948" s="2"/>
      <c r="M1948" s="6" t="str">
        <f t="shared" si="151"/>
        <v/>
      </c>
      <c r="N1948" s="7" t="str">
        <f>IF($D1948="", "", IF(COUNTIF(Budgets!$T$11:$T$20, $D1948)&gt;0, $F$9, IF(COUNTIF(Budgets!$T$22:$T$46, $D1948)&gt;0, $E$9, "")))</f>
        <v/>
      </c>
      <c r="P1948" s="12" t="str">
        <f t="shared" si="152"/>
        <v/>
      </c>
      <c r="R1948" s="12" t="str">
        <f t="shared" si="153"/>
        <v/>
      </c>
      <c r="T1948" s="12" t="str">
        <f ca="1">IFERROR(INDEX(Report!$BE$6:$BE$17, MATCH($P1948, Report!$AZ$6:$AZ$17, 0)), "")</f>
        <v/>
      </c>
      <c r="V1948" s="12" t="str">
        <f t="shared" ca="1" si="154"/>
        <v/>
      </c>
      <c r="X1948" s="12" t="str">
        <f>IF($B1948="", "", IF(OR(ISNUMBER($B1948)=FALSE, $B1948&lt;Report!$AX$6, $B1948&gt;Report!$AY$17), "Red", ""))</f>
        <v/>
      </c>
    </row>
    <row r="1949" spans="1:24" x14ac:dyDescent="0.25">
      <c r="A1949" s="2"/>
      <c r="B1949" s="86"/>
      <c r="C1949" s="87"/>
      <c r="D1949" s="88"/>
      <c r="E1949" s="89"/>
      <c r="F1949" s="90"/>
      <c r="G1949" s="2"/>
      <c r="H1949" s="38" t="str">
        <f t="shared" si="150"/>
        <v/>
      </c>
      <c r="I1949" s="2"/>
      <c r="M1949" s="6" t="str">
        <f t="shared" si="151"/>
        <v/>
      </c>
      <c r="N1949" s="7" t="str">
        <f>IF($D1949="", "", IF(COUNTIF(Budgets!$T$11:$T$20, $D1949)&gt;0, $F$9, IF(COUNTIF(Budgets!$T$22:$T$46, $D1949)&gt;0, $E$9, "")))</f>
        <v/>
      </c>
      <c r="P1949" s="12" t="str">
        <f t="shared" si="152"/>
        <v/>
      </c>
      <c r="R1949" s="12" t="str">
        <f t="shared" si="153"/>
        <v/>
      </c>
      <c r="T1949" s="12" t="str">
        <f ca="1">IFERROR(INDEX(Report!$BE$6:$BE$17, MATCH($P1949, Report!$AZ$6:$AZ$17, 0)), "")</f>
        <v/>
      </c>
      <c r="V1949" s="12" t="str">
        <f t="shared" ca="1" si="154"/>
        <v/>
      </c>
      <c r="X1949" s="12" t="str">
        <f>IF($B1949="", "", IF(OR(ISNUMBER($B1949)=FALSE, $B1949&lt;Report!$AX$6, $B1949&gt;Report!$AY$17), "Red", ""))</f>
        <v/>
      </c>
    </row>
    <row r="1950" spans="1:24" x14ac:dyDescent="0.25">
      <c r="A1950" s="2"/>
      <c r="B1950" s="86"/>
      <c r="C1950" s="87"/>
      <c r="D1950" s="88"/>
      <c r="E1950" s="89"/>
      <c r="F1950" s="90"/>
      <c r="G1950" s="2"/>
      <c r="H1950" s="38" t="str">
        <f t="shared" si="150"/>
        <v/>
      </c>
      <c r="I1950" s="2"/>
      <c r="M1950" s="6" t="str">
        <f t="shared" si="151"/>
        <v/>
      </c>
      <c r="N1950" s="7" t="str">
        <f>IF($D1950="", "", IF(COUNTIF(Budgets!$T$11:$T$20, $D1950)&gt;0, $F$9, IF(COUNTIF(Budgets!$T$22:$T$46, $D1950)&gt;0, $E$9, "")))</f>
        <v/>
      </c>
      <c r="P1950" s="12" t="str">
        <f t="shared" si="152"/>
        <v/>
      </c>
      <c r="R1950" s="12" t="str">
        <f t="shared" si="153"/>
        <v/>
      </c>
      <c r="T1950" s="12" t="str">
        <f ca="1">IFERROR(INDEX(Report!$BE$6:$BE$17, MATCH($P1950, Report!$AZ$6:$AZ$17, 0)), "")</f>
        <v/>
      </c>
      <c r="V1950" s="12" t="str">
        <f t="shared" ca="1" si="154"/>
        <v/>
      </c>
      <c r="X1950" s="12" t="str">
        <f>IF($B1950="", "", IF(OR(ISNUMBER($B1950)=FALSE, $B1950&lt;Report!$AX$6, $B1950&gt;Report!$AY$17), "Red", ""))</f>
        <v/>
      </c>
    </row>
    <row r="1951" spans="1:24" x14ac:dyDescent="0.25">
      <c r="A1951" s="2"/>
      <c r="B1951" s="86"/>
      <c r="C1951" s="87"/>
      <c r="D1951" s="88"/>
      <c r="E1951" s="89"/>
      <c r="F1951" s="90"/>
      <c r="G1951" s="2"/>
      <c r="H1951" s="38" t="str">
        <f t="shared" si="150"/>
        <v/>
      </c>
      <c r="I1951" s="2"/>
      <c r="M1951" s="6" t="str">
        <f t="shared" si="151"/>
        <v/>
      </c>
      <c r="N1951" s="7" t="str">
        <f>IF($D1951="", "", IF(COUNTIF(Budgets!$T$11:$T$20, $D1951)&gt;0, $F$9, IF(COUNTIF(Budgets!$T$22:$T$46, $D1951)&gt;0, $E$9, "")))</f>
        <v/>
      </c>
      <c r="P1951" s="12" t="str">
        <f t="shared" si="152"/>
        <v/>
      </c>
      <c r="R1951" s="12" t="str">
        <f t="shared" si="153"/>
        <v/>
      </c>
      <c r="T1951" s="12" t="str">
        <f ca="1">IFERROR(INDEX(Report!$BE$6:$BE$17, MATCH($P1951, Report!$AZ$6:$AZ$17, 0)), "")</f>
        <v/>
      </c>
      <c r="V1951" s="12" t="str">
        <f t="shared" ca="1" si="154"/>
        <v/>
      </c>
      <c r="X1951" s="12" t="str">
        <f>IF($B1951="", "", IF(OR(ISNUMBER($B1951)=FALSE, $B1951&lt;Report!$AX$6, $B1951&gt;Report!$AY$17), "Red", ""))</f>
        <v/>
      </c>
    </row>
    <row r="1952" spans="1:24" x14ac:dyDescent="0.25">
      <c r="A1952" s="2"/>
      <c r="B1952" s="86"/>
      <c r="C1952" s="87"/>
      <c r="D1952" s="88"/>
      <c r="E1952" s="89"/>
      <c r="F1952" s="90"/>
      <c r="G1952" s="2"/>
      <c r="H1952" s="38" t="str">
        <f t="shared" si="150"/>
        <v/>
      </c>
      <c r="I1952" s="2"/>
      <c r="M1952" s="6" t="str">
        <f t="shared" si="151"/>
        <v/>
      </c>
      <c r="N1952" s="7" t="str">
        <f>IF($D1952="", "", IF(COUNTIF(Budgets!$T$11:$T$20, $D1952)&gt;0, $F$9, IF(COUNTIF(Budgets!$T$22:$T$46, $D1952)&gt;0, $E$9, "")))</f>
        <v/>
      </c>
      <c r="P1952" s="12" t="str">
        <f t="shared" si="152"/>
        <v/>
      </c>
      <c r="R1952" s="12" t="str">
        <f t="shared" si="153"/>
        <v/>
      </c>
      <c r="T1952" s="12" t="str">
        <f ca="1">IFERROR(INDEX(Report!$BE$6:$BE$17, MATCH($P1952, Report!$AZ$6:$AZ$17, 0)), "")</f>
        <v/>
      </c>
      <c r="V1952" s="12" t="str">
        <f t="shared" ca="1" si="154"/>
        <v/>
      </c>
      <c r="X1952" s="12" t="str">
        <f>IF($B1952="", "", IF(OR(ISNUMBER($B1952)=FALSE, $B1952&lt;Report!$AX$6, $B1952&gt;Report!$AY$17), "Red", ""))</f>
        <v/>
      </c>
    </row>
    <row r="1953" spans="1:24" x14ac:dyDescent="0.25">
      <c r="A1953" s="2"/>
      <c r="B1953" s="86"/>
      <c r="C1953" s="87"/>
      <c r="D1953" s="88"/>
      <c r="E1953" s="89"/>
      <c r="F1953" s="90"/>
      <c r="G1953" s="2"/>
      <c r="H1953" s="38" t="str">
        <f t="shared" si="150"/>
        <v/>
      </c>
      <c r="I1953" s="2"/>
      <c r="M1953" s="6" t="str">
        <f t="shared" si="151"/>
        <v/>
      </c>
      <c r="N1953" s="7" t="str">
        <f>IF($D1953="", "", IF(COUNTIF(Budgets!$T$11:$T$20, $D1953)&gt;0, $F$9, IF(COUNTIF(Budgets!$T$22:$T$46, $D1953)&gt;0, $E$9, "")))</f>
        <v/>
      </c>
      <c r="P1953" s="12" t="str">
        <f t="shared" si="152"/>
        <v/>
      </c>
      <c r="R1953" s="12" t="str">
        <f t="shared" si="153"/>
        <v/>
      </c>
      <c r="T1953" s="12" t="str">
        <f ca="1">IFERROR(INDEX(Report!$BE$6:$BE$17, MATCH($P1953, Report!$AZ$6:$AZ$17, 0)), "")</f>
        <v/>
      </c>
      <c r="V1953" s="12" t="str">
        <f t="shared" ca="1" si="154"/>
        <v/>
      </c>
      <c r="X1953" s="12" t="str">
        <f>IF($B1953="", "", IF(OR(ISNUMBER($B1953)=FALSE, $B1953&lt;Report!$AX$6, $B1953&gt;Report!$AY$17), "Red", ""))</f>
        <v/>
      </c>
    </row>
    <row r="1954" spans="1:24" x14ac:dyDescent="0.25">
      <c r="A1954" s="2"/>
      <c r="B1954" s="86"/>
      <c r="C1954" s="87"/>
      <c r="D1954" s="88"/>
      <c r="E1954" s="89"/>
      <c r="F1954" s="90"/>
      <c r="G1954" s="2"/>
      <c r="H1954" s="38" t="str">
        <f t="shared" si="150"/>
        <v/>
      </c>
      <c r="I1954" s="2"/>
      <c r="M1954" s="6" t="str">
        <f t="shared" si="151"/>
        <v/>
      </c>
      <c r="N1954" s="7" t="str">
        <f>IF($D1954="", "", IF(COUNTIF(Budgets!$T$11:$T$20, $D1954)&gt;0, $F$9, IF(COUNTIF(Budgets!$T$22:$T$46, $D1954)&gt;0, $E$9, "")))</f>
        <v/>
      </c>
      <c r="P1954" s="12" t="str">
        <f t="shared" si="152"/>
        <v/>
      </c>
      <c r="R1954" s="12" t="str">
        <f t="shared" si="153"/>
        <v/>
      </c>
      <c r="T1954" s="12" t="str">
        <f ca="1">IFERROR(INDEX(Report!$BE$6:$BE$17, MATCH($P1954, Report!$AZ$6:$AZ$17, 0)), "")</f>
        <v/>
      </c>
      <c r="V1954" s="12" t="str">
        <f t="shared" ca="1" si="154"/>
        <v/>
      </c>
      <c r="X1954" s="12" t="str">
        <f>IF($B1954="", "", IF(OR(ISNUMBER($B1954)=FALSE, $B1954&lt;Report!$AX$6, $B1954&gt;Report!$AY$17), "Red", ""))</f>
        <v/>
      </c>
    </row>
    <row r="1955" spans="1:24" x14ac:dyDescent="0.25">
      <c r="A1955" s="2"/>
      <c r="B1955" s="86"/>
      <c r="C1955" s="87"/>
      <c r="D1955" s="88"/>
      <c r="E1955" s="89"/>
      <c r="F1955" s="90"/>
      <c r="G1955" s="2"/>
      <c r="H1955" s="38" t="str">
        <f t="shared" si="150"/>
        <v/>
      </c>
      <c r="I1955" s="2"/>
      <c r="M1955" s="6" t="str">
        <f t="shared" si="151"/>
        <v/>
      </c>
      <c r="N1955" s="7" t="str">
        <f>IF($D1955="", "", IF(COUNTIF(Budgets!$T$11:$T$20, $D1955)&gt;0, $F$9, IF(COUNTIF(Budgets!$T$22:$T$46, $D1955)&gt;0, $E$9, "")))</f>
        <v/>
      </c>
      <c r="P1955" s="12" t="str">
        <f t="shared" si="152"/>
        <v/>
      </c>
      <c r="R1955" s="12" t="str">
        <f t="shared" si="153"/>
        <v/>
      </c>
      <c r="T1955" s="12" t="str">
        <f ca="1">IFERROR(INDEX(Report!$BE$6:$BE$17, MATCH($P1955, Report!$AZ$6:$AZ$17, 0)), "")</f>
        <v/>
      </c>
      <c r="V1955" s="12" t="str">
        <f t="shared" ca="1" si="154"/>
        <v/>
      </c>
      <c r="X1955" s="12" t="str">
        <f>IF($B1955="", "", IF(OR(ISNUMBER($B1955)=FALSE, $B1955&lt;Report!$AX$6, $B1955&gt;Report!$AY$17), "Red", ""))</f>
        <v/>
      </c>
    </row>
    <row r="1956" spans="1:24" x14ac:dyDescent="0.25">
      <c r="A1956" s="2"/>
      <c r="B1956" s="86"/>
      <c r="C1956" s="87"/>
      <c r="D1956" s="88"/>
      <c r="E1956" s="89"/>
      <c r="F1956" s="90"/>
      <c r="G1956" s="2"/>
      <c r="H1956" s="38" t="str">
        <f t="shared" si="150"/>
        <v/>
      </c>
      <c r="I1956" s="2"/>
      <c r="M1956" s="6" t="str">
        <f t="shared" si="151"/>
        <v/>
      </c>
      <c r="N1956" s="7" t="str">
        <f>IF($D1956="", "", IF(COUNTIF(Budgets!$T$11:$T$20, $D1956)&gt;0, $F$9, IF(COUNTIF(Budgets!$T$22:$T$46, $D1956)&gt;0, $E$9, "")))</f>
        <v/>
      </c>
      <c r="P1956" s="12" t="str">
        <f t="shared" si="152"/>
        <v/>
      </c>
      <c r="R1956" s="12" t="str">
        <f t="shared" si="153"/>
        <v/>
      </c>
      <c r="T1956" s="12" t="str">
        <f ca="1">IFERROR(INDEX(Report!$BE$6:$BE$17, MATCH($P1956, Report!$AZ$6:$AZ$17, 0)), "")</f>
        <v/>
      </c>
      <c r="V1956" s="12" t="str">
        <f t="shared" ca="1" si="154"/>
        <v/>
      </c>
      <c r="X1956" s="12" t="str">
        <f>IF($B1956="", "", IF(OR(ISNUMBER($B1956)=FALSE, $B1956&lt;Report!$AX$6, $B1956&gt;Report!$AY$17), "Red", ""))</f>
        <v/>
      </c>
    </row>
    <row r="1957" spans="1:24" x14ac:dyDescent="0.25">
      <c r="A1957" s="2"/>
      <c r="B1957" s="86"/>
      <c r="C1957" s="87"/>
      <c r="D1957" s="88"/>
      <c r="E1957" s="89"/>
      <c r="F1957" s="90"/>
      <c r="G1957" s="2"/>
      <c r="H1957" s="38" t="str">
        <f t="shared" si="150"/>
        <v/>
      </c>
      <c r="I1957" s="2"/>
      <c r="M1957" s="6" t="str">
        <f t="shared" si="151"/>
        <v/>
      </c>
      <c r="N1957" s="7" t="str">
        <f>IF($D1957="", "", IF(COUNTIF(Budgets!$T$11:$T$20, $D1957)&gt;0, $F$9, IF(COUNTIF(Budgets!$T$22:$T$46, $D1957)&gt;0, $E$9, "")))</f>
        <v/>
      </c>
      <c r="P1957" s="12" t="str">
        <f t="shared" si="152"/>
        <v/>
      </c>
      <c r="R1957" s="12" t="str">
        <f t="shared" si="153"/>
        <v/>
      </c>
      <c r="T1957" s="12" t="str">
        <f ca="1">IFERROR(INDEX(Report!$BE$6:$BE$17, MATCH($P1957, Report!$AZ$6:$AZ$17, 0)), "")</f>
        <v/>
      </c>
      <c r="V1957" s="12" t="str">
        <f t="shared" ca="1" si="154"/>
        <v/>
      </c>
      <c r="X1957" s="12" t="str">
        <f>IF($B1957="", "", IF(OR(ISNUMBER($B1957)=FALSE, $B1957&lt;Report!$AX$6, $B1957&gt;Report!$AY$17), "Red", ""))</f>
        <v/>
      </c>
    </row>
    <row r="1958" spans="1:24" x14ac:dyDescent="0.25">
      <c r="A1958" s="2"/>
      <c r="B1958" s="86"/>
      <c r="C1958" s="87"/>
      <c r="D1958" s="88"/>
      <c r="E1958" s="89"/>
      <c r="F1958" s="90"/>
      <c r="G1958" s="2"/>
      <c r="H1958" s="38" t="str">
        <f t="shared" si="150"/>
        <v/>
      </c>
      <c r="I1958" s="2"/>
      <c r="M1958" s="6" t="str">
        <f t="shared" si="151"/>
        <v/>
      </c>
      <c r="N1958" s="7" t="str">
        <f>IF($D1958="", "", IF(COUNTIF(Budgets!$T$11:$T$20, $D1958)&gt;0, $F$9, IF(COUNTIF(Budgets!$T$22:$T$46, $D1958)&gt;0, $E$9, "")))</f>
        <v/>
      </c>
      <c r="P1958" s="12" t="str">
        <f t="shared" si="152"/>
        <v/>
      </c>
      <c r="R1958" s="12" t="str">
        <f t="shared" si="153"/>
        <v/>
      </c>
      <c r="T1958" s="12" t="str">
        <f ca="1">IFERROR(INDEX(Report!$BE$6:$BE$17, MATCH($P1958, Report!$AZ$6:$AZ$17, 0)), "")</f>
        <v/>
      </c>
      <c r="V1958" s="12" t="str">
        <f t="shared" ca="1" si="154"/>
        <v/>
      </c>
      <c r="X1958" s="12" t="str">
        <f>IF($B1958="", "", IF(OR(ISNUMBER($B1958)=FALSE, $B1958&lt;Report!$AX$6, $B1958&gt;Report!$AY$17), "Red", ""))</f>
        <v/>
      </c>
    </row>
    <row r="1959" spans="1:24" x14ac:dyDescent="0.25">
      <c r="A1959" s="2"/>
      <c r="B1959" s="86"/>
      <c r="C1959" s="87"/>
      <c r="D1959" s="88"/>
      <c r="E1959" s="89"/>
      <c r="F1959" s="90"/>
      <c r="G1959" s="2"/>
      <c r="H1959" s="38" t="str">
        <f t="shared" si="150"/>
        <v/>
      </c>
      <c r="I1959" s="2"/>
      <c r="M1959" s="6" t="str">
        <f t="shared" si="151"/>
        <v/>
      </c>
      <c r="N1959" s="7" t="str">
        <f>IF($D1959="", "", IF(COUNTIF(Budgets!$T$11:$T$20, $D1959)&gt;0, $F$9, IF(COUNTIF(Budgets!$T$22:$T$46, $D1959)&gt;0, $E$9, "")))</f>
        <v/>
      </c>
      <c r="P1959" s="12" t="str">
        <f t="shared" si="152"/>
        <v/>
      </c>
      <c r="R1959" s="12" t="str">
        <f t="shared" si="153"/>
        <v/>
      </c>
      <c r="T1959" s="12" t="str">
        <f ca="1">IFERROR(INDEX(Report!$BE$6:$BE$17, MATCH($P1959, Report!$AZ$6:$AZ$17, 0)), "")</f>
        <v/>
      </c>
      <c r="V1959" s="12" t="str">
        <f t="shared" ca="1" si="154"/>
        <v/>
      </c>
      <c r="X1959" s="12" t="str">
        <f>IF($B1959="", "", IF(OR(ISNUMBER($B1959)=FALSE, $B1959&lt;Report!$AX$6, $B1959&gt;Report!$AY$17), "Red", ""))</f>
        <v/>
      </c>
    </row>
    <row r="1960" spans="1:24" x14ac:dyDescent="0.25">
      <c r="A1960" s="2"/>
      <c r="B1960" s="86"/>
      <c r="C1960" s="87"/>
      <c r="D1960" s="88"/>
      <c r="E1960" s="89"/>
      <c r="F1960" s="90"/>
      <c r="G1960" s="2"/>
      <c r="H1960" s="38" t="str">
        <f t="shared" si="150"/>
        <v/>
      </c>
      <c r="I1960" s="2"/>
      <c r="M1960" s="6" t="str">
        <f t="shared" si="151"/>
        <v/>
      </c>
      <c r="N1960" s="7" t="str">
        <f>IF($D1960="", "", IF(COUNTIF(Budgets!$T$11:$T$20, $D1960)&gt;0, $F$9, IF(COUNTIF(Budgets!$T$22:$T$46, $D1960)&gt;0, $E$9, "")))</f>
        <v/>
      </c>
      <c r="P1960" s="12" t="str">
        <f t="shared" si="152"/>
        <v/>
      </c>
      <c r="R1960" s="12" t="str">
        <f t="shared" si="153"/>
        <v/>
      </c>
      <c r="T1960" s="12" t="str">
        <f ca="1">IFERROR(INDEX(Report!$BE$6:$BE$17, MATCH($P1960, Report!$AZ$6:$AZ$17, 0)), "")</f>
        <v/>
      </c>
      <c r="V1960" s="12" t="str">
        <f t="shared" ca="1" si="154"/>
        <v/>
      </c>
      <c r="X1960" s="12" t="str">
        <f>IF($B1960="", "", IF(OR(ISNUMBER($B1960)=FALSE, $B1960&lt;Report!$AX$6, $B1960&gt;Report!$AY$17), "Red", ""))</f>
        <v/>
      </c>
    </row>
    <row r="1961" spans="1:24" x14ac:dyDescent="0.25">
      <c r="A1961" s="2"/>
      <c r="B1961" s="86"/>
      <c r="C1961" s="87"/>
      <c r="D1961" s="88"/>
      <c r="E1961" s="89"/>
      <c r="F1961" s="90"/>
      <c r="G1961" s="2"/>
      <c r="H1961" s="38" t="str">
        <f t="shared" si="150"/>
        <v/>
      </c>
      <c r="I1961" s="2"/>
      <c r="M1961" s="6" t="str">
        <f t="shared" si="151"/>
        <v/>
      </c>
      <c r="N1961" s="7" t="str">
        <f>IF($D1961="", "", IF(COUNTIF(Budgets!$T$11:$T$20, $D1961)&gt;0, $F$9, IF(COUNTIF(Budgets!$T$22:$T$46, $D1961)&gt;0, $E$9, "")))</f>
        <v/>
      </c>
      <c r="P1961" s="12" t="str">
        <f t="shared" si="152"/>
        <v/>
      </c>
      <c r="R1961" s="12" t="str">
        <f t="shared" si="153"/>
        <v/>
      </c>
      <c r="T1961" s="12" t="str">
        <f ca="1">IFERROR(INDEX(Report!$BE$6:$BE$17, MATCH($P1961, Report!$AZ$6:$AZ$17, 0)), "")</f>
        <v/>
      </c>
      <c r="V1961" s="12" t="str">
        <f t="shared" ca="1" si="154"/>
        <v/>
      </c>
      <c r="X1961" s="12" t="str">
        <f>IF($B1961="", "", IF(OR(ISNUMBER($B1961)=FALSE, $B1961&lt;Report!$AX$6, $B1961&gt;Report!$AY$17), "Red", ""))</f>
        <v/>
      </c>
    </row>
    <row r="1962" spans="1:24" x14ac:dyDescent="0.25">
      <c r="A1962" s="2"/>
      <c r="B1962" s="86"/>
      <c r="C1962" s="87"/>
      <c r="D1962" s="88"/>
      <c r="E1962" s="89"/>
      <c r="F1962" s="90"/>
      <c r="G1962" s="2"/>
      <c r="H1962" s="38" t="str">
        <f t="shared" si="150"/>
        <v/>
      </c>
      <c r="I1962" s="2"/>
      <c r="M1962" s="6" t="str">
        <f t="shared" si="151"/>
        <v/>
      </c>
      <c r="N1962" s="7" t="str">
        <f>IF($D1962="", "", IF(COUNTIF(Budgets!$T$11:$T$20, $D1962)&gt;0, $F$9, IF(COUNTIF(Budgets!$T$22:$T$46, $D1962)&gt;0, $E$9, "")))</f>
        <v/>
      </c>
      <c r="P1962" s="12" t="str">
        <f t="shared" si="152"/>
        <v/>
      </c>
      <c r="R1962" s="12" t="str">
        <f t="shared" si="153"/>
        <v/>
      </c>
      <c r="T1962" s="12" t="str">
        <f ca="1">IFERROR(INDEX(Report!$BE$6:$BE$17, MATCH($P1962, Report!$AZ$6:$AZ$17, 0)), "")</f>
        <v/>
      </c>
      <c r="V1962" s="12" t="str">
        <f t="shared" ca="1" si="154"/>
        <v/>
      </c>
      <c r="X1962" s="12" t="str">
        <f>IF($B1962="", "", IF(OR(ISNUMBER($B1962)=FALSE, $B1962&lt;Report!$AX$6, $B1962&gt;Report!$AY$17), "Red", ""))</f>
        <v/>
      </c>
    </row>
    <row r="1963" spans="1:24" x14ac:dyDescent="0.25">
      <c r="A1963" s="2"/>
      <c r="B1963" s="86"/>
      <c r="C1963" s="87"/>
      <c r="D1963" s="88"/>
      <c r="E1963" s="89"/>
      <c r="F1963" s="90"/>
      <c r="G1963" s="2"/>
      <c r="H1963" s="38" t="str">
        <f t="shared" si="150"/>
        <v/>
      </c>
      <c r="I1963" s="2"/>
      <c r="M1963" s="6" t="str">
        <f t="shared" si="151"/>
        <v/>
      </c>
      <c r="N1963" s="7" t="str">
        <f>IF($D1963="", "", IF(COUNTIF(Budgets!$T$11:$T$20, $D1963)&gt;0, $F$9, IF(COUNTIF(Budgets!$T$22:$T$46, $D1963)&gt;0, $E$9, "")))</f>
        <v/>
      </c>
      <c r="P1963" s="12" t="str">
        <f t="shared" si="152"/>
        <v/>
      </c>
      <c r="R1963" s="12" t="str">
        <f t="shared" si="153"/>
        <v/>
      </c>
      <c r="T1963" s="12" t="str">
        <f ca="1">IFERROR(INDEX(Report!$BE$6:$BE$17, MATCH($P1963, Report!$AZ$6:$AZ$17, 0)), "")</f>
        <v/>
      </c>
      <c r="V1963" s="12" t="str">
        <f t="shared" ca="1" si="154"/>
        <v/>
      </c>
      <c r="X1963" s="12" t="str">
        <f>IF($B1963="", "", IF(OR(ISNUMBER($B1963)=FALSE, $B1963&lt;Report!$AX$6, $B1963&gt;Report!$AY$17), "Red", ""))</f>
        <v/>
      </c>
    </row>
    <row r="1964" spans="1:24" x14ac:dyDescent="0.25">
      <c r="A1964" s="2"/>
      <c r="B1964" s="86"/>
      <c r="C1964" s="87"/>
      <c r="D1964" s="88"/>
      <c r="E1964" s="89"/>
      <c r="F1964" s="90"/>
      <c r="G1964" s="2"/>
      <c r="H1964" s="38" t="str">
        <f t="shared" si="150"/>
        <v/>
      </c>
      <c r="I1964" s="2"/>
      <c r="M1964" s="6" t="str">
        <f t="shared" si="151"/>
        <v/>
      </c>
      <c r="N1964" s="7" t="str">
        <f>IF($D1964="", "", IF(COUNTIF(Budgets!$T$11:$T$20, $D1964)&gt;0, $F$9, IF(COUNTIF(Budgets!$T$22:$T$46, $D1964)&gt;0, $E$9, "")))</f>
        <v/>
      </c>
      <c r="P1964" s="12" t="str">
        <f t="shared" si="152"/>
        <v/>
      </c>
      <c r="R1964" s="12" t="str">
        <f t="shared" si="153"/>
        <v/>
      </c>
      <c r="T1964" s="12" t="str">
        <f ca="1">IFERROR(INDEX(Report!$BE$6:$BE$17, MATCH($P1964, Report!$AZ$6:$AZ$17, 0)), "")</f>
        <v/>
      </c>
      <c r="V1964" s="12" t="str">
        <f t="shared" ca="1" si="154"/>
        <v/>
      </c>
      <c r="X1964" s="12" t="str">
        <f>IF($B1964="", "", IF(OR(ISNUMBER($B1964)=FALSE, $B1964&lt;Report!$AX$6, $B1964&gt;Report!$AY$17), "Red", ""))</f>
        <v/>
      </c>
    </row>
    <row r="1965" spans="1:24" x14ac:dyDescent="0.25">
      <c r="A1965" s="2"/>
      <c r="B1965" s="86"/>
      <c r="C1965" s="87"/>
      <c r="D1965" s="88"/>
      <c r="E1965" s="89"/>
      <c r="F1965" s="90"/>
      <c r="G1965" s="2"/>
      <c r="H1965" s="38" t="str">
        <f t="shared" si="150"/>
        <v/>
      </c>
      <c r="I1965" s="2"/>
      <c r="M1965" s="6" t="str">
        <f t="shared" si="151"/>
        <v/>
      </c>
      <c r="N1965" s="7" t="str">
        <f>IF($D1965="", "", IF(COUNTIF(Budgets!$T$11:$T$20, $D1965)&gt;0, $F$9, IF(COUNTIF(Budgets!$T$22:$T$46, $D1965)&gt;0, $E$9, "")))</f>
        <v/>
      </c>
      <c r="P1965" s="12" t="str">
        <f t="shared" si="152"/>
        <v/>
      </c>
      <c r="R1965" s="12" t="str">
        <f t="shared" si="153"/>
        <v/>
      </c>
      <c r="T1965" s="12" t="str">
        <f ca="1">IFERROR(INDEX(Report!$BE$6:$BE$17, MATCH($P1965, Report!$AZ$6:$AZ$17, 0)), "")</f>
        <v/>
      </c>
      <c r="V1965" s="12" t="str">
        <f t="shared" ca="1" si="154"/>
        <v/>
      </c>
      <c r="X1965" s="12" t="str">
        <f>IF($B1965="", "", IF(OR(ISNUMBER($B1965)=FALSE, $B1965&lt;Report!$AX$6, $B1965&gt;Report!$AY$17), "Red", ""))</f>
        <v/>
      </c>
    </row>
    <row r="1966" spans="1:24" x14ac:dyDescent="0.25">
      <c r="A1966" s="2"/>
      <c r="B1966" s="86"/>
      <c r="C1966" s="87"/>
      <c r="D1966" s="88"/>
      <c r="E1966" s="89"/>
      <c r="F1966" s="90"/>
      <c r="G1966" s="2"/>
      <c r="H1966" s="38" t="str">
        <f t="shared" si="150"/>
        <v/>
      </c>
      <c r="I1966" s="2"/>
      <c r="M1966" s="6" t="str">
        <f t="shared" si="151"/>
        <v/>
      </c>
      <c r="N1966" s="7" t="str">
        <f>IF($D1966="", "", IF(COUNTIF(Budgets!$T$11:$T$20, $D1966)&gt;0, $F$9, IF(COUNTIF(Budgets!$T$22:$T$46, $D1966)&gt;0, $E$9, "")))</f>
        <v/>
      </c>
      <c r="P1966" s="12" t="str">
        <f t="shared" si="152"/>
        <v/>
      </c>
      <c r="R1966" s="12" t="str">
        <f t="shared" si="153"/>
        <v/>
      </c>
      <c r="T1966" s="12" t="str">
        <f ca="1">IFERROR(INDEX(Report!$BE$6:$BE$17, MATCH($P1966, Report!$AZ$6:$AZ$17, 0)), "")</f>
        <v/>
      </c>
      <c r="V1966" s="12" t="str">
        <f t="shared" ca="1" si="154"/>
        <v/>
      </c>
      <c r="X1966" s="12" t="str">
        <f>IF($B1966="", "", IF(OR(ISNUMBER($B1966)=FALSE, $B1966&lt;Report!$AX$6, $B1966&gt;Report!$AY$17), "Red", ""))</f>
        <v/>
      </c>
    </row>
    <row r="1967" spans="1:24" x14ac:dyDescent="0.25">
      <c r="A1967" s="2"/>
      <c r="B1967" s="86"/>
      <c r="C1967" s="87"/>
      <c r="D1967" s="88"/>
      <c r="E1967" s="89"/>
      <c r="F1967" s="90"/>
      <c r="G1967" s="2"/>
      <c r="H1967" s="38" t="str">
        <f t="shared" si="150"/>
        <v/>
      </c>
      <c r="I1967" s="2"/>
      <c r="M1967" s="6" t="str">
        <f t="shared" si="151"/>
        <v/>
      </c>
      <c r="N1967" s="7" t="str">
        <f>IF($D1967="", "", IF(COUNTIF(Budgets!$T$11:$T$20, $D1967)&gt;0, $F$9, IF(COUNTIF(Budgets!$T$22:$T$46, $D1967)&gt;0, $E$9, "")))</f>
        <v/>
      </c>
      <c r="P1967" s="12" t="str">
        <f t="shared" si="152"/>
        <v/>
      </c>
      <c r="R1967" s="12" t="str">
        <f t="shared" si="153"/>
        <v/>
      </c>
      <c r="T1967" s="12" t="str">
        <f ca="1">IFERROR(INDEX(Report!$BE$6:$BE$17, MATCH($P1967, Report!$AZ$6:$AZ$17, 0)), "")</f>
        <v/>
      </c>
      <c r="V1967" s="12" t="str">
        <f t="shared" ca="1" si="154"/>
        <v/>
      </c>
      <c r="X1967" s="12" t="str">
        <f>IF($B1967="", "", IF(OR(ISNUMBER($B1967)=FALSE, $B1967&lt;Report!$AX$6, $B1967&gt;Report!$AY$17), "Red", ""))</f>
        <v/>
      </c>
    </row>
    <row r="1968" spans="1:24" x14ac:dyDescent="0.25">
      <c r="A1968" s="2"/>
      <c r="B1968" s="86"/>
      <c r="C1968" s="87"/>
      <c r="D1968" s="88"/>
      <c r="E1968" s="89"/>
      <c r="F1968" s="90"/>
      <c r="G1968" s="2"/>
      <c r="H1968" s="38" t="str">
        <f t="shared" si="150"/>
        <v/>
      </c>
      <c r="I1968" s="2"/>
      <c r="M1968" s="6" t="str">
        <f t="shared" si="151"/>
        <v/>
      </c>
      <c r="N1968" s="7" t="str">
        <f>IF($D1968="", "", IF(COUNTIF(Budgets!$T$11:$T$20, $D1968)&gt;0, $F$9, IF(COUNTIF(Budgets!$T$22:$T$46, $D1968)&gt;0, $E$9, "")))</f>
        <v/>
      </c>
      <c r="P1968" s="12" t="str">
        <f t="shared" si="152"/>
        <v/>
      </c>
      <c r="R1968" s="12" t="str">
        <f t="shared" si="153"/>
        <v/>
      </c>
      <c r="T1968" s="12" t="str">
        <f ca="1">IFERROR(INDEX(Report!$BE$6:$BE$17, MATCH($P1968, Report!$AZ$6:$AZ$17, 0)), "")</f>
        <v/>
      </c>
      <c r="V1968" s="12" t="str">
        <f t="shared" ca="1" si="154"/>
        <v/>
      </c>
      <c r="X1968" s="12" t="str">
        <f>IF($B1968="", "", IF(OR(ISNUMBER($B1968)=FALSE, $B1968&lt;Report!$AX$6, $B1968&gt;Report!$AY$17), "Red", ""))</f>
        <v/>
      </c>
    </row>
    <row r="1969" spans="1:24" x14ac:dyDescent="0.25">
      <c r="A1969" s="2"/>
      <c r="B1969" s="86"/>
      <c r="C1969" s="87"/>
      <c r="D1969" s="88"/>
      <c r="E1969" s="89"/>
      <c r="F1969" s="90"/>
      <c r="G1969" s="2"/>
      <c r="H1969" s="38" t="str">
        <f t="shared" si="150"/>
        <v/>
      </c>
      <c r="I1969" s="2"/>
      <c r="M1969" s="6" t="str">
        <f t="shared" si="151"/>
        <v/>
      </c>
      <c r="N1969" s="7" t="str">
        <f>IF($D1969="", "", IF(COUNTIF(Budgets!$T$11:$T$20, $D1969)&gt;0, $F$9, IF(COUNTIF(Budgets!$T$22:$T$46, $D1969)&gt;0, $E$9, "")))</f>
        <v/>
      </c>
      <c r="P1969" s="12" t="str">
        <f t="shared" si="152"/>
        <v/>
      </c>
      <c r="R1969" s="12" t="str">
        <f t="shared" si="153"/>
        <v/>
      </c>
      <c r="T1969" s="12" t="str">
        <f ca="1">IFERROR(INDEX(Report!$BE$6:$BE$17, MATCH($P1969, Report!$AZ$6:$AZ$17, 0)), "")</f>
        <v/>
      </c>
      <c r="V1969" s="12" t="str">
        <f t="shared" ca="1" si="154"/>
        <v/>
      </c>
      <c r="X1969" s="12" t="str">
        <f>IF($B1969="", "", IF(OR(ISNUMBER($B1969)=FALSE, $B1969&lt;Report!$AX$6, $B1969&gt;Report!$AY$17), "Red", ""))</f>
        <v/>
      </c>
    </row>
    <row r="1970" spans="1:24" x14ac:dyDescent="0.25">
      <c r="A1970" s="2"/>
      <c r="B1970" s="86"/>
      <c r="C1970" s="87"/>
      <c r="D1970" s="88"/>
      <c r="E1970" s="89"/>
      <c r="F1970" s="90"/>
      <c r="G1970" s="2"/>
      <c r="H1970" s="38" t="str">
        <f t="shared" si="150"/>
        <v/>
      </c>
      <c r="I1970" s="2"/>
      <c r="M1970" s="6" t="str">
        <f t="shared" si="151"/>
        <v/>
      </c>
      <c r="N1970" s="7" t="str">
        <f>IF($D1970="", "", IF(COUNTIF(Budgets!$T$11:$T$20, $D1970)&gt;0, $F$9, IF(COUNTIF(Budgets!$T$22:$T$46, $D1970)&gt;0, $E$9, "")))</f>
        <v/>
      </c>
      <c r="P1970" s="12" t="str">
        <f t="shared" si="152"/>
        <v/>
      </c>
      <c r="R1970" s="12" t="str">
        <f t="shared" si="153"/>
        <v/>
      </c>
      <c r="T1970" s="12" t="str">
        <f ca="1">IFERROR(INDEX(Report!$BE$6:$BE$17, MATCH($P1970, Report!$AZ$6:$AZ$17, 0)), "")</f>
        <v/>
      </c>
      <c r="V1970" s="12" t="str">
        <f t="shared" ca="1" si="154"/>
        <v/>
      </c>
      <c r="X1970" s="12" t="str">
        <f>IF($B1970="", "", IF(OR(ISNUMBER($B1970)=FALSE, $B1970&lt;Report!$AX$6, $B1970&gt;Report!$AY$17), "Red", ""))</f>
        <v/>
      </c>
    </row>
    <row r="1971" spans="1:24" x14ac:dyDescent="0.25">
      <c r="A1971" s="2"/>
      <c r="B1971" s="86"/>
      <c r="C1971" s="87"/>
      <c r="D1971" s="88"/>
      <c r="E1971" s="89"/>
      <c r="F1971" s="90"/>
      <c r="G1971" s="2"/>
      <c r="H1971" s="38" t="str">
        <f t="shared" si="150"/>
        <v/>
      </c>
      <c r="I1971" s="2"/>
      <c r="M1971" s="6" t="str">
        <f t="shared" si="151"/>
        <v/>
      </c>
      <c r="N1971" s="7" t="str">
        <f>IF($D1971="", "", IF(COUNTIF(Budgets!$T$11:$T$20, $D1971)&gt;0, $F$9, IF(COUNTIF(Budgets!$T$22:$T$46, $D1971)&gt;0, $E$9, "")))</f>
        <v/>
      </c>
      <c r="P1971" s="12" t="str">
        <f t="shared" si="152"/>
        <v/>
      </c>
      <c r="R1971" s="12" t="str">
        <f t="shared" si="153"/>
        <v/>
      </c>
      <c r="T1971" s="12" t="str">
        <f ca="1">IFERROR(INDEX(Report!$BE$6:$BE$17, MATCH($P1971, Report!$AZ$6:$AZ$17, 0)), "")</f>
        <v/>
      </c>
      <c r="V1971" s="12" t="str">
        <f t="shared" ca="1" si="154"/>
        <v/>
      </c>
      <c r="X1971" s="12" t="str">
        <f>IF($B1971="", "", IF(OR(ISNUMBER($B1971)=FALSE, $B1971&lt;Report!$AX$6, $B1971&gt;Report!$AY$17), "Red", ""))</f>
        <v/>
      </c>
    </row>
    <row r="1972" spans="1:24" x14ac:dyDescent="0.25">
      <c r="A1972" s="2"/>
      <c r="B1972" s="86"/>
      <c r="C1972" s="87"/>
      <c r="D1972" s="88"/>
      <c r="E1972" s="89"/>
      <c r="F1972" s="90"/>
      <c r="G1972" s="2"/>
      <c r="H1972" s="38" t="str">
        <f t="shared" si="150"/>
        <v/>
      </c>
      <c r="I1972" s="2"/>
      <c r="M1972" s="6" t="str">
        <f t="shared" si="151"/>
        <v/>
      </c>
      <c r="N1972" s="7" t="str">
        <f>IF($D1972="", "", IF(COUNTIF(Budgets!$T$11:$T$20, $D1972)&gt;0, $F$9, IF(COUNTIF(Budgets!$T$22:$T$46, $D1972)&gt;0, $E$9, "")))</f>
        <v/>
      </c>
      <c r="P1972" s="12" t="str">
        <f t="shared" si="152"/>
        <v/>
      </c>
      <c r="R1972" s="12" t="str">
        <f t="shared" si="153"/>
        <v/>
      </c>
      <c r="T1972" s="12" t="str">
        <f ca="1">IFERROR(INDEX(Report!$BE$6:$BE$17, MATCH($P1972, Report!$AZ$6:$AZ$17, 0)), "")</f>
        <v/>
      </c>
      <c r="V1972" s="12" t="str">
        <f t="shared" ca="1" si="154"/>
        <v/>
      </c>
      <c r="X1972" s="12" t="str">
        <f>IF($B1972="", "", IF(OR(ISNUMBER($B1972)=FALSE, $B1972&lt;Report!$AX$6, $B1972&gt;Report!$AY$17), "Red", ""))</f>
        <v/>
      </c>
    </row>
    <row r="1973" spans="1:24" x14ac:dyDescent="0.25">
      <c r="A1973" s="2"/>
      <c r="B1973" s="86"/>
      <c r="C1973" s="87"/>
      <c r="D1973" s="88"/>
      <c r="E1973" s="89"/>
      <c r="F1973" s="90"/>
      <c r="G1973" s="2"/>
      <c r="H1973" s="38" t="str">
        <f t="shared" si="150"/>
        <v/>
      </c>
      <c r="I1973" s="2"/>
      <c r="M1973" s="6" t="str">
        <f t="shared" si="151"/>
        <v/>
      </c>
      <c r="N1973" s="7" t="str">
        <f>IF($D1973="", "", IF(COUNTIF(Budgets!$T$11:$T$20, $D1973)&gt;0, $F$9, IF(COUNTIF(Budgets!$T$22:$T$46, $D1973)&gt;0, $E$9, "")))</f>
        <v/>
      </c>
      <c r="P1973" s="12" t="str">
        <f t="shared" si="152"/>
        <v/>
      </c>
      <c r="R1973" s="12" t="str">
        <f t="shared" si="153"/>
        <v/>
      </c>
      <c r="T1973" s="12" t="str">
        <f ca="1">IFERROR(INDEX(Report!$BE$6:$BE$17, MATCH($P1973, Report!$AZ$6:$AZ$17, 0)), "")</f>
        <v/>
      </c>
      <c r="V1973" s="12" t="str">
        <f t="shared" ca="1" si="154"/>
        <v/>
      </c>
      <c r="X1973" s="12" t="str">
        <f>IF($B1973="", "", IF(OR(ISNUMBER($B1973)=FALSE, $B1973&lt;Report!$AX$6, $B1973&gt;Report!$AY$17), "Red", ""))</f>
        <v/>
      </c>
    </row>
    <row r="1974" spans="1:24" x14ac:dyDescent="0.25">
      <c r="A1974" s="2"/>
      <c r="B1974" s="86"/>
      <c r="C1974" s="87"/>
      <c r="D1974" s="88"/>
      <c r="E1974" s="89"/>
      <c r="F1974" s="90"/>
      <c r="G1974" s="2"/>
      <c r="H1974" s="38" t="str">
        <f t="shared" si="150"/>
        <v/>
      </c>
      <c r="I1974" s="2"/>
      <c r="M1974" s="6" t="str">
        <f t="shared" si="151"/>
        <v/>
      </c>
      <c r="N1974" s="7" t="str">
        <f>IF($D1974="", "", IF(COUNTIF(Budgets!$T$11:$T$20, $D1974)&gt;0, $F$9, IF(COUNTIF(Budgets!$T$22:$T$46, $D1974)&gt;0, $E$9, "")))</f>
        <v/>
      </c>
      <c r="P1974" s="12" t="str">
        <f t="shared" si="152"/>
        <v/>
      </c>
      <c r="R1974" s="12" t="str">
        <f t="shared" si="153"/>
        <v/>
      </c>
      <c r="T1974" s="12" t="str">
        <f ca="1">IFERROR(INDEX(Report!$BE$6:$BE$17, MATCH($P1974, Report!$AZ$6:$AZ$17, 0)), "")</f>
        <v/>
      </c>
      <c r="V1974" s="12" t="str">
        <f t="shared" ca="1" si="154"/>
        <v/>
      </c>
      <c r="X1974" s="12" t="str">
        <f>IF($B1974="", "", IF(OR(ISNUMBER($B1974)=FALSE, $B1974&lt;Report!$AX$6, $B1974&gt;Report!$AY$17), "Red", ""))</f>
        <v/>
      </c>
    </row>
    <row r="1975" spans="1:24" x14ac:dyDescent="0.25">
      <c r="A1975" s="2"/>
      <c r="B1975" s="86"/>
      <c r="C1975" s="87"/>
      <c r="D1975" s="88"/>
      <c r="E1975" s="89"/>
      <c r="F1975" s="90"/>
      <c r="G1975" s="2"/>
      <c r="H1975" s="38" t="str">
        <f t="shared" si="150"/>
        <v/>
      </c>
      <c r="I1975" s="2"/>
      <c r="M1975" s="6" t="str">
        <f t="shared" si="151"/>
        <v/>
      </c>
      <c r="N1975" s="7" t="str">
        <f>IF($D1975="", "", IF(COUNTIF(Budgets!$T$11:$T$20, $D1975)&gt;0, $F$9, IF(COUNTIF(Budgets!$T$22:$T$46, $D1975)&gt;0, $E$9, "")))</f>
        <v/>
      </c>
      <c r="P1975" s="12" t="str">
        <f t="shared" si="152"/>
        <v/>
      </c>
      <c r="R1975" s="12" t="str">
        <f t="shared" si="153"/>
        <v/>
      </c>
      <c r="T1975" s="12" t="str">
        <f ca="1">IFERROR(INDEX(Report!$BE$6:$BE$17, MATCH($P1975, Report!$AZ$6:$AZ$17, 0)), "")</f>
        <v/>
      </c>
      <c r="V1975" s="12" t="str">
        <f t="shared" ca="1" si="154"/>
        <v/>
      </c>
      <c r="X1975" s="12" t="str">
        <f>IF($B1975="", "", IF(OR(ISNUMBER($B1975)=FALSE, $B1975&lt;Report!$AX$6, $B1975&gt;Report!$AY$17), "Red", ""))</f>
        <v/>
      </c>
    </row>
    <row r="1976" spans="1:24" x14ac:dyDescent="0.25">
      <c r="A1976" s="2"/>
      <c r="B1976" s="86"/>
      <c r="C1976" s="87"/>
      <c r="D1976" s="88"/>
      <c r="E1976" s="89"/>
      <c r="F1976" s="90"/>
      <c r="G1976" s="2"/>
      <c r="H1976" s="38" t="str">
        <f t="shared" si="150"/>
        <v/>
      </c>
      <c r="I1976" s="2"/>
      <c r="M1976" s="6" t="str">
        <f t="shared" si="151"/>
        <v/>
      </c>
      <c r="N1976" s="7" t="str">
        <f>IF($D1976="", "", IF(COUNTIF(Budgets!$T$11:$T$20, $D1976)&gt;0, $F$9, IF(COUNTIF(Budgets!$T$22:$T$46, $D1976)&gt;0, $E$9, "")))</f>
        <v/>
      </c>
      <c r="P1976" s="12" t="str">
        <f t="shared" si="152"/>
        <v/>
      </c>
      <c r="R1976" s="12" t="str">
        <f t="shared" si="153"/>
        <v/>
      </c>
      <c r="T1976" s="12" t="str">
        <f ca="1">IFERROR(INDEX(Report!$BE$6:$BE$17, MATCH($P1976, Report!$AZ$6:$AZ$17, 0)), "")</f>
        <v/>
      </c>
      <c r="V1976" s="12" t="str">
        <f t="shared" ca="1" si="154"/>
        <v/>
      </c>
      <c r="X1976" s="12" t="str">
        <f>IF($B1976="", "", IF(OR(ISNUMBER($B1976)=FALSE, $B1976&lt;Report!$AX$6, $B1976&gt;Report!$AY$17), "Red", ""))</f>
        <v/>
      </c>
    </row>
    <row r="1977" spans="1:24" x14ac:dyDescent="0.25">
      <c r="A1977" s="2"/>
      <c r="B1977" s="86"/>
      <c r="C1977" s="87"/>
      <c r="D1977" s="88"/>
      <c r="E1977" s="89"/>
      <c r="F1977" s="90"/>
      <c r="G1977" s="2"/>
      <c r="H1977" s="38" t="str">
        <f t="shared" si="150"/>
        <v/>
      </c>
      <c r="I1977" s="2"/>
      <c r="M1977" s="6" t="str">
        <f t="shared" si="151"/>
        <v/>
      </c>
      <c r="N1977" s="7" t="str">
        <f>IF($D1977="", "", IF(COUNTIF(Budgets!$T$11:$T$20, $D1977)&gt;0, $F$9, IF(COUNTIF(Budgets!$T$22:$T$46, $D1977)&gt;0, $E$9, "")))</f>
        <v/>
      </c>
      <c r="P1977" s="12" t="str">
        <f t="shared" si="152"/>
        <v/>
      </c>
      <c r="R1977" s="12" t="str">
        <f t="shared" si="153"/>
        <v/>
      </c>
      <c r="T1977" s="12" t="str">
        <f ca="1">IFERROR(INDEX(Report!$BE$6:$BE$17, MATCH($P1977, Report!$AZ$6:$AZ$17, 0)), "")</f>
        <v/>
      </c>
      <c r="V1977" s="12" t="str">
        <f t="shared" ca="1" si="154"/>
        <v/>
      </c>
      <c r="X1977" s="12" t="str">
        <f>IF($B1977="", "", IF(OR(ISNUMBER($B1977)=FALSE, $B1977&lt;Report!$AX$6, $B1977&gt;Report!$AY$17), "Red", ""))</f>
        <v/>
      </c>
    </row>
    <row r="1978" spans="1:24" x14ac:dyDescent="0.25">
      <c r="A1978" s="2"/>
      <c r="B1978" s="86"/>
      <c r="C1978" s="87"/>
      <c r="D1978" s="88"/>
      <c r="E1978" s="89"/>
      <c r="F1978" s="90"/>
      <c r="G1978" s="2"/>
      <c r="H1978" s="38" t="str">
        <f t="shared" si="150"/>
        <v/>
      </c>
      <c r="I1978" s="2"/>
      <c r="M1978" s="6" t="str">
        <f t="shared" si="151"/>
        <v/>
      </c>
      <c r="N1978" s="7" t="str">
        <f>IF($D1978="", "", IF(COUNTIF(Budgets!$T$11:$T$20, $D1978)&gt;0, $F$9, IF(COUNTIF(Budgets!$T$22:$T$46, $D1978)&gt;0, $E$9, "")))</f>
        <v/>
      </c>
      <c r="P1978" s="12" t="str">
        <f t="shared" si="152"/>
        <v/>
      </c>
      <c r="R1978" s="12" t="str">
        <f t="shared" si="153"/>
        <v/>
      </c>
      <c r="T1978" s="12" t="str">
        <f ca="1">IFERROR(INDEX(Report!$BE$6:$BE$17, MATCH($P1978, Report!$AZ$6:$AZ$17, 0)), "")</f>
        <v/>
      </c>
      <c r="V1978" s="12" t="str">
        <f t="shared" ca="1" si="154"/>
        <v/>
      </c>
      <c r="X1978" s="12" t="str">
        <f>IF($B1978="", "", IF(OR(ISNUMBER($B1978)=FALSE, $B1978&lt;Report!$AX$6, $B1978&gt;Report!$AY$17), "Red", ""))</f>
        <v/>
      </c>
    </row>
    <row r="1979" spans="1:24" x14ac:dyDescent="0.25">
      <c r="A1979" s="2"/>
      <c r="B1979" s="86"/>
      <c r="C1979" s="87"/>
      <c r="D1979" s="88"/>
      <c r="E1979" s="89"/>
      <c r="F1979" s="90"/>
      <c r="G1979" s="2"/>
      <c r="H1979" s="38" t="str">
        <f t="shared" si="150"/>
        <v/>
      </c>
      <c r="I1979" s="2"/>
      <c r="M1979" s="6" t="str">
        <f t="shared" si="151"/>
        <v/>
      </c>
      <c r="N1979" s="7" t="str">
        <f>IF($D1979="", "", IF(COUNTIF(Budgets!$T$11:$T$20, $D1979)&gt;0, $F$9, IF(COUNTIF(Budgets!$T$22:$T$46, $D1979)&gt;0, $E$9, "")))</f>
        <v/>
      </c>
      <c r="P1979" s="12" t="str">
        <f t="shared" si="152"/>
        <v/>
      </c>
      <c r="R1979" s="12" t="str">
        <f t="shared" si="153"/>
        <v/>
      </c>
      <c r="T1979" s="12" t="str">
        <f ca="1">IFERROR(INDEX(Report!$BE$6:$BE$17, MATCH($P1979, Report!$AZ$6:$AZ$17, 0)), "")</f>
        <v/>
      </c>
      <c r="V1979" s="12" t="str">
        <f t="shared" ca="1" si="154"/>
        <v/>
      </c>
      <c r="X1979" s="12" t="str">
        <f>IF($B1979="", "", IF(OR(ISNUMBER($B1979)=FALSE, $B1979&lt;Report!$AX$6, $B1979&gt;Report!$AY$17), "Red", ""))</f>
        <v/>
      </c>
    </row>
    <row r="1980" spans="1:24" x14ac:dyDescent="0.25">
      <c r="A1980" s="2"/>
      <c r="B1980" s="86"/>
      <c r="C1980" s="87"/>
      <c r="D1980" s="88"/>
      <c r="E1980" s="89"/>
      <c r="F1980" s="90"/>
      <c r="G1980" s="2"/>
      <c r="H1980" s="38" t="str">
        <f t="shared" si="150"/>
        <v/>
      </c>
      <c r="I1980" s="2"/>
      <c r="M1980" s="6" t="str">
        <f t="shared" si="151"/>
        <v/>
      </c>
      <c r="N1980" s="7" t="str">
        <f>IF($D1980="", "", IF(COUNTIF(Budgets!$T$11:$T$20, $D1980)&gt;0, $F$9, IF(COUNTIF(Budgets!$T$22:$T$46, $D1980)&gt;0, $E$9, "")))</f>
        <v/>
      </c>
      <c r="P1980" s="12" t="str">
        <f t="shared" si="152"/>
        <v/>
      </c>
      <c r="R1980" s="12" t="str">
        <f t="shared" si="153"/>
        <v/>
      </c>
      <c r="T1980" s="12" t="str">
        <f ca="1">IFERROR(INDEX(Report!$BE$6:$BE$17, MATCH($P1980, Report!$AZ$6:$AZ$17, 0)), "")</f>
        <v/>
      </c>
      <c r="V1980" s="12" t="str">
        <f t="shared" ca="1" si="154"/>
        <v/>
      </c>
      <c r="X1980" s="12" t="str">
        <f>IF($B1980="", "", IF(OR(ISNUMBER($B1980)=FALSE, $B1980&lt;Report!$AX$6, $B1980&gt;Report!$AY$17), "Red", ""))</f>
        <v/>
      </c>
    </row>
    <row r="1981" spans="1:24" x14ac:dyDescent="0.25">
      <c r="A1981" s="2"/>
      <c r="B1981" s="86"/>
      <c r="C1981" s="87"/>
      <c r="D1981" s="88"/>
      <c r="E1981" s="89"/>
      <c r="F1981" s="90"/>
      <c r="G1981" s="2"/>
      <c r="H1981" s="38" t="str">
        <f t="shared" si="150"/>
        <v/>
      </c>
      <c r="I1981" s="2"/>
      <c r="M1981" s="6" t="str">
        <f t="shared" si="151"/>
        <v/>
      </c>
      <c r="N1981" s="7" t="str">
        <f>IF($D1981="", "", IF(COUNTIF(Budgets!$T$11:$T$20, $D1981)&gt;0, $F$9, IF(COUNTIF(Budgets!$T$22:$T$46, $D1981)&gt;0, $E$9, "")))</f>
        <v/>
      </c>
      <c r="P1981" s="12" t="str">
        <f t="shared" si="152"/>
        <v/>
      </c>
      <c r="R1981" s="12" t="str">
        <f t="shared" si="153"/>
        <v/>
      </c>
      <c r="T1981" s="12" t="str">
        <f ca="1">IFERROR(INDEX(Report!$BE$6:$BE$17, MATCH($P1981, Report!$AZ$6:$AZ$17, 0)), "")</f>
        <v/>
      </c>
      <c r="V1981" s="12" t="str">
        <f t="shared" ca="1" si="154"/>
        <v/>
      </c>
      <c r="X1981" s="12" t="str">
        <f>IF($B1981="", "", IF(OR(ISNUMBER($B1981)=FALSE, $B1981&lt;Report!$AX$6, $B1981&gt;Report!$AY$17), "Red", ""))</f>
        <v/>
      </c>
    </row>
    <row r="1982" spans="1:24" x14ac:dyDescent="0.25">
      <c r="A1982" s="2"/>
      <c r="B1982" s="86"/>
      <c r="C1982" s="87"/>
      <c r="D1982" s="88"/>
      <c r="E1982" s="89"/>
      <c r="F1982" s="90"/>
      <c r="G1982" s="2"/>
      <c r="H1982" s="38" t="str">
        <f t="shared" si="150"/>
        <v/>
      </c>
      <c r="I1982" s="2"/>
      <c r="M1982" s="6" t="str">
        <f t="shared" si="151"/>
        <v/>
      </c>
      <c r="N1982" s="7" t="str">
        <f>IF($D1982="", "", IF(COUNTIF(Budgets!$T$11:$T$20, $D1982)&gt;0, $F$9, IF(COUNTIF(Budgets!$T$22:$T$46, $D1982)&gt;0, $E$9, "")))</f>
        <v/>
      </c>
      <c r="P1982" s="12" t="str">
        <f t="shared" si="152"/>
        <v/>
      </c>
      <c r="R1982" s="12" t="str">
        <f t="shared" si="153"/>
        <v/>
      </c>
      <c r="T1982" s="12" t="str">
        <f ca="1">IFERROR(INDEX(Report!$BE$6:$BE$17, MATCH($P1982, Report!$AZ$6:$AZ$17, 0)), "")</f>
        <v/>
      </c>
      <c r="V1982" s="12" t="str">
        <f t="shared" ca="1" si="154"/>
        <v/>
      </c>
      <c r="X1982" s="12" t="str">
        <f>IF($B1982="", "", IF(OR(ISNUMBER($B1982)=FALSE, $B1982&lt;Report!$AX$6, $B1982&gt;Report!$AY$17), "Red", ""))</f>
        <v/>
      </c>
    </row>
    <row r="1983" spans="1:24" x14ac:dyDescent="0.25">
      <c r="A1983" s="2"/>
      <c r="B1983" s="86"/>
      <c r="C1983" s="87"/>
      <c r="D1983" s="88"/>
      <c r="E1983" s="89"/>
      <c r="F1983" s="90"/>
      <c r="G1983" s="2"/>
      <c r="H1983" s="38" t="str">
        <f t="shared" si="150"/>
        <v/>
      </c>
      <c r="I1983" s="2"/>
      <c r="M1983" s="6" t="str">
        <f t="shared" si="151"/>
        <v/>
      </c>
      <c r="N1983" s="7" t="str">
        <f>IF($D1983="", "", IF(COUNTIF(Budgets!$T$11:$T$20, $D1983)&gt;0, $F$9, IF(COUNTIF(Budgets!$T$22:$T$46, $D1983)&gt;0, $E$9, "")))</f>
        <v/>
      </c>
      <c r="P1983" s="12" t="str">
        <f t="shared" si="152"/>
        <v/>
      </c>
      <c r="R1983" s="12" t="str">
        <f t="shared" si="153"/>
        <v/>
      </c>
      <c r="T1983" s="12" t="str">
        <f ca="1">IFERROR(INDEX(Report!$BE$6:$BE$17, MATCH($P1983, Report!$AZ$6:$AZ$17, 0)), "")</f>
        <v/>
      </c>
      <c r="V1983" s="12" t="str">
        <f t="shared" ca="1" si="154"/>
        <v/>
      </c>
      <c r="X1983" s="12" t="str">
        <f>IF($B1983="", "", IF(OR(ISNUMBER($B1983)=FALSE, $B1983&lt;Report!$AX$6, $B1983&gt;Report!$AY$17), "Red", ""))</f>
        <v/>
      </c>
    </row>
    <row r="1984" spans="1:24" x14ac:dyDescent="0.25">
      <c r="A1984" s="2"/>
      <c r="B1984" s="86"/>
      <c r="C1984" s="87"/>
      <c r="D1984" s="88"/>
      <c r="E1984" s="89"/>
      <c r="F1984" s="90"/>
      <c r="G1984" s="2"/>
      <c r="H1984" s="38" t="str">
        <f t="shared" si="150"/>
        <v/>
      </c>
      <c r="I1984" s="2"/>
      <c r="M1984" s="6" t="str">
        <f t="shared" si="151"/>
        <v/>
      </c>
      <c r="N1984" s="7" t="str">
        <f>IF($D1984="", "", IF(COUNTIF(Budgets!$T$11:$T$20, $D1984)&gt;0, $F$9, IF(COUNTIF(Budgets!$T$22:$T$46, $D1984)&gt;0, $E$9, "")))</f>
        <v/>
      </c>
      <c r="P1984" s="12" t="str">
        <f t="shared" si="152"/>
        <v/>
      </c>
      <c r="R1984" s="12" t="str">
        <f t="shared" si="153"/>
        <v/>
      </c>
      <c r="T1984" s="12" t="str">
        <f ca="1">IFERROR(INDEX(Report!$BE$6:$BE$17, MATCH($P1984, Report!$AZ$6:$AZ$17, 0)), "")</f>
        <v/>
      </c>
      <c r="V1984" s="12" t="str">
        <f t="shared" ca="1" si="154"/>
        <v/>
      </c>
      <c r="X1984" s="12" t="str">
        <f>IF($B1984="", "", IF(OR(ISNUMBER($B1984)=FALSE, $B1984&lt;Report!$AX$6, $B1984&gt;Report!$AY$17), "Red", ""))</f>
        <v/>
      </c>
    </row>
    <row r="1985" spans="1:24" x14ac:dyDescent="0.25">
      <c r="A1985" s="2"/>
      <c r="B1985" s="86"/>
      <c r="C1985" s="87"/>
      <c r="D1985" s="88"/>
      <c r="E1985" s="89"/>
      <c r="F1985" s="90"/>
      <c r="G1985" s="2"/>
      <c r="H1985" s="38" t="str">
        <f t="shared" si="150"/>
        <v/>
      </c>
      <c r="I1985" s="2"/>
      <c r="M1985" s="6" t="str">
        <f t="shared" si="151"/>
        <v/>
      </c>
      <c r="N1985" s="7" t="str">
        <f>IF($D1985="", "", IF(COUNTIF(Budgets!$T$11:$T$20, $D1985)&gt;0, $F$9, IF(COUNTIF(Budgets!$T$22:$T$46, $D1985)&gt;0, $E$9, "")))</f>
        <v/>
      </c>
      <c r="P1985" s="12" t="str">
        <f t="shared" si="152"/>
        <v/>
      </c>
      <c r="R1985" s="12" t="str">
        <f t="shared" si="153"/>
        <v/>
      </c>
      <c r="T1985" s="12" t="str">
        <f ca="1">IFERROR(INDEX(Report!$BE$6:$BE$17, MATCH($P1985, Report!$AZ$6:$AZ$17, 0)), "")</f>
        <v/>
      </c>
      <c r="V1985" s="12" t="str">
        <f t="shared" ca="1" si="154"/>
        <v/>
      </c>
      <c r="X1985" s="12" t="str">
        <f>IF($B1985="", "", IF(OR(ISNUMBER($B1985)=FALSE, $B1985&lt;Report!$AX$6, $B1985&gt;Report!$AY$17), "Red", ""))</f>
        <v/>
      </c>
    </row>
    <row r="1986" spans="1:24" x14ac:dyDescent="0.25">
      <c r="A1986" s="2"/>
      <c r="B1986" s="86"/>
      <c r="C1986" s="87"/>
      <c r="D1986" s="88"/>
      <c r="E1986" s="89"/>
      <c r="F1986" s="90"/>
      <c r="G1986" s="2"/>
      <c r="H1986" s="38" t="str">
        <f t="shared" si="150"/>
        <v/>
      </c>
      <c r="I1986" s="2"/>
      <c r="M1986" s="6" t="str">
        <f t="shared" si="151"/>
        <v/>
      </c>
      <c r="N1986" s="7" t="str">
        <f>IF($D1986="", "", IF(COUNTIF(Budgets!$T$11:$T$20, $D1986)&gt;0, $F$9, IF(COUNTIF(Budgets!$T$22:$T$46, $D1986)&gt;0, $E$9, "")))</f>
        <v/>
      </c>
      <c r="P1986" s="12" t="str">
        <f t="shared" si="152"/>
        <v/>
      </c>
      <c r="R1986" s="12" t="str">
        <f t="shared" si="153"/>
        <v/>
      </c>
      <c r="T1986" s="12" t="str">
        <f ca="1">IFERROR(INDEX(Report!$BE$6:$BE$17, MATCH($P1986, Report!$AZ$6:$AZ$17, 0)), "")</f>
        <v/>
      </c>
      <c r="V1986" s="12" t="str">
        <f t="shared" ca="1" si="154"/>
        <v/>
      </c>
      <c r="X1986" s="12" t="str">
        <f>IF($B1986="", "", IF(OR(ISNUMBER($B1986)=FALSE, $B1986&lt;Report!$AX$6, $B1986&gt;Report!$AY$17), "Red", ""))</f>
        <v/>
      </c>
    </row>
    <row r="1987" spans="1:24" x14ac:dyDescent="0.25">
      <c r="A1987" s="2"/>
      <c r="B1987" s="86"/>
      <c r="C1987" s="87"/>
      <c r="D1987" s="88"/>
      <c r="E1987" s="89"/>
      <c r="F1987" s="90"/>
      <c r="G1987" s="2"/>
      <c r="H1987" s="38" t="str">
        <f t="shared" si="150"/>
        <v/>
      </c>
      <c r="I1987" s="2"/>
      <c r="M1987" s="6" t="str">
        <f t="shared" si="151"/>
        <v/>
      </c>
      <c r="N1987" s="7" t="str">
        <f>IF($D1987="", "", IF(COUNTIF(Budgets!$T$11:$T$20, $D1987)&gt;0, $F$9, IF(COUNTIF(Budgets!$T$22:$T$46, $D1987)&gt;0, $E$9, "")))</f>
        <v/>
      </c>
      <c r="P1987" s="12" t="str">
        <f t="shared" si="152"/>
        <v/>
      </c>
      <c r="R1987" s="12" t="str">
        <f t="shared" si="153"/>
        <v/>
      </c>
      <c r="T1987" s="12" t="str">
        <f ca="1">IFERROR(INDEX(Report!$BE$6:$BE$17, MATCH($P1987, Report!$AZ$6:$AZ$17, 0)), "")</f>
        <v/>
      </c>
      <c r="V1987" s="12" t="str">
        <f t="shared" ca="1" si="154"/>
        <v/>
      </c>
      <c r="X1987" s="12" t="str">
        <f>IF($B1987="", "", IF(OR(ISNUMBER($B1987)=FALSE, $B1987&lt;Report!$AX$6, $B1987&gt;Report!$AY$17), "Red", ""))</f>
        <v/>
      </c>
    </row>
    <row r="1988" spans="1:24" x14ac:dyDescent="0.25">
      <c r="A1988" s="2"/>
      <c r="B1988" s="86"/>
      <c r="C1988" s="87"/>
      <c r="D1988" s="88"/>
      <c r="E1988" s="89"/>
      <c r="F1988" s="90"/>
      <c r="G1988" s="2"/>
      <c r="H1988" s="38" t="str">
        <f t="shared" si="150"/>
        <v/>
      </c>
      <c r="I1988" s="2"/>
      <c r="M1988" s="6" t="str">
        <f t="shared" si="151"/>
        <v/>
      </c>
      <c r="N1988" s="7" t="str">
        <f>IF($D1988="", "", IF(COUNTIF(Budgets!$T$11:$T$20, $D1988)&gt;0, $F$9, IF(COUNTIF(Budgets!$T$22:$T$46, $D1988)&gt;0, $E$9, "")))</f>
        <v/>
      </c>
      <c r="P1988" s="12" t="str">
        <f t="shared" si="152"/>
        <v/>
      </c>
      <c r="R1988" s="12" t="str">
        <f t="shared" si="153"/>
        <v/>
      </c>
      <c r="T1988" s="12" t="str">
        <f ca="1">IFERROR(INDEX(Report!$BE$6:$BE$17, MATCH($P1988, Report!$AZ$6:$AZ$17, 0)), "")</f>
        <v/>
      </c>
      <c r="V1988" s="12" t="str">
        <f t="shared" ca="1" si="154"/>
        <v/>
      </c>
      <c r="X1988" s="12" t="str">
        <f>IF($B1988="", "", IF(OR(ISNUMBER($B1988)=FALSE, $B1988&lt;Report!$AX$6, $B1988&gt;Report!$AY$17), "Red", ""))</f>
        <v/>
      </c>
    </row>
    <row r="1989" spans="1:24" x14ac:dyDescent="0.25">
      <c r="A1989" s="2"/>
      <c r="B1989" s="86"/>
      <c r="C1989" s="87"/>
      <c r="D1989" s="88"/>
      <c r="E1989" s="89"/>
      <c r="F1989" s="90"/>
      <c r="G1989" s="2"/>
      <c r="H1989" s="38" t="str">
        <f t="shared" si="150"/>
        <v/>
      </c>
      <c r="I1989" s="2"/>
      <c r="M1989" s="6" t="str">
        <f t="shared" si="151"/>
        <v/>
      </c>
      <c r="N1989" s="7" t="str">
        <f>IF($D1989="", "", IF(COUNTIF(Budgets!$T$11:$T$20, $D1989)&gt;0, $F$9, IF(COUNTIF(Budgets!$T$22:$T$46, $D1989)&gt;0, $E$9, "")))</f>
        <v/>
      </c>
      <c r="P1989" s="12" t="str">
        <f t="shared" si="152"/>
        <v/>
      </c>
      <c r="R1989" s="12" t="str">
        <f t="shared" si="153"/>
        <v/>
      </c>
      <c r="T1989" s="12" t="str">
        <f ca="1">IFERROR(INDEX(Report!$BE$6:$BE$17, MATCH($P1989, Report!$AZ$6:$AZ$17, 0)), "")</f>
        <v/>
      </c>
      <c r="V1989" s="12" t="str">
        <f t="shared" ca="1" si="154"/>
        <v/>
      </c>
      <c r="X1989" s="12" t="str">
        <f>IF($B1989="", "", IF(OR(ISNUMBER($B1989)=FALSE, $B1989&lt;Report!$AX$6, $B1989&gt;Report!$AY$17), "Red", ""))</f>
        <v/>
      </c>
    </row>
    <row r="1990" spans="1:24" x14ac:dyDescent="0.25">
      <c r="A1990" s="2"/>
      <c r="B1990" s="86"/>
      <c r="C1990" s="87"/>
      <c r="D1990" s="88"/>
      <c r="E1990" s="89"/>
      <c r="F1990" s="90"/>
      <c r="G1990" s="2"/>
      <c r="H1990" s="38" t="str">
        <f t="shared" si="150"/>
        <v/>
      </c>
      <c r="I1990" s="2"/>
      <c r="M1990" s="6" t="str">
        <f t="shared" si="151"/>
        <v/>
      </c>
      <c r="N1990" s="7" t="str">
        <f>IF($D1990="", "", IF(COUNTIF(Budgets!$T$11:$T$20, $D1990)&gt;0, $F$9, IF(COUNTIF(Budgets!$T$22:$T$46, $D1990)&gt;0, $E$9, "")))</f>
        <v/>
      </c>
      <c r="P1990" s="12" t="str">
        <f t="shared" si="152"/>
        <v/>
      </c>
      <c r="R1990" s="12" t="str">
        <f t="shared" si="153"/>
        <v/>
      </c>
      <c r="T1990" s="12" t="str">
        <f ca="1">IFERROR(INDEX(Report!$BE$6:$BE$17, MATCH($P1990, Report!$AZ$6:$AZ$17, 0)), "")</f>
        <v/>
      </c>
      <c r="V1990" s="12" t="str">
        <f t="shared" ca="1" si="154"/>
        <v/>
      </c>
      <c r="X1990" s="12" t="str">
        <f>IF($B1990="", "", IF(OR(ISNUMBER($B1990)=FALSE, $B1990&lt;Report!$AX$6, $B1990&gt;Report!$AY$17), "Red", ""))</f>
        <v/>
      </c>
    </row>
    <row r="1991" spans="1:24" x14ac:dyDescent="0.25">
      <c r="A1991" s="2"/>
      <c r="B1991" s="86"/>
      <c r="C1991" s="87"/>
      <c r="D1991" s="88"/>
      <c r="E1991" s="89"/>
      <c r="F1991" s="90"/>
      <c r="G1991" s="2"/>
      <c r="H1991" s="38" t="str">
        <f t="shared" si="150"/>
        <v/>
      </c>
      <c r="I1991" s="2"/>
      <c r="M1991" s="6" t="str">
        <f t="shared" si="151"/>
        <v/>
      </c>
      <c r="N1991" s="7" t="str">
        <f>IF($D1991="", "", IF(COUNTIF(Budgets!$T$11:$T$20, $D1991)&gt;0, $F$9, IF(COUNTIF(Budgets!$T$22:$T$46, $D1991)&gt;0, $E$9, "")))</f>
        <v/>
      </c>
      <c r="P1991" s="12" t="str">
        <f t="shared" si="152"/>
        <v/>
      </c>
      <c r="R1991" s="12" t="str">
        <f t="shared" si="153"/>
        <v/>
      </c>
      <c r="T1991" s="12" t="str">
        <f ca="1">IFERROR(INDEX(Report!$BE$6:$BE$17, MATCH($P1991, Report!$AZ$6:$AZ$17, 0)), "")</f>
        <v/>
      </c>
      <c r="V1991" s="12" t="str">
        <f t="shared" ca="1" si="154"/>
        <v/>
      </c>
      <c r="X1991" s="12" t="str">
        <f>IF($B1991="", "", IF(OR(ISNUMBER($B1991)=FALSE, $B1991&lt;Report!$AX$6, $B1991&gt;Report!$AY$17), "Red", ""))</f>
        <v/>
      </c>
    </row>
    <row r="1992" spans="1:24" x14ac:dyDescent="0.25">
      <c r="A1992" s="2"/>
      <c r="B1992" s="86"/>
      <c r="C1992" s="87"/>
      <c r="D1992" s="88"/>
      <c r="E1992" s="89"/>
      <c r="F1992" s="90"/>
      <c r="G1992" s="2"/>
      <c r="H1992" s="38" t="str">
        <f t="shared" si="150"/>
        <v/>
      </c>
      <c r="I1992" s="2"/>
      <c r="M1992" s="6" t="str">
        <f t="shared" si="151"/>
        <v/>
      </c>
      <c r="N1992" s="7" t="str">
        <f>IF($D1992="", "", IF(COUNTIF(Budgets!$T$11:$T$20, $D1992)&gt;0, $F$9, IF(COUNTIF(Budgets!$T$22:$T$46, $D1992)&gt;0, $E$9, "")))</f>
        <v/>
      </c>
      <c r="P1992" s="12" t="str">
        <f t="shared" si="152"/>
        <v/>
      </c>
      <c r="R1992" s="12" t="str">
        <f t="shared" si="153"/>
        <v/>
      </c>
      <c r="T1992" s="12" t="str">
        <f ca="1">IFERROR(INDEX(Report!$BE$6:$BE$17, MATCH($P1992, Report!$AZ$6:$AZ$17, 0)), "")</f>
        <v/>
      </c>
      <c r="V1992" s="12" t="str">
        <f t="shared" ca="1" si="154"/>
        <v/>
      </c>
      <c r="X1992" s="12" t="str">
        <f>IF($B1992="", "", IF(OR(ISNUMBER($B1992)=FALSE, $B1992&lt;Report!$AX$6, $B1992&gt;Report!$AY$17), "Red", ""))</f>
        <v/>
      </c>
    </row>
    <row r="1993" spans="1:24" x14ac:dyDescent="0.25">
      <c r="A1993" s="2"/>
      <c r="B1993" s="86"/>
      <c r="C1993" s="87"/>
      <c r="D1993" s="88"/>
      <c r="E1993" s="89"/>
      <c r="F1993" s="90"/>
      <c r="G1993" s="2"/>
      <c r="H1993" s="38" t="str">
        <f t="shared" si="150"/>
        <v/>
      </c>
      <c r="I1993" s="2"/>
      <c r="M1993" s="6" t="str">
        <f t="shared" si="151"/>
        <v/>
      </c>
      <c r="N1993" s="7" t="str">
        <f>IF($D1993="", "", IF(COUNTIF(Budgets!$T$11:$T$20, $D1993)&gt;0, $F$9, IF(COUNTIF(Budgets!$T$22:$T$46, $D1993)&gt;0, $E$9, "")))</f>
        <v/>
      </c>
      <c r="P1993" s="12" t="str">
        <f t="shared" si="152"/>
        <v/>
      </c>
      <c r="R1993" s="12" t="str">
        <f t="shared" si="153"/>
        <v/>
      </c>
      <c r="T1993" s="12" t="str">
        <f ca="1">IFERROR(INDEX(Report!$BE$6:$BE$17, MATCH($P1993, Report!$AZ$6:$AZ$17, 0)), "")</f>
        <v/>
      </c>
      <c r="V1993" s="12" t="str">
        <f t="shared" ca="1" si="154"/>
        <v/>
      </c>
      <c r="X1993" s="12" t="str">
        <f>IF($B1993="", "", IF(OR(ISNUMBER($B1993)=FALSE, $B1993&lt;Report!$AX$6, $B1993&gt;Report!$AY$17), "Red", ""))</f>
        <v/>
      </c>
    </row>
    <row r="1994" spans="1:24" x14ac:dyDescent="0.25">
      <c r="A1994" s="2"/>
      <c r="B1994" s="86"/>
      <c r="C1994" s="87"/>
      <c r="D1994" s="88"/>
      <c r="E1994" s="89"/>
      <c r="F1994" s="90"/>
      <c r="G1994" s="2"/>
      <c r="H1994" s="38" t="str">
        <f t="shared" si="150"/>
        <v/>
      </c>
      <c r="I1994" s="2"/>
      <c r="M1994" s="6" t="str">
        <f t="shared" si="151"/>
        <v/>
      </c>
      <c r="N1994" s="7" t="str">
        <f>IF($D1994="", "", IF(COUNTIF(Budgets!$T$11:$T$20, $D1994)&gt;0, $F$9, IF(COUNTIF(Budgets!$T$22:$T$46, $D1994)&gt;0, $E$9, "")))</f>
        <v/>
      </c>
      <c r="P1994" s="12" t="str">
        <f t="shared" si="152"/>
        <v/>
      </c>
      <c r="R1994" s="12" t="str">
        <f t="shared" si="153"/>
        <v/>
      </c>
      <c r="T1994" s="12" t="str">
        <f ca="1">IFERROR(INDEX(Report!$BE$6:$BE$17, MATCH($P1994, Report!$AZ$6:$AZ$17, 0)), "")</f>
        <v/>
      </c>
      <c r="V1994" s="12" t="str">
        <f t="shared" ca="1" si="154"/>
        <v/>
      </c>
      <c r="X1994" s="12" t="str">
        <f>IF($B1994="", "", IF(OR(ISNUMBER($B1994)=FALSE, $B1994&lt;Report!$AX$6, $B1994&gt;Report!$AY$17), "Red", ""))</f>
        <v/>
      </c>
    </row>
    <row r="1995" spans="1:24" x14ac:dyDescent="0.25">
      <c r="A1995" s="2"/>
      <c r="B1995" s="86"/>
      <c r="C1995" s="87"/>
      <c r="D1995" s="88"/>
      <c r="E1995" s="89"/>
      <c r="F1995" s="90"/>
      <c r="G1995" s="2"/>
      <c r="H1995" s="38" t="str">
        <f t="shared" si="150"/>
        <v/>
      </c>
      <c r="I1995" s="2"/>
      <c r="M1995" s="6" t="str">
        <f t="shared" si="151"/>
        <v/>
      </c>
      <c r="N1995" s="7" t="str">
        <f>IF($D1995="", "", IF(COUNTIF(Budgets!$T$11:$T$20, $D1995)&gt;0, $F$9, IF(COUNTIF(Budgets!$T$22:$T$46, $D1995)&gt;0, $E$9, "")))</f>
        <v/>
      </c>
      <c r="P1995" s="12" t="str">
        <f t="shared" si="152"/>
        <v/>
      </c>
      <c r="R1995" s="12" t="str">
        <f t="shared" si="153"/>
        <v/>
      </c>
      <c r="T1995" s="12" t="str">
        <f ca="1">IFERROR(INDEX(Report!$BE$6:$BE$17, MATCH($P1995, Report!$AZ$6:$AZ$17, 0)), "")</f>
        <v/>
      </c>
      <c r="V1995" s="12" t="str">
        <f t="shared" ca="1" si="154"/>
        <v/>
      </c>
      <c r="X1995" s="12" t="str">
        <f>IF($B1995="", "", IF(OR(ISNUMBER($B1995)=FALSE, $B1995&lt;Report!$AX$6, $B1995&gt;Report!$AY$17), "Red", ""))</f>
        <v/>
      </c>
    </row>
    <row r="1996" spans="1:24" x14ac:dyDescent="0.25">
      <c r="A1996" s="2"/>
      <c r="B1996" s="86"/>
      <c r="C1996" s="87"/>
      <c r="D1996" s="88"/>
      <c r="E1996" s="89"/>
      <c r="F1996" s="90"/>
      <c r="G1996" s="2"/>
      <c r="H1996" s="38" t="str">
        <f t="shared" ref="H1996:H2059" si="155">IF(OR($M1996="", $N1996=""), "", IF($M1996=$N1996, "", $H$9))</f>
        <v/>
      </c>
      <c r="I1996" s="2"/>
      <c r="M1996" s="6" t="str">
        <f t="shared" ref="M1996:M2059" si="156">IF(AND($E1996="", $F1996=""), "", IF(AND(NOT($E1996=""), NOT($F1996="")), "", IF($E1996="", $F$9, IF($F1996="", $E$9, ""))))</f>
        <v/>
      </c>
      <c r="N1996" s="7" t="str">
        <f>IF($D1996="", "", IF(COUNTIF(Budgets!$T$11:$T$20, $D1996)&gt;0, $F$9, IF(COUNTIF(Budgets!$T$22:$T$46, $D1996)&gt;0, $E$9, "")))</f>
        <v/>
      </c>
      <c r="P1996" s="12" t="str">
        <f t="shared" ref="P1996:P2059" si="157">IF($B1996="", "", IFERROR(TEXT($B1996, "mmm yyyy"), ""))</f>
        <v/>
      </c>
      <c r="R1996" s="12" t="str">
        <f t="shared" ref="R1996:R2059" si="158">IF(OR($P1996="", $D1996=""), "", CONCATENATE($D1996, " - ", $P1996))</f>
        <v/>
      </c>
      <c r="T1996" s="12" t="str">
        <f ca="1">IFERROR(INDEX(Report!$BE$6:$BE$17, MATCH($P1996, Report!$AZ$6:$AZ$17, 0)), "")</f>
        <v/>
      </c>
      <c r="V1996" s="12" t="str">
        <f t="shared" ref="V1996:V2059" ca="1" si="159">IF($T1996="X", IF($D1996="", "", $D1996), "")</f>
        <v/>
      </c>
      <c r="X1996" s="12" t="str">
        <f>IF($B1996="", "", IF(OR(ISNUMBER($B1996)=FALSE, $B1996&lt;Report!$AX$6, $B1996&gt;Report!$AY$17), "Red", ""))</f>
        <v/>
      </c>
    </row>
    <row r="1997" spans="1:24" x14ac:dyDescent="0.25">
      <c r="A1997" s="2"/>
      <c r="B1997" s="86"/>
      <c r="C1997" s="87"/>
      <c r="D1997" s="88"/>
      <c r="E1997" s="89"/>
      <c r="F1997" s="90"/>
      <c r="G1997" s="2"/>
      <c r="H1997" s="38" t="str">
        <f t="shared" si="155"/>
        <v/>
      </c>
      <c r="I1997" s="2"/>
      <c r="M1997" s="6" t="str">
        <f t="shared" si="156"/>
        <v/>
      </c>
      <c r="N1997" s="7" t="str">
        <f>IF($D1997="", "", IF(COUNTIF(Budgets!$T$11:$T$20, $D1997)&gt;0, $F$9, IF(COUNTIF(Budgets!$T$22:$T$46, $D1997)&gt;0, $E$9, "")))</f>
        <v/>
      </c>
      <c r="P1997" s="12" t="str">
        <f t="shared" si="157"/>
        <v/>
      </c>
      <c r="R1997" s="12" t="str">
        <f t="shared" si="158"/>
        <v/>
      </c>
      <c r="T1997" s="12" t="str">
        <f ca="1">IFERROR(INDEX(Report!$BE$6:$BE$17, MATCH($P1997, Report!$AZ$6:$AZ$17, 0)), "")</f>
        <v/>
      </c>
      <c r="V1997" s="12" t="str">
        <f t="shared" ca="1" si="159"/>
        <v/>
      </c>
      <c r="X1997" s="12" t="str">
        <f>IF($B1997="", "", IF(OR(ISNUMBER($B1997)=FALSE, $B1997&lt;Report!$AX$6, $B1997&gt;Report!$AY$17), "Red", ""))</f>
        <v/>
      </c>
    </row>
    <row r="1998" spans="1:24" x14ac:dyDescent="0.25">
      <c r="A1998" s="2"/>
      <c r="B1998" s="86"/>
      <c r="C1998" s="87"/>
      <c r="D1998" s="88"/>
      <c r="E1998" s="89"/>
      <c r="F1998" s="90"/>
      <c r="G1998" s="2"/>
      <c r="H1998" s="38" t="str">
        <f t="shared" si="155"/>
        <v/>
      </c>
      <c r="I1998" s="2"/>
      <c r="M1998" s="6" t="str">
        <f t="shared" si="156"/>
        <v/>
      </c>
      <c r="N1998" s="7" t="str">
        <f>IF($D1998="", "", IF(COUNTIF(Budgets!$T$11:$T$20, $D1998)&gt;0, $F$9, IF(COUNTIF(Budgets!$T$22:$T$46, $D1998)&gt;0, $E$9, "")))</f>
        <v/>
      </c>
      <c r="P1998" s="12" t="str">
        <f t="shared" si="157"/>
        <v/>
      </c>
      <c r="R1998" s="12" t="str">
        <f t="shared" si="158"/>
        <v/>
      </c>
      <c r="T1998" s="12" t="str">
        <f ca="1">IFERROR(INDEX(Report!$BE$6:$BE$17, MATCH($P1998, Report!$AZ$6:$AZ$17, 0)), "")</f>
        <v/>
      </c>
      <c r="V1998" s="12" t="str">
        <f t="shared" ca="1" si="159"/>
        <v/>
      </c>
      <c r="X1998" s="12" t="str">
        <f>IF($B1998="", "", IF(OR(ISNUMBER($B1998)=FALSE, $B1998&lt;Report!$AX$6, $B1998&gt;Report!$AY$17), "Red", ""))</f>
        <v/>
      </c>
    </row>
    <row r="1999" spans="1:24" x14ac:dyDescent="0.25">
      <c r="A1999" s="2"/>
      <c r="B1999" s="86"/>
      <c r="C1999" s="87"/>
      <c r="D1999" s="88"/>
      <c r="E1999" s="89"/>
      <c r="F1999" s="90"/>
      <c r="G1999" s="2"/>
      <c r="H1999" s="38" t="str">
        <f t="shared" si="155"/>
        <v/>
      </c>
      <c r="I1999" s="2"/>
      <c r="M1999" s="6" t="str">
        <f t="shared" si="156"/>
        <v/>
      </c>
      <c r="N1999" s="7" t="str">
        <f>IF($D1999="", "", IF(COUNTIF(Budgets!$T$11:$T$20, $D1999)&gt;0, $F$9, IF(COUNTIF(Budgets!$T$22:$T$46, $D1999)&gt;0, $E$9, "")))</f>
        <v/>
      </c>
      <c r="P1999" s="12" t="str">
        <f t="shared" si="157"/>
        <v/>
      </c>
      <c r="R1999" s="12" t="str">
        <f t="shared" si="158"/>
        <v/>
      </c>
      <c r="T1999" s="12" t="str">
        <f ca="1">IFERROR(INDEX(Report!$BE$6:$BE$17, MATCH($P1999, Report!$AZ$6:$AZ$17, 0)), "")</f>
        <v/>
      </c>
      <c r="V1999" s="12" t="str">
        <f t="shared" ca="1" si="159"/>
        <v/>
      </c>
      <c r="X1999" s="12" t="str">
        <f>IF($B1999="", "", IF(OR(ISNUMBER($B1999)=FALSE, $B1999&lt;Report!$AX$6, $B1999&gt;Report!$AY$17), "Red", ""))</f>
        <v/>
      </c>
    </row>
    <row r="2000" spans="1:24" x14ac:dyDescent="0.25">
      <c r="A2000" s="2"/>
      <c r="B2000" s="86"/>
      <c r="C2000" s="87"/>
      <c r="D2000" s="88"/>
      <c r="E2000" s="89"/>
      <c r="F2000" s="90"/>
      <c r="G2000" s="2"/>
      <c r="H2000" s="38" t="str">
        <f t="shared" si="155"/>
        <v/>
      </c>
      <c r="I2000" s="2"/>
      <c r="M2000" s="6" t="str">
        <f t="shared" si="156"/>
        <v/>
      </c>
      <c r="N2000" s="7" t="str">
        <f>IF($D2000="", "", IF(COUNTIF(Budgets!$T$11:$T$20, $D2000)&gt;0, $F$9, IF(COUNTIF(Budgets!$T$22:$T$46, $D2000)&gt;0, $E$9, "")))</f>
        <v/>
      </c>
      <c r="P2000" s="12" t="str">
        <f t="shared" si="157"/>
        <v/>
      </c>
      <c r="R2000" s="12" t="str">
        <f t="shared" si="158"/>
        <v/>
      </c>
      <c r="T2000" s="12" t="str">
        <f ca="1">IFERROR(INDEX(Report!$BE$6:$BE$17, MATCH($P2000, Report!$AZ$6:$AZ$17, 0)), "")</f>
        <v/>
      </c>
      <c r="V2000" s="12" t="str">
        <f t="shared" ca="1" si="159"/>
        <v/>
      </c>
      <c r="X2000" s="12" t="str">
        <f>IF($B2000="", "", IF(OR(ISNUMBER($B2000)=FALSE, $B2000&lt;Report!$AX$6, $B2000&gt;Report!$AY$17), "Red", ""))</f>
        <v/>
      </c>
    </row>
    <row r="2001" spans="1:24" x14ac:dyDescent="0.25">
      <c r="A2001" s="2"/>
      <c r="B2001" s="86"/>
      <c r="C2001" s="87"/>
      <c r="D2001" s="88"/>
      <c r="E2001" s="89"/>
      <c r="F2001" s="90"/>
      <c r="G2001" s="2"/>
      <c r="H2001" s="38" t="str">
        <f t="shared" si="155"/>
        <v/>
      </c>
      <c r="I2001" s="2"/>
      <c r="M2001" s="6" t="str">
        <f t="shared" si="156"/>
        <v/>
      </c>
      <c r="N2001" s="7" t="str">
        <f>IF($D2001="", "", IF(COUNTIF(Budgets!$T$11:$T$20, $D2001)&gt;0, $F$9, IF(COUNTIF(Budgets!$T$22:$T$46, $D2001)&gt;0, $E$9, "")))</f>
        <v/>
      </c>
      <c r="P2001" s="12" t="str">
        <f t="shared" si="157"/>
        <v/>
      </c>
      <c r="R2001" s="12" t="str">
        <f t="shared" si="158"/>
        <v/>
      </c>
      <c r="T2001" s="12" t="str">
        <f ca="1">IFERROR(INDEX(Report!$BE$6:$BE$17, MATCH($P2001, Report!$AZ$6:$AZ$17, 0)), "")</f>
        <v/>
      </c>
      <c r="V2001" s="12" t="str">
        <f t="shared" ca="1" si="159"/>
        <v/>
      </c>
      <c r="X2001" s="12" t="str">
        <f>IF($B2001="", "", IF(OR(ISNUMBER($B2001)=FALSE, $B2001&lt;Report!$AX$6, $B2001&gt;Report!$AY$17), "Red", ""))</f>
        <v/>
      </c>
    </row>
    <row r="2002" spans="1:24" x14ac:dyDescent="0.25">
      <c r="A2002" s="2"/>
      <c r="B2002" s="86"/>
      <c r="C2002" s="87"/>
      <c r="D2002" s="88"/>
      <c r="E2002" s="89"/>
      <c r="F2002" s="90"/>
      <c r="G2002" s="2"/>
      <c r="H2002" s="38" t="str">
        <f t="shared" si="155"/>
        <v/>
      </c>
      <c r="I2002" s="2"/>
      <c r="M2002" s="6" t="str">
        <f t="shared" si="156"/>
        <v/>
      </c>
      <c r="N2002" s="7" t="str">
        <f>IF($D2002="", "", IF(COUNTIF(Budgets!$T$11:$T$20, $D2002)&gt;0, $F$9, IF(COUNTIF(Budgets!$T$22:$T$46, $D2002)&gt;0, $E$9, "")))</f>
        <v/>
      </c>
      <c r="P2002" s="12" t="str">
        <f t="shared" si="157"/>
        <v/>
      </c>
      <c r="R2002" s="12" t="str">
        <f t="shared" si="158"/>
        <v/>
      </c>
      <c r="T2002" s="12" t="str">
        <f ca="1">IFERROR(INDEX(Report!$BE$6:$BE$17, MATCH($P2002, Report!$AZ$6:$AZ$17, 0)), "")</f>
        <v/>
      </c>
      <c r="V2002" s="12" t="str">
        <f t="shared" ca="1" si="159"/>
        <v/>
      </c>
      <c r="X2002" s="12" t="str">
        <f>IF($B2002="", "", IF(OR(ISNUMBER($B2002)=FALSE, $B2002&lt;Report!$AX$6, $B2002&gt;Report!$AY$17), "Red", ""))</f>
        <v/>
      </c>
    </row>
    <row r="2003" spans="1:24" x14ac:dyDescent="0.25">
      <c r="A2003" s="2"/>
      <c r="B2003" s="86"/>
      <c r="C2003" s="87"/>
      <c r="D2003" s="88"/>
      <c r="E2003" s="89"/>
      <c r="F2003" s="90"/>
      <c r="G2003" s="2"/>
      <c r="H2003" s="38" t="str">
        <f t="shared" si="155"/>
        <v/>
      </c>
      <c r="I2003" s="2"/>
      <c r="M2003" s="6" t="str">
        <f t="shared" si="156"/>
        <v/>
      </c>
      <c r="N2003" s="7" t="str">
        <f>IF($D2003="", "", IF(COUNTIF(Budgets!$T$11:$T$20, $D2003)&gt;0, $F$9, IF(COUNTIF(Budgets!$T$22:$T$46, $D2003)&gt;0, $E$9, "")))</f>
        <v/>
      </c>
      <c r="P2003" s="12" t="str">
        <f t="shared" si="157"/>
        <v/>
      </c>
      <c r="R2003" s="12" t="str">
        <f t="shared" si="158"/>
        <v/>
      </c>
      <c r="T2003" s="12" t="str">
        <f ca="1">IFERROR(INDEX(Report!$BE$6:$BE$17, MATCH($P2003, Report!$AZ$6:$AZ$17, 0)), "")</f>
        <v/>
      </c>
      <c r="V2003" s="12" t="str">
        <f t="shared" ca="1" si="159"/>
        <v/>
      </c>
      <c r="X2003" s="12" t="str">
        <f>IF($B2003="", "", IF(OR(ISNUMBER($B2003)=FALSE, $B2003&lt;Report!$AX$6, $B2003&gt;Report!$AY$17), "Red", ""))</f>
        <v/>
      </c>
    </row>
    <row r="2004" spans="1:24" x14ac:dyDescent="0.25">
      <c r="A2004" s="2"/>
      <c r="B2004" s="86"/>
      <c r="C2004" s="87"/>
      <c r="D2004" s="88"/>
      <c r="E2004" s="89"/>
      <c r="F2004" s="90"/>
      <c r="G2004" s="2"/>
      <c r="H2004" s="38" t="str">
        <f t="shared" si="155"/>
        <v/>
      </c>
      <c r="I2004" s="2"/>
      <c r="M2004" s="6" t="str">
        <f t="shared" si="156"/>
        <v/>
      </c>
      <c r="N2004" s="7" t="str">
        <f>IF($D2004="", "", IF(COUNTIF(Budgets!$T$11:$T$20, $D2004)&gt;0, $F$9, IF(COUNTIF(Budgets!$T$22:$T$46, $D2004)&gt;0, $E$9, "")))</f>
        <v/>
      </c>
      <c r="P2004" s="12" t="str">
        <f t="shared" si="157"/>
        <v/>
      </c>
      <c r="R2004" s="12" t="str">
        <f t="shared" si="158"/>
        <v/>
      </c>
      <c r="T2004" s="12" t="str">
        <f ca="1">IFERROR(INDEX(Report!$BE$6:$BE$17, MATCH($P2004, Report!$AZ$6:$AZ$17, 0)), "")</f>
        <v/>
      </c>
      <c r="V2004" s="12" t="str">
        <f t="shared" ca="1" si="159"/>
        <v/>
      </c>
      <c r="X2004" s="12" t="str">
        <f>IF($B2004="", "", IF(OR(ISNUMBER($B2004)=FALSE, $B2004&lt;Report!$AX$6, $B2004&gt;Report!$AY$17), "Red", ""))</f>
        <v/>
      </c>
    </row>
    <row r="2005" spans="1:24" x14ac:dyDescent="0.25">
      <c r="A2005" s="2"/>
      <c r="B2005" s="86"/>
      <c r="C2005" s="87"/>
      <c r="D2005" s="88"/>
      <c r="E2005" s="89"/>
      <c r="F2005" s="90"/>
      <c r="G2005" s="2"/>
      <c r="H2005" s="38" t="str">
        <f t="shared" si="155"/>
        <v/>
      </c>
      <c r="I2005" s="2"/>
      <c r="M2005" s="6" t="str">
        <f t="shared" si="156"/>
        <v/>
      </c>
      <c r="N2005" s="7" t="str">
        <f>IF($D2005="", "", IF(COUNTIF(Budgets!$T$11:$T$20, $D2005)&gt;0, $F$9, IF(COUNTIF(Budgets!$T$22:$T$46, $D2005)&gt;0, $E$9, "")))</f>
        <v/>
      </c>
      <c r="P2005" s="12" t="str">
        <f t="shared" si="157"/>
        <v/>
      </c>
      <c r="R2005" s="12" t="str">
        <f t="shared" si="158"/>
        <v/>
      </c>
      <c r="T2005" s="12" t="str">
        <f ca="1">IFERROR(INDEX(Report!$BE$6:$BE$17, MATCH($P2005, Report!$AZ$6:$AZ$17, 0)), "")</f>
        <v/>
      </c>
      <c r="V2005" s="12" t="str">
        <f t="shared" ca="1" si="159"/>
        <v/>
      </c>
      <c r="X2005" s="12" t="str">
        <f>IF($B2005="", "", IF(OR(ISNUMBER($B2005)=FALSE, $B2005&lt;Report!$AX$6, $B2005&gt;Report!$AY$17), "Red", ""))</f>
        <v/>
      </c>
    </row>
    <row r="2006" spans="1:24" x14ac:dyDescent="0.25">
      <c r="A2006" s="2"/>
      <c r="B2006" s="86"/>
      <c r="C2006" s="87"/>
      <c r="D2006" s="88"/>
      <c r="E2006" s="89"/>
      <c r="F2006" s="90"/>
      <c r="G2006" s="2"/>
      <c r="H2006" s="38" t="str">
        <f t="shared" si="155"/>
        <v/>
      </c>
      <c r="I2006" s="2"/>
      <c r="M2006" s="6" t="str">
        <f t="shared" si="156"/>
        <v/>
      </c>
      <c r="N2006" s="7" t="str">
        <f>IF($D2006="", "", IF(COUNTIF(Budgets!$T$11:$T$20, $D2006)&gt;0, $F$9, IF(COUNTIF(Budgets!$T$22:$T$46, $D2006)&gt;0, $E$9, "")))</f>
        <v/>
      </c>
      <c r="P2006" s="12" t="str">
        <f t="shared" si="157"/>
        <v/>
      </c>
      <c r="R2006" s="12" t="str">
        <f t="shared" si="158"/>
        <v/>
      </c>
      <c r="T2006" s="12" t="str">
        <f ca="1">IFERROR(INDEX(Report!$BE$6:$BE$17, MATCH($P2006, Report!$AZ$6:$AZ$17, 0)), "")</f>
        <v/>
      </c>
      <c r="V2006" s="12" t="str">
        <f t="shared" ca="1" si="159"/>
        <v/>
      </c>
      <c r="X2006" s="12" t="str">
        <f>IF($B2006="", "", IF(OR(ISNUMBER($B2006)=FALSE, $B2006&lt;Report!$AX$6, $B2006&gt;Report!$AY$17), "Red", ""))</f>
        <v/>
      </c>
    </row>
    <row r="2007" spans="1:24" x14ac:dyDescent="0.25">
      <c r="A2007" s="2"/>
      <c r="B2007" s="86"/>
      <c r="C2007" s="87"/>
      <c r="D2007" s="88"/>
      <c r="E2007" s="89"/>
      <c r="F2007" s="90"/>
      <c r="G2007" s="2"/>
      <c r="H2007" s="38" t="str">
        <f t="shared" si="155"/>
        <v/>
      </c>
      <c r="I2007" s="2"/>
      <c r="M2007" s="6" t="str">
        <f t="shared" si="156"/>
        <v/>
      </c>
      <c r="N2007" s="7" t="str">
        <f>IF($D2007="", "", IF(COUNTIF(Budgets!$T$11:$T$20, $D2007)&gt;0, $F$9, IF(COUNTIF(Budgets!$T$22:$T$46, $D2007)&gt;0, $E$9, "")))</f>
        <v/>
      </c>
      <c r="P2007" s="12" t="str">
        <f t="shared" si="157"/>
        <v/>
      </c>
      <c r="R2007" s="12" t="str">
        <f t="shared" si="158"/>
        <v/>
      </c>
      <c r="T2007" s="12" t="str">
        <f ca="1">IFERROR(INDEX(Report!$BE$6:$BE$17, MATCH($P2007, Report!$AZ$6:$AZ$17, 0)), "")</f>
        <v/>
      </c>
      <c r="V2007" s="12" t="str">
        <f t="shared" ca="1" si="159"/>
        <v/>
      </c>
      <c r="X2007" s="12" t="str">
        <f>IF($B2007="", "", IF(OR(ISNUMBER($B2007)=FALSE, $B2007&lt;Report!$AX$6, $B2007&gt;Report!$AY$17), "Red", ""))</f>
        <v/>
      </c>
    </row>
    <row r="2008" spans="1:24" x14ac:dyDescent="0.25">
      <c r="A2008" s="2"/>
      <c r="B2008" s="86"/>
      <c r="C2008" s="87"/>
      <c r="D2008" s="88"/>
      <c r="E2008" s="89"/>
      <c r="F2008" s="90"/>
      <c r="G2008" s="2"/>
      <c r="H2008" s="38" t="str">
        <f t="shared" si="155"/>
        <v/>
      </c>
      <c r="I2008" s="2"/>
      <c r="M2008" s="6" t="str">
        <f t="shared" si="156"/>
        <v/>
      </c>
      <c r="N2008" s="7" t="str">
        <f>IF($D2008="", "", IF(COUNTIF(Budgets!$T$11:$T$20, $D2008)&gt;0, $F$9, IF(COUNTIF(Budgets!$T$22:$T$46, $D2008)&gt;0, $E$9, "")))</f>
        <v/>
      </c>
      <c r="P2008" s="12" t="str">
        <f t="shared" si="157"/>
        <v/>
      </c>
      <c r="R2008" s="12" t="str">
        <f t="shared" si="158"/>
        <v/>
      </c>
      <c r="T2008" s="12" t="str">
        <f ca="1">IFERROR(INDEX(Report!$BE$6:$BE$17, MATCH($P2008, Report!$AZ$6:$AZ$17, 0)), "")</f>
        <v/>
      </c>
      <c r="V2008" s="12" t="str">
        <f t="shared" ca="1" si="159"/>
        <v/>
      </c>
      <c r="X2008" s="12" t="str">
        <f>IF($B2008="", "", IF(OR(ISNUMBER($B2008)=FALSE, $B2008&lt;Report!$AX$6, $B2008&gt;Report!$AY$17), "Red", ""))</f>
        <v/>
      </c>
    </row>
    <row r="2009" spans="1:24" x14ac:dyDescent="0.25">
      <c r="A2009" s="2"/>
      <c r="B2009" s="86"/>
      <c r="C2009" s="87"/>
      <c r="D2009" s="88"/>
      <c r="E2009" s="89"/>
      <c r="F2009" s="90"/>
      <c r="G2009" s="2"/>
      <c r="H2009" s="38" t="str">
        <f t="shared" si="155"/>
        <v/>
      </c>
      <c r="I2009" s="2"/>
      <c r="M2009" s="6" t="str">
        <f t="shared" si="156"/>
        <v/>
      </c>
      <c r="N2009" s="7" t="str">
        <f>IF($D2009="", "", IF(COUNTIF(Budgets!$T$11:$T$20, $D2009)&gt;0, $F$9, IF(COUNTIF(Budgets!$T$22:$T$46, $D2009)&gt;0, $E$9, "")))</f>
        <v/>
      </c>
      <c r="P2009" s="12" t="str">
        <f t="shared" si="157"/>
        <v/>
      </c>
      <c r="R2009" s="12" t="str">
        <f t="shared" si="158"/>
        <v/>
      </c>
      <c r="T2009" s="12" t="str">
        <f ca="1">IFERROR(INDEX(Report!$BE$6:$BE$17, MATCH($P2009, Report!$AZ$6:$AZ$17, 0)), "")</f>
        <v/>
      </c>
      <c r="V2009" s="12" t="str">
        <f t="shared" ca="1" si="159"/>
        <v/>
      </c>
      <c r="X2009" s="12" t="str">
        <f>IF($B2009="", "", IF(OR(ISNUMBER($B2009)=FALSE, $B2009&lt;Report!$AX$6, $B2009&gt;Report!$AY$17), "Red", ""))</f>
        <v/>
      </c>
    </row>
    <row r="2010" spans="1:24" x14ac:dyDescent="0.25">
      <c r="A2010" s="2"/>
      <c r="B2010" s="86"/>
      <c r="C2010" s="87"/>
      <c r="D2010" s="88"/>
      <c r="E2010" s="89"/>
      <c r="F2010" s="90"/>
      <c r="G2010" s="2"/>
      <c r="H2010" s="38" t="str">
        <f t="shared" si="155"/>
        <v/>
      </c>
      <c r="I2010" s="2"/>
      <c r="M2010" s="6" t="str">
        <f t="shared" si="156"/>
        <v/>
      </c>
      <c r="N2010" s="7" t="str">
        <f>IF($D2010="", "", IF(COUNTIF(Budgets!$T$11:$T$20, $D2010)&gt;0, $F$9, IF(COUNTIF(Budgets!$T$22:$T$46, $D2010)&gt;0, $E$9, "")))</f>
        <v/>
      </c>
      <c r="P2010" s="12" t="str">
        <f t="shared" si="157"/>
        <v/>
      </c>
      <c r="R2010" s="12" t="str">
        <f t="shared" si="158"/>
        <v/>
      </c>
      <c r="T2010" s="12" t="str">
        <f ca="1">IFERROR(INDEX(Report!$BE$6:$BE$17, MATCH($P2010, Report!$AZ$6:$AZ$17, 0)), "")</f>
        <v/>
      </c>
      <c r="V2010" s="12" t="str">
        <f t="shared" ca="1" si="159"/>
        <v/>
      </c>
      <c r="X2010" s="12" t="str">
        <f>IF($B2010="", "", IF(OR(ISNUMBER($B2010)=FALSE, $B2010&lt;Report!$AX$6, $B2010&gt;Report!$AY$17), "Red", ""))</f>
        <v/>
      </c>
    </row>
    <row r="2011" spans="1:24" x14ac:dyDescent="0.25">
      <c r="A2011" s="2"/>
      <c r="B2011" s="86"/>
      <c r="C2011" s="87"/>
      <c r="D2011" s="88"/>
      <c r="E2011" s="89"/>
      <c r="F2011" s="90"/>
      <c r="G2011" s="2"/>
      <c r="H2011" s="38" t="str">
        <f t="shared" si="155"/>
        <v/>
      </c>
      <c r="I2011" s="2"/>
      <c r="M2011" s="6" t="str">
        <f t="shared" si="156"/>
        <v/>
      </c>
      <c r="N2011" s="7" t="str">
        <f>IF($D2011="", "", IF(COUNTIF(Budgets!$T$11:$T$20, $D2011)&gt;0, $F$9, IF(COUNTIF(Budgets!$T$22:$T$46, $D2011)&gt;0, $E$9, "")))</f>
        <v/>
      </c>
      <c r="P2011" s="12" t="str">
        <f t="shared" si="157"/>
        <v/>
      </c>
      <c r="R2011" s="12" t="str">
        <f t="shared" si="158"/>
        <v/>
      </c>
      <c r="T2011" s="12" t="str">
        <f ca="1">IFERROR(INDEX(Report!$BE$6:$BE$17, MATCH($P2011, Report!$AZ$6:$AZ$17, 0)), "")</f>
        <v/>
      </c>
      <c r="V2011" s="12" t="str">
        <f t="shared" ca="1" si="159"/>
        <v/>
      </c>
      <c r="X2011" s="12" t="str">
        <f>IF($B2011="", "", IF(OR(ISNUMBER($B2011)=FALSE, $B2011&lt;Report!$AX$6, $B2011&gt;Report!$AY$17), "Red", ""))</f>
        <v/>
      </c>
    </row>
    <row r="2012" spans="1:24" x14ac:dyDescent="0.25">
      <c r="A2012" s="2"/>
      <c r="B2012" s="86"/>
      <c r="C2012" s="87"/>
      <c r="D2012" s="88"/>
      <c r="E2012" s="89"/>
      <c r="F2012" s="90"/>
      <c r="G2012" s="2"/>
      <c r="H2012" s="38" t="str">
        <f t="shared" si="155"/>
        <v/>
      </c>
      <c r="I2012" s="2"/>
      <c r="M2012" s="6" t="str">
        <f t="shared" si="156"/>
        <v/>
      </c>
      <c r="N2012" s="7" t="str">
        <f>IF($D2012="", "", IF(COUNTIF(Budgets!$T$11:$T$20, $D2012)&gt;0, $F$9, IF(COUNTIF(Budgets!$T$22:$T$46, $D2012)&gt;0, $E$9, "")))</f>
        <v/>
      </c>
      <c r="P2012" s="12" t="str">
        <f t="shared" si="157"/>
        <v/>
      </c>
      <c r="R2012" s="12" t="str">
        <f t="shared" si="158"/>
        <v/>
      </c>
      <c r="T2012" s="12" t="str">
        <f ca="1">IFERROR(INDEX(Report!$BE$6:$BE$17, MATCH($P2012, Report!$AZ$6:$AZ$17, 0)), "")</f>
        <v/>
      </c>
      <c r="V2012" s="12" t="str">
        <f t="shared" ca="1" si="159"/>
        <v/>
      </c>
      <c r="X2012" s="12" t="str">
        <f>IF($B2012="", "", IF(OR(ISNUMBER($B2012)=FALSE, $B2012&lt;Report!$AX$6, $B2012&gt;Report!$AY$17), "Red", ""))</f>
        <v/>
      </c>
    </row>
    <row r="2013" spans="1:24" x14ac:dyDescent="0.25">
      <c r="A2013" s="2"/>
      <c r="B2013" s="86"/>
      <c r="C2013" s="87"/>
      <c r="D2013" s="88"/>
      <c r="E2013" s="89"/>
      <c r="F2013" s="90"/>
      <c r="G2013" s="2"/>
      <c r="H2013" s="38" t="str">
        <f t="shared" si="155"/>
        <v/>
      </c>
      <c r="I2013" s="2"/>
      <c r="M2013" s="6" t="str">
        <f t="shared" si="156"/>
        <v/>
      </c>
      <c r="N2013" s="7" t="str">
        <f>IF($D2013="", "", IF(COUNTIF(Budgets!$T$11:$T$20, $D2013)&gt;0, $F$9, IF(COUNTIF(Budgets!$T$22:$T$46, $D2013)&gt;0, $E$9, "")))</f>
        <v/>
      </c>
      <c r="P2013" s="12" t="str">
        <f t="shared" si="157"/>
        <v/>
      </c>
      <c r="R2013" s="12" t="str">
        <f t="shared" si="158"/>
        <v/>
      </c>
      <c r="T2013" s="12" t="str">
        <f ca="1">IFERROR(INDEX(Report!$BE$6:$BE$17, MATCH($P2013, Report!$AZ$6:$AZ$17, 0)), "")</f>
        <v/>
      </c>
      <c r="V2013" s="12" t="str">
        <f t="shared" ca="1" si="159"/>
        <v/>
      </c>
      <c r="X2013" s="12" t="str">
        <f>IF($B2013="", "", IF(OR(ISNUMBER($B2013)=FALSE, $B2013&lt;Report!$AX$6, $B2013&gt;Report!$AY$17), "Red", ""))</f>
        <v/>
      </c>
    </row>
    <row r="2014" spans="1:24" x14ac:dyDescent="0.25">
      <c r="A2014" s="2"/>
      <c r="B2014" s="86"/>
      <c r="C2014" s="87"/>
      <c r="D2014" s="88"/>
      <c r="E2014" s="89"/>
      <c r="F2014" s="90"/>
      <c r="G2014" s="2"/>
      <c r="H2014" s="38" t="str">
        <f t="shared" si="155"/>
        <v/>
      </c>
      <c r="I2014" s="2"/>
      <c r="M2014" s="6" t="str">
        <f t="shared" si="156"/>
        <v/>
      </c>
      <c r="N2014" s="7" t="str">
        <f>IF($D2014="", "", IF(COUNTIF(Budgets!$T$11:$T$20, $D2014)&gt;0, $F$9, IF(COUNTIF(Budgets!$T$22:$T$46, $D2014)&gt;0, $E$9, "")))</f>
        <v/>
      </c>
      <c r="P2014" s="12" t="str">
        <f t="shared" si="157"/>
        <v/>
      </c>
      <c r="R2014" s="12" t="str">
        <f t="shared" si="158"/>
        <v/>
      </c>
      <c r="T2014" s="12" t="str">
        <f ca="1">IFERROR(INDEX(Report!$BE$6:$BE$17, MATCH($P2014, Report!$AZ$6:$AZ$17, 0)), "")</f>
        <v/>
      </c>
      <c r="V2014" s="12" t="str">
        <f t="shared" ca="1" si="159"/>
        <v/>
      </c>
      <c r="X2014" s="12" t="str">
        <f>IF($B2014="", "", IF(OR(ISNUMBER($B2014)=FALSE, $B2014&lt;Report!$AX$6, $B2014&gt;Report!$AY$17), "Red", ""))</f>
        <v/>
      </c>
    </row>
    <row r="2015" spans="1:24" x14ac:dyDescent="0.25">
      <c r="A2015" s="2"/>
      <c r="B2015" s="86"/>
      <c r="C2015" s="87"/>
      <c r="D2015" s="88"/>
      <c r="E2015" s="89"/>
      <c r="F2015" s="90"/>
      <c r="G2015" s="2"/>
      <c r="H2015" s="38" t="str">
        <f t="shared" si="155"/>
        <v/>
      </c>
      <c r="I2015" s="2"/>
      <c r="M2015" s="6" t="str">
        <f t="shared" si="156"/>
        <v/>
      </c>
      <c r="N2015" s="7" t="str">
        <f>IF($D2015="", "", IF(COUNTIF(Budgets!$T$11:$T$20, $D2015)&gt;0, $F$9, IF(COUNTIF(Budgets!$T$22:$T$46, $D2015)&gt;0, $E$9, "")))</f>
        <v/>
      </c>
      <c r="P2015" s="12" t="str">
        <f t="shared" si="157"/>
        <v/>
      </c>
      <c r="R2015" s="12" t="str">
        <f t="shared" si="158"/>
        <v/>
      </c>
      <c r="T2015" s="12" t="str">
        <f ca="1">IFERROR(INDEX(Report!$BE$6:$BE$17, MATCH($P2015, Report!$AZ$6:$AZ$17, 0)), "")</f>
        <v/>
      </c>
      <c r="V2015" s="12" t="str">
        <f t="shared" ca="1" si="159"/>
        <v/>
      </c>
      <c r="X2015" s="12" t="str">
        <f>IF($B2015="", "", IF(OR(ISNUMBER($B2015)=FALSE, $B2015&lt;Report!$AX$6, $B2015&gt;Report!$AY$17), "Red", ""))</f>
        <v/>
      </c>
    </row>
    <row r="2016" spans="1:24" x14ac:dyDescent="0.25">
      <c r="A2016" s="2"/>
      <c r="B2016" s="86"/>
      <c r="C2016" s="87"/>
      <c r="D2016" s="88"/>
      <c r="E2016" s="89"/>
      <c r="F2016" s="90"/>
      <c r="G2016" s="2"/>
      <c r="H2016" s="38" t="str">
        <f t="shared" si="155"/>
        <v/>
      </c>
      <c r="I2016" s="2"/>
      <c r="M2016" s="6" t="str">
        <f t="shared" si="156"/>
        <v/>
      </c>
      <c r="N2016" s="7" t="str">
        <f>IF($D2016="", "", IF(COUNTIF(Budgets!$T$11:$T$20, $D2016)&gt;0, $F$9, IF(COUNTIF(Budgets!$T$22:$T$46, $D2016)&gt;0, $E$9, "")))</f>
        <v/>
      </c>
      <c r="P2016" s="12" t="str">
        <f t="shared" si="157"/>
        <v/>
      </c>
      <c r="R2016" s="12" t="str">
        <f t="shared" si="158"/>
        <v/>
      </c>
      <c r="T2016" s="12" t="str">
        <f ca="1">IFERROR(INDEX(Report!$BE$6:$BE$17, MATCH($P2016, Report!$AZ$6:$AZ$17, 0)), "")</f>
        <v/>
      </c>
      <c r="V2016" s="12" t="str">
        <f t="shared" ca="1" si="159"/>
        <v/>
      </c>
      <c r="X2016" s="12" t="str">
        <f>IF($B2016="", "", IF(OR(ISNUMBER($B2016)=FALSE, $B2016&lt;Report!$AX$6, $B2016&gt;Report!$AY$17), "Red", ""))</f>
        <v/>
      </c>
    </row>
    <row r="2017" spans="1:24" x14ac:dyDescent="0.25">
      <c r="A2017" s="2"/>
      <c r="B2017" s="86"/>
      <c r="C2017" s="87"/>
      <c r="D2017" s="88"/>
      <c r="E2017" s="89"/>
      <c r="F2017" s="90"/>
      <c r="G2017" s="2"/>
      <c r="H2017" s="38" t="str">
        <f t="shared" si="155"/>
        <v/>
      </c>
      <c r="I2017" s="2"/>
      <c r="M2017" s="6" t="str">
        <f t="shared" si="156"/>
        <v/>
      </c>
      <c r="N2017" s="7" t="str">
        <f>IF($D2017="", "", IF(COUNTIF(Budgets!$T$11:$T$20, $D2017)&gt;0, $F$9, IF(COUNTIF(Budgets!$T$22:$T$46, $D2017)&gt;0, $E$9, "")))</f>
        <v/>
      </c>
      <c r="P2017" s="12" t="str">
        <f t="shared" si="157"/>
        <v/>
      </c>
      <c r="R2017" s="12" t="str">
        <f t="shared" si="158"/>
        <v/>
      </c>
      <c r="T2017" s="12" t="str">
        <f ca="1">IFERROR(INDEX(Report!$BE$6:$BE$17, MATCH($P2017, Report!$AZ$6:$AZ$17, 0)), "")</f>
        <v/>
      </c>
      <c r="V2017" s="12" t="str">
        <f t="shared" ca="1" si="159"/>
        <v/>
      </c>
      <c r="X2017" s="12" t="str">
        <f>IF($B2017="", "", IF(OR(ISNUMBER($B2017)=FALSE, $B2017&lt;Report!$AX$6, $B2017&gt;Report!$AY$17), "Red", ""))</f>
        <v/>
      </c>
    </row>
    <row r="2018" spans="1:24" x14ac:dyDescent="0.25">
      <c r="A2018" s="2"/>
      <c r="B2018" s="86"/>
      <c r="C2018" s="87"/>
      <c r="D2018" s="88"/>
      <c r="E2018" s="89"/>
      <c r="F2018" s="90"/>
      <c r="G2018" s="2"/>
      <c r="H2018" s="38" t="str">
        <f t="shared" si="155"/>
        <v/>
      </c>
      <c r="I2018" s="2"/>
      <c r="M2018" s="6" t="str">
        <f t="shared" si="156"/>
        <v/>
      </c>
      <c r="N2018" s="7" t="str">
        <f>IF($D2018="", "", IF(COUNTIF(Budgets!$T$11:$T$20, $D2018)&gt;0, $F$9, IF(COUNTIF(Budgets!$T$22:$T$46, $D2018)&gt;0, $E$9, "")))</f>
        <v/>
      </c>
      <c r="P2018" s="12" t="str">
        <f t="shared" si="157"/>
        <v/>
      </c>
      <c r="R2018" s="12" t="str">
        <f t="shared" si="158"/>
        <v/>
      </c>
      <c r="T2018" s="12" t="str">
        <f ca="1">IFERROR(INDEX(Report!$BE$6:$BE$17, MATCH($P2018, Report!$AZ$6:$AZ$17, 0)), "")</f>
        <v/>
      </c>
      <c r="V2018" s="12" t="str">
        <f t="shared" ca="1" si="159"/>
        <v/>
      </c>
      <c r="X2018" s="12" t="str">
        <f>IF($B2018="", "", IF(OR(ISNUMBER($B2018)=FALSE, $B2018&lt;Report!$AX$6, $B2018&gt;Report!$AY$17), "Red", ""))</f>
        <v/>
      </c>
    </row>
    <row r="2019" spans="1:24" x14ac:dyDescent="0.25">
      <c r="A2019" s="2"/>
      <c r="B2019" s="86"/>
      <c r="C2019" s="87"/>
      <c r="D2019" s="88"/>
      <c r="E2019" s="89"/>
      <c r="F2019" s="90"/>
      <c r="G2019" s="2"/>
      <c r="H2019" s="38" t="str">
        <f t="shared" si="155"/>
        <v/>
      </c>
      <c r="I2019" s="2"/>
      <c r="M2019" s="6" t="str">
        <f t="shared" si="156"/>
        <v/>
      </c>
      <c r="N2019" s="7" t="str">
        <f>IF($D2019="", "", IF(COUNTIF(Budgets!$T$11:$T$20, $D2019)&gt;0, $F$9, IF(COUNTIF(Budgets!$T$22:$T$46, $D2019)&gt;0, $E$9, "")))</f>
        <v/>
      </c>
      <c r="P2019" s="12" t="str">
        <f t="shared" si="157"/>
        <v/>
      </c>
      <c r="R2019" s="12" t="str">
        <f t="shared" si="158"/>
        <v/>
      </c>
      <c r="T2019" s="12" t="str">
        <f ca="1">IFERROR(INDEX(Report!$BE$6:$BE$17, MATCH($P2019, Report!$AZ$6:$AZ$17, 0)), "")</f>
        <v/>
      </c>
      <c r="V2019" s="12" t="str">
        <f t="shared" ca="1" si="159"/>
        <v/>
      </c>
      <c r="X2019" s="12" t="str">
        <f>IF($B2019="", "", IF(OR(ISNUMBER($B2019)=FALSE, $B2019&lt;Report!$AX$6, $B2019&gt;Report!$AY$17), "Red", ""))</f>
        <v/>
      </c>
    </row>
    <row r="2020" spans="1:24" x14ac:dyDescent="0.25">
      <c r="A2020" s="2"/>
      <c r="B2020" s="86"/>
      <c r="C2020" s="87"/>
      <c r="D2020" s="88"/>
      <c r="E2020" s="89"/>
      <c r="F2020" s="90"/>
      <c r="G2020" s="2"/>
      <c r="H2020" s="38" t="str">
        <f t="shared" si="155"/>
        <v/>
      </c>
      <c r="I2020" s="2"/>
      <c r="M2020" s="6" t="str">
        <f t="shared" si="156"/>
        <v/>
      </c>
      <c r="N2020" s="7" t="str">
        <f>IF($D2020="", "", IF(COUNTIF(Budgets!$T$11:$T$20, $D2020)&gt;0, $F$9, IF(COUNTIF(Budgets!$T$22:$T$46, $D2020)&gt;0, $E$9, "")))</f>
        <v/>
      </c>
      <c r="P2020" s="12" t="str">
        <f t="shared" si="157"/>
        <v/>
      </c>
      <c r="R2020" s="12" t="str">
        <f t="shared" si="158"/>
        <v/>
      </c>
      <c r="T2020" s="12" t="str">
        <f ca="1">IFERROR(INDEX(Report!$BE$6:$BE$17, MATCH($P2020, Report!$AZ$6:$AZ$17, 0)), "")</f>
        <v/>
      </c>
      <c r="V2020" s="12" t="str">
        <f t="shared" ca="1" si="159"/>
        <v/>
      </c>
      <c r="X2020" s="12" t="str">
        <f>IF($B2020="", "", IF(OR(ISNUMBER($B2020)=FALSE, $B2020&lt;Report!$AX$6, $B2020&gt;Report!$AY$17), "Red", ""))</f>
        <v/>
      </c>
    </row>
    <row r="2021" spans="1:24" x14ac:dyDescent="0.25">
      <c r="A2021" s="2"/>
      <c r="B2021" s="86"/>
      <c r="C2021" s="87"/>
      <c r="D2021" s="88"/>
      <c r="E2021" s="89"/>
      <c r="F2021" s="90"/>
      <c r="G2021" s="2"/>
      <c r="H2021" s="38" t="str">
        <f t="shared" si="155"/>
        <v/>
      </c>
      <c r="I2021" s="2"/>
      <c r="M2021" s="6" t="str">
        <f t="shared" si="156"/>
        <v/>
      </c>
      <c r="N2021" s="7" t="str">
        <f>IF($D2021="", "", IF(COUNTIF(Budgets!$T$11:$T$20, $D2021)&gt;0, $F$9, IF(COUNTIF(Budgets!$T$22:$T$46, $D2021)&gt;0, $E$9, "")))</f>
        <v/>
      </c>
      <c r="P2021" s="12" t="str">
        <f t="shared" si="157"/>
        <v/>
      </c>
      <c r="R2021" s="12" t="str">
        <f t="shared" si="158"/>
        <v/>
      </c>
      <c r="T2021" s="12" t="str">
        <f ca="1">IFERROR(INDEX(Report!$BE$6:$BE$17, MATCH($P2021, Report!$AZ$6:$AZ$17, 0)), "")</f>
        <v/>
      </c>
      <c r="V2021" s="12" t="str">
        <f t="shared" ca="1" si="159"/>
        <v/>
      </c>
      <c r="X2021" s="12" t="str">
        <f>IF($B2021="", "", IF(OR(ISNUMBER($B2021)=FALSE, $B2021&lt;Report!$AX$6, $B2021&gt;Report!$AY$17), "Red", ""))</f>
        <v/>
      </c>
    </row>
    <row r="2022" spans="1:24" x14ac:dyDescent="0.25">
      <c r="A2022" s="2"/>
      <c r="B2022" s="86"/>
      <c r="C2022" s="87"/>
      <c r="D2022" s="88"/>
      <c r="E2022" s="89"/>
      <c r="F2022" s="90"/>
      <c r="G2022" s="2"/>
      <c r="H2022" s="38" t="str">
        <f t="shared" si="155"/>
        <v/>
      </c>
      <c r="I2022" s="2"/>
      <c r="M2022" s="6" t="str">
        <f t="shared" si="156"/>
        <v/>
      </c>
      <c r="N2022" s="7" t="str">
        <f>IF($D2022="", "", IF(COUNTIF(Budgets!$T$11:$T$20, $D2022)&gt;0, $F$9, IF(COUNTIF(Budgets!$T$22:$T$46, $D2022)&gt;0, $E$9, "")))</f>
        <v/>
      </c>
      <c r="P2022" s="12" t="str">
        <f t="shared" si="157"/>
        <v/>
      </c>
      <c r="R2022" s="12" t="str">
        <f t="shared" si="158"/>
        <v/>
      </c>
      <c r="T2022" s="12" t="str">
        <f ca="1">IFERROR(INDEX(Report!$BE$6:$BE$17, MATCH($P2022, Report!$AZ$6:$AZ$17, 0)), "")</f>
        <v/>
      </c>
      <c r="V2022" s="12" t="str">
        <f t="shared" ca="1" si="159"/>
        <v/>
      </c>
      <c r="X2022" s="12" t="str">
        <f>IF($B2022="", "", IF(OR(ISNUMBER($B2022)=FALSE, $B2022&lt;Report!$AX$6, $B2022&gt;Report!$AY$17), "Red", ""))</f>
        <v/>
      </c>
    </row>
    <row r="2023" spans="1:24" x14ac:dyDescent="0.25">
      <c r="A2023" s="2"/>
      <c r="B2023" s="86"/>
      <c r="C2023" s="87"/>
      <c r="D2023" s="88"/>
      <c r="E2023" s="89"/>
      <c r="F2023" s="90"/>
      <c r="G2023" s="2"/>
      <c r="H2023" s="38" t="str">
        <f t="shared" si="155"/>
        <v/>
      </c>
      <c r="I2023" s="2"/>
      <c r="M2023" s="6" t="str">
        <f t="shared" si="156"/>
        <v/>
      </c>
      <c r="N2023" s="7" t="str">
        <f>IF($D2023="", "", IF(COUNTIF(Budgets!$T$11:$T$20, $D2023)&gt;0, $F$9, IF(COUNTIF(Budgets!$T$22:$T$46, $D2023)&gt;0, $E$9, "")))</f>
        <v/>
      </c>
      <c r="P2023" s="12" t="str">
        <f t="shared" si="157"/>
        <v/>
      </c>
      <c r="R2023" s="12" t="str">
        <f t="shared" si="158"/>
        <v/>
      </c>
      <c r="T2023" s="12" t="str">
        <f ca="1">IFERROR(INDEX(Report!$BE$6:$BE$17, MATCH($P2023, Report!$AZ$6:$AZ$17, 0)), "")</f>
        <v/>
      </c>
      <c r="V2023" s="12" t="str">
        <f t="shared" ca="1" si="159"/>
        <v/>
      </c>
      <c r="X2023" s="12" t="str">
        <f>IF($B2023="", "", IF(OR(ISNUMBER($B2023)=FALSE, $B2023&lt;Report!$AX$6, $B2023&gt;Report!$AY$17), "Red", ""))</f>
        <v/>
      </c>
    </row>
    <row r="2024" spans="1:24" x14ac:dyDescent="0.25">
      <c r="A2024" s="2"/>
      <c r="B2024" s="86"/>
      <c r="C2024" s="87"/>
      <c r="D2024" s="88"/>
      <c r="E2024" s="89"/>
      <c r="F2024" s="90"/>
      <c r="G2024" s="2"/>
      <c r="H2024" s="38" t="str">
        <f t="shared" si="155"/>
        <v/>
      </c>
      <c r="I2024" s="2"/>
      <c r="M2024" s="6" t="str">
        <f t="shared" si="156"/>
        <v/>
      </c>
      <c r="N2024" s="7" t="str">
        <f>IF($D2024="", "", IF(COUNTIF(Budgets!$T$11:$T$20, $D2024)&gt;0, $F$9, IF(COUNTIF(Budgets!$T$22:$T$46, $D2024)&gt;0, $E$9, "")))</f>
        <v/>
      </c>
      <c r="P2024" s="12" t="str">
        <f t="shared" si="157"/>
        <v/>
      </c>
      <c r="R2024" s="12" t="str">
        <f t="shared" si="158"/>
        <v/>
      </c>
      <c r="T2024" s="12" t="str">
        <f ca="1">IFERROR(INDEX(Report!$BE$6:$BE$17, MATCH($P2024, Report!$AZ$6:$AZ$17, 0)), "")</f>
        <v/>
      </c>
      <c r="V2024" s="12" t="str">
        <f t="shared" ca="1" si="159"/>
        <v/>
      </c>
      <c r="X2024" s="12" t="str">
        <f>IF($B2024="", "", IF(OR(ISNUMBER($B2024)=FALSE, $B2024&lt;Report!$AX$6, $B2024&gt;Report!$AY$17), "Red", ""))</f>
        <v/>
      </c>
    </row>
    <row r="2025" spans="1:24" x14ac:dyDescent="0.25">
      <c r="A2025" s="2"/>
      <c r="B2025" s="86"/>
      <c r="C2025" s="87"/>
      <c r="D2025" s="88"/>
      <c r="E2025" s="89"/>
      <c r="F2025" s="90"/>
      <c r="G2025" s="2"/>
      <c r="H2025" s="38" t="str">
        <f t="shared" si="155"/>
        <v/>
      </c>
      <c r="I2025" s="2"/>
      <c r="M2025" s="6" t="str">
        <f t="shared" si="156"/>
        <v/>
      </c>
      <c r="N2025" s="7" t="str">
        <f>IF($D2025="", "", IF(COUNTIF(Budgets!$T$11:$T$20, $D2025)&gt;0, $F$9, IF(COUNTIF(Budgets!$T$22:$T$46, $D2025)&gt;0, $E$9, "")))</f>
        <v/>
      </c>
      <c r="P2025" s="12" t="str">
        <f t="shared" si="157"/>
        <v/>
      </c>
      <c r="R2025" s="12" t="str">
        <f t="shared" si="158"/>
        <v/>
      </c>
      <c r="T2025" s="12" t="str">
        <f ca="1">IFERROR(INDEX(Report!$BE$6:$BE$17, MATCH($P2025, Report!$AZ$6:$AZ$17, 0)), "")</f>
        <v/>
      </c>
      <c r="V2025" s="12" t="str">
        <f t="shared" ca="1" si="159"/>
        <v/>
      </c>
      <c r="X2025" s="12" t="str">
        <f>IF($B2025="", "", IF(OR(ISNUMBER($B2025)=FALSE, $B2025&lt;Report!$AX$6, $B2025&gt;Report!$AY$17), "Red", ""))</f>
        <v/>
      </c>
    </row>
    <row r="2026" spans="1:24" x14ac:dyDescent="0.25">
      <c r="A2026" s="2"/>
      <c r="B2026" s="86"/>
      <c r="C2026" s="87"/>
      <c r="D2026" s="88"/>
      <c r="E2026" s="89"/>
      <c r="F2026" s="90"/>
      <c r="G2026" s="2"/>
      <c r="H2026" s="38" t="str">
        <f t="shared" si="155"/>
        <v/>
      </c>
      <c r="I2026" s="2"/>
      <c r="M2026" s="6" t="str">
        <f t="shared" si="156"/>
        <v/>
      </c>
      <c r="N2026" s="7" t="str">
        <f>IF($D2026="", "", IF(COUNTIF(Budgets!$T$11:$T$20, $D2026)&gt;0, $F$9, IF(COUNTIF(Budgets!$T$22:$T$46, $D2026)&gt;0, $E$9, "")))</f>
        <v/>
      </c>
      <c r="P2026" s="12" t="str">
        <f t="shared" si="157"/>
        <v/>
      </c>
      <c r="R2026" s="12" t="str">
        <f t="shared" si="158"/>
        <v/>
      </c>
      <c r="T2026" s="12" t="str">
        <f ca="1">IFERROR(INDEX(Report!$BE$6:$BE$17, MATCH($P2026, Report!$AZ$6:$AZ$17, 0)), "")</f>
        <v/>
      </c>
      <c r="V2026" s="12" t="str">
        <f t="shared" ca="1" si="159"/>
        <v/>
      </c>
      <c r="X2026" s="12" t="str">
        <f>IF($B2026="", "", IF(OR(ISNUMBER($B2026)=FALSE, $B2026&lt;Report!$AX$6, $B2026&gt;Report!$AY$17), "Red", ""))</f>
        <v/>
      </c>
    </row>
    <row r="2027" spans="1:24" x14ac:dyDescent="0.25">
      <c r="A2027" s="2"/>
      <c r="B2027" s="86"/>
      <c r="C2027" s="87"/>
      <c r="D2027" s="88"/>
      <c r="E2027" s="89"/>
      <c r="F2027" s="90"/>
      <c r="G2027" s="2"/>
      <c r="H2027" s="38" t="str">
        <f t="shared" si="155"/>
        <v/>
      </c>
      <c r="I2027" s="2"/>
      <c r="M2027" s="6" t="str">
        <f t="shared" si="156"/>
        <v/>
      </c>
      <c r="N2027" s="7" t="str">
        <f>IF($D2027="", "", IF(COUNTIF(Budgets!$T$11:$T$20, $D2027)&gt;0, $F$9, IF(COUNTIF(Budgets!$T$22:$T$46, $D2027)&gt;0, $E$9, "")))</f>
        <v/>
      </c>
      <c r="P2027" s="12" t="str">
        <f t="shared" si="157"/>
        <v/>
      </c>
      <c r="R2027" s="12" t="str">
        <f t="shared" si="158"/>
        <v/>
      </c>
      <c r="T2027" s="12" t="str">
        <f ca="1">IFERROR(INDEX(Report!$BE$6:$BE$17, MATCH($P2027, Report!$AZ$6:$AZ$17, 0)), "")</f>
        <v/>
      </c>
      <c r="V2027" s="12" t="str">
        <f t="shared" ca="1" si="159"/>
        <v/>
      </c>
      <c r="X2027" s="12" t="str">
        <f>IF($B2027="", "", IF(OR(ISNUMBER($B2027)=FALSE, $B2027&lt;Report!$AX$6, $B2027&gt;Report!$AY$17), "Red", ""))</f>
        <v/>
      </c>
    </row>
    <row r="2028" spans="1:24" x14ac:dyDescent="0.25">
      <c r="A2028" s="2"/>
      <c r="B2028" s="86"/>
      <c r="C2028" s="87"/>
      <c r="D2028" s="88"/>
      <c r="E2028" s="89"/>
      <c r="F2028" s="90"/>
      <c r="G2028" s="2"/>
      <c r="H2028" s="38" t="str">
        <f t="shared" si="155"/>
        <v/>
      </c>
      <c r="I2028" s="2"/>
      <c r="M2028" s="6" t="str">
        <f t="shared" si="156"/>
        <v/>
      </c>
      <c r="N2028" s="7" t="str">
        <f>IF($D2028="", "", IF(COUNTIF(Budgets!$T$11:$T$20, $D2028)&gt;0, $F$9, IF(COUNTIF(Budgets!$T$22:$T$46, $D2028)&gt;0, $E$9, "")))</f>
        <v/>
      </c>
      <c r="P2028" s="12" t="str">
        <f t="shared" si="157"/>
        <v/>
      </c>
      <c r="R2028" s="12" t="str">
        <f t="shared" si="158"/>
        <v/>
      </c>
      <c r="T2028" s="12" t="str">
        <f ca="1">IFERROR(INDEX(Report!$BE$6:$BE$17, MATCH($P2028, Report!$AZ$6:$AZ$17, 0)), "")</f>
        <v/>
      </c>
      <c r="V2028" s="12" t="str">
        <f t="shared" ca="1" si="159"/>
        <v/>
      </c>
      <c r="X2028" s="12" t="str">
        <f>IF($B2028="", "", IF(OR(ISNUMBER($B2028)=FALSE, $B2028&lt;Report!$AX$6, $B2028&gt;Report!$AY$17), "Red", ""))</f>
        <v/>
      </c>
    </row>
    <row r="2029" spans="1:24" x14ac:dyDescent="0.25">
      <c r="A2029" s="2"/>
      <c r="B2029" s="86"/>
      <c r="C2029" s="87"/>
      <c r="D2029" s="88"/>
      <c r="E2029" s="89"/>
      <c r="F2029" s="90"/>
      <c r="G2029" s="2"/>
      <c r="H2029" s="38" t="str">
        <f t="shared" si="155"/>
        <v/>
      </c>
      <c r="I2029" s="2"/>
      <c r="M2029" s="6" t="str">
        <f t="shared" si="156"/>
        <v/>
      </c>
      <c r="N2029" s="7" t="str">
        <f>IF($D2029="", "", IF(COUNTIF(Budgets!$T$11:$T$20, $D2029)&gt;0, $F$9, IF(COUNTIF(Budgets!$T$22:$T$46, $D2029)&gt;0, $E$9, "")))</f>
        <v/>
      </c>
      <c r="P2029" s="12" t="str">
        <f t="shared" si="157"/>
        <v/>
      </c>
      <c r="R2029" s="12" t="str">
        <f t="shared" si="158"/>
        <v/>
      </c>
      <c r="T2029" s="12" t="str">
        <f ca="1">IFERROR(INDEX(Report!$BE$6:$BE$17, MATCH($P2029, Report!$AZ$6:$AZ$17, 0)), "")</f>
        <v/>
      </c>
      <c r="V2029" s="12" t="str">
        <f t="shared" ca="1" si="159"/>
        <v/>
      </c>
      <c r="X2029" s="12" t="str">
        <f>IF($B2029="", "", IF(OR(ISNUMBER($B2029)=FALSE, $B2029&lt;Report!$AX$6, $B2029&gt;Report!$AY$17), "Red", ""))</f>
        <v/>
      </c>
    </row>
    <row r="2030" spans="1:24" x14ac:dyDescent="0.25">
      <c r="A2030" s="2"/>
      <c r="B2030" s="86"/>
      <c r="C2030" s="87"/>
      <c r="D2030" s="88"/>
      <c r="E2030" s="89"/>
      <c r="F2030" s="90"/>
      <c r="G2030" s="2"/>
      <c r="H2030" s="38" t="str">
        <f t="shared" si="155"/>
        <v/>
      </c>
      <c r="I2030" s="2"/>
      <c r="M2030" s="6" t="str">
        <f t="shared" si="156"/>
        <v/>
      </c>
      <c r="N2030" s="7" t="str">
        <f>IF($D2030="", "", IF(COUNTIF(Budgets!$T$11:$T$20, $D2030)&gt;0, $F$9, IF(COUNTIF(Budgets!$T$22:$T$46, $D2030)&gt;0, $E$9, "")))</f>
        <v/>
      </c>
      <c r="P2030" s="12" t="str">
        <f t="shared" si="157"/>
        <v/>
      </c>
      <c r="R2030" s="12" t="str">
        <f t="shared" si="158"/>
        <v/>
      </c>
      <c r="T2030" s="12" t="str">
        <f ca="1">IFERROR(INDEX(Report!$BE$6:$BE$17, MATCH($P2030, Report!$AZ$6:$AZ$17, 0)), "")</f>
        <v/>
      </c>
      <c r="V2030" s="12" t="str">
        <f t="shared" ca="1" si="159"/>
        <v/>
      </c>
      <c r="X2030" s="12" t="str">
        <f>IF($B2030="", "", IF(OR(ISNUMBER($B2030)=FALSE, $B2030&lt;Report!$AX$6, $B2030&gt;Report!$AY$17), "Red", ""))</f>
        <v/>
      </c>
    </row>
    <row r="2031" spans="1:24" x14ac:dyDescent="0.25">
      <c r="A2031" s="2"/>
      <c r="B2031" s="86"/>
      <c r="C2031" s="87"/>
      <c r="D2031" s="88"/>
      <c r="E2031" s="89"/>
      <c r="F2031" s="90"/>
      <c r="G2031" s="2"/>
      <c r="H2031" s="38" t="str">
        <f t="shared" si="155"/>
        <v/>
      </c>
      <c r="I2031" s="2"/>
      <c r="M2031" s="6" t="str">
        <f t="shared" si="156"/>
        <v/>
      </c>
      <c r="N2031" s="7" t="str">
        <f>IF($D2031="", "", IF(COUNTIF(Budgets!$T$11:$T$20, $D2031)&gt;0, $F$9, IF(COUNTIF(Budgets!$T$22:$T$46, $D2031)&gt;0, $E$9, "")))</f>
        <v/>
      </c>
      <c r="P2031" s="12" t="str">
        <f t="shared" si="157"/>
        <v/>
      </c>
      <c r="R2031" s="12" t="str">
        <f t="shared" si="158"/>
        <v/>
      </c>
      <c r="T2031" s="12" t="str">
        <f ca="1">IFERROR(INDEX(Report!$BE$6:$BE$17, MATCH($P2031, Report!$AZ$6:$AZ$17, 0)), "")</f>
        <v/>
      </c>
      <c r="V2031" s="12" t="str">
        <f t="shared" ca="1" si="159"/>
        <v/>
      </c>
      <c r="X2031" s="12" t="str">
        <f>IF($B2031="", "", IF(OR(ISNUMBER($B2031)=FALSE, $B2031&lt;Report!$AX$6, $B2031&gt;Report!$AY$17), "Red", ""))</f>
        <v/>
      </c>
    </row>
    <row r="2032" spans="1:24" x14ac:dyDescent="0.25">
      <c r="A2032" s="2"/>
      <c r="B2032" s="86"/>
      <c r="C2032" s="87"/>
      <c r="D2032" s="88"/>
      <c r="E2032" s="89"/>
      <c r="F2032" s="90"/>
      <c r="G2032" s="2"/>
      <c r="H2032" s="38" t="str">
        <f t="shared" si="155"/>
        <v/>
      </c>
      <c r="I2032" s="2"/>
      <c r="M2032" s="6" t="str">
        <f t="shared" si="156"/>
        <v/>
      </c>
      <c r="N2032" s="7" t="str">
        <f>IF($D2032="", "", IF(COUNTIF(Budgets!$T$11:$T$20, $D2032)&gt;0, $F$9, IF(COUNTIF(Budgets!$T$22:$T$46, $D2032)&gt;0, $E$9, "")))</f>
        <v/>
      </c>
      <c r="P2032" s="12" t="str">
        <f t="shared" si="157"/>
        <v/>
      </c>
      <c r="R2032" s="12" t="str">
        <f t="shared" si="158"/>
        <v/>
      </c>
      <c r="T2032" s="12" t="str">
        <f ca="1">IFERROR(INDEX(Report!$BE$6:$BE$17, MATCH($P2032, Report!$AZ$6:$AZ$17, 0)), "")</f>
        <v/>
      </c>
      <c r="V2032" s="12" t="str">
        <f t="shared" ca="1" si="159"/>
        <v/>
      </c>
      <c r="X2032" s="12" t="str">
        <f>IF($B2032="", "", IF(OR(ISNUMBER($B2032)=FALSE, $B2032&lt;Report!$AX$6, $B2032&gt;Report!$AY$17), "Red", ""))</f>
        <v/>
      </c>
    </row>
    <row r="2033" spans="1:24" x14ac:dyDescent="0.25">
      <c r="A2033" s="2"/>
      <c r="B2033" s="86"/>
      <c r="C2033" s="87"/>
      <c r="D2033" s="88"/>
      <c r="E2033" s="89"/>
      <c r="F2033" s="90"/>
      <c r="G2033" s="2"/>
      <c r="H2033" s="38" t="str">
        <f t="shared" si="155"/>
        <v/>
      </c>
      <c r="I2033" s="2"/>
      <c r="M2033" s="6" t="str">
        <f t="shared" si="156"/>
        <v/>
      </c>
      <c r="N2033" s="7" t="str">
        <f>IF($D2033="", "", IF(COUNTIF(Budgets!$T$11:$T$20, $D2033)&gt;0, $F$9, IF(COUNTIF(Budgets!$T$22:$T$46, $D2033)&gt;0, $E$9, "")))</f>
        <v/>
      </c>
      <c r="P2033" s="12" t="str">
        <f t="shared" si="157"/>
        <v/>
      </c>
      <c r="R2033" s="12" t="str">
        <f t="shared" si="158"/>
        <v/>
      </c>
      <c r="T2033" s="12" t="str">
        <f ca="1">IFERROR(INDEX(Report!$BE$6:$BE$17, MATCH($P2033, Report!$AZ$6:$AZ$17, 0)), "")</f>
        <v/>
      </c>
      <c r="V2033" s="12" t="str">
        <f t="shared" ca="1" si="159"/>
        <v/>
      </c>
      <c r="X2033" s="12" t="str">
        <f>IF($B2033="", "", IF(OR(ISNUMBER($B2033)=FALSE, $B2033&lt;Report!$AX$6, $B2033&gt;Report!$AY$17), "Red", ""))</f>
        <v/>
      </c>
    </row>
    <row r="2034" spans="1:24" x14ac:dyDescent="0.25">
      <c r="A2034" s="2"/>
      <c r="B2034" s="86"/>
      <c r="C2034" s="87"/>
      <c r="D2034" s="88"/>
      <c r="E2034" s="89"/>
      <c r="F2034" s="90"/>
      <c r="G2034" s="2"/>
      <c r="H2034" s="38" t="str">
        <f t="shared" si="155"/>
        <v/>
      </c>
      <c r="I2034" s="2"/>
      <c r="M2034" s="6" t="str">
        <f t="shared" si="156"/>
        <v/>
      </c>
      <c r="N2034" s="7" t="str">
        <f>IF($D2034="", "", IF(COUNTIF(Budgets!$T$11:$T$20, $D2034)&gt;0, $F$9, IF(COUNTIF(Budgets!$T$22:$T$46, $D2034)&gt;0, $E$9, "")))</f>
        <v/>
      </c>
      <c r="P2034" s="12" t="str">
        <f t="shared" si="157"/>
        <v/>
      </c>
      <c r="R2034" s="12" t="str">
        <f t="shared" si="158"/>
        <v/>
      </c>
      <c r="T2034" s="12" t="str">
        <f ca="1">IFERROR(INDEX(Report!$BE$6:$BE$17, MATCH($P2034, Report!$AZ$6:$AZ$17, 0)), "")</f>
        <v/>
      </c>
      <c r="V2034" s="12" t="str">
        <f t="shared" ca="1" si="159"/>
        <v/>
      </c>
      <c r="X2034" s="12" t="str">
        <f>IF($B2034="", "", IF(OR(ISNUMBER($B2034)=FALSE, $B2034&lt;Report!$AX$6, $B2034&gt;Report!$AY$17), "Red", ""))</f>
        <v/>
      </c>
    </row>
    <row r="2035" spans="1:24" x14ac:dyDescent="0.25">
      <c r="A2035" s="2"/>
      <c r="B2035" s="86"/>
      <c r="C2035" s="87"/>
      <c r="D2035" s="88"/>
      <c r="E2035" s="89"/>
      <c r="F2035" s="90"/>
      <c r="G2035" s="2"/>
      <c r="H2035" s="38" t="str">
        <f t="shared" si="155"/>
        <v/>
      </c>
      <c r="I2035" s="2"/>
      <c r="M2035" s="6" t="str">
        <f t="shared" si="156"/>
        <v/>
      </c>
      <c r="N2035" s="7" t="str">
        <f>IF($D2035="", "", IF(COUNTIF(Budgets!$T$11:$T$20, $D2035)&gt;0, $F$9, IF(COUNTIF(Budgets!$T$22:$T$46, $D2035)&gt;0, $E$9, "")))</f>
        <v/>
      </c>
      <c r="P2035" s="12" t="str">
        <f t="shared" si="157"/>
        <v/>
      </c>
      <c r="R2035" s="12" t="str">
        <f t="shared" si="158"/>
        <v/>
      </c>
      <c r="T2035" s="12" t="str">
        <f ca="1">IFERROR(INDEX(Report!$BE$6:$BE$17, MATCH($P2035, Report!$AZ$6:$AZ$17, 0)), "")</f>
        <v/>
      </c>
      <c r="V2035" s="12" t="str">
        <f t="shared" ca="1" si="159"/>
        <v/>
      </c>
      <c r="X2035" s="12" t="str">
        <f>IF($B2035="", "", IF(OR(ISNUMBER($B2035)=FALSE, $B2035&lt;Report!$AX$6, $B2035&gt;Report!$AY$17), "Red", ""))</f>
        <v/>
      </c>
    </row>
    <row r="2036" spans="1:24" x14ac:dyDescent="0.25">
      <c r="A2036" s="2"/>
      <c r="B2036" s="86"/>
      <c r="C2036" s="87"/>
      <c r="D2036" s="88"/>
      <c r="E2036" s="89"/>
      <c r="F2036" s="90"/>
      <c r="G2036" s="2"/>
      <c r="H2036" s="38" t="str">
        <f t="shared" si="155"/>
        <v/>
      </c>
      <c r="I2036" s="2"/>
      <c r="M2036" s="6" t="str">
        <f t="shared" si="156"/>
        <v/>
      </c>
      <c r="N2036" s="7" t="str">
        <f>IF($D2036="", "", IF(COUNTIF(Budgets!$T$11:$T$20, $D2036)&gt;0, $F$9, IF(COUNTIF(Budgets!$T$22:$T$46, $D2036)&gt;0, $E$9, "")))</f>
        <v/>
      </c>
      <c r="P2036" s="12" t="str">
        <f t="shared" si="157"/>
        <v/>
      </c>
      <c r="R2036" s="12" t="str">
        <f t="shared" si="158"/>
        <v/>
      </c>
      <c r="T2036" s="12" t="str">
        <f ca="1">IFERROR(INDEX(Report!$BE$6:$BE$17, MATCH($P2036, Report!$AZ$6:$AZ$17, 0)), "")</f>
        <v/>
      </c>
      <c r="V2036" s="12" t="str">
        <f t="shared" ca="1" si="159"/>
        <v/>
      </c>
      <c r="X2036" s="12" t="str">
        <f>IF($B2036="", "", IF(OR(ISNUMBER($B2036)=FALSE, $B2036&lt;Report!$AX$6, $B2036&gt;Report!$AY$17), "Red", ""))</f>
        <v/>
      </c>
    </row>
    <row r="2037" spans="1:24" x14ac:dyDescent="0.25">
      <c r="A2037" s="2"/>
      <c r="B2037" s="86"/>
      <c r="C2037" s="87"/>
      <c r="D2037" s="88"/>
      <c r="E2037" s="89"/>
      <c r="F2037" s="90"/>
      <c r="G2037" s="2"/>
      <c r="H2037" s="38" t="str">
        <f t="shared" si="155"/>
        <v/>
      </c>
      <c r="I2037" s="2"/>
      <c r="M2037" s="6" t="str">
        <f t="shared" si="156"/>
        <v/>
      </c>
      <c r="N2037" s="7" t="str">
        <f>IF($D2037="", "", IF(COUNTIF(Budgets!$T$11:$T$20, $D2037)&gt;0, $F$9, IF(COUNTIF(Budgets!$T$22:$T$46, $D2037)&gt;0, $E$9, "")))</f>
        <v/>
      </c>
      <c r="P2037" s="12" t="str">
        <f t="shared" si="157"/>
        <v/>
      </c>
      <c r="R2037" s="12" t="str">
        <f t="shared" si="158"/>
        <v/>
      </c>
      <c r="T2037" s="12" t="str">
        <f ca="1">IFERROR(INDEX(Report!$BE$6:$BE$17, MATCH($P2037, Report!$AZ$6:$AZ$17, 0)), "")</f>
        <v/>
      </c>
      <c r="V2037" s="12" t="str">
        <f t="shared" ca="1" si="159"/>
        <v/>
      </c>
      <c r="X2037" s="12" t="str">
        <f>IF($B2037="", "", IF(OR(ISNUMBER($B2037)=FALSE, $B2037&lt;Report!$AX$6, $B2037&gt;Report!$AY$17), "Red", ""))</f>
        <v/>
      </c>
    </row>
    <row r="2038" spans="1:24" x14ac:dyDescent="0.25">
      <c r="A2038" s="2"/>
      <c r="B2038" s="86"/>
      <c r="C2038" s="87"/>
      <c r="D2038" s="88"/>
      <c r="E2038" s="89"/>
      <c r="F2038" s="90"/>
      <c r="G2038" s="2"/>
      <c r="H2038" s="38" t="str">
        <f t="shared" si="155"/>
        <v/>
      </c>
      <c r="I2038" s="2"/>
      <c r="M2038" s="6" t="str">
        <f t="shared" si="156"/>
        <v/>
      </c>
      <c r="N2038" s="7" t="str">
        <f>IF($D2038="", "", IF(COUNTIF(Budgets!$T$11:$T$20, $D2038)&gt;0, $F$9, IF(COUNTIF(Budgets!$T$22:$T$46, $D2038)&gt;0, $E$9, "")))</f>
        <v/>
      </c>
      <c r="P2038" s="12" t="str">
        <f t="shared" si="157"/>
        <v/>
      </c>
      <c r="R2038" s="12" t="str">
        <f t="shared" si="158"/>
        <v/>
      </c>
      <c r="T2038" s="12" t="str">
        <f ca="1">IFERROR(INDEX(Report!$BE$6:$BE$17, MATCH($P2038, Report!$AZ$6:$AZ$17, 0)), "")</f>
        <v/>
      </c>
      <c r="V2038" s="12" t="str">
        <f t="shared" ca="1" si="159"/>
        <v/>
      </c>
      <c r="X2038" s="12" t="str">
        <f>IF($B2038="", "", IF(OR(ISNUMBER($B2038)=FALSE, $B2038&lt;Report!$AX$6, $B2038&gt;Report!$AY$17), "Red", ""))</f>
        <v/>
      </c>
    </row>
    <row r="2039" spans="1:24" x14ac:dyDescent="0.25">
      <c r="A2039" s="2"/>
      <c r="B2039" s="86"/>
      <c r="C2039" s="87"/>
      <c r="D2039" s="88"/>
      <c r="E2039" s="89"/>
      <c r="F2039" s="90"/>
      <c r="G2039" s="2"/>
      <c r="H2039" s="38" t="str">
        <f t="shared" si="155"/>
        <v/>
      </c>
      <c r="I2039" s="2"/>
      <c r="M2039" s="6" t="str">
        <f t="shared" si="156"/>
        <v/>
      </c>
      <c r="N2039" s="7" t="str">
        <f>IF($D2039="", "", IF(COUNTIF(Budgets!$T$11:$T$20, $D2039)&gt;0, $F$9, IF(COUNTIF(Budgets!$T$22:$T$46, $D2039)&gt;0, $E$9, "")))</f>
        <v/>
      </c>
      <c r="P2039" s="12" t="str">
        <f t="shared" si="157"/>
        <v/>
      </c>
      <c r="R2039" s="12" t="str">
        <f t="shared" si="158"/>
        <v/>
      </c>
      <c r="T2039" s="12" t="str">
        <f ca="1">IFERROR(INDEX(Report!$BE$6:$BE$17, MATCH($P2039, Report!$AZ$6:$AZ$17, 0)), "")</f>
        <v/>
      </c>
      <c r="V2039" s="12" t="str">
        <f t="shared" ca="1" si="159"/>
        <v/>
      </c>
      <c r="X2039" s="12" t="str">
        <f>IF($B2039="", "", IF(OR(ISNUMBER($B2039)=FALSE, $B2039&lt;Report!$AX$6, $B2039&gt;Report!$AY$17), "Red", ""))</f>
        <v/>
      </c>
    </row>
    <row r="2040" spans="1:24" x14ac:dyDescent="0.25">
      <c r="A2040" s="2"/>
      <c r="B2040" s="86"/>
      <c r="C2040" s="87"/>
      <c r="D2040" s="88"/>
      <c r="E2040" s="89"/>
      <c r="F2040" s="90"/>
      <c r="G2040" s="2"/>
      <c r="H2040" s="38" t="str">
        <f t="shared" si="155"/>
        <v/>
      </c>
      <c r="I2040" s="2"/>
      <c r="M2040" s="6" t="str">
        <f t="shared" si="156"/>
        <v/>
      </c>
      <c r="N2040" s="7" t="str">
        <f>IF($D2040="", "", IF(COUNTIF(Budgets!$T$11:$T$20, $D2040)&gt;0, $F$9, IF(COUNTIF(Budgets!$T$22:$T$46, $D2040)&gt;0, $E$9, "")))</f>
        <v/>
      </c>
      <c r="P2040" s="12" t="str">
        <f t="shared" si="157"/>
        <v/>
      </c>
      <c r="R2040" s="12" t="str">
        <f t="shared" si="158"/>
        <v/>
      </c>
      <c r="T2040" s="12" t="str">
        <f ca="1">IFERROR(INDEX(Report!$BE$6:$BE$17, MATCH($P2040, Report!$AZ$6:$AZ$17, 0)), "")</f>
        <v/>
      </c>
      <c r="V2040" s="12" t="str">
        <f t="shared" ca="1" si="159"/>
        <v/>
      </c>
      <c r="X2040" s="12" t="str">
        <f>IF($B2040="", "", IF(OR(ISNUMBER($B2040)=FALSE, $B2040&lt;Report!$AX$6, $B2040&gt;Report!$AY$17), "Red", ""))</f>
        <v/>
      </c>
    </row>
    <row r="2041" spans="1:24" x14ac:dyDescent="0.25">
      <c r="A2041" s="2"/>
      <c r="B2041" s="86"/>
      <c r="C2041" s="87"/>
      <c r="D2041" s="88"/>
      <c r="E2041" s="89"/>
      <c r="F2041" s="90"/>
      <c r="G2041" s="2"/>
      <c r="H2041" s="38" t="str">
        <f t="shared" si="155"/>
        <v/>
      </c>
      <c r="I2041" s="2"/>
      <c r="M2041" s="6" t="str">
        <f t="shared" si="156"/>
        <v/>
      </c>
      <c r="N2041" s="7" t="str">
        <f>IF($D2041="", "", IF(COUNTIF(Budgets!$T$11:$T$20, $D2041)&gt;0, $F$9, IF(COUNTIF(Budgets!$T$22:$T$46, $D2041)&gt;0, $E$9, "")))</f>
        <v/>
      </c>
      <c r="P2041" s="12" t="str">
        <f t="shared" si="157"/>
        <v/>
      </c>
      <c r="R2041" s="12" t="str">
        <f t="shared" si="158"/>
        <v/>
      </c>
      <c r="T2041" s="12" t="str">
        <f ca="1">IFERROR(INDEX(Report!$BE$6:$BE$17, MATCH($P2041, Report!$AZ$6:$AZ$17, 0)), "")</f>
        <v/>
      </c>
      <c r="V2041" s="12" t="str">
        <f t="shared" ca="1" si="159"/>
        <v/>
      </c>
      <c r="X2041" s="12" t="str">
        <f>IF($B2041="", "", IF(OR(ISNUMBER($B2041)=FALSE, $B2041&lt;Report!$AX$6, $B2041&gt;Report!$AY$17), "Red", ""))</f>
        <v/>
      </c>
    </row>
    <row r="2042" spans="1:24" x14ac:dyDescent="0.25">
      <c r="A2042" s="2"/>
      <c r="B2042" s="86"/>
      <c r="C2042" s="87"/>
      <c r="D2042" s="88"/>
      <c r="E2042" s="89"/>
      <c r="F2042" s="90"/>
      <c r="G2042" s="2"/>
      <c r="H2042" s="38" t="str">
        <f t="shared" si="155"/>
        <v/>
      </c>
      <c r="I2042" s="2"/>
      <c r="M2042" s="6" t="str">
        <f t="shared" si="156"/>
        <v/>
      </c>
      <c r="N2042" s="7" t="str">
        <f>IF($D2042="", "", IF(COUNTIF(Budgets!$T$11:$T$20, $D2042)&gt;0, $F$9, IF(COUNTIF(Budgets!$T$22:$T$46, $D2042)&gt;0, $E$9, "")))</f>
        <v/>
      </c>
      <c r="P2042" s="12" t="str">
        <f t="shared" si="157"/>
        <v/>
      </c>
      <c r="R2042" s="12" t="str">
        <f t="shared" si="158"/>
        <v/>
      </c>
      <c r="T2042" s="12" t="str">
        <f ca="1">IFERROR(INDEX(Report!$BE$6:$BE$17, MATCH($P2042, Report!$AZ$6:$AZ$17, 0)), "")</f>
        <v/>
      </c>
      <c r="V2042" s="12" t="str">
        <f t="shared" ca="1" si="159"/>
        <v/>
      </c>
      <c r="X2042" s="12" t="str">
        <f>IF($B2042="", "", IF(OR(ISNUMBER($B2042)=FALSE, $B2042&lt;Report!$AX$6, $B2042&gt;Report!$AY$17), "Red", ""))</f>
        <v/>
      </c>
    </row>
    <row r="2043" spans="1:24" x14ac:dyDescent="0.25">
      <c r="A2043" s="2"/>
      <c r="B2043" s="86"/>
      <c r="C2043" s="87"/>
      <c r="D2043" s="88"/>
      <c r="E2043" s="89"/>
      <c r="F2043" s="90"/>
      <c r="G2043" s="2"/>
      <c r="H2043" s="38" t="str">
        <f t="shared" si="155"/>
        <v/>
      </c>
      <c r="I2043" s="2"/>
      <c r="M2043" s="6" t="str">
        <f t="shared" si="156"/>
        <v/>
      </c>
      <c r="N2043" s="7" t="str">
        <f>IF($D2043="", "", IF(COUNTIF(Budgets!$T$11:$T$20, $D2043)&gt;0, $F$9, IF(COUNTIF(Budgets!$T$22:$T$46, $D2043)&gt;0, $E$9, "")))</f>
        <v/>
      </c>
      <c r="P2043" s="12" t="str">
        <f t="shared" si="157"/>
        <v/>
      </c>
      <c r="R2043" s="12" t="str">
        <f t="shared" si="158"/>
        <v/>
      </c>
      <c r="T2043" s="12" t="str">
        <f ca="1">IFERROR(INDEX(Report!$BE$6:$BE$17, MATCH($P2043, Report!$AZ$6:$AZ$17, 0)), "")</f>
        <v/>
      </c>
      <c r="V2043" s="12" t="str">
        <f t="shared" ca="1" si="159"/>
        <v/>
      </c>
      <c r="X2043" s="12" t="str">
        <f>IF($B2043="", "", IF(OR(ISNUMBER($B2043)=FALSE, $B2043&lt;Report!$AX$6, $B2043&gt;Report!$AY$17), "Red", ""))</f>
        <v/>
      </c>
    </row>
    <row r="2044" spans="1:24" x14ac:dyDescent="0.25">
      <c r="A2044" s="2"/>
      <c r="B2044" s="86"/>
      <c r="C2044" s="87"/>
      <c r="D2044" s="88"/>
      <c r="E2044" s="89"/>
      <c r="F2044" s="90"/>
      <c r="G2044" s="2"/>
      <c r="H2044" s="38" t="str">
        <f t="shared" si="155"/>
        <v/>
      </c>
      <c r="I2044" s="2"/>
      <c r="M2044" s="6" t="str">
        <f t="shared" si="156"/>
        <v/>
      </c>
      <c r="N2044" s="7" t="str">
        <f>IF($D2044="", "", IF(COUNTIF(Budgets!$T$11:$T$20, $D2044)&gt;0, $F$9, IF(COUNTIF(Budgets!$T$22:$T$46, $D2044)&gt;0, $E$9, "")))</f>
        <v/>
      </c>
      <c r="P2044" s="12" t="str">
        <f t="shared" si="157"/>
        <v/>
      </c>
      <c r="R2044" s="12" t="str">
        <f t="shared" si="158"/>
        <v/>
      </c>
      <c r="T2044" s="12" t="str">
        <f ca="1">IFERROR(INDEX(Report!$BE$6:$BE$17, MATCH($P2044, Report!$AZ$6:$AZ$17, 0)), "")</f>
        <v/>
      </c>
      <c r="V2044" s="12" t="str">
        <f t="shared" ca="1" si="159"/>
        <v/>
      </c>
      <c r="X2044" s="12" t="str">
        <f>IF($B2044="", "", IF(OR(ISNUMBER($B2044)=FALSE, $B2044&lt;Report!$AX$6, $B2044&gt;Report!$AY$17), "Red", ""))</f>
        <v/>
      </c>
    </row>
    <row r="2045" spans="1:24" x14ac:dyDescent="0.25">
      <c r="A2045" s="2"/>
      <c r="B2045" s="86"/>
      <c r="C2045" s="87"/>
      <c r="D2045" s="88"/>
      <c r="E2045" s="89"/>
      <c r="F2045" s="90"/>
      <c r="G2045" s="2"/>
      <c r="H2045" s="38" t="str">
        <f t="shared" si="155"/>
        <v/>
      </c>
      <c r="I2045" s="2"/>
      <c r="M2045" s="6" t="str">
        <f t="shared" si="156"/>
        <v/>
      </c>
      <c r="N2045" s="7" t="str">
        <f>IF($D2045="", "", IF(COUNTIF(Budgets!$T$11:$T$20, $D2045)&gt;0, $F$9, IF(COUNTIF(Budgets!$T$22:$T$46, $D2045)&gt;0, $E$9, "")))</f>
        <v/>
      </c>
      <c r="P2045" s="12" t="str">
        <f t="shared" si="157"/>
        <v/>
      </c>
      <c r="R2045" s="12" t="str">
        <f t="shared" si="158"/>
        <v/>
      </c>
      <c r="T2045" s="12" t="str">
        <f ca="1">IFERROR(INDEX(Report!$BE$6:$BE$17, MATCH($P2045, Report!$AZ$6:$AZ$17, 0)), "")</f>
        <v/>
      </c>
      <c r="V2045" s="12" t="str">
        <f t="shared" ca="1" si="159"/>
        <v/>
      </c>
      <c r="X2045" s="12" t="str">
        <f>IF($B2045="", "", IF(OR(ISNUMBER($B2045)=FALSE, $B2045&lt;Report!$AX$6, $B2045&gt;Report!$AY$17), "Red", ""))</f>
        <v/>
      </c>
    </row>
    <row r="2046" spans="1:24" x14ac:dyDescent="0.25">
      <c r="A2046" s="2"/>
      <c r="B2046" s="86"/>
      <c r="C2046" s="87"/>
      <c r="D2046" s="88"/>
      <c r="E2046" s="89"/>
      <c r="F2046" s="90"/>
      <c r="G2046" s="2"/>
      <c r="H2046" s="38" t="str">
        <f t="shared" si="155"/>
        <v/>
      </c>
      <c r="I2046" s="2"/>
      <c r="M2046" s="6" t="str">
        <f t="shared" si="156"/>
        <v/>
      </c>
      <c r="N2046" s="7" t="str">
        <f>IF($D2046="", "", IF(COUNTIF(Budgets!$T$11:$T$20, $D2046)&gt;0, $F$9, IF(COUNTIF(Budgets!$T$22:$T$46, $D2046)&gt;0, $E$9, "")))</f>
        <v/>
      </c>
      <c r="P2046" s="12" t="str">
        <f t="shared" si="157"/>
        <v/>
      </c>
      <c r="R2046" s="12" t="str">
        <f t="shared" si="158"/>
        <v/>
      </c>
      <c r="T2046" s="12" t="str">
        <f ca="1">IFERROR(INDEX(Report!$BE$6:$BE$17, MATCH($P2046, Report!$AZ$6:$AZ$17, 0)), "")</f>
        <v/>
      </c>
      <c r="V2046" s="12" t="str">
        <f t="shared" ca="1" si="159"/>
        <v/>
      </c>
      <c r="X2046" s="12" t="str">
        <f>IF($B2046="", "", IF(OR(ISNUMBER($B2046)=FALSE, $B2046&lt;Report!$AX$6, $B2046&gt;Report!$AY$17), "Red", ""))</f>
        <v/>
      </c>
    </row>
    <row r="2047" spans="1:24" x14ac:dyDescent="0.25">
      <c r="A2047" s="2"/>
      <c r="B2047" s="86"/>
      <c r="C2047" s="87"/>
      <c r="D2047" s="88"/>
      <c r="E2047" s="89"/>
      <c r="F2047" s="90"/>
      <c r="G2047" s="2"/>
      <c r="H2047" s="38" t="str">
        <f t="shared" si="155"/>
        <v/>
      </c>
      <c r="I2047" s="2"/>
      <c r="M2047" s="6" t="str">
        <f t="shared" si="156"/>
        <v/>
      </c>
      <c r="N2047" s="7" t="str">
        <f>IF($D2047="", "", IF(COUNTIF(Budgets!$T$11:$T$20, $D2047)&gt;0, $F$9, IF(COUNTIF(Budgets!$T$22:$T$46, $D2047)&gt;0, $E$9, "")))</f>
        <v/>
      </c>
      <c r="P2047" s="12" t="str">
        <f t="shared" si="157"/>
        <v/>
      </c>
      <c r="R2047" s="12" t="str">
        <f t="shared" si="158"/>
        <v/>
      </c>
      <c r="T2047" s="12" t="str">
        <f ca="1">IFERROR(INDEX(Report!$BE$6:$BE$17, MATCH($P2047, Report!$AZ$6:$AZ$17, 0)), "")</f>
        <v/>
      </c>
      <c r="V2047" s="12" t="str">
        <f t="shared" ca="1" si="159"/>
        <v/>
      </c>
      <c r="X2047" s="12" t="str">
        <f>IF($B2047="", "", IF(OR(ISNUMBER($B2047)=FALSE, $B2047&lt;Report!$AX$6, $B2047&gt;Report!$AY$17), "Red", ""))</f>
        <v/>
      </c>
    </row>
    <row r="2048" spans="1:24" x14ac:dyDescent="0.25">
      <c r="A2048" s="2"/>
      <c r="B2048" s="86"/>
      <c r="C2048" s="87"/>
      <c r="D2048" s="88"/>
      <c r="E2048" s="89"/>
      <c r="F2048" s="90"/>
      <c r="G2048" s="2"/>
      <c r="H2048" s="38" t="str">
        <f t="shared" si="155"/>
        <v/>
      </c>
      <c r="I2048" s="2"/>
      <c r="M2048" s="6" t="str">
        <f t="shared" si="156"/>
        <v/>
      </c>
      <c r="N2048" s="7" t="str">
        <f>IF($D2048="", "", IF(COUNTIF(Budgets!$T$11:$T$20, $D2048)&gt;0, $F$9, IF(COUNTIF(Budgets!$T$22:$T$46, $D2048)&gt;0, $E$9, "")))</f>
        <v/>
      </c>
      <c r="P2048" s="12" t="str">
        <f t="shared" si="157"/>
        <v/>
      </c>
      <c r="R2048" s="12" t="str">
        <f t="shared" si="158"/>
        <v/>
      </c>
      <c r="T2048" s="12" t="str">
        <f ca="1">IFERROR(INDEX(Report!$BE$6:$BE$17, MATCH($P2048, Report!$AZ$6:$AZ$17, 0)), "")</f>
        <v/>
      </c>
      <c r="V2048" s="12" t="str">
        <f t="shared" ca="1" si="159"/>
        <v/>
      </c>
      <c r="X2048" s="12" t="str">
        <f>IF($B2048="", "", IF(OR(ISNUMBER($B2048)=FALSE, $B2048&lt;Report!$AX$6, $B2048&gt;Report!$AY$17), "Red", ""))</f>
        <v/>
      </c>
    </row>
    <row r="2049" spans="1:24" x14ac:dyDescent="0.25">
      <c r="A2049" s="2"/>
      <c r="B2049" s="86"/>
      <c r="C2049" s="87"/>
      <c r="D2049" s="88"/>
      <c r="E2049" s="89"/>
      <c r="F2049" s="90"/>
      <c r="G2049" s="2"/>
      <c r="H2049" s="38" t="str">
        <f t="shared" si="155"/>
        <v/>
      </c>
      <c r="I2049" s="2"/>
      <c r="M2049" s="6" t="str">
        <f t="shared" si="156"/>
        <v/>
      </c>
      <c r="N2049" s="7" t="str">
        <f>IF($D2049="", "", IF(COUNTIF(Budgets!$T$11:$T$20, $D2049)&gt;0, $F$9, IF(COUNTIF(Budgets!$T$22:$T$46, $D2049)&gt;0, $E$9, "")))</f>
        <v/>
      </c>
      <c r="P2049" s="12" t="str">
        <f t="shared" si="157"/>
        <v/>
      </c>
      <c r="R2049" s="12" t="str">
        <f t="shared" si="158"/>
        <v/>
      </c>
      <c r="T2049" s="12" t="str">
        <f ca="1">IFERROR(INDEX(Report!$BE$6:$BE$17, MATCH($P2049, Report!$AZ$6:$AZ$17, 0)), "")</f>
        <v/>
      </c>
      <c r="V2049" s="12" t="str">
        <f t="shared" ca="1" si="159"/>
        <v/>
      </c>
      <c r="X2049" s="12" t="str">
        <f>IF($B2049="", "", IF(OR(ISNUMBER($B2049)=FALSE, $B2049&lt;Report!$AX$6, $B2049&gt;Report!$AY$17), "Red", ""))</f>
        <v/>
      </c>
    </row>
    <row r="2050" spans="1:24" x14ac:dyDescent="0.25">
      <c r="A2050" s="2"/>
      <c r="B2050" s="86"/>
      <c r="C2050" s="87"/>
      <c r="D2050" s="88"/>
      <c r="E2050" s="89"/>
      <c r="F2050" s="90"/>
      <c r="G2050" s="2"/>
      <c r="H2050" s="38" t="str">
        <f t="shared" si="155"/>
        <v/>
      </c>
      <c r="I2050" s="2"/>
      <c r="M2050" s="6" t="str">
        <f t="shared" si="156"/>
        <v/>
      </c>
      <c r="N2050" s="7" t="str">
        <f>IF($D2050="", "", IF(COUNTIF(Budgets!$T$11:$T$20, $D2050)&gt;0, $F$9, IF(COUNTIF(Budgets!$T$22:$T$46, $D2050)&gt;0, $E$9, "")))</f>
        <v/>
      </c>
      <c r="P2050" s="12" t="str">
        <f t="shared" si="157"/>
        <v/>
      </c>
      <c r="R2050" s="12" t="str">
        <f t="shared" si="158"/>
        <v/>
      </c>
      <c r="T2050" s="12" t="str">
        <f ca="1">IFERROR(INDEX(Report!$BE$6:$BE$17, MATCH($P2050, Report!$AZ$6:$AZ$17, 0)), "")</f>
        <v/>
      </c>
      <c r="V2050" s="12" t="str">
        <f t="shared" ca="1" si="159"/>
        <v/>
      </c>
      <c r="X2050" s="12" t="str">
        <f>IF($B2050="", "", IF(OR(ISNUMBER($B2050)=FALSE, $B2050&lt;Report!$AX$6, $B2050&gt;Report!$AY$17), "Red", ""))</f>
        <v/>
      </c>
    </row>
    <row r="2051" spans="1:24" x14ac:dyDescent="0.25">
      <c r="A2051" s="2"/>
      <c r="B2051" s="86"/>
      <c r="C2051" s="87"/>
      <c r="D2051" s="88"/>
      <c r="E2051" s="89"/>
      <c r="F2051" s="90"/>
      <c r="G2051" s="2"/>
      <c r="H2051" s="38" t="str">
        <f t="shared" si="155"/>
        <v/>
      </c>
      <c r="I2051" s="2"/>
      <c r="M2051" s="6" t="str">
        <f t="shared" si="156"/>
        <v/>
      </c>
      <c r="N2051" s="7" t="str">
        <f>IF($D2051="", "", IF(COUNTIF(Budgets!$T$11:$T$20, $D2051)&gt;0, $F$9, IF(COUNTIF(Budgets!$T$22:$T$46, $D2051)&gt;0, $E$9, "")))</f>
        <v/>
      </c>
      <c r="P2051" s="12" t="str">
        <f t="shared" si="157"/>
        <v/>
      </c>
      <c r="R2051" s="12" t="str">
        <f t="shared" si="158"/>
        <v/>
      </c>
      <c r="T2051" s="12" t="str">
        <f ca="1">IFERROR(INDEX(Report!$BE$6:$BE$17, MATCH($P2051, Report!$AZ$6:$AZ$17, 0)), "")</f>
        <v/>
      </c>
      <c r="V2051" s="12" t="str">
        <f t="shared" ca="1" si="159"/>
        <v/>
      </c>
      <c r="X2051" s="12" t="str">
        <f>IF($B2051="", "", IF(OR(ISNUMBER($B2051)=FALSE, $B2051&lt;Report!$AX$6, $B2051&gt;Report!$AY$17), "Red", ""))</f>
        <v/>
      </c>
    </row>
    <row r="2052" spans="1:24" x14ac:dyDescent="0.25">
      <c r="A2052" s="2"/>
      <c r="B2052" s="86"/>
      <c r="C2052" s="87"/>
      <c r="D2052" s="88"/>
      <c r="E2052" s="89"/>
      <c r="F2052" s="90"/>
      <c r="G2052" s="2"/>
      <c r="H2052" s="38" t="str">
        <f t="shared" si="155"/>
        <v/>
      </c>
      <c r="I2052" s="2"/>
      <c r="M2052" s="6" t="str">
        <f t="shared" si="156"/>
        <v/>
      </c>
      <c r="N2052" s="7" t="str">
        <f>IF($D2052="", "", IF(COUNTIF(Budgets!$T$11:$T$20, $D2052)&gt;0, $F$9, IF(COUNTIF(Budgets!$T$22:$T$46, $D2052)&gt;0, $E$9, "")))</f>
        <v/>
      </c>
      <c r="P2052" s="12" t="str">
        <f t="shared" si="157"/>
        <v/>
      </c>
      <c r="R2052" s="12" t="str">
        <f t="shared" si="158"/>
        <v/>
      </c>
      <c r="T2052" s="12" t="str">
        <f ca="1">IFERROR(INDEX(Report!$BE$6:$BE$17, MATCH($P2052, Report!$AZ$6:$AZ$17, 0)), "")</f>
        <v/>
      </c>
      <c r="V2052" s="12" t="str">
        <f t="shared" ca="1" si="159"/>
        <v/>
      </c>
      <c r="X2052" s="12" t="str">
        <f>IF($B2052="", "", IF(OR(ISNUMBER($B2052)=FALSE, $B2052&lt;Report!$AX$6, $B2052&gt;Report!$AY$17), "Red", ""))</f>
        <v/>
      </c>
    </row>
    <row r="2053" spans="1:24" x14ac:dyDescent="0.25">
      <c r="A2053" s="2"/>
      <c r="B2053" s="86"/>
      <c r="C2053" s="87"/>
      <c r="D2053" s="88"/>
      <c r="E2053" s="89"/>
      <c r="F2053" s="90"/>
      <c r="G2053" s="2"/>
      <c r="H2053" s="38" t="str">
        <f t="shared" si="155"/>
        <v/>
      </c>
      <c r="I2053" s="2"/>
      <c r="M2053" s="6" t="str">
        <f t="shared" si="156"/>
        <v/>
      </c>
      <c r="N2053" s="7" t="str">
        <f>IF($D2053="", "", IF(COUNTIF(Budgets!$T$11:$T$20, $D2053)&gt;0, $F$9, IF(COUNTIF(Budgets!$T$22:$T$46, $D2053)&gt;0, $E$9, "")))</f>
        <v/>
      </c>
      <c r="P2053" s="12" t="str">
        <f t="shared" si="157"/>
        <v/>
      </c>
      <c r="R2053" s="12" t="str">
        <f t="shared" si="158"/>
        <v/>
      </c>
      <c r="T2053" s="12" t="str">
        <f ca="1">IFERROR(INDEX(Report!$BE$6:$BE$17, MATCH($P2053, Report!$AZ$6:$AZ$17, 0)), "")</f>
        <v/>
      </c>
      <c r="V2053" s="12" t="str">
        <f t="shared" ca="1" si="159"/>
        <v/>
      </c>
      <c r="X2053" s="12" t="str">
        <f>IF($B2053="", "", IF(OR(ISNUMBER($B2053)=FALSE, $B2053&lt;Report!$AX$6, $B2053&gt;Report!$AY$17), "Red", ""))</f>
        <v/>
      </c>
    </row>
    <row r="2054" spans="1:24" x14ac:dyDescent="0.25">
      <c r="A2054" s="2"/>
      <c r="B2054" s="86"/>
      <c r="C2054" s="87"/>
      <c r="D2054" s="88"/>
      <c r="E2054" s="89"/>
      <c r="F2054" s="90"/>
      <c r="G2054" s="2"/>
      <c r="H2054" s="38" t="str">
        <f t="shared" si="155"/>
        <v/>
      </c>
      <c r="I2054" s="2"/>
      <c r="M2054" s="6" t="str">
        <f t="shared" si="156"/>
        <v/>
      </c>
      <c r="N2054" s="7" t="str">
        <f>IF($D2054="", "", IF(COUNTIF(Budgets!$T$11:$T$20, $D2054)&gt;0, $F$9, IF(COUNTIF(Budgets!$T$22:$T$46, $D2054)&gt;0, $E$9, "")))</f>
        <v/>
      </c>
      <c r="P2054" s="12" t="str">
        <f t="shared" si="157"/>
        <v/>
      </c>
      <c r="R2054" s="12" t="str">
        <f t="shared" si="158"/>
        <v/>
      </c>
      <c r="T2054" s="12" t="str">
        <f ca="1">IFERROR(INDEX(Report!$BE$6:$BE$17, MATCH($P2054, Report!$AZ$6:$AZ$17, 0)), "")</f>
        <v/>
      </c>
      <c r="V2054" s="12" t="str">
        <f t="shared" ca="1" si="159"/>
        <v/>
      </c>
      <c r="X2054" s="12" t="str">
        <f>IF($B2054="", "", IF(OR(ISNUMBER($B2054)=FALSE, $B2054&lt;Report!$AX$6, $B2054&gt;Report!$AY$17), "Red", ""))</f>
        <v/>
      </c>
    </row>
    <row r="2055" spans="1:24" x14ac:dyDescent="0.25">
      <c r="A2055" s="2"/>
      <c r="B2055" s="86"/>
      <c r="C2055" s="87"/>
      <c r="D2055" s="88"/>
      <c r="E2055" s="89"/>
      <c r="F2055" s="90"/>
      <c r="G2055" s="2"/>
      <c r="H2055" s="38" t="str">
        <f t="shared" si="155"/>
        <v/>
      </c>
      <c r="I2055" s="2"/>
      <c r="M2055" s="6" t="str">
        <f t="shared" si="156"/>
        <v/>
      </c>
      <c r="N2055" s="7" t="str">
        <f>IF($D2055="", "", IF(COUNTIF(Budgets!$T$11:$T$20, $D2055)&gt;0, $F$9, IF(COUNTIF(Budgets!$T$22:$T$46, $D2055)&gt;0, $E$9, "")))</f>
        <v/>
      </c>
      <c r="P2055" s="12" t="str">
        <f t="shared" si="157"/>
        <v/>
      </c>
      <c r="R2055" s="12" t="str">
        <f t="shared" si="158"/>
        <v/>
      </c>
      <c r="T2055" s="12" t="str">
        <f ca="1">IFERROR(INDEX(Report!$BE$6:$BE$17, MATCH($P2055, Report!$AZ$6:$AZ$17, 0)), "")</f>
        <v/>
      </c>
      <c r="V2055" s="12" t="str">
        <f t="shared" ca="1" si="159"/>
        <v/>
      </c>
      <c r="X2055" s="12" t="str">
        <f>IF($B2055="", "", IF(OR(ISNUMBER($B2055)=FALSE, $B2055&lt;Report!$AX$6, $B2055&gt;Report!$AY$17), "Red", ""))</f>
        <v/>
      </c>
    </row>
    <row r="2056" spans="1:24" x14ac:dyDescent="0.25">
      <c r="A2056" s="2"/>
      <c r="B2056" s="86"/>
      <c r="C2056" s="87"/>
      <c r="D2056" s="88"/>
      <c r="E2056" s="89"/>
      <c r="F2056" s="90"/>
      <c r="G2056" s="2"/>
      <c r="H2056" s="38" t="str">
        <f t="shared" si="155"/>
        <v/>
      </c>
      <c r="I2056" s="2"/>
      <c r="M2056" s="6" t="str">
        <f t="shared" si="156"/>
        <v/>
      </c>
      <c r="N2056" s="7" t="str">
        <f>IF($D2056="", "", IF(COUNTIF(Budgets!$T$11:$T$20, $D2056)&gt;0, $F$9, IF(COUNTIF(Budgets!$T$22:$T$46, $D2056)&gt;0, $E$9, "")))</f>
        <v/>
      </c>
      <c r="P2056" s="12" t="str">
        <f t="shared" si="157"/>
        <v/>
      </c>
      <c r="R2056" s="12" t="str">
        <f t="shared" si="158"/>
        <v/>
      </c>
      <c r="T2056" s="12" t="str">
        <f ca="1">IFERROR(INDEX(Report!$BE$6:$BE$17, MATCH($P2056, Report!$AZ$6:$AZ$17, 0)), "")</f>
        <v/>
      </c>
      <c r="V2056" s="12" t="str">
        <f t="shared" ca="1" si="159"/>
        <v/>
      </c>
      <c r="X2056" s="12" t="str">
        <f>IF($B2056="", "", IF(OR(ISNUMBER($B2056)=FALSE, $B2056&lt;Report!$AX$6, $B2056&gt;Report!$AY$17), "Red", ""))</f>
        <v/>
      </c>
    </row>
    <row r="2057" spans="1:24" x14ac:dyDescent="0.25">
      <c r="A2057" s="2"/>
      <c r="B2057" s="86"/>
      <c r="C2057" s="87"/>
      <c r="D2057" s="88"/>
      <c r="E2057" s="89"/>
      <c r="F2057" s="90"/>
      <c r="G2057" s="2"/>
      <c r="H2057" s="38" t="str">
        <f t="shared" si="155"/>
        <v/>
      </c>
      <c r="I2057" s="2"/>
      <c r="M2057" s="6" t="str">
        <f t="shared" si="156"/>
        <v/>
      </c>
      <c r="N2057" s="7" t="str">
        <f>IF($D2057="", "", IF(COUNTIF(Budgets!$T$11:$T$20, $D2057)&gt;0, $F$9, IF(COUNTIF(Budgets!$T$22:$T$46, $D2057)&gt;0, $E$9, "")))</f>
        <v/>
      </c>
      <c r="P2057" s="12" t="str">
        <f t="shared" si="157"/>
        <v/>
      </c>
      <c r="R2057" s="12" t="str">
        <f t="shared" si="158"/>
        <v/>
      </c>
      <c r="T2057" s="12" t="str">
        <f ca="1">IFERROR(INDEX(Report!$BE$6:$BE$17, MATCH($P2057, Report!$AZ$6:$AZ$17, 0)), "")</f>
        <v/>
      </c>
      <c r="V2057" s="12" t="str">
        <f t="shared" ca="1" si="159"/>
        <v/>
      </c>
      <c r="X2057" s="12" t="str">
        <f>IF($B2057="", "", IF(OR(ISNUMBER($B2057)=FALSE, $B2057&lt;Report!$AX$6, $B2057&gt;Report!$AY$17), "Red", ""))</f>
        <v/>
      </c>
    </row>
    <row r="2058" spans="1:24" x14ac:dyDescent="0.25">
      <c r="A2058" s="2"/>
      <c r="B2058" s="86"/>
      <c r="C2058" s="87"/>
      <c r="D2058" s="88"/>
      <c r="E2058" s="89"/>
      <c r="F2058" s="90"/>
      <c r="G2058" s="2"/>
      <c r="H2058" s="38" t="str">
        <f t="shared" si="155"/>
        <v/>
      </c>
      <c r="I2058" s="2"/>
      <c r="M2058" s="6" t="str">
        <f t="shared" si="156"/>
        <v/>
      </c>
      <c r="N2058" s="7" t="str">
        <f>IF($D2058="", "", IF(COUNTIF(Budgets!$T$11:$T$20, $D2058)&gt;0, $F$9, IF(COUNTIF(Budgets!$T$22:$T$46, $D2058)&gt;0, $E$9, "")))</f>
        <v/>
      </c>
      <c r="P2058" s="12" t="str">
        <f t="shared" si="157"/>
        <v/>
      </c>
      <c r="R2058" s="12" t="str">
        <f t="shared" si="158"/>
        <v/>
      </c>
      <c r="T2058" s="12" t="str">
        <f ca="1">IFERROR(INDEX(Report!$BE$6:$BE$17, MATCH($P2058, Report!$AZ$6:$AZ$17, 0)), "")</f>
        <v/>
      </c>
      <c r="V2058" s="12" t="str">
        <f t="shared" ca="1" si="159"/>
        <v/>
      </c>
      <c r="X2058" s="12" t="str">
        <f>IF($B2058="", "", IF(OR(ISNUMBER($B2058)=FALSE, $B2058&lt;Report!$AX$6, $B2058&gt;Report!$AY$17), "Red", ""))</f>
        <v/>
      </c>
    </row>
    <row r="2059" spans="1:24" x14ac:dyDescent="0.25">
      <c r="A2059" s="2"/>
      <c r="B2059" s="86"/>
      <c r="C2059" s="87"/>
      <c r="D2059" s="88"/>
      <c r="E2059" s="89"/>
      <c r="F2059" s="90"/>
      <c r="G2059" s="2"/>
      <c r="H2059" s="38" t="str">
        <f t="shared" si="155"/>
        <v/>
      </c>
      <c r="I2059" s="2"/>
      <c r="M2059" s="6" t="str">
        <f t="shared" si="156"/>
        <v/>
      </c>
      <c r="N2059" s="7" t="str">
        <f>IF($D2059="", "", IF(COUNTIF(Budgets!$T$11:$T$20, $D2059)&gt;0, $F$9, IF(COUNTIF(Budgets!$T$22:$T$46, $D2059)&gt;0, $E$9, "")))</f>
        <v/>
      </c>
      <c r="P2059" s="12" t="str">
        <f t="shared" si="157"/>
        <v/>
      </c>
      <c r="R2059" s="12" t="str">
        <f t="shared" si="158"/>
        <v/>
      </c>
      <c r="T2059" s="12" t="str">
        <f ca="1">IFERROR(INDEX(Report!$BE$6:$BE$17, MATCH($P2059, Report!$AZ$6:$AZ$17, 0)), "")</f>
        <v/>
      </c>
      <c r="V2059" s="12" t="str">
        <f t="shared" ca="1" si="159"/>
        <v/>
      </c>
      <c r="X2059" s="12" t="str">
        <f>IF($B2059="", "", IF(OR(ISNUMBER($B2059)=FALSE, $B2059&lt;Report!$AX$6, $B2059&gt;Report!$AY$17), "Red", ""))</f>
        <v/>
      </c>
    </row>
    <row r="2060" spans="1:24" x14ac:dyDescent="0.25">
      <c r="A2060" s="2"/>
      <c r="B2060" s="86"/>
      <c r="C2060" s="87"/>
      <c r="D2060" s="88"/>
      <c r="E2060" s="89"/>
      <c r="F2060" s="90"/>
      <c r="G2060" s="2"/>
      <c r="H2060" s="38" t="str">
        <f t="shared" ref="H2060:H2123" si="160">IF(OR($M2060="", $N2060=""), "", IF($M2060=$N2060, "", $H$9))</f>
        <v/>
      </c>
      <c r="I2060" s="2"/>
      <c r="M2060" s="6" t="str">
        <f t="shared" ref="M2060:M2123" si="161">IF(AND($E2060="", $F2060=""), "", IF(AND(NOT($E2060=""), NOT($F2060="")), "", IF($E2060="", $F$9, IF($F2060="", $E$9, ""))))</f>
        <v/>
      </c>
      <c r="N2060" s="7" t="str">
        <f>IF($D2060="", "", IF(COUNTIF(Budgets!$T$11:$T$20, $D2060)&gt;0, $F$9, IF(COUNTIF(Budgets!$T$22:$T$46, $D2060)&gt;0, $E$9, "")))</f>
        <v/>
      </c>
      <c r="P2060" s="12" t="str">
        <f t="shared" ref="P2060:P2123" si="162">IF($B2060="", "", IFERROR(TEXT($B2060, "mmm yyyy"), ""))</f>
        <v/>
      </c>
      <c r="R2060" s="12" t="str">
        <f t="shared" ref="R2060:R2123" si="163">IF(OR($P2060="", $D2060=""), "", CONCATENATE($D2060, " - ", $P2060))</f>
        <v/>
      </c>
      <c r="T2060" s="12" t="str">
        <f ca="1">IFERROR(INDEX(Report!$BE$6:$BE$17, MATCH($P2060, Report!$AZ$6:$AZ$17, 0)), "")</f>
        <v/>
      </c>
      <c r="V2060" s="12" t="str">
        <f t="shared" ref="V2060:V2123" ca="1" si="164">IF($T2060="X", IF($D2060="", "", $D2060), "")</f>
        <v/>
      </c>
      <c r="X2060" s="12" t="str">
        <f>IF($B2060="", "", IF(OR(ISNUMBER($B2060)=FALSE, $B2060&lt;Report!$AX$6, $B2060&gt;Report!$AY$17), "Red", ""))</f>
        <v/>
      </c>
    </row>
    <row r="2061" spans="1:24" x14ac:dyDescent="0.25">
      <c r="A2061" s="2"/>
      <c r="B2061" s="86"/>
      <c r="C2061" s="87"/>
      <c r="D2061" s="88"/>
      <c r="E2061" s="89"/>
      <c r="F2061" s="90"/>
      <c r="G2061" s="2"/>
      <c r="H2061" s="38" t="str">
        <f t="shared" si="160"/>
        <v/>
      </c>
      <c r="I2061" s="2"/>
      <c r="M2061" s="6" t="str">
        <f t="shared" si="161"/>
        <v/>
      </c>
      <c r="N2061" s="7" t="str">
        <f>IF($D2061="", "", IF(COUNTIF(Budgets!$T$11:$T$20, $D2061)&gt;0, $F$9, IF(COUNTIF(Budgets!$T$22:$T$46, $D2061)&gt;0, $E$9, "")))</f>
        <v/>
      </c>
      <c r="P2061" s="12" t="str">
        <f t="shared" si="162"/>
        <v/>
      </c>
      <c r="R2061" s="12" t="str">
        <f t="shared" si="163"/>
        <v/>
      </c>
      <c r="T2061" s="12" t="str">
        <f ca="1">IFERROR(INDEX(Report!$BE$6:$BE$17, MATCH($P2061, Report!$AZ$6:$AZ$17, 0)), "")</f>
        <v/>
      </c>
      <c r="V2061" s="12" t="str">
        <f t="shared" ca="1" si="164"/>
        <v/>
      </c>
      <c r="X2061" s="12" t="str">
        <f>IF($B2061="", "", IF(OR(ISNUMBER($B2061)=FALSE, $B2061&lt;Report!$AX$6, $B2061&gt;Report!$AY$17), "Red", ""))</f>
        <v/>
      </c>
    </row>
    <row r="2062" spans="1:24" x14ac:dyDescent="0.25">
      <c r="A2062" s="2"/>
      <c r="B2062" s="86"/>
      <c r="C2062" s="87"/>
      <c r="D2062" s="88"/>
      <c r="E2062" s="89"/>
      <c r="F2062" s="90"/>
      <c r="G2062" s="2"/>
      <c r="H2062" s="38" t="str">
        <f t="shared" si="160"/>
        <v/>
      </c>
      <c r="I2062" s="2"/>
      <c r="M2062" s="6" t="str">
        <f t="shared" si="161"/>
        <v/>
      </c>
      <c r="N2062" s="7" t="str">
        <f>IF($D2062="", "", IF(COUNTIF(Budgets!$T$11:$T$20, $D2062)&gt;0, $F$9, IF(COUNTIF(Budgets!$T$22:$T$46, $D2062)&gt;0, $E$9, "")))</f>
        <v/>
      </c>
      <c r="P2062" s="12" t="str">
        <f t="shared" si="162"/>
        <v/>
      </c>
      <c r="R2062" s="12" t="str">
        <f t="shared" si="163"/>
        <v/>
      </c>
      <c r="T2062" s="12" t="str">
        <f ca="1">IFERROR(INDEX(Report!$BE$6:$BE$17, MATCH($P2062, Report!$AZ$6:$AZ$17, 0)), "")</f>
        <v/>
      </c>
      <c r="V2062" s="12" t="str">
        <f t="shared" ca="1" si="164"/>
        <v/>
      </c>
      <c r="X2062" s="12" t="str">
        <f>IF($B2062="", "", IF(OR(ISNUMBER($B2062)=FALSE, $B2062&lt;Report!$AX$6, $B2062&gt;Report!$AY$17), "Red", ""))</f>
        <v/>
      </c>
    </row>
    <row r="2063" spans="1:24" x14ac:dyDescent="0.25">
      <c r="A2063" s="2"/>
      <c r="B2063" s="86"/>
      <c r="C2063" s="87"/>
      <c r="D2063" s="88"/>
      <c r="E2063" s="89"/>
      <c r="F2063" s="90"/>
      <c r="G2063" s="2"/>
      <c r="H2063" s="38" t="str">
        <f t="shared" si="160"/>
        <v/>
      </c>
      <c r="I2063" s="2"/>
      <c r="M2063" s="6" t="str">
        <f t="shared" si="161"/>
        <v/>
      </c>
      <c r="N2063" s="7" t="str">
        <f>IF($D2063="", "", IF(COUNTIF(Budgets!$T$11:$T$20, $D2063)&gt;0, $F$9, IF(COUNTIF(Budgets!$T$22:$T$46, $D2063)&gt;0, $E$9, "")))</f>
        <v/>
      </c>
      <c r="P2063" s="12" t="str">
        <f t="shared" si="162"/>
        <v/>
      </c>
      <c r="R2063" s="12" t="str">
        <f t="shared" si="163"/>
        <v/>
      </c>
      <c r="T2063" s="12" t="str">
        <f ca="1">IFERROR(INDEX(Report!$BE$6:$BE$17, MATCH($P2063, Report!$AZ$6:$AZ$17, 0)), "")</f>
        <v/>
      </c>
      <c r="V2063" s="12" t="str">
        <f t="shared" ca="1" si="164"/>
        <v/>
      </c>
      <c r="X2063" s="12" t="str">
        <f>IF($B2063="", "", IF(OR(ISNUMBER($B2063)=FALSE, $B2063&lt;Report!$AX$6, $B2063&gt;Report!$AY$17), "Red", ""))</f>
        <v/>
      </c>
    </row>
    <row r="2064" spans="1:24" x14ac:dyDescent="0.25">
      <c r="A2064" s="2"/>
      <c r="B2064" s="86"/>
      <c r="C2064" s="87"/>
      <c r="D2064" s="88"/>
      <c r="E2064" s="89"/>
      <c r="F2064" s="90"/>
      <c r="G2064" s="2"/>
      <c r="H2064" s="38" t="str">
        <f t="shared" si="160"/>
        <v/>
      </c>
      <c r="I2064" s="2"/>
      <c r="M2064" s="6" t="str">
        <f t="shared" si="161"/>
        <v/>
      </c>
      <c r="N2064" s="7" t="str">
        <f>IF($D2064="", "", IF(COUNTIF(Budgets!$T$11:$T$20, $D2064)&gt;0, $F$9, IF(COUNTIF(Budgets!$T$22:$T$46, $D2064)&gt;0, $E$9, "")))</f>
        <v/>
      </c>
      <c r="P2064" s="12" t="str">
        <f t="shared" si="162"/>
        <v/>
      </c>
      <c r="R2064" s="12" t="str">
        <f t="shared" si="163"/>
        <v/>
      </c>
      <c r="T2064" s="12" t="str">
        <f ca="1">IFERROR(INDEX(Report!$BE$6:$BE$17, MATCH($P2064, Report!$AZ$6:$AZ$17, 0)), "")</f>
        <v/>
      </c>
      <c r="V2064" s="12" t="str">
        <f t="shared" ca="1" si="164"/>
        <v/>
      </c>
      <c r="X2064" s="12" t="str">
        <f>IF($B2064="", "", IF(OR(ISNUMBER($B2064)=FALSE, $B2064&lt;Report!$AX$6, $B2064&gt;Report!$AY$17), "Red", ""))</f>
        <v/>
      </c>
    </row>
    <row r="2065" spans="1:24" x14ac:dyDescent="0.25">
      <c r="A2065" s="2"/>
      <c r="B2065" s="86"/>
      <c r="C2065" s="87"/>
      <c r="D2065" s="88"/>
      <c r="E2065" s="89"/>
      <c r="F2065" s="90"/>
      <c r="G2065" s="2"/>
      <c r="H2065" s="38" t="str">
        <f t="shared" si="160"/>
        <v/>
      </c>
      <c r="I2065" s="2"/>
      <c r="M2065" s="6" t="str">
        <f t="shared" si="161"/>
        <v/>
      </c>
      <c r="N2065" s="7" t="str">
        <f>IF($D2065="", "", IF(COUNTIF(Budgets!$T$11:$T$20, $D2065)&gt;0, $F$9, IF(COUNTIF(Budgets!$T$22:$T$46, $D2065)&gt;0, $E$9, "")))</f>
        <v/>
      </c>
      <c r="P2065" s="12" t="str">
        <f t="shared" si="162"/>
        <v/>
      </c>
      <c r="R2065" s="12" t="str">
        <f t="shared" si="163"/>
        <v/>
      </c>
      <c r="T2065" s="12" t="str">
        <f ca="1">IFERROR(INDEX(Report!$BE$6:$BE$17, MATCH($P2065, Report!$AZ$6:$AZ$17, 0)), "")</f>
        <v/>
      </c>
      <c r="V2065" s="12" t="str">
        <f t="shared" ca="1" si="164"/>
        <v/>
      </c>
      <c r="X2065" s="12" t="str">
        <f>IF($B2065="", "", IF(OR(ISNUMBER($B2065)=FALSE, $B2065&lt;Report!$AX$6, $B2065&gt;Report!$AY$17), "Red", ""))</f>
        <v/>
      </c>
    </row>
    <row r="2066" spans="1:24" x14ac:dyDescent="0.25">
      <c r="A2066" s="2"/>
      <c r="B2066" s="86"/>
      <c r="C2066" s="87"/>
      <c r="D2066" s="88"/>
      <c r="E2066" s="89"/>
      <c r="F2066" s="90"/>
      <c r="G2066" s="2"/>
      <c r="H2066" s="38" t="str">
        <f t="shared" si="160"/>
        <v/>
      </c>
      <c r="I2066" s="2"/>
      <c r="M2066" s="6" t="str">
        <f t="shared" si="161"/>
        <v/>
      </c>
      <c r="N2066" s="7" t="str">
        <f>IF($D2066="", "", IF(COUNTIF(Budgets!$T$11:$T$20, $D2066)&gt;0, $F$9, IF(COUNTIF(Budgets!$T$22:$T$46, $D2066)&gt;0, $E$9, "")))</f>
        <v/>
      </c>
      <c r="P2066" s="12" t="str">
        <f t="shared" si="162"/>
        <v/>
      </c>
      <c r="R2066" s="12" t="str">
        <f t="shared" si="163"/>
        <v/>
      </c>
      <c r="T2066" s="12" t="str">
        <f ca="1">IFERROR(INDEX(Report!$BE$6:$BE$17, MATCH($P2066, Report!$AZ$6:$AZ$17, 0)), "")</f>
        <v/>
      </c>
      <c r="V2066" s="12" t="str">
        <f t="shared" ca="1" si="164"/>
        <v/>
      </c>
      <c r="X2066" s="12" t="str">
        <f>IF($B2066="", "", IF(OR(ISNUMBER($B2066)=FALSE, $B2066&lt;Report!$AX$6, $B2066&gt;Report!$AY$17), "Red", ""))</f>
        <v/>
      </c>
    </row>
    <row r="2067" spans="1:24" x14ac:dyDescent="0.25">
      <c r="A2067" s="2"/>
      <c r="B2067" s="86"/>
      <c r="C2067" s="87"/>
      <c r="D2067" s="88"/>
      <c r="E2067" s="89"/>
      <c r="F2067" s="90"/>
      <c r="G2067" s="2"/>
      <c r="H2067" s="38" t="str">
        <f t="shared" si="160"/>
        <v/>
      </c>
      <c r="I2067" s="2"/>
      <c r="M2067" s="6" t="str">
        <f t="shared" si="161"/>
        <v/>
      </c>
      <c r="N2067" s="7" t="str">
        <f>IF($D2067="", "", IF(COUNTIF(Budgets!$T$11:$T$20, $D2067)&gt;0, $F$9, IF(COUNTIF(Budgets!$T$22:$T$46, $D2067)&gt;0, $E$9, "")))</f>
        <v/>
      </c>
      <c r="P2067" s="12" t="str">
        <f t="shared" si="162"/>
        <v/>
      </c>
      <c r="R2067" s="12" t="str">
        <f t="shared" si="163"/>
        <v/>
      </c>
      <c r="T2067" s="12" t="str">
        <f ca="1">IFERROR(INDEX(Report!$BE$6:$BE$17, MATCH($P2067, Report!$AZ$6:$AZ$17, 0)), "")</f>
        <v/>
      </c>
      <c r="V2067" s="12" t="str">
        <f t="shared" ca="1" si="164"/>
        <v/>
      </c>
      <c r="X2067" s="12" t="str">
        <f>IF($B2067="", "", IF(OR(ISNUMBER($B2067)=FALSE, $B2067&lt;Report!$AX$6, $B2067&gt;Report!$AY$17), "Red", ""))</f>
        <v/>
      </c>
    </row>
    <row r="2068" spans="1:24" x14ac:dyDescent="0.25">
      <c r="A2068" s="2"/>
      <c r="B2068" s="86"/>
      <c r="C2068" s="87"/>
      <c r="D2068" s="88"/>
      <c r="E2068" s="89"/>
      <c r="F2068" s="90"/>
      <c r="G2068" s="2"/>
      <c r="H2068" s="38" t="str">
        <f t="shared" si="160"/>
        <v/>
      </c>
      <c r="I2068" s="2"/>
      <c r="M2068" s="6" t="str">
        <f t="shared" si="161"/>
        <v/>
      </c>
      <c r="N2068" s="7" t="str">
        <f>IF($D2068="", "", IF(COUNTIF(Budgets!$T$11:$T$20, $D2068)&gt;0, $F$9, IF(COUNTIF(Budgets!$T$22:$T$46, $D2068)&gt;0, $E$9, "")))</f>
        <v/>
      </c>
      <c r="P2068" s="12" t="str">
        <f t="shared" si="162"/>
        <v/>
      </c>
      <c r="R2068" s="12" t="str">
        <f t="shared" si="163"/>
        <v/>
      </c>
      <c r="T2068" s="12" t="str">
        <f ca="1">IFERROR(INDEX(Report!$BE$6:$BE$17, MATCH($P2068, Report!$AZ$6:$AZ$17, 0)), "")</f>
        <v/>
      </c>
      <c r="V2068" s="12" t="str">
        <f t="shared" ca="1" si="164"/>
        <v/>
      </c>
      <c r="X2068" s="12" t="str">
        <f>IF($B2068="", "", IF(OR(ISNUMBER($B2068)=FALSE, $B2068&lt;Report!$AX$6, $B2068&gt;Report!$AY$17), "Red", ""))</f>
        <v/>
      </c>
    </row>
    <row r="2069" spans="1:24" x14ac:dyDescent="0.25">
      <c r="A2069" s="2"/>
      <c r="B2069" s="86"/>
      <c r="C2069" s="87"/>
      <c r="D2069" s="88"/>
      <c r="E2069" s="89"/>
      <c r="F2069" s="90"/>
      <c r="G2069" s="2"/>
      <c r="H2069" s="38" t="str">
        <f t="shared" si="160"/>
        <v/>
      </c>
      <c r="I2069" s="2"/>
      <c r="M2069" s="6" t="str">
        <f t="shared" si="161"/>
        <v/>
      </c>
      <c r="N2069" s="7" t="str">
        <f>IF($D2069="", "", IF(COUNTIF(Budgets!$T$11:$T$20, $D2069)&gt;0, $F$9, IF(COUNTIF(Budgets!$T$22:$T$46, $D2069)&gt;0, $E$9, "")))</f>
        <v/>
      </c>
      <c r="P2069" s="12" t="str">
        <f t="shared" si="162"/>
        <v/>
      </c>
      <c r="R2069" s="12" t="str">
        <f t="shared" si="163"/>
        <v/>
      </c>
      <c r="T2069" s="12" t="str">
        <f ca="1">IFERROR(INDEX(Report!$BE$6:$BE$17, MATCH($P2069, Report!$AZ$6:$AZ$17, 0)), "")</f>
        <v/>
      </c>
      <c r="V2069" s="12" t="str">
        <f t="shared" ca="1" si="164"/>
        <v/>
      </c>
      <c r="X2069" s="12" t="str">
        <f>IF($B2069="", "", IF(OR(ISNUMBER($B2069)=FALSE, $B2069&lt;Report!$AX$6, $B2069&gt;Report!$AY$17), "Red", ""))</f>
        <v/>
      </c>
    </row>
    <row r="2070" spans="1:24" x14ac:dyDescent="0.25">
      <c r="A2070" s="2"/>
      <c r="B2070" s="86"/>
      <c r="C2070" s="87"/>
      <c r="D2070" s="88"/>
      <c r="E2070" s="89"/>
      <c r="F2070" s="90"/>
      <c r="G2070" s="2"/>
      <c r="H2070" s="38" t="str">
        <f t="shared" si="160"/>
        <v/>
      </c>
      <c r="I2070" s="2"/>
      <c r="M2070" s="6" t="str">
        <f t="shared" si="161"/>
        <v/>
      </c>
      <c r="N2070" s="7" t="str">
        <f>IF($D2070="", "", IF(COUNTIF(Budgets!$T$11:$T$20, $D2070)&gt;0, $F$9, IF(COUNTIF(Budgets!$T$22:$T$46, $D2070)&gt;0, $E$9, "")))</f>
        <v/>
      </c>
      <c r="P2070" s="12" t="str">
        <f t="shared" si="162"/>
        <v/>
      </c>
      <c r="R2070" s="12" t="str">
        <f t="shared" si="163"/>
        <v/>
      </c>
      <c r="T2070" s="12" t="str">
        <f ca="1">IFERROR(INDEX(Report!$BE$6:$BE$17, MATCH($P2070, Report!$AZ$6:$AZ$17, 0)), "")</f>
        <v/>
      </c>
      <c r="V2070" s="12" t="str">
        <f t="shared" ca="1" si="164"/>
        <v/>
      </c>
      <c r="X2070" s="12" t="str">
        <f>IF($B2070="", "", IF(OR(ISNUMBER($B2070)=FALSE, $B2070&lt;Report!$AX$6, $B2070&gt;Report!$AY$17), "Red", ""))</f>
        <v/>
      </c>
    </row>
    <row r="2071" spans="1:24" x14ac:dyDescent="0.25">
      <c r="A2071" s="2"/>
      <c r="B2071" s="86"/>
      <c r="C2071" s="87"/>
      <c r="D2071" s="88"/>
      <c r="E2071" s="89"/>
      <c r="F2071" s="90"/>
      <c r="G2071" s="2"/>
      <c r="H2071" s="38" t="str">
        <f t="shared" si="160"/>
        <v/>
      </c>
      <c r="I2071" s="2"/>
      <c r="M2071" s="6" t="str">
        <f t="shared" si="161"/>
        <v/>
      </c>
      <c r="N2071" s="7" t="str">
        <f>IF($D2071="", "", IF(COUNTIF(Budgets!$T$11:$T$20, $D2071)&gt;0, $F$9, IF(COUNTIF(Budgets!$T$22:$T$46, $D2071)&gt;0, $E$9, "")))</f>
        <v/>
      </c>
      <c r="P2071" s="12" t="str">
        <f t="shared" si="162"/>
        <v/>
      </c>
      <c r="R2071" s="12" t="str">
        <f t="shared" si="163"/>
        <v/>
      </c>
      <c r="T2071" s="12" t="str">
        <f ca="1">IFERROR(INDEX(Report!$BE$6:$BE$17, MATCH($P2071, Report!$AZ$6:$AZ$17, 0)), "")</f>
        <v/>
      </c>
      <c r="V2071" s="12" t="str">
        <f t="shared" ca="1" si="164"/>
        <v/>
      </c>
      <c r="X2071" s="12" t="str">
        <f>IF($B2071="", "", IF(OR(ISNUMBER($B2071)=FALSE, $B2071&lt;Report!$AX$6, $B2071&gt;Report!$AY$17), "Red", ""))</f>
        <v/>
      </c>
    </row>
    <row r="2072" spans="1:24" x14ac:dyDescent="0.25">
      <c r="A2072" s="2"/>
      <c r="B2072" s="86"/>
      <c r="C2072" s="87"/>
      <c r="D2072" s="88"/>
      <c r="E2072" s="89"/>
      <c r="F2072" s="90"/>
      <c r="G2072" s="2"/>
      <c r="H2072" s="38" t="str">
        <f t="shared" si="160"/>
        <v/>
      </c>
      <c r="I2072" s="2"/>
      <c r="M2072" s="6" t="str">
        <f t="shared" si="161"/>
        <v/>
      </c>
      <c r="N2072" s="7" t="str">
        <f>IF($D2072="", "", IF(COUNTIF(Budgets!$T$11:$T$20, $D2072)&gt;0, $F$9, IF(COUNTIF(Budgets!$T$22:$T$46, $D2072)&gt;0, $E$9, "")))</f>
        <v/>
      </c>
      <c r="P2072" s="12" t="str">
        <f t="shared" si="162"/>
        <v/>
      </c>
      <c r="R2072" s="12" t="str">
        <f t="shared" si="163"/>
        <v/>
      </c>
      <c r="T2072" s="12" t="str">
        <f ca="1">IFERROR(INDEX(Report!$BE$6:$BE$17, MATCH($P2072, Report!$AZ$6:$AZ$17, 0)), "")</f>
        <v/>
      </c>
      <c r="V2072" s="12" t="str">
        <f t="shared" ca="1" si="164"/>
        <v/>
      </c>
      <c r="X2072" s="12" t="str">
        <f>IF($B2072="", "", IF(OR(ISNUMBER($B2072)=FALSE, $B2072&lt;Report!$AX$6, $B2072&gt;Report!$AY$17), "Red", ""))</f>
        <v/>
      </c>
    </row>
    <row r="2073" spans="1:24" x14ac:dyDescent="0.25">
      <c r="A2073" s="2"/>
      <c r="B2073" s="86"/>
      <c r="C2073" s="87"/>
      <c r="D2073" s="88"/>
      <c r="E2073" s="89"/>
      <c r="F2073" s="90"/>
      <c r="G2073" s="2"/>
      <c r="H2073" s="38" t="str">
        <f t="shared" si="160"/>
        <v/>
      </c>
      <c r="I2073" s="2"/>
      <c r="M2073" s="6" t="str">
        <f t="shared" si="161"/>
        <v/>
      </c>
      <c r="N2073" s="7" t="str">
        <f>IF($D2073="", "", IF(COUNTIF(Budgets!$T$11:$T$20, $D2073)&gt;0, $F$9, IF(COUNTIF(Budgets!$T$22:$T$46, $D2073)&gt;0, $E$9, "")))</f>
        <v/>
      </c>
      <c r="P2073" s="12" t="str">
        <f t="shared" si="162"/>
        <v/>
      </c>
      <c r="R2073" s="12" t="str">
        <f t="shared" si="163"/>
        <v/>
      </c>
      <c r="T2073" s="12" t="str">
        <f ca="1">IFERROR(INDEX(Report!$BE$6:$BE$17, MATCH($P2073, Report!$AZ$6:$AZ$17, 0)), "")</f>
        <v/>
      </c>
      <c r="V2073" s="12" t="str">
        <f t="shared" ca="1" si="164"/>
        <v/>
      </c>
      <c r="X2073" s="12" t="str">
        <f>IF($B2073="", "", IF(OR(ISNUMBER($B2073)=FALSE, $B2073&lt;Report!$AX$6, $B2073&gt;Report!$AY$17), "Red", ""))</f>
        <v/>
      </c>
    </row>
    <row r="2074" spans="1:24" x14ac:dyDescent="0.25">
      <c r="A2074" s="2"/>
      <c r="B2074" s="86"/>
      <c r="C2074" s="87"/>
      <c r="D2074" s="88"/>
      <c r="E2074" s="89"/>
      <c r="F2074" s="90"/>
      <c r="G2074" s="2"/>
      <c r="H2074" s="38" t="str">
        <f t="shared" si="160"/>
        <v/>
      </c>
      <c r="I2074" s="2"/>
      <c r="M2074" s="6" t="str">
        <f t="shared" si="161"/>
        <v/>
      </c>
      <c r="N2074" s="7" t="str">
        <f>IF($D2074="", "", IF(COUNTIF(Budgets!$T$11:$T$20, $D2074)&gt;0, $F$9, IF(COUNTIF(Budgets!$T$22:$T$46, $D2074)&gt;0, $E$9, "")))</f>
        <v/>
      </c>
      <c r="P2074" s="12" t="str">
        <f t="shared" si="162"/>
        <v/>
      </c>
      <c r="R2074" s="12" t="str">
        <f t="shared" si="163"/>
        <v/>
      </c>
      <c r="T2074" s="12" t="str">
        <f ca="1">IFERROR(INDEX(Report!$BE$6:$BE$17, MATCH($P2074, Report!$AZ$6:$AZ$17, 0)), "")</f>
        <v/>
      </c>
      <c r="V2074" s="12" t="str">
        <f t="shared" ca="1" si="164"/>
        <v/>
      </c>
      <c r="X2074" s="12" t="str">
        <f>IF($B2074="", "", IF(OR(ISNUMBER($B2074)=FALSE, $B2074&lt;Report!$AX$6, $B2074&gt;Report!$AY$17), "Red", ""))</f>
        <v/>
      </c>
    </row>
    <row r="2075" spans="1:24" x14ac:dyDescent="0.25">
      <c r="A2075" s="2"/>
      <c r="B2075" s="86"/>
      <c r="C2075" s="87"/>
      <c r="D2075" s="88"/>
      <c r="E2075" s="89"/>
      <c r="F2075" s="90"/>
      <c r="G2075" s="2"/>
      <c r="H2075" s="38" t="str">
        <f t="shared" si="160"/>
        <v/>
      </c>
      <c r="I2075" s="2"/>
      <c r="M2075" s="6" t="str">
        <f t="shared" si="161"/>
        <v/>
      </c>
      <c r="N2075" s="7" t="str">
        <f>IF($D2075="", "", IF(COUNTIF(Budgets!$T$11:$T$20, $D2075)&gt;0, $F$9, IF(COUNTIF(Budgets!$T$22:$T$46, $D2075)&gt;0, $E$9, "")))</f>
        <v/>
      </c>
      <c r="P2075" s="12" t="str">
        <f t="shared" si="162"/>
        <v/>
      </c>
      <c r="R2075" s="12" t="str">
        <f t="shared" si="163"/>
        <v/>
      </c>
      <c r="T2075" s="12" t="str">
        <f ca="1">IFERROR(INDEX(Report!$BE$6:$BE$17, MATCH($P2075, Report!$AZ$6:$AZ$17, 0)), "")</f>
        <v/>
      </c>
      <c r="V2075" s="12" t="str">
        <f t="shared" ca="1" si="164"/>
        <v/>
      </c>
      <c r="X2075" s="12" t="str">
        <f>IF($B2075="", "", IF(OR(ISNUMBER($B2075)=FALSE, $B2075&lt;Report!$AX$6, $B2075&gt;Report!$AY$17), "Red", ""))</f>
        <v/>
      </c>
    </row>
    <row r="2076" spans="1:24" x14ac:dyDescent="0.25">
      <c r="A2076" s="2"/>
      <c r="B2076" s="86"/>
      <c r="C2076" s="87"/>
      <c r="D2076" s="88"/>
      <c r="E2076" s="89"/>
      <c r="F2076" s="90"/>
      <c r="G2076" s="2"/>
      <c r="H2076" s="38" t="str">
        <f t="shared" si="160"/>
        <v/>
      </c>
      <c r="I2076" s="2"/>
      <c r="M2076" s="6" t="str">
        <f t="shared" si="161"/>
        <v/>
      </c>
      <c r="N2076" s="7" t="str">
        <f>IF($D2076="", "", IF(COUNTIF(Budgets!$T$11:$T$20, $D2076)&gt;0, $F$9, IF(COUNTIF(Budgets!$T$22:$T$46, $D2076)&gt;0, $E$9, "")))</f>
        <v/>
      </c>
      <c r="P2076" s="12" t="str">
        <f t="shared" si="162"/>
        <v/>
      </c>
      <c r="R2076" s="12" t="str">
        <f t="shared" si="163"/>
        <v/>
      </c>
      <c r="T2076" s="12" t="str">
        <f ca="1">IFERROR(INDEX(Report!$BE$6:$BE$17, MATCH($P2076, Report!$AZ$6:$AZ$17, 0)), "")</f>
        <v/>
      </c>
      <c r="V2076" s="12" t="str">
        <f t="shared" ca="1" si="164"/>
        <v/>
      </c>
      <c r="X2076" s="12" t="str">
        <f>IF($B2076="", "", IF(OR(ISNUMBER($B2076)=FALSE, $B2076&lt;Report!$AX$6, $B2076&gt;Report!$AY$17), "Red", ""))</f>
        <v/>
      </c>
    </row>
    <row r="2077" spans="1:24" x14ac:dyDescent="0.25">
      <c r="A2077" s="2"/>
      <c r="B2077" s="86"/>
      <c r="C2077" s="87"/>
      <c r="D2077" s="88"/>
      <c r="E2077" s="89"/>
      <c r="F2077" s="90"/>
      <c r="G2077" s="2"/>
      <c r="H2077" s="38" t="str">
        <f t="shared" si="160"/>
        <v/>
      </c>
      <c r="I2077" s="2"/>
      <c r="M2077" s="6" t="str">
        <f t="shared" si="161"/>
        <v/>
      </c>
      <c r="N2077" s="7" t="str">
        <f>IF($D2077="", "", IF(COUNTIF(Budgets!$T$11:$T$20, $D2077)&gt;0, $F$9, IF(COUNTIF(Budgets!$T$22:$T$46, $D2077)&gt;0, $E$9, "")))</f>
        <v/>
      </c>
      <c r="P2077" s="12" t="str">
        <f t="shared" si="162"/>
        <v/>
      </c>
      <c r="R2077" s="12" t="str">
        <f t="shared" si="163"/>
        <v/>
      </c>
      <c r="T2077" s="12" t="str">
        <f ca="1">IFERROR(INDEX(Report!$BE$6:$BE$17, MATCH($P2077, Report!$AZ$6:$AZ$17, 0)), "")</f>
        <v/>
      </c>
      <c r="V2077" s="12" t="str">
        <f t="shared" ca="1" si="164"/>
        <v/>
      </c>
      <c r="X2077" s="12" t="str">
        <f>IF($B2077="", "", IF(OR(ISNUMBER($B2077)=FALSE, $B2077&lt;Report!$AX$6, $B2077&gt;Report!$AY$17), "Red", ""))</f>
        <v/>
      </c>
    </row>
    <row r="2078" spans="1:24" x14ac:dyDescent="0.25">
      <c r="A2078" s="2"/>
      <c r="B2078" s="86"/>
      <c r="C2078" s="87"/>
      <c r="D2078" s="88"/>
      <c r="E2078" s="89"/>
      <c r="F2078" s="90"/>
      <c r="G2078" s="2"/>
      <c r="H2078" s="38" t="str">
        <f t="shared" si="160"/>
        <v/>
      </c>
      <c r="I2078" s="2"/>
      <c r="M2078" s="6" t="str">
        <f t="shared" si="161"/>
        <v/>
      </c>
      <c r="N2078" s="7" t="str">
        <f>IF($D2078="", "", IF(COUNTIF(Budgets!$T$11:$T$20, $D2078)&gt;0, $F$9, IF(COUNTIF(Budgets!$T$22:$T$46, $D2078)&gt;0, $E$9, "")))</f>
        <v/>
      </c>
      <c r="P2078" s="12" t="str">
        <f t="shared" si="162"/>
        <v/>
      </c>
      <c r="R2078" s="12" t="str">
        <f t="shared" si="163"/>
        <v/>
      </c>
      <c r="T2078" s="12" t="str">
        <f ca="1">IFERROR(INDEX(Report!$BE$6:$BE$17, MATCH($P2078, Report!$AZ$6:$AZ$17, 0)), "")</f>
        <v/>
      </c>
      <c r="V2078" s="12" t="str">
        <f t="shared" ca="1" si="164"/>
        <v/>
      </c>
      <c r="X2078" s="12" t="str">
        <f>IF($B2078="", "", IF(OR(ISNUMBER($B2078)=FALSE, $B2078&lt;Report!$AX$6, $B2078&gt;Report!$AY$17), "Red", ""))</f>
        <v/>
      </c>
    </row>
    <row r="2079" spans="1:24" x14ac:dyDescent="0.25">
      <c r="A2079" s="2"/>
      <c r="B2079" s="86"/>
      <c r="C2079" s="87"/>
      <c r="D2079" s="88"/>
      <c r="E2079" s="89"/>
      <c r="F2079" s="90"/>
      <c r="G2079" s="2"/>
      <c r="H2079" s="38" t="str">
        <f t="shared" si="160"/>
        <v/>
      </c>
      <c r="I2079" s="2"/>
      <c r="M2079" s="6" t="str">
        <f t="shared" si="161"/>
        <v/>
      </c>
      <c r="N2079" s="7" t="str">
        <f>IF($D2079="", "", IF(COUNTIF(Budgets!$T$11:$T$20, $D2079)&gt;0, $F$9, IF(COUNTIF(Budgets!$T$22:$T$46, $D2079)&gt;0, $E$9, "")))</f>
        <v/>
      </c>
      <c r="P2079" s="12" t="str">
        <f t="shared" si="162"/>
        <v/>
      </c>
      <c r="R2079" s="12" t="str">
        <f t="shared" si="163"/>
        <v/>
      </c>
      <c r="T2079" s="12" t="str">
        <f ca="1">IFERROR(INDEX(Report!$BE$6:$BE$17, MATCH($P2079, Report!$AZ$6:$AZ$17, 0)), "")</f>
        <v/>
      </c>
      <c r="V2079" s="12" t="str">
        <f t="shared" ca="1" si="164"/>
        <v/>
      </c>
      <c r="X2079" s="12" t="str">
        <f>IF($B2079="", "", IF(OR(ISNUMBER($B2079)=FALSE, $B2079&lt;Report!$AX$6, $B2079&gt;Report!$AY$17), "Red", ""))</f>
        <v/>
      </c>
    </row>
    <row r="2080" spans="1:24" x14ac:dyDescent="0.25">
      <c r="A2080" s="2"/>
      <c r="B2080" s="86"/>
      <c r="C2080" s="87"/>
      <c r="D2080" s="88"/>
      <c r="E2080" s="89"/>
      <c r="F2080" s="90"/>
      <c r="G2080" s="2"/>
      <c r="H2080" s="38" t="str">
        <f t="shared" si="160"/>
        <v/>
      </c>
      <c r="I2080" s="2"/>
      <c r="M2080" s="6" t="str">
        <f t="shared" si="161"/>
        <v/>
      </c>
      <c r="N2080" s="7" t="str">
        <f>IF($D2080="", "", IF(COUNTIF(Budgets!$T$11:$T$20, $D2080)&gt;0, $F$9, IF(COUNTIF(Budgets!$T$22:$T$46, $D2080)&gt;0, $E$9, "")))</f>
        <v/>
      </c>
      <c r="P2080" s="12" t="str">
        <f t="shared" si="162"/>
        <v/>
      </c>
      <c r="R2080" s="12" t="str">
        <f t="shared" si="163"/>
        <v/>
      </c>
      <c r="T2080" s="12" t="str">
        <f ca="1">IFERROR(INDEX(Report!$BE$6:$BE$17, MATCH($P2080, Report!$AZ$6:$AZ$17, 0)), "")</f>
        <v/>
      </c>
      <c r="V2080" s="12" t="str">
        <f t="shared" ca="1" si="164"/>
        <v/>
      </c>
      <c r="X2080" s="12" t="str">
        <f>IF($B2080="", "", IF(OR(ISNUMBER($B2080)=FALSE, $B2080&lt;Report!$AX$6, $B2080&gt;Report!$AY$17), "Red", ""))</f>
        <v/>
      </c>
    </row>
    <row r="2081" spans="1:24" x14ac:dyDescent="0.25">
      <c r="A2081" s="2"/>
      <c r="B2081" s="86"/>
      <c r="C2081" s="87"/>
      <c r="D2081" s="88"/>
      <c r="E2081" s="89"/>
      <c r="F2081" s="90"/>
      <c r="G2081" s="2"/>
      <c r="H2081" s="38" t="str">
        <f t="shared" si="160"/>
        <v/>
      </c>
      <c r="I2081" s="2"/>
      <c r="M2081" s="6" t="str">
        <f t="shared" si="161"/>
        <v/>
      </c>
      <c r="N2081" s="7" t="str">
        <f>IF($D2081="", "", IF(COUNTIF(Budgets!$T$11:$T$20, $D2081)&gt;0, $F$9, IF(COUNTIF(Budgets!$T$22:$T$46, $D2081)&gt;0, $E$9, "")))</f>
        <v/>
      </c>
      <c r="P2081" s="12" t="str">
        <f t="shared" si="162"/>
        <v/>
      </c>
      <c r="R2081" s="12" t="str">
        <f t="shared" si="163"/>
        <v/>
      </c>
      <c r="T2081" s="12" t="str">
        <f ca="1">IFERROR(INDEX(Report!$BE$6:$BE$17, MATCH($P2081, Report!$AZ$6:$AZ$17, 0)), "")</f>
        <v/>
      </c>
      <c r="V2081" s="12" t="str">
        <f t="shared" ca="1" si="164"/>
        <v/>
      </c>
      <c r="X2081" s="12" t="str">
        <f>IF($B2081="", "", IF(OR(ISNUMBER($B2081)=FALSE, $B2081&lt;Report!$AX$6, $B2081&gt;Report!$AY$17), "Red", ""))</f>
        <v/>
      </c>
    </row>
    <row r="2082" spans="1:24" x14ac:dyDescent="0.25">
      <c r="A2082" s="2"/>
      <c r="B2082" s="86"/>
      <c r="C2082" s="87"/>
      <c r="D2082" s="88"/>
      <c r="E2082" s="89"/>
      <c r="F2082" s="90"/>
      <c r="G2082" s="2"/>
      <c r="H2082" s="38" t="str">
        <f t="shared" si="160"/>
        <v/>
      </c>
      <c r="I2082" s="2"/>
      <c r="M2082" s="6" t="str">
        <f t="shared" si="161"/>
        <v/>
      </c>
      <c r="N2082" s="7" t="str">
        <f>IF($D2082="", "", IF(COUNTIF(Budgets!$T$11:$T$20, $D2082)&gt;0, $F$9, IF(COUNTIF(Budgets!$T$22:$T$46, $D2082)&gt;0, $E$9, "")))</f>
        <v/>
      </c>
      <c r="P2082" s="12" t="str">
        <f t="shared" si="162"/>
        <v/>
      </c>
      <c r="R2082" s="12" t="str">
        <f t="shared" si="163"/>
        <v/>
      </c>
      <c r="T2082" s="12" t="str">
        <f ca="1">IFERROR(INDEX(Report!$BE$6:$BE$17, MATCH($P2082, Report!$AZ$6:$AZ$17, 0)), "")</f>
        <v/>
      </c>
      <c r="V2082" s="12" t="str">
        <f t="shared" ca="1" si="164"/>
        <v/>
      </c>
      <c r="X2082" s="12" t="str">
        <f>IF($B2082="", "", IF(OR(ISNUMBER($B2082)=FALSE, $B2082&lt;Report!$AX$6, $B2082&gt;Report!$AY$17), "Red", ""))</f>
        <v/>
      </c>
    </row>
    <row r="2083" spans="1:24" x14ac:dyDescent="0.25">
      <c r="A2083" s="2"/>
      <c r="B2083" s="86"/>
      <c r="C2083" s="87"/>
      <c r="D2083" s="88"/>
      <c r="E2083" s="89"/>
      <c r="F2083" s="90"/>
      <c r="G2083" s="2"/>
      <c r="H2083" s="38" t="str">
        <f t="shared" si="160"/>
        <v/>
      </c>
      <c r="I2083" s="2"/>
      <c r="M2083" s="6" t="str">
        <f t="shared" si="161"/>
        <v/>
      </c>
      <c r="N2083" s="7" t="str">
        <f>IF($D2083="", "", IF(COUNTIF(Budgets!$T$11:$T$20, $D2083)&gt;0, $F$9, IF(COUNTIF(Budgets!$T$22:$T$46, $D2083)&gt;0, $E$9, "")))</f>
        <v/>
      </c>
      <c r="P2083" s="12" t="str">
        <f t="shared" si="162"/>
        <v/>
      </c>
      <c r="R2083" s="12" t="str">
        <f t="shared" si="163"/>
        <v/>
      </c>
      <c r="T2083" s="12" t="str">
        <f ca="1">IFERROR(INDEX(Report!$BE$6:$BE$17, MATCH($P2083, Report!$AZ$6:$AZ$17, 0)), "")</f>
        <v/>
      </c>
      <c r="V2083" s="12" t="str">
        <f t="shared" ca="1" si="164"/>
        <v/>
      </c>
      <c r="X2083" s="12" t="str">
        <f>IF($B2083="", "", IF(OR(ISNUMBER($B2083)=FALSE, $B2083&lt;Report!$AX$6, $B2083&gt;Report!$AY$17), "Red", ""))</f>
        <v/>
      </c>
    </row>
    <row r="2084" spans="1:24" x14ac:dyDescent="0.25">
      <c r="A2084" s="2"/>
      <c r="B2084" s="86"/>
      <c r="C2084" s="87"/>
      <c r="D2084" s="88"/>
      <c r="E2084" s="89"/>
      <c r="F2084" s="90"/>
      <c r="G2084" s="2"/>
      <c r="H2084" s="38" t="str">
        <f t="shared" si="160"/>
        <v/>
      </c>
      <c r="I2084" s="2"/>
      <c r="M2084" s="6" t="str">
        <f t="shared" si="161"/>
        <v/>
      </c>
      <c r="N2084" s="7" t="str">
        <f>IF($D2084="", "", IF(COUNTIF(Budgets!$T$11:$T$20, $D2084)&gt;0, $F$9, IF(COUNTIF(Budgets!$T$22:$T$46, $D2084)&gt;0, $E$9, "")))</f>
        <v/>
      </c>
      <c r="P2084" s="12" t="str">
        <f t="shared" si="162"/>
        <v/>
      </c>
      <c r="R2084" s="12" t="str">
        <f t="shared" si="163"/>
        <v/>
      </c>
      <c r="T2084" s="12" t="str">
        <f ca="1">IFERROR(INDEX(Report!$BE$6:$BE$17, MATCH($P2084, Report!$AZ$6:$AZ$17, 0)), "")</f>
        <v/>
      </c>
      <c r="V2084" s="12" t="str">
        <f t="shared" ca="1" si="164"/>
        <v/>
      </c>
      <c r="X2084" s="12" t="str">
        <f>IF($B2084="", "", IF(OR(ISNUMBER($B2084)=FALSE, $B2084&lt;Report!$AX$6, $B2084&gt;Report!$AY$17), "Red", ""))</f>
        <v/>
      </c>
    </row>
    <row r="2085" spans="1:24" x14ac:dyDescent="0.25">
      <c r="A2085" s="2"/>
      <c r="B2085" s="86"/>
      <c r="C2085" s="87"/>
      <c r="D2085" s="88"/>
      <c r="E2085" s="89"/>
      <c r="F2085" s="90"/>
      <c r="G2085" s="2"/>
      <c r="H2085" s="38" t="str">
        <f t="shared" si="160"/>
        <v/>
      </c>
      <c r="I2085" s="2"/>
      <c r="M2085" s="6" t="str">
        <f t="shared" si="161"/>
        <v/>
      </c>
      <c r="N2085" s="7" t="str">
        <f>IF($D2085="", "", IF(COUNTIF(Budgets!$T$11:$T$20, $D2085)&gt;0, $F$9, IF(COUNTIF(Budgets!$T$22:$T$46, $D2085)&gt;0, $E$9, "")))</f>
        <v/>
      </c>
      <c r="P2085" s="12" t="str">
        <f t="shared" si="162"/>
        <v/>
      </c>
      <c r="R2085" s="12" t="str">
        <f t="shared" si="163"/>
        <v/>
      </c>
      <c r="T2085" s="12" t="str">
        <f ca="1">IFERROR(INDEX(Report!$BE$6:$BE$17, MATCH($P2085, Report!$AZ$6:$AZ$17, 0)), "")</f>
        <v/>
      </c>
      <c r="V2085" s="12" t="str">
        <f t="shared" ca="1" si="164"/>
        <v/>
      </c>
      <c r="X2085" s="12" t="str">
        <f>IF($B2085="", "", IF(OR(ISNUMBER($B2085)=FALSE, $B2085&lt;Report!$AX$6, $B2085&gt;Report!$AY$17), "Red", ""))</f>
        <v/>
      </c>
    </row>
    <row r="2086" spans="1:24" x14ac:dyDescent="0.25">
      <c r="A2086" s="2"/>
      <c r="B2086" s="86"/>
      <c r="C2086" s="87"/>
      <c r="D2086" s="88"/>
      <c r="E2086" s="89"/>
      <c r="F2086" s="90"/>
      <c r="G2086" s="2"/>
      <c r="H2086" s="38" t="str">
        <f t="shared" si="160"/>
        <v/>
      </c>
      <c r="I2086" s="2"/>
      <c r="M2086" s="6" t="str">
        <f t="shared" si="161"/>
        <v/>
      </c>
      <c r="N2086" s="7" t="str">
        <f>IF($D2086="", "", IF(COUNTIF(Budgets!$T$11:$T$20, $D2086)&gt;0, $F$9, IF(COUNTIF(Budgets!$T$22:$T$46, $D2086)&gt;0, $E$9, "")))</f>
        <v/>
      </c>
      <c r="P2086" s="12" t="str">
        <f t="shared" si="162"/>
        <v/>
      </c>
      <c r="R2086" s="12" t="str">
        <f t="shared" si="163"/>
        <v/>
      </c>
      <c r="T2086" s="12" t="str">
        <f ca="1">IFERROR(INDEX(Report!$BE$6:$BE$17, MATCH($P2086, Report!$AZ$6:$AZ$17, 0)), "")</f>
        <v/>
      </c>
      <c r="V2086" s="12" t="str">
        <f t="shared" ca="1" si="164"/>
        <v/>
      </c>
      <c r="X2086" s="12" t="str">
        <f>IF($B2086="", "", IF(OR(ISNUMBER($B2086)=FALSE, $B2086&lt;Report!$AX$6, $B2086&gt;Report!$AY$17), "Red", ""))</f>
        <v/>
      </c>
    </row>
    <row r="2087" spans="1:24" x14ac:dyDescent="0.25">
      <c r="A2087" s="2"/>
      <c r="B2087" s="86"/>
      <c r="C2087" s="87"/>
      <c r="D2087" s="88"/>
      <c r="E2087" s="89"/>
      <c r="F2087" s="90"/>
      <c r="G2087" s="2"/>
      <c r="H2087" s="38" t="str">
        <f t="shared" si="160"/>
        <v/>
      </c>
      <c r="I2087" s="2"/>
      <c r="M2087" s="6" t="str">
        <f t="shared" si="161"/>
        <v/>
      </c>
      <c r="N2087" s="7" t="str">
        <f>IF($D2087="", "", IF(COUNTIF(Budgets!$T$11:$T$20, $D2087)&gt;0, $F$9, IF(COUNTIF(Budgets!$T$22:$T$46, $D2087)&gt;0, $E$9, "")))</f>
        <v/>
      </c>
      <c r="P2087" s="12" t="str">
        <f t="shared" si="162"/>
        <v/>
      </c>
      <c r="R2087" s="12" t="str">
        <f t="shared" si="163"/>
        <v/>
      </c>
      <c r="T2087" s="12" t="str">
        <f ca="1">IFERROR(INDEX(Report!$BE$6:$BE$17, MATCH($P2087, Report!$AZ$6:$AZ$17, 0)), "")</f>
        <v/>
      </c>
      <c r="V2087" s="12" t="str">
        <f t="shared" ca="1" si="164"/>
        <v/>
      </c>
      <c r="X2087" s="12" t="str">
        <f>IF($B2087="", "", IF(OR(ISNUMBER($B2087)=FALSE, $B2087&lt;Report!$AX$6, $B2087&gt;Report!$AY$17), "Red", ""))</f>
        <v/>
      </c>
    </row>
    <row r="2088" spans="1:24" x14ac:dyDescent="0.25">
      <c r="A2088" s="2"/>
      <c r="B2088" s="86"/>
      <c r="C2088" s="87"/>
      <c r="D2088" s="88"/>
      <c r="E2088" s="89"/>
      <c r="F2088" s="90"/>
      <c r="G2088" s="2"/>
      <c r="H2088" s="38" t="str">
        <f t="shared" si="160"/>
        <v/>
      </c>
      <c r="I2088" s="2"/>
      <c r="M2088" s="6" t="str">
        <f t="shared" si="161"/>
        <v/>
      </c>
      <c r="N2088" s="7" t="str">
        <f>IF($D2088="", "", IF(COUNTIF(Budgets!$T$11:$T$20, $D2088)&gt;0, $F$9, IF(COUNTIF(Budgets!$T$22:$T$46, $D2088)&gt;0, $E$9, "")))</f>
        <v/>
      </c>
      <c r="P2088" s="12" t="str">
        <f t="shared" si="162"/>
        <v/>
      </c>
      <c r="R2088" s="12" t="str">
        <f t="shared" si="163"/>
        <v/>
      </c>
      <c r="T2088" s="12" t="str">
        <f ca="1">IFERROR(INDEX(Report!$BE$6:$BE$17, MATCH($P2088, Report!$AZ$6:$AZ$17, 0)), "")</f>
        <v/>
      </c>
      <c r="V2088" s="12" t="str">
        <f t="shared" ca="1" si="164"/>
        <v/>
      </c>
      <c r="X2088" s="12" t="str">
        <f>IF($B2088="", "", IF(OR(ISNUMBER($B2088)=FALSE, $B2088&lt;Report!$AX$6, $B2088&gt;Report!$AY$17), "Red", ""))</f>
        <v/>
      </c>
    </row>
    <row r="2089" spans="1:24" x14ac:dyDescent="0.25">
      <c r="A2089" s="2"/>
      <c r="B2089" s="86"/>
      <c r="C2089" s="87"/>
      <c r="D2089" s="88"/>
      <c r="E2089" s="89"/>
      <c r="F2089" s="90"/>
      <c r="G2089" s="2"/>
      <c r="H2089" s="38" t="str">
        <f t="shared" si="160"/>
        <v/>
      </c>
      <c r="I2089" s="2"/>
      <c r="M2089" s="6" t="str">
        <f t="shared" si="161"/>
        <v/>
      </c>
      <c r="N2089" s="7" t="str">
        <f>IF($D2089="", "", IF(COUNTIF(Budgets!$T$11:$T$20, $D2089)&gt;0, $F$9, IF(COUNTIF(Budgets!$T$22:$T$46, $D2089)&gt;0, $E$9, "")))</f>
        <v/>
      </c>
      <c r="P2089" s="12" t="str">
        <f t="shared" si="162"/>
        <v/>
      </c>
      <c r="R2089" s="12" t="str">
        <f t="shared" si="163"/>
        <v/>
      </c>
      <c r="T2089" s="12" t="str">
        <f ca="1">IFERROR(INDEX(Report!$BE$6:$BE$17, MATCH($P2089, Report!$AZ$6:$AZ$17, 0)), "")</f>
        <v/>
      </c>
      <c r="V2089" s="12" t="str">
        <f t="shared" ca="1" si="164"/>
        <v/>
      </c>
      <c r="X2089" s="12" t="str">
        <f>IF($B2089="", "", IF(OR(ISNUMBER($B2089)=FALSE, $B2089&lt;Report!$AX$6, $B2089&gt;Report!$AY$17), "Red", ""))</f>
        <v/>
      </c>
    </row>
    <row r="2090" spans="1:24" x14ac:dyDescent="0.25">
      <c r="A2090" s="2"/>
      <c r="B2090" s="86"/>
      <c r="C2090" s="87"/>
      <c r="D2090" s="88"/>
      <c r="E2090" s="89"/>
      <c r="F2090" s="90"/>
      <c r="G2090" s="2"/>
      <c r="H2090" s="38" t="str">
        <f t="shared" si="160"/>
        <v/>
      </c>
      <c r="I2090" s="2"/>
      <c r="M2090" s="6" t="str">
        <f t="shared" si="161"/>
        <v/>
      </c>
      <c r="N2090" s="7" t="str">
        <f>IF($D2090="", "", IF(COUNTIF(Budgets!$T$11:$T$20, $D2090)&gt;0, $F$9, IF(COUNTIF(Budgets!$T$22:$T$46, $D2090)&gt;0, $E$9, "")))</f>
        <v/>
      </c>
      <c r="P2090" s="12" t="str">
        <f t="shared" si="162"/>
        <v/>
      </c>
      <c r="R2090" s="12" t="str">
        <f t="shared" si="163"/>
        <v/>
      </c>
      <c r="T2090" s="12" t="str">
        <f ca="1">IFERROR(INDEX(Report!$BE$6:$BE$17, MATCH($P2090, Report!$AZ$6:$AZ$17, 0)), "")</f>
        <v/>
      </c>
      <c r="V2090" s="12" t="str">
        <f t="shared" ca="1" si="164"/>
        <v/>
      </c>
      <c r="X2090" s="12" t="str">
        <f>IF($B2090="", "", IF(OR(ISNUMBER($B2090)=FALSE, $B2090&lt;Report!$AX$6, $B2090&gt;Report!$AY$17), "Red", ""))</f>
        <v/>
      </c>
    </row>
    <row r="2091" spans="1:24" x14ac:dyDescent="0.25">
      <c r="A2091" s="2"/>
      <c r="B2091" s="86"/>
      <c r="C2091" s="87"/>
      <c r="D2091" s="88"/>
      <c r="E2091" s="89"/>
      <c r="F2091" s="90"/>
      <c r="G2091" s="2"/>
      <c r="H2091" s="38" t="str">
        <f t="shared" si="160"/>
        <v/>
      </c>
      <c r="I2091" s="2"/>
      <c r="M2091" s="6" t="str">
        <f t="shared" si="161"/>
        <v/>
      </c>
      <c r="N2091" s="7" t="str">
        <f>IF($D2091="", "", IF(COUNTIF(Budgets!$T$11:$T$20, $D2091)&gt;0, $F$9, IF(COUNTIF(Budgets!$T$22:$T$46, $D2091)&gt;0, $E$9, "")))</f>
        <v/>
      </c>
      <c r="P2091" s="12" t="str">
        <f t="shared" si="162"/>
        <v/>
      </c>
      <c r="R2091" s="12" t="str">
        <f t="shared" si="163"/>
        <v/>
      </c>
      <c r="T2091" s="12" t="str">
        <f ca="1">IFERROR(INDEX(Report!$BE$6:$BE$17, MATCH($P2091, Report!$AZ$6:$AZ$17, 0)), "")</f>
        <v/>
      </c>
      <c r="V2091" s="12" t="str">
        <f t="shared" ca="1" si="164"/>
        <v/>
      </c>
      <c r="X2091" s="12" t="str">
        <f>IF($B2091="", "", IF(OR(ISNUMBER($B2091)=FALSE, $B2091&lt;Report!$AX$6, $B2091&gt;Report!$AY$17), "Red", ""))</f>
        <v/>
      </c>
    </row>
    <row r="2092" spans="1:24" x14ac:dyDescent="0.25">
      <c r="A2092" s="2"/>
      <c r="B2092" s="86"/>
      <c r="C2092" s="87"/>
      <c r="D2092" s="88"/>
      <c r="E2092" s="89"/>
      <c r="F2092" s="90"/>
      <c r="G2092" s="2"/>
      <c r="H2092" s="38" t="str">
        <f t="shared" si="160"/>
        <v/>
      </c>
      <c r="I2092" s="2"/>
      <c r="M2092" s="6" t="str">
        <f t="shared" si="161"/>
        <v/>
      </c>
      <c r="N2092" s="7" t="str">
        <f>IF($D2092="", "", IF(COUNTIF(Budgets!$T$11:$T$20, $D2092)&gt;0, $F$9, IF(COUNTIF(Budgets!$T$22:$T$46, $D2092)&gt;0, $E$9, "")))</f>
        <v/>
      </c>
      <c r="P2092" s="12" t="str">
        <f t="shared" si="162"/>
        <v/>
      </c>
      <c r="R2092" s="12" t="str">
        <f t="shared" si="163"/>
        <v/>
      </c>
      <c r="T2092" s="12" t="str">
        <f ca="1">IFERROR(INDEX(Report!$BE$6:$BE$17, MATCH($P2092, Report!$AZ$6:$AZ$17, 0)), "")</f>
        <v/>
      </c>
      <c r="V2092" s="12" t="str">
        <f t="shared" ca="1" si="164"/>
        <v/>
      </c>
      <c r="X2092" s="12" t="str">
        <f>IF($B2092="", "", IF(OR(ISNUMBER($B2092)=FALSE, $B2092&lt;Report!$AX$6, $B2092&gt;Report!$AY$17), "Red", ""))</f>
        <v/>
      </c>
    </row>
    <row r="2093" spans="1:24" x14ac:dyDescent="0.25">
      <c r="A2093" s="2"/>
      <c r="B2093" s="86"/>
      <c r="C2093" s="87"/>
      <c r="D2093" s="88"/>
      <c r="E2093" s="89"/>
      <c r="F2093" s="90"/>
      <c r="G2093" s="2"/>
      <c r="H2093" s="38" t="str">
        <f t="shared" si="160"/>
        <v/>
      </c>
      <c r="I2093" s="2"/>
      <c r="M2093" s="6" t="str">
        <f t="shared" si="161"/>
        <v/>
      </c>
      <c r="N2093" s="7" t="str">
        <f>IF($D2093="", "", IF(COUNTIF(Budgets!$T$11:$T$20, $D2093)&gt;0, $F$9, IF(COUNTIF(Budgets!$T$22:$T$46, $D2093)&gt;0, $E$9, "")))</f>
        <v/>
      </c>
      <c r="P2093" s="12" t="str">
        <f t="shared" si="162"/>
        <v/>
      </c>
      <c r="R2093" s="12" t="str">
        <f t="shared" si="163"/>
        <v/>
      </c>
      <c r="T2093" s="12" t="str">
        <f ca="1">IFERROR(INDEX(Report!$BE$6:$BE$17, MATCH($P2093, Report!$AZ$6:$AZ$17, 0)), "")</f>
        <v/>
      </c>
      <c r="V2093" s="12" t="str">
        <f t="shared" ca="1" si="164"/>
        <v/>
      </c>
      <c r="X2093" s="12" t="str">
        <f>IF($B2093="", "", IF(OR(ISNUMBER($B2093)=FALSE, $B2093&lt;Report!$AX$6, $B2093&gt;Report!$AY$17), "Red", ""))</f>
        <v/>
      </c>
    </row>
    <row r="2094" spans="1:24" x14ac:dyDescent="0.25">
      <c r="A2094" s="2"/>
      <c r="B2094" s="86"/>
      <c r="C2094" s="87"/>
      <c r="D2094" s="88"/>
      <c r="E2094" s="89"/>
      <c r="F2094" s="90"/>
      <c r="G2094" s="2"/>
      <c r="H2094" s="38" t="str">
        <f t="shared" si="160"/>
        <v/>
      </c>
      <c r="I2094" s="2"/>
      <c r="M2094" s="6" t="str">
        <f t="shared" si="161"/>
        <v/>
      </c>
      <c r="N2094" s="7" t="str">
        <f>IF($D2094="", "", IF(COUNTIF(Budgets!$T$11:$T$20, $D2094)&gt;0, $F$9, IF(COUNTIF(Budgets!$T$22:$T$46, $D2094)&gt;0, $E$9, "")))</f>
        <v/>
      </c>
      <c r="P2094" s="12" t="str">
        <f t="shared" si="162"/>
        <v/>
      </c>
      <c r="R2094" s="12" t="str">
        <f t="shared" si="163"/>
        <v/>
      </c>
      <c r="T2094" s="12" t="str">
        <f ca="1">IFERROR(INDEX(Report!$BE$6:$BE$17, MATCH($P2094, Report!$AZ$6:$AZ$17, 0)), "")</f>
        <v/>
      </c>
      <c r="V2094" s="12" t="str">
        <f t="shared" ca="1" si="164"/>
        <v/>
      </c>
      <c r="X2094" s="12" t="str">
        <f>IF($B2094="", "", IF(OR(ISNUMBER($B2094)=FALSE, $B2094&lt;Report!$AX$6, $B2094&gt;Report!$AY$17), "Red", ""))</f>
        <v/>
      </c>
    </row>
    <row r="2095" spans="1:24" x14ac:dyDescent="0.25">
      <c r="A2095" s="2"/>
      <c r="B2095" s="86"/>
      <c r="C2095" s="87"/>
      <c r="D2095" s="88"/>
      <c r="E2095" s="89"/>
      <c r="F2095" s="90"/>
      <c r="G2095" s="2"/>
      <c r="H2095" s="38" t="str">
        <f t="shared" si="160"/>
        <v/>
      </c>
      <c r="I2095" s="2"/>
      <c r="M2095" s="6" t="str">
        <f t="shared" si="161"/>
        <v/>
      </c>
      <c r="N2095" s="7" t="str">
        <f>IF($D2095="", "", IF(COUNTIF(Budgets!$T$11:$T$20, $D2095)&gt;0, $F$9, IF(COUNTIF(Budgets!$T$22:$T$46, $D2095)&gt;0, $E$9, "")))</f>
        <v/>
      </c>
      <c r="P2095" s="12" t="str">
        <f t="shared" si="162"/>
        <v/>
      </c>
      <c r="R2095" s="12" t="str">
        <f t="shared" si="163"/>
        <v/>
      </c>
      <c r="T2095" s="12" t="str">
        <f ca="1">IFERROR(INDEX(Report!$BE$6:$BE$17, MATCH($P2095, Report!$AZ$6:$AZ$17, 0)), "")</f>
        <v/>
      </c>
      <c r="V2095" s="12" t="str">
        <f t="shared" ca="1" si="164"/>
        <v/>
      </c>
      <c r="X2095" s="12" t="str">
        <f>IF($B2095="", "", IF(OR(ISNUMBER($B2095)=FALSE, $B2095&lt;Report!$AX$6, $B2095&gt;Report!$AY$17), "Red", ""))</f>
        <v/>
      </c>
    </row>
    <row r="2096" spans="1:24" x14ac:dyDescent="0.25">
      <c r="A2096" s="2"/>
      <c r="B2096" s="86"/>
      <c r="C2096" s="87"/>
      <c r="D2096" s="88"/>
      <c r="E2096" s="89"/>
      <c r="F2096" s="90"/>
      <c r="G2096" s="2"/>
      <c r="H2096" s="38" t="str">
        <f t="shared" si="160"/>
        <v/>
      </c>
      <c r="I2096" s="2"/>
      <c r="M2096" s="6" t="str">
        <f t="shared" si="161"/>
        <v/>
      </c>
      <c r="N2096" s="7" t="str">
        <f>IF($D2096="", "", IF(COUNTIF(Budgets!$T$11:$T$20, $D2096)&gt;0, $F$9, IF(COUNTIF(Budgets!$T$22:$T$46, $D2096)&gt;0, $E$9, "")))</f>
        <v/>
      </c>
      <c r="P2096" s="12" t="str">
        <f t="shared" si="162"/>
        <v/>
      </c>
      <c r="R2096" s="12" t="str">
        <f t="shared" si="163"/>
        <v/>
      </c>
      <c r="T2096" s="12" t="str">
        <f ca="1">IFERROR(INDEX(Report!$BE$6:$BE$17, MATCH($P2096, Report!$AZ$6:$AZ$17, 0)), "")</f>
        <v/>
      </c>
      <c r="V2096" s="12" t="str">
        <f t="shared" ca="1" si="164"/>
        <v/>
      </c>
      <c r="X2096" s="12" t="str">
        <f>IF($B2096="", "", IF(OR(ISNUMBER($B2096)=FALSE, $B2096&lt;Report!$AX$6, $B2096&gt;Report!$AY$17), "Red", ""))</f>
        <v/>
      </c>
    </row>
    <row r="2097" spans="1:24" x14ac:dyDescent="0.25">
      <c r="A2097" s="2"/>
      <c r="B2097" s="86"/>
      <c r="C2097" s="87"/>
      <c r="D2097" s="88"/>
      <c r="E2097" s="89"/>
      <c r="F2097" s="90"/>
      <c r="G2097" s="2"/>
      <c r="H2097" s="38" t="str">
        <f t="shared" si="160"/>
        <v/>
      </c>
      <c r="I2097" s="2"/>
      <c r="M2097" s="6" t="str">
        <f t="shared" si="161"/>
        <v/>
      </c>
      <c r="N2097" s="7" t="str">
        <f>IF($D2097="", "", IF(COUNTIF(Budgets!$T$11:$T$20, $D2097)&gt;0, $F$9, IF(COUNTIF(Budgets!$T$22:$T$46, $D2097)&gt;0, $E$9, "")))</f>
        <v/>
      </c>
      <c r="P2097" s="12" t="str">
        <f t="shared" si="162"/>
        <v/>
      </c>
      <c r="R2097" s="12" t="str">
        <f t="shared" si="163"/>
        <v/>
      </c>
      <c r="T2097" s="12" t="str">
        <f ca="1">IFERROR(INDEX(Report!$BE$6:$BE$17, MATCH($P2097, Report!$AZ$6:$AZ$17, 0)), "")</f>
        <v/>
      </c>
      <c r="V2097" s="12" t="str">
        <f t="shared" ca="1" si="164"/>
        <v/>
      </c>
      <c r="X2097" s="12" t="str">
        <f>IF($B2097="", "", IF(OR(ISNUMBER($B2097)=FALSE, $B2097&lt;Report!$AX$6, $B2097&gt;Report!$AY$17), "Red", ""))</f>
        <v/>
      </c>
    </row>
    <row r="2098" spans="1:24" x14ac:dyDescent="0.25">
      <c r="A2098" s="2"/>
      <c r="B2098" s="86"/>
      <c r="C2098" s="87"/>
      <c r="D2098" s="88"/>
      <c r="E2098" s="89"/>
      <c r="F2098" s="90"/>
      <c r="G2098" s="2"/>
      <c r="H2098" s="38" t="str">
        <f t="shared" si="160"/>
        <v/>
      </c>
      <c r="I2098" s="2"/>
      <c r="M2098" s="6" t="str">
        <f t="shared" si="161"/>
        <v/>
      </c>
      <c r="N2098" s="7" t="str">
        <f>IF($D2098="", "", IF(COUNTIF(Budgets!$T$11:$T$20, $D2098)&gt;0, $F$9, IF(COUNTIF(Budgets!$T$22:$T$46, $D2098)&gt;0, $E$9, "")))</f>
        <v/>
      </c>
      <c r="P2098" s="12" t="str">
        <f t="shared" si="162"/>
        <v/>
      </c>
      <c r="R2098" s="12" t="str">
        <f t="shared" si="163"/>
        <v/>
      </c>
      <c r="T2098" s="12" t="str">
        <f ca="1">IFERROR(INDEX(Report!$BE$6:$BE$17, MATCH($P2098, Report!$AZ$6:$AZ$17, 0)), "")</f>
        <v/>
      </c>
      <c r="V2098" s="12" t="str">
        <f t="shared" ca="1" si="164"/>
        <v/>
      </c>
      <c r="X2098" s="12" t="str">
        <f>IF($B2098="", "", IF(OR(ISNUMBER($B2098)=FALSE, $B2098&lt;Report!$AX$6, $B2098&gt;Report!$AY$17), "Red", ""))</f>
        <v/>
      </c>
    </row>
    <row r="2099" spans="1:24" x14ac:dyDescent="0.25">
      <c r="A2099" s="2"/>
      <c r="B2099" s="86"/>
      <c r="C2099" s="87"/>
      <c r="D2099" s="88"/>
      <c r="E2099" s="89"/>
      <c r="F2099" s="90"/>
      <c r="G2099" s="2"/>
      <c r="H2099" s="38" t="str">
        <f t="shared" si="160"/>
        <v/>
      </c>
      <c r="I2099" s="2"/>
      <c r="M2099" s="6" t="str">
        <f t="shared" si="161"/>
        <v/>
      </c>
      <c r="N2099" s="7" t="str">
        <f>IF($D2099="", "", IF(COUNTIF(Budgets!$T$11:$T$20, $D2099)&gt;0, $F$9, IF(COUNTIF(Budgets!$T$22:$T$46, $D2099)&gt;0, $E$9, "")))</f>
        <v/>
      </c>
      <c r="P2099" s="12" t="str">
        <f t="shared" si="162"/>
        <v/>
      </c>
      <c r="R2099" s="12" t="str">
        <f t="shared" si="163"/>
        <v/>
      </c>
      <c r="T2099" s="12" t="str">
        <f ca="1">IFERROR(INDEX(Report!$BE$6:$BE$17, MATCH($P2099, Report!$AZ$6:$AZ$17, 0)), "")</f>
        <v/>
      </c>
      <c r="V2099" s="12" t="str">
        <f t="shared" ca="1" si="164"/>
        <v/>
      </c>
      <c r="X2099" s="12" t="str">
        <f>IF($B2099="", "", IF(OR(ISNUMBER($B2099)=FALSE, $B2099&lt;Report!$AX$6, $B2099&gt;Report!$AY$17), "Red", ""))</f>
        <v/>
      </c>
    </row>
    <row r="2100" spans="1:24" x14ac:dyDescent="0.25">
      <c r="A2100" s="2"/>
      <c r="B2100" s="86"/>
      <c r="C2100" s="87"/>
      <c r="D2100" s="88"/>
      <c r="E2100" s="89"/>
      <c r="F2100" s="90"/>
      <c r="G2100" s="2"/>
      <c r="H2100" s="38" t="str">
        <f t="shared" si="160"/>
        <v/>
      </c>
      <c r="I2100" s="2"/>
      <c r="M2100" s="6" t="str">
        <f t="shared" si="161"/>
        <v/>
      </c>
      <c r="N2100" s="7" t="str">
        <f>IF($D2100="", "", IF(COUNTIF(Budgets!$T$11:$T$20, $D2100)&gt;0, $F$9, IF(COUNTIF(Budgets!$T$22:$T$46, $D2100)&gt;0, $E$9, "")))</f>
        <v/>
      </c>
      <c r="P2100" s="12" t="str">
        <f t="shared" si="162"/>
        <v/>
      </c>
      <c r="R2100" s="12" t="str">
        <f t="shared" si="163"/>
        <v/>
      </c>
      <c r="T2100" s="12" t="str">
        <f ca="1">IFERROR(INDEX(Report!$BE$6:$BE$17, MATCH($P2100, Report!$AZ$6:$AZ$17, 0)), "")</f>
        <v/>
      </c>
      <c r="V2100" s="12" t="str">
        <f t="shared" ca="1" si="164"/>
        <v/>
      </c>
      <c r="X2100" s="12" t="str">
        <f>IF($B2100="", "", IF(OR(ISNUMBER($B2100)=FALSE, $B2100&lt;Report!$AX$6, $B2100&gt;Report!$AY$17), "Red", ""))</f>
        <v/>
      </c>
    </row>
    <row r="2101" spans="1:24" x14ac:dyDescent="0.25">
      <c r="A2101" s="2"/>
      <c r="B2101" s="86"/>
      <c r="C2101" s="87"/>
      <c r="D2101" s="88"/>
      <c r="E2101" s="89"/>
      <c r="F2101" s="90"/>
      <c r="G2101" s="2"/>
      <c r="H2101" s="38" t="str">
        <f t="shared" si="160"/>
        <v/>
      </c>
      <c r="I2101" s="2"/>
      <c r="M2101" s="6" t="str">
        <f t="shared" si="161"/>
        <v/>
      </c>
      <c r="N2101" s="7" t="str">
        <f>IF($D2101="", "", IF(COUNTIF(Budgets!$T$11:$T$20, $D2101)&gt;0, $F$9, IF(COUNTIF(Budgets!$T$22:$T$46, $D2101)&gt;0, $E$9, "")))</f>
        <v/>
      </c>
      <c r="P2101" s="12" t="str">
        <f t="shared" si="162"/>
        <v/>
      </c>
      <c r="R2101" s="12" t="str">
        <f t="shared" si="163"/>
        <v/>
      </c>
      <c r="T2101" s="12" t="str">
        <f ca="1">IFERROR(INDEX(Report!$BE$6:$BE$17, MATCH($P2101, Report!$AZ$6:$AZ$17, 0)), "")</f>
        <v/>
      </c>
      <c r="V2101" s="12" t="str">
        <f t="shared" ca="1" si="164"/>
        <v/>
      </c>
      <c r="X2101" s="12" t="str">
        <f>IF($B2101="", "", IF(OR(ISNUMBER($B2101)=FALSE, $B2101&lt;Report!$AX$6, $B2101&gt;Report!$AY$17), "Red", ""))</f>
        <v/>
      </c>
    </row>
    <row r="2102" spans="1:24" x14ac:dyDescent="0.25">
      <c r="A2102" s="2"/>
      <c r="B2102" s="86"/>
      <c r="C2102" s="87"/>
      <c r="D2102" s="88"/>
      <c r="E2102" s="89"/>
      <c r="F2102" s="90"/>
      <c r="G2102" s="2"/>
      <c r="H2102" s="38" t="str">
        <f t="shared" si="160"/>
        <v/>
      </c>
      <c r="I2102" s="2"/>
      <c r="M2102" s="6" t="str">
        <f t="shared" si="161"/>
        <v/>
      </c>
      <c r="N2102" s="7" t="str">
        <f>IF($D2102="", "", IF(COUNTIF(Budgets!$T$11:$T$20, $D2102)&gt;0, $F$9, IF(COUNTIF(Budgets!$T$22:$T$46, $D2102)&gt;0, $E$9, "")))</f>
        <v/>
      </c>
      <c r="P2102" s="12" t="str">
        <f t="shared" si="162"/>
        <v/>
      </c>
      <c r="R2102" s="12" t="str">
        <f t="shared" si="163"/>
        <v/>
      </c>
      <c r="T2102" s="12" t="str">
        <f ca="1">IFERROR(INDEX(Report!$BE$6:$BE$17, MATCH($P2102, Report!$AZ$6:$AZ$17, 0)), "")</f>
        <v/>
      </c>
      <c r="V2102" s="12" t="str">
        <f t="shared" ca="1" si="164"/>
        <v/>
      </c>
      <c r="X2102" s="12" t="str">
        <f>IF($B2102="", "", IF(OR(ISNUMBER($B2102)=FALSE, $B2102&lt;Report!$AX$6, $B2102&gt;Report!$AY$17), "Red", ""))</f>
        <v/>
      </c>
    </row>
    <row r="2103" spans="1:24" x14ac:dyDescent="0.25">
      <c r="A2103" s="2"/>
      <c r="B2103" s="86"/>
      <c r="C2103" s="87"/>
      <c r="D2103" s="88"/>
      <c r="E2103" s="89"/>
      <c r="F2103" s="90"/>
      <c r="G2103" s="2"/>
      <c r="H2103" s="38" t="str">
        <f t="shared" si="160"/>
        <v/>
      </c>
      <c r="I2103" s="2"/>
      <c r="M2103" s="6" t="str">
        <f t="shared" si="161"/>
        <v/>
      </c>
      <c r="N2103" s="7" t="str">
        <f>IF($D2103="", "", IF(COUNTIF(Budgets!$T$11:$T$20, $D2103)&gt;0, $F$9, IF(COUNTIF(Budgets!$T$22:$T$46, $D2103)&gt;0, $E$9, "")))</f>
        <v/>
      </c>
      <c r="P2103" s="12" t="str">
        <f t="shared" si="162"/>
        <v/>
      </c>
      <c r="R2103" s="12" t="str">
        <f t="shared" si="163"/>
        <v/>
      </c>
      <c r="T2103" s="12" t="str">
        <f ca="1">IFERROR(INDEX(Report!$BE$6:$BE$17, MATCH($P2103, Report!$AZ$6:$AZ$17, 0)), "")</f>
        <v/>
      </c>
      <c r="V2103" s="12" t="str">
        <f t="shared" ca="1" si="164"/>
        <v/>
      </c>
      <c r="X2103" s="12" t="str">
        <f>IF($B2103="", "", IF(OR(ISNUMBER($B2103)=FALSE, $B2103&lt;Report!$AX$6, $B2103&gt;Report!$AY$17), "Red", ""))</f>
        <v/>
      </c>
    </row>
    <row r="2104" spans="1:24" x14ac:dyDescent="0.25">
      <c r="A2104" s="2"/>
      <c r="B2104" s="86"/>
      <c r="C2104" s="87"/>
      <c r="D2104" s="88"/>
      <c r="E2104" s="89"/>
      <c r="F2104" s="90"/>
      <c r="G2104" s="2"/>
      <c r="H2104" s="38" t="str">
        <f t="shared" si="160"/>
        <v/>
      </c>
      <c r="I2104" s="2"/>
      <c r="M2104" s="6" t="str">
        <f t="shared" si="161"/>
        <v/>
      </c>
      <c r="N2104" s="7" t="str">
        <f>IF($D2104="", "", IF(COUNTIF(Budgets!$T$11:$T$20, $D2104)&gt;0, $F$9, IF(COUNTIF(Budgets!$T$22:$T$46, $D2104)&gt;0, $E$9, "")))</f>
        <v/>
      </c>
      <c r="P2104" s="12" t="str">
        <f t="shared" si="162"/>
        <v/>
      </c>
      <c r="R2104" s="12" t="str">
        <f t="shared" si="163"/>
        <v/>
      </c>
      <c r="T2104" s="12" t="str">
        <f ca="1">IFERROR(INDEX(Report!$BE$6:$BE$17, MATCH($P2104, Report!$AZ$6:$AZ$17, 0)), "")</f>
        <v/>
      </c>
      <c r="V2104" s="12" t="str">
        <f t="shared" ca="1" si="164"/>
        <v/>
      </c>
      <c r="X2104" s="12" t="str">
        <f>IF($B2104="", "", IF(OR(ISNUMBER($B2104)=FALSE, $B2104&lt;Report!$AX$6, $B2104&gt;Report!$AY$17), "Red", ""))</f>
        <v/>
      </c>
    </row>
    <row r="2105" spans="1:24" x14ac:dyDescent="0.25">
      <c r="A2105" s="2"/>
      <c r="B2105" s="86"/>
      <c r="C2105" s="87"/>
      <c r="D2105" s="88"/>
      <c r="E2105" s="89"/>
      <c r="F2105" s="90"/>
      <c r="G2105" s="2"/>
      <c r="H2105" s="38" t="str">
        <f t="shared" si="160"/>
        <v/>
      </c>
      <c r="I2105" s="2"/>
      <c r="M2105" s="6" t="str">
        <f t="shared" si="161"/>
        <v/>
      </c>
      <c r="N2105" s="7" t="str">
        <f>IF($D2105="", "", IF(COUNTIF(Budgets!$T$11:$T$20, $D2105)&gt;0, $F$9, IF(COUNTIF(Budgets!$T$22:$T$46, $D2105)&gt;0, $E$9, "")))</f>
        <v/>
      </c>
      <c r="P2105" s="12" t="str">
        <f t="shared" si="162"/>
        <v/>
      </c>
      <c r="R2105" s="12" t="str">
        <f t="shared" si="163"/>
        <v/>
      </c>
      <c r="T2105" s="12" t="str">
        <f ca="1">IFERROR(INDEX(Report!$BE$6:$BE$17, MATCH($P2105, Report!$AZ$6:$AZ$17, 0)), "")</f>
        <v/>
      </c>
      <c r="V2105" s="12" t="str">
        <f t="shared" ca="1" si="164"/>
        <v/>
      </c>
      <c r="X2105" s="12" t="str">
        <f>IF($B2105="", "", IF(OR(ISNUMBER($B2105)=FALSE, $B2105&lt;Report!$AX$6, $B2105&gt;Report!$AY$17), "Red", ""))</f>
        <v/>
      </c>
    </row>
    <row r="2106" spans="1:24" x14ac:dyDescent="0.25">
      <c r="A2106" s="2"/>
      <c r="B2106" s="86"/>
      <c r="C2106" s="87"/>
      <c r="D2106" s="88"/>
      <c r="E2106" s="89"/>
      <c r="F2106" s="90"/>
      <c r="G2106" s="2"/>
      <c r="H2106" s="38" t="str">
        <f t="shared" si="160"/>
        <v/>
      </c>
      <c r="I2106" s="2"/>
      <c r="M2106" s="6" t="str">
        <f t="shared" si="161"/>
        <v/>
      </c>
      <c r="N2106" s="7" t="str">
        <f>IF($D2106="", "", IF(COUNTIF(Budgets!$T$11:$T$20, $D2106)&gt;0, $F$9, IF(COUNTIF(Budgets!$T$22:$T$46, $D2106)&gt;0, $E$9, "")))</f>
        <v/>
      </c>
      <c r="P2106" s="12" t="str">
        <f t="shared" si="162"/>
        <v/>
      </c>
      <c r="R2106" s="12" t="str">
        <f t="shared" si="163"/>
        <v/>
      </c>
      <c r="T2106" s="12" t="str">
        <f ca="1">IFERROR(INDEX(Report!$BE$6:$BE$17, MATCH($P2106, Report!$AZ$6:$AZ$17, 0)), "")</f>
        <v/>
      </c>
      <c r="V2106" s="12" t="str">
        <f t="shared" ca="1" si="164"/>
        <v/>
      </c>
      <c r="X2106" s="12" t="str">
        <f>IF($B2106="", "", IF(OR(ISNUMBER($B2106)=FALSE, $B2106&lt;Report!$AX$6, $B2106&gt;Report!$AY$17), "Red", ""))</f>
        <v/>
      </c>
    </row>
    <row r="2107" spans="1:24" x14ac:dyDescent="0.25">
      <c r="A2107" s="2"/>
      <c r="B2107" s="86"/>
      <c r="C2107" s="87"/>
      <c r="D2107" s="88"/>
      <c r="E2107" s="89"/>
      <c r="F2107" s="90"/>
      <c r="G2107" s="2"/>
      <c r="H2107" s="38" t="str">
        <f t="shared" si="160"/>
        <v/>
      </c>
      <c r="I2107" s="2"/>
      <c r="M2107" s="6" t="str">
        <f t="shared" si="161"/>
        <v/>
      </c>
      <c r="N2107" s="7" t="str">
        <f>IF($D2107="", "", IF(COUNTIF(Budgets!$T$11:$T$20, $D2107)&gt;0, $F$9, IF(COUNTIF(Budgets!$T$22:$T$46, $D2107)&gt;0, $E$9, "")))</f>
        <v/>
      </c>
      <c r="P2107" s="12" t="str">
        <f t="shared" si="162"/>
        <v/>
      </c>
      <c r="R2107" s="12" t="str">
        <f t="shared" si="163"/>
        <v/>
      </c>
      <c r="T2107" s="12" t="str">
        <f ca="1">IFERROR(INDEX(Report!$BE$6:$BE$17, MATCH($P2107, Report!$AZ$6:$AZ$17, 0)), "")</f>
        <v/>
      </c>
      <c r="V2107" s="12" t="str">
        <f t="shared" ca="1" si="164"/>
        <v/>
      </c>
      <c r="X2107" s="12" t="str">
        <f>IF($B2107="", "", IF(OR(ISNUMBER($B2107)=FALSE, $B2107&lt;Report!$AX$6, $B2107&gt;Report!$AY$17), "Red", ""))</f>
        <v/>
      </c>
    </row>
    <row r="2108" spans="1:24" x14ac:dyDescent="0.25">
      <c r="A2108" s="2"/>
      <c r="B2108" s="86"/>
      <c r="C2108" s="87"/>
      <c r="D2108" s="88"/>
      <c r="E2108" s="89"/>
      <c r="F2108" s="90"/>
      <c r="G2108" s="2"/>
      <c r="H2108" s="38" t="str">
        <f t="shared" si="160"/>
        <v/>
      </c>
      <c r="I2108" s="2"/>
      <c r="M2108" s="6" t="str">
        <f t="shared" si="161"/>
        <v/>
      </c>
      <c r="N2108" s="7" t="str">
        <f>IF($D2108="", "", IF(COUNTIF(Budgets!$T$11:$T$20, $D2108)&gt;0, $F$9, IF(COUNTIF(Budgets!$T$22:$T$46, $D2108)&gt;0, $E$9, "")))</f>
        <v/>
      </c>
      <c r="P2108" s="12" t="str">
        <f t="shared" si="162"/>
        <v/>
      </c>
      <c r="R2108" s="12" t="str">
        <f t="shared" si="163"/>
        <v/>
      </c>
      <c r="T2108" s="12" t="str">
        <f ca="1">IFERROR(INDEX(Report!$BE$6:$BE$17, MATCH($P2108, Report!$AZ$6:$AZ$17, 0)), "")</f>
        <v/>
      </c>
      <c r="V2108" s="12" t="str">
        <f t="shared" ca="1" si="164"/>
        <v/>
      </c>
      <c r="X2108" s="12" t="str">
        <f>IF($B2108="", "", IF(OR(ISNUMBER($B2108)=FALSE, $B2108&lt;Report!$AX$6, $B2108&gt;Report!$AY$17), "Red", ""))</f>
        <v/>
      </c>
    </row>
    <row r="2109" spans="1:24" x14ac:dyDescent="0.25">
      <c r="A2109" s="2"/>
      <c r="B2109" s="86"/>
      <c r="C2109" s="87"/>
      <c r="D2109" s="88"/>
      <c r="E2109" s="89"/>
      <c r="F2109" s="90"/>
      <c r="G2109" s="2"/>
      <c r="H2109" s="38" t="str">
        <f t="shared" si="160"/>
        <v/>
      </c>
      <c r="I2109" s="2"/>
      <c r="M2109" s="6" t="str">
        <f t="shared" si="161"/>
        <v/>
      </c>
      <c r="N2109" s="7" t="str">
        <f>IF($D2109="", "", IF(COUNTIF(Budgets!$T$11:$T$20, $D2109)&gt;0, $F$9, IF(COUNTIF(Budgets!$T$22:$T$46, $D2109)&gt;0, $E$9, "")))</f>
        <v/>
      </c>
      <c r="P2109" s="12" t="str">
        <f t="shared" si="162"/>
        <v/>
      </c>
      <c r="R2109" s="12" t="str">
        <f t="shared" si="163"/>
        <v/>
      </c>
      <c r="T2109" s="12" t="str">
        <f ca="1">IFERROR(INDEX(Report!$BE$6:$BE$17, MATCH($P2109, Report!$AZ$6:$AZ$17, 0)), "")</f>
        <v/>
      </c>
      <c r="V2109" s="12" t="str">
        <f t="shared" ca="1" si="164"/>
        <v/>
      </c>
      <c r="X2109" s="12" t="str">
        <f>IF($B2109="", "", IF(OR(ISNUMBER($B2109)=FALSE, $B2109&lt;Report!$AX$6, $B2109&gt;Report!$AY$17), "Red", ""))</f>
        <v/>
      </c>
    </row>
    <row r="2110" spans="1:24" x14ac:dyDescent="0.25">
      <c r="A2110" s="2"/>
      <c r="B2110" s="86"/>
      <c r="C2110" s="87"/>
      <c r="D2110" s="88"/>
      <c r="E2110" s="89"/>
      <c r="F2110" s="90"/>
      <c r="G2110" s="2"/>
      <c r="H2110" s="38" t="str">
        <f t="shared" si="160"/>
        <v/>
      </c>
      <c r="I2110" s="2"/>
      <c r="M2110" s="6" t="str">
        <f t="shared" si="161"/>
        <v/>
      </c>
      <c r="N2110" s="7" t="str">
        <f>IF($D2110="", "", IF(COUNTIF(Budgets!$T$11:$T$20, $D2110)&gt;0, $F$9, IF(COUNTIF(Budgets!$T$22:$T$46, $D2110)&gt;0, $E$9, "")))</f>
        <v/>
      </c>
      <c r="P2110" s="12" t="str">
        <f t="shared" si="162"/>
        <v/>
      </c>
      <c r="R2110" s="12" t="str">
        <f t="shared" si="163"/>
        <v/>
      </c>
      <c r="T2110" s="12" t="str">
        <f ca="1">IFERROR(INDEX(Report!$BE$6:$BE$17, MATCH($P2110, Report!$AZ$6:$AZ$17, 0)), "")</f>
        <v/>
      </c>
      <c r="V2110" s="12" t="str">
        <f t="shared" ca="1" si="164"/>
        <v/>
      </c>
      <c r="X2110" s="12" t="str">
        <f>IF($B2110="", "", IF(OR(ISNUMBER($B2110)=FALSE, $B2110&lt;Report!$AX$6, $B2110&gt;Report!$AY$17), "Red", ""))</f>
        <v/>
      </c>
    </row>
    <row r="2111" spans="1:24" x14ac:dyDescent="0.25">
      <c r="A2111" s="2"/>
      <c r="B2111" s="86"/>
      <c r="C2111" s="87"/>
      <c r="D2111" s="88"/>
      <c r="E2111" s="89"/>
      <c r="F2111" s="90"/>
      <c r="G2111" s="2"/>
      <c r="H2111" s="38" t="str">
        <f t="shared" si="160"/>
        <v/>
      </c>
      <c r="I2111" s="2"/>
      <c r="M2111" s="6" t="str">
        <f t="shared" si="161"/>
        <v/>
      </c>
      <c r="N2111" s="7" t="str">
        <f>IF($D2111="", "", IF(COUNTIF(Budgets!$T$11:$T$20, $D2111)&gt;0, $F$9, IF(COUNTIF(Budgets!$T$22:$T$46, $D2111)&gt;0, $E$9, "")))</f>
        <v/>
      </c>
      <c r="P2111" s="12" t="str">
        <f t="shared" si="162"/>
        <v/>
      </c>
      <c r="R2111" s="12" t="str">
        <f t="shared" si="163"/>
        <v/>
      </c>
      <c r="T2111" s="12" t="str">
        <f ca="1">IFERROR(INDEX(Report!$BE$6:$BE$17, MATCH($P2111, Report!$AZ$6:$AZ$17, 0)), "")</f>
        <v/>
      </c>
      <c r="V2111" s="12" t="str">
        <f t="shared" ca="1" si="164"/>
        <v/>
      </c>
      <c r="X2111" s="12" t="str">
        <f>IF($B2111="", "", IF(OR(ISNUMBER($B2111)=FALSE, $B2111&lt;Report!$AX$6, $B2111&gt;Report!$AY$17), "Red", ""))</f>
        <v/>
      </c>
    </row>
    <row r="2112" spans="1:24" x14ac:dyDescent="0.25">
      <c r="A2112" s="2"/>
      <c r="B2112" s="86"/>
      <c r="C2112" s="87"/>
      <c r="D2112" s="88"/>
      <c r="E2112" s="89"/>
      <c r="F2112" s="90"/>
      <c r="G2112" s="2"/>
      <c r="H2112" s="38" t="str">
        <f t="shared" si="160"/>
        <v/>
      </c>
      <c r="I2112" s="2"/>
      <c r="M2112" s="6" t="str">
        <f t="shared" si="161"/>
        <v/>
      </c>
      <c r="N2112" s="7" t="str">
        <f>IF($D2112="", "", IF(COUNTIF(Budgets!$T$11:$T$20, $D2112)&gt;0, $F$9, IF(COUNTIF(Budgets!$T$22:$T$46, $D2112)&gt;0, $E$9, "")))</f>
        <v/>
      </c>
      <c r="P2112" s="12" t="str">
        <f t="shared" si="162"/>
        <v/>
      </c>
      <c r="R2112" s="12" t="str">
        <f t="shared" si="163"/>
        <v/>
      </c>
      <c r="T2112" s="12" t="str">
        <f ca="1">IFERROR(INDEX(Report!$BE$6:$BE$17, MATCH($P2112, Report!$AZ$6:$AZ$17, 0)), "")</f>
        <v/>
      </c>
      <c r="V2112" s="12" t="str">
        <f t="shared" ca="1" si="164"/>
        <v/>
      </c>
      <c r="X2112" s="12" t="str">
        <f>IF($B2112="", "", IF(OR(ISNUMBER($B2112)=FALSE, $B2112&lt;Report!$AX$6, $B2112&gt;Report!$AY$17), "Red", ""))</f>
        <v/>
      </c>
    </row>
    <row r="2113" spans="1:24" x14ac:dyDescent="0.25">
      <c r="A2113" s="2"/>
      <c r="B2113" s="86"/>
      <c r="C2113" s="87"/>
      <c r="D2113" s="88"/>
      <c r="E2113" s="89"/>
      <c r="F2113" s="90"/>
      <c r="G2113" s="2"/>
      <c r="H2113" s="38" t="str">
        <f t="shared" si="160"/>
        <v/>
      </c>
      <c r="I2113" s="2"/>
      <c r="M2113" s="6" t="str">
        <f t="shared" si="161"/>
        <v/>
      </c>
      <c r="N2113" s="7" t="str">
        <f>IF($D2113="", "", IF(COUNTIF(Budgets!$T$11:$T$20, $D2113)&gt;0, $F$9, IF(COUNTIF(Budgets!$T$22:$T$46, $D2113)&gt;0, $E$9, "")))</f>
        <v/>
      </c>
      <c r="P2113" s="12" t="str">
        <f t="shared" si="162"/>
        <v/>
      </c>
      <c r="R2113" s="12" t="str">
        <f t="shared" si="163"/>
        <v/>
      </c>
      <c r="T2113" s="12" t="str">
        <f ca="1">IFERROR(INDEX(Report!$BE$6:$BE$17, MATCH($P2113, Report!$AZ$6:$AZ$17, 0)), "")</f>
        <v/>
      </c>
      <c r="V2113" s="12" t="str">
        <f t="shared" ca="1" si="164"/>
        <v/>
      </c>
      <c r="X2113" s="12" t="str">
        <f>IF($B2113="", "", IF(OR(ISNUMBER($B2113)=FALSE, $B2113&lt;Report!$AX$6, $B2113&gt;Report!$AY$17), "Red", ""))</f>
        <v/>
      </c>
    </row>
    <row r="2114" spans="1:24" x14ac:dyDescent="0.25">
      <c r="A2114" s="2"/>
      <c r="B2114" s="86"/>
      <c r="C2114" s="87"/>
      <c r="D2114" s="88"/>
      <c r="E2114" s="89"/>
      <c r="F2114" s="90"/>
      <c r="G2114" s="2"/>
      <c r="H2114" s="38" t="str">
        <f t="shared" si="160"/>
        <v/>
      </c>
      <c r="I2114" s="2"/>
      <c r="M2114" s="6" t="str">
        <f t="shared" si="161"/>
        <v/>
      </c>
      <c r="N2114" s="7" t="str">
        <f>IF($D2114="", "", IF(COUNTIF(Budgets!$T$11:$T$20, $D2114)&gt;0, $F$9, IF(COUNTIF(Budgets!$T$22:$T$46, $D2114)&gt;0, $E$9, "")))</f>
        <v/>
      </c>
      <c r="P2114" s="12" t="str">
        <f t="shared" si="162"/>
        <v/>
      </c>
      <c r="R2114" s="12" t="str">
        <f t="shared" si="163"/>
        <v/>
      </c>
      <c r="T2114" s="12" t="str">
        <f ca="1">IFERROR(INDEX(Report!$BE$6:$BE$17, MATCH($P2114, Report!$AZ$6:$AZ$17, 0)), "")</f>
        <v/>
      </c>
      <c r="V2114" s="12" t="str">
        <f t="shared" ca="1" si="164"/>
        <v/>
      </c>
      <c r="X2114" s="12" t="str">
        <f>IF($B2114="", "", IF(OR(ISNUMBER($B2114)=FALSE, $B2114&lt;Report!$AX$6, $B2114&gt;Report!$AY$17), "Red", ""))</f>
        <v/>
      </c>
    </row>
    <row r="2115" spans="1:24" x14ac:dyDescent="0.25">
      <c r="A2115" s="2"/>
      <c r="B2115" s="86"/>
      <c r="C2115" s="87"/>
      <c r="D2115" s="88"/>
      <c r="E2115" s="89"/>
      <c r="F2115" s="90"/>
      <c r="G2115" s="2"/>
      <c r="H2115" s="38" t="str">
        <f t="shared" si="160"/>
        <v/>
      </c>
      <c r="I2115" s="2"/>
      <c r="M2115" s="6" t="str">
        <f t="shared" si="161"/>
        <v/>
      </c>
      <c r="N2115" s="7" t="str">
        <f>IF($D2115="", "", IF(COUNTIF(Budgets!$T$11:$T$20, $D2115)&gt;0, $F$9, IF(COUNTIF(Budgets!$T$22:$T$46, $D2115)&gt;0, $E$9, "")))</f>
        <v/>
      </c>
      <c r="P2115" s="12" t="str">
        <f t="shared" si="162"/>
        <v/>
      </c>
      <c r="R2115" s="12" t="str">
        <f t="shared" si="163"/>
        <v/>
      </c>
      <c r="T2115" s="12" t="str">
        <f ca="1">IFERROR(INDEX(Report!$BE$6:$BE$17, MATCH($P2115, Report!$AZ$6:$AZ$17, 0)), "")</f>
        <v/>
      </c>
      <c r="V2115" s="12" t="str">
        <f t="shared" ca="1" si="164"/>
        <v/>
      </c>
      <c r="X2115" s="12" t="str">
        <f>IF($B2115="", "", IF(OR(ISNUMBER($B2115)=FALSE, $B2115&lt;Report!$AX$6, $B2115&gt;Report!$AY$17), "Red", ""))</f>
        <v/>
      </c>
    </row>
    <row r="2116" spans="1:24" x14ac:dyDescent="0.25">
      <c r="A2116" s="2"/>
      <c r="B2116" s="86"/>
      <c r="C2116" s="87"/>
      <c r="D2116" s="88"/>
      <c r="E2116" s="89"/>
      <c r="F2116" s="90"/>
      <c r="G2116" s="2"/>
      <c r="H2116" s="38" t="str">
        <f t="shared" si="160"/>
        <v/>
      </c>
      <c r="I2116" s="2"/>
      <c r="M2116" s="6" t="str">
        <f t="shared" si="161"/>
        <v/>
      </c>
      <c r="N2116" s="7" t="str">
        <f>IF($D2116="", "", IF(COUNTIF(Budgets!$T$11:$T$20, $D2116)&gt;0, $F$9, IF(COUNTIF(Budgets!$T$22:$T$46, $D2116)&gt;0, $E$9, "")))</f>
        <v/>
      </c>
      <c r="P2116" s="12" t="str">
        <f t="shared" si="162"/>
        <v/>
      </c>
      <c r="R2116" s="12" t="str">
        <f t="shared" si="163"/>
        <v/>
      </c>
      <c r="T2116" s="12" t="str">
        <f ca="1">IFERROR(INDEX(Report!$BE$6:$BE$17, MATCH($P2116, Report!$AZ$6:$AZ$17, 0)), "")</f>
        <v/>
      </c>
      <c r="V2116" s="12" t="str">
        <f t="shared" ca="1" si="164"/>
        <v/>
      </c>
      <c r="X2116" s="12" t="str">
        <f>IF($B2116="", "", IF(OR(ISNUMBER($B2116)=FALSE, $B2116&lt;Report!$AX$6, $B2116&gt;Report!$AY$17), "Red", ""))</f>
        <v/>
      </c>
    </row>
    <row r="2117" spans="1:24" x14ac:dyDescent="0.25">
      <c r="A2117" s="2"/>
      <c r="B2117" s="86"/>
      <c r="C2117" s="87"/>
      <c r="D2117" s="88"/>
      <c r="E2117" s="89"/>
      <c r="F2117" s="90"/>
      <c r="G2117" s="2"/>
      <c r="H2117" s="38" t="str">
        <f t="shared" si="160"/>
        <v/>
      </c>
      <c r="I2117" s="2"/>
      <c r="M2117" s="6" t="str">
        <f t="shared" si="161"/>
        <v/>
      </c>
      <c r="N2117" s="7" t="str">
        <f>IF($D2117="", "", IF(COUNTIF(Budgets!$T$11:$T$20, $D2117)&gt;0, $F$9, IF(COUNTIF(Budgets!$T$22:$T$46, $D2117)&gt;0, $E$9, "")))</f>
        <v/>
      </c>
      <c r="P2117" s="12" t="str">
        <f t="shared" si="162"/>
        <v/>
      </c>
      <c r="R2117" s="12" t="str">
        <f t="shared" si="163"/>
        <v/>
      </c>
      <c r="T2117" s="12" t="str">
        <f ca="1">IFERROR(INDEX(Report!$BE$6:$BE$17, MATCH($P2117, Report!$AZ$6:$AZ$17, 0)), "")</f>
        <v/>
      </c>
      <c r="V2117" s="12" t="str">
        <f t="shared" ca="1" si="164"/>
        <v/>
      </c>
      <c r="X2117" s="12" t="str">
        <f>IF($B2117="", "", IF(OR(ISNUMBER($B2117)=FALSE, $B2117&lt;Report!$AX$6, $B2117&gt;Report!$AY$17), "Red", ""))</f>
        <v/>
      </c>
    </row>
    <row r="2118" spans="1:24" x14ac:dyDescent="0.25">
      <c r="A2118" s="2"/>
      <c r="B2118" s="86"/>
      <c r="C2118" s="87"/>
      <c r="D2118" s="88"/>
      <c r="E2118" s="89"/>
      <c r="F2118" s="90"/>
      <c r="G2118" s="2"/>
      <c r="H2118" s="38" t="str">
        <f t="shared" si="160"/>
        <v/>
      </c>
      <c r="I2118" s="2"/>
      <c r="M2118" s="6" t="str">
        <f t="shared" si="161"/>
        <v/>
      </c>
      <c r="N2118" s="7" t="str">
        <f>IF($D2118="", "", IF(COUNTIF(Budgets!$T$11:$T$20, $D2118)&gt;0, $F$9, IF(COUNTIF(Budgets!$T$22:$T$46, $D2118)&gt;0, $E$9, "")))</f>
        <v/>
      </c>
      <c r="P2118" s="12" t="str">
        <f t="shared" si="162"/>
        <v/>
      </c>
      <c r="R2118" s="12" t="str">
        <f t="shared" si="163"/>
        <v/>
      </c>
      <c r="T2118" s="12" t="str">
        <f ca="1">IFERROR(INDEX(Report!$BE$6:$BE$17, MATCH($P2118, Report!$AZ$6:$AZ$17, 0)), "")</f>
        <v/>
      </c>
      <c r="V2118" s="12" t="str">
        <f t="shared" ca="1" si="164"/>
        <v/>
      </c>
      <c r="X2118" s="12" t="str">
        <f>IF($B2118="", "", IF(OR(ISNUMBER($B2118)=FALSE, $B2118&lt;Report!$AX$6, $B2118&gt;Report!$AY$17), "Red", ""))</f>
        <v/>
      </c>
    </row>
    <row r="2119" spans="1:24" x14ac:dyDescent="0.25">
      <c r="A2119" s="2"/>
      <c r="B2119" s="86"/>
      <c r="C2119" s="87"/>
      <c r="D2119" s="88"/>
      <c r="E2119" s="89"/>
      <c r="F2119" s="90"/>
      <c r="G2119" s="2"/>
      <c r="H2119" s="38" t="str">
        <f t="shared" si="160"/>
        <v/>
      </c>
      <c r="I2119" s="2"/>
      <c r="M2119" s="6" t="str">
        <f t="shared" si="161"/>
        <v/>
      </c>
      <c r="N2119" s="7" t="str">
        <f>IF($D2119="", "", IF(COUNTIF(Budgets!$T$11:$T$20, $D2119)&gt;0, $F$9, IF(COUNTIF(Budgets!$T$22:$T$46, $D2119)&gt;0, $E$9, "")))</f>
        <v/>
      </c>
      <c r="P2119" s="12" t="str">
        <f t="shared" si="162"/>
        <v/>
      </c>
      <c r="R2119" s="12" t="str">
        <f t="shared" si="163"/>
        <v/>
      </c>
      <c r="T2119" s="12" t="str">
        <f ca="1">IFERROR(INDEX(Report!$BE$6:$BE$17, MATCH($P2119, Report!$AZ$6:$AZ$17, 0)), "")</f>
        <v/>
      </c>
      <c r="V2119" s="12" t="str">
        <f t="shared" ca="1" si="164"/>
        <v/>
      </c>
      <c r="X2119" s="12" t="str">
        <f>IF($B2119="", "", IF(OR(ISNUMBER($B2119)=FALSE, $B2119&lt;Report!$AX$6, $B2119&gt;Report!$AY$17), "Red", ""))</f>
        <v/>
      </c>
    </row>
    <row r="2120" spans="1:24" x14ac:dyDescent="0.25">
      <c r="A2120" s="2"/>
      <c r="B2120" s="86"/>
      <c r="C2120" s="87"/>
      <c r="D2120" s="88"/>
      <c r="E2120" s="89"/>
      <c r="F2120" s="90"/>
      <c r="G2120" s="2"/>
      <c r="H2120" s="38" t="str">
        <f t="shared" si="160"/>
        <v/>
      </c>
      <c r="I2120" s="2"/>
      <c r="M2120" s="6" t="str">
        <f t="shared" si="161"/>
        <v/>
      </c>
      <c r="N2120" s="7" t="str">
        <f>IF($D2120="", "", IF(COUNTIF(Budgets!$T$11:$T$20, $D2120)&gt;0, $F$9, IF(COUNTIF(Budgets!$T$22:$T$46, $D2120)&gt;0, $E$9, "")))</f>
        <v/>
      </c>
      <c r="P2120" s="12" t="str">
        <f t="shared" si="162"/>
        <v/>
      </c>
      <c r="R2120" s="12" t="str">
        <f t="shared" si="163"/>
        <v/>
      </c>
      <c r="T2120" s="12" t="str">
        <f ca="1">IFERROR(INDEX(Report!$BE$6:$BE$17, MATCH($P2120, Report!$AZ$6:$AZ$17, 0)), "")</f>
        <v/>
      </c>
      <c r="V2120" s="12" t="str">
        <f t="shared" ca="1" si="164"/>
        <v/>
      </c>
      <c r="X2120" s="12" t="str">
        <f>IF($B2120="", "", IF(OR(ISNUMBER($B2120)=FALSE, $B2120&lt;Report!$AX$6, $B2120&gt;Report!$AY$17), "Red", ""))</f>
        <v/>
      </c>
    </row>
    <row r="2121" spans="1:24" x14ac:dyDescent="0.25">
      <c r="A2121" s="2"/>
      <c r="B2121" s="86"/>
      <c r="C2121" s="87"/>
      <c r="D2121" s="88"/>
      <c r="E2121" s="89"/>
      <c r="F2121" s="90"/>
      <c r="G2121" s="2"/>
      <c r="H2121" s="38" t="str">
        <f t="shared" si="160"/>
        <v/>
      </c>
      <c r="I2121" s="2"/>
      <c r="M2121" s="6" t="str">
        <f t="shared" si="161"/>
        <v/>
      </c>
      <c r="N2121" s="7" t="str">
        <f>IF($D2121="", "", IF(COUNTIF(Budgets!$T$11:$T$20, $D2121)&gt;0, $F$9, IF(COUNTIF(Budgets!$T$22:$T$46, $D2121)&gt;0, $E$9, "")))</f>
        <v/>
      </c>
      <c r="P2121" s="12" t="str">
        <f t="shared" si="162"/>
        <v/>
      </c>
      <c r="R2121" s="12" t="str">
        <f t="shared" si="163"/>
        <v/>
      </c>
      <c r="T2121" s="12" t="str">
        <f ca="1">IFERROR(INDEX(Report!$BE$6:$BE$17, MATCH($P2121, Report!$AZ$6:$AZ$17, 0)), "")</f>
        <v/>
      </c>
      <c r="V2121" s="12" t="str">
        <f t="shared" ca="1" si="164"/>
        <v/>
      </c>
      <c r="X2121" s="12" t="str">
        <f>IF($B2121="", "", IF(OR(ISNUMBER($B2121)=FALSE, $B2121&lt;Report!$AX$6, $B2121&gt;Report!$AY$17), "Red", ""))</f>
        <v/>
      </c>
    </row>
    <row r="2122" spans="1:24" x14ac:dyDescent="0.25">
      <c r="A2122" s="2"/>
      <c r="B2122" s="86"/>
      <c r="C2122" s="87"/>
      <c r="D2122" s="88"/>
      <c r="E2122" s="89"/>
      <c r="F2122" s="90"/>
      <c r="G2122" s="2"/>
      <c r="H2122" s="38" t="str">
        <f t="shared" si="160"/>
        <v/>
      </c>
      <c r="I2122" s="2"/>
      <c r="M2122" s="6" t="str">
        <f t="shared" si="161"/>
        <v/>
      </c>
      <c r="N2122" s="7" t="str">
        <f>IF($D2122="", "", IF(COUNTIF(Budgets!$T$11:$T$20, $D2122)&gt;0, $F$9, IF(COUNTIF(Budgets!$T$22:$T$46, $D2122)&gt;0, $E$9, "")))</f>
        <v/>
      </c>
      <c r="P2122" s="12" t="str">
        <f t="shared" si="162"/>
        <v/>
      </c>
      <c r="R2122" s="12" t="str">
        <f t="shared" si="163"/>
        <v/>
      </c>
      <c r="T2122" s="12" t="str">
        <f ca="1">IFERROR(INDEX(Report!$BE$6:$BE$17, MATCH($P2122, Report!$AZ$6:$AZ$17, 0)), "")</f>
        <v/>
      </c>
      <c r="V2122" s="12" t="str">
        <f t="shared" ca="1" si="164"/>
        <v/>
      </c>
      <c r="X2122" s="12" t="str">
        <f>IF($B2122="", "", IF(OR(ISNUMBER($B2122)=FALSE, $B2122&lt;Report!$AX$6, $B2122&gt;Report!$AY$17), "Red", ""))</f>
        <v/>
      </c>
    </row>
    <row r="2123" spans="1:24" x14ac:dyDescent="0.25">
      <c r="A2123" s="2"/>
      <c r="B2123" s="86"/>
      <c r="C2123" s="87"/>
      <c r="D2123" s="88"/>
      <c r="E2123" s="89"/>
      <c r="F2123" s="90"/>
      <c r="G2123" s="2"/>
      <c r="H2123" s="38" t="str">
        <f t="shared" si="160"/>
        <v/>
      </c>
      <c r="I2123" s="2"/>
      <c r="M2123" s="6" t="str">
        <f t="shared" si="161"/>
        <v/>
      </c>
      <c r="N2123" s="7" t="str">
        <f>IF($D2123="", "", IF(COUNTIF(Budgets!$T$11:$T$20, $D2123)&gt;0, $F$9, IF(COUNTIF(Budgets!$T$22:$T$46, $D2123)&gt;0, $E$9, "")))</f>
        <v/>
      </c>
      <c r="P2123" s="12" t="str">
        <f t="shared" si="162"/>
        <v/>
      </c>
      <c r="R2123" s="12" t="str">
        <f t="shared" si="163"/>
        <v/>
      </c>
      <c r="T2123" s="12" t="str">
        <f ca="1">IFERROR(INDEX(Report!$BE$6:$BE$17, MATCH($P2123, Report!$AZ$6:$AZ$17, 0)), "")</f>
        <v/>
      </c>
      <c r="V2123" s="12" t="str">
        <f t="shared" ca="1" si="164"/>
        <v/>
      </c>
      <c r="X2123" s="12" t="str">
        <f>IF($B2123="", "", IF(OR(ISNUMBER($B2123)=FALSE, $B2123&lt;Report!$AX$6, $B2123&gt;Report!$AY$17), "Red", ""))</f>
        <v/>
      </c>
    </row>
    <row r="2124" spans="1:24" x14ac:dyDescent="0.25">
      <c r="A2124" s="2"/>
      <c r="B2124" s="86"/>
      <c r="C2124" s="87"/>
      <c r="D2124" s="88"/>
      <c r="E2124" s="89"/>
      <c r="F2124" s="90"/>
      <c r="G2124" s="2"/>
      <c r="H2124" s="38" t="str">
        <f t="shared" ref="H2124:H2187" si="165">IF(OR($M2124="", $N2124=""), "", IF($M2124=$N2124, "", $H$9))</f>
        <v/>
      </c>
      <c r="I2124" s="2"/>
      <c r="M2124" s="6" t="str">
        <f t="shared" ref="M2124:M2187" si="166">IF(AND($E2124="", $F2124=""), "", IF(AND(NOT($E2124=""), NOT($F2124="")), "", IF($E2124="", $F$9, IF($F2124="", $E$9, ""))))</f>
        <v/>
      </c>
      <c r="N2124" s="7" t="str">
        <f>IF($D2124="", "", IF(COUNTIF(Budgets!$T$11:$T$20, $D2124)&gt;0, $F$9, IF(COUNTIF(Budgets!$T$22:$T$46, $D2124)&gt;0, $E$9, "")))</f>
        <v/>
      </c>
      <c r="P2124" s="12" t="str">
        <f t="shared" ref="P2124:P2187" si="167">IF($B2124="", "", IFERROR(TEXT($B2124, "mmm yyyy"), ""))</f>
        <v/>
      </c>
      <c r="R2124" s="12" t="str">
        <f t="shared" ref="R2124:R2187" si="168">IF(OR($P2124="", $D2124=""), "", CONCATENATE($D2124, " - ", $P2124))</f>
        <v/>
      </c>
      <c r="T2124" s="12" t="str">
        <f ca="1">IFERROR(INDEX(Report!$BE$6:$BE$17, MATCH($P2124, Report!$AZ$6:$AZ$17, 0)), "")</f>
        <v/>
      </c>
      <c r="V2124" s="12" t="str">
        <f t="shared" ref="V2124:V2187" ca="1" si="169">IF($T2124="X", IF($D2124="", "", $D2124), "")</f>
        <v/>
      </c>
      <c r="X2124" s="12" t="str">
        <f>IF($B2124="", "", IF(OR(ISNUMBER($B2124)=FALSE, $B2124&lt;Report!$AX$6, $B2124&gt;Report!$AY$17), "Red", ""))</f>
        <v/>
      </c>
    </row>
    <row r="2125" spans="1:24" x14ac:dyDescent="0.25">
      <c r="A2125" s="2"/>
      <c r="B2125" s="86"/>
      <c r="C2125" s="87"/>
      <c r="D2125" s="88"/>
      <c r="E2125" s="89"/>
      <c r="F2125" s="90"/>
      <c r="G2125" s="2"/>
      <c r="H2125" s="38" t="str">
        <f t="shared" si="165"/>
        <v/>
      </c>
      <c r="I2125" s="2"/>
      <c r="M2125" s="6" t="str">
        <f t="shared" si="166"/>
        <v/>
      </c>
      <c r="N2125" s="7" t="str">
        <f>IF($D2125="", "", IF(COUNTIF(Budgets!$T$11:$T$20, $D2125)&gt;0, $F$9, IF(COUNTIF(Budgets!$T$22:$T$46, $D2125)&gt;0, $E$9, "")))</f>
        <v/>
      </c>
      <c r="P2125" s="12" t="str">
        <f t="shared" si="167"/>
        <v/>
      </c>
      <c r="R2125" s="12" t="str">
        <f t="shared" si="168"/>
        <v/>
      </c>
      <c r="T2125" s="12" t="str">
        <f ca="1">IFERROR(INDEX(Report!$BE$6:$BE$17, MATCH($P2125, Report!$AZ$6:$AZ$17, 0)), "")</f>
        <v/>
      </c>
      <c r="V2125" s="12" t="str">
        <f t="shared" ca="1" si="169"/>
        <v/>
      </c>
      <c r="X2125" s="12" t="str">
        <f>IF($B2125="", "", IF(OR(ISNUMBER($B2125)=FALSE, $B2125&lt;Report!$AX$6, $B2125&gt;Report!$AY$17), "Red", ""))</f>
        <v/>
      </c>
    </row>
    <row r="2126" spans="1:24" x14ac:dyDescent="0.25">
      <c r="A2126" s="2"/>
      <c r="B2126" s="86"/>
      <c r="C2126" s="87"/>
      <c r="D2126" s="88"/>
      <c r="E2126" s="89"/>
      <c r="F2126" s="90"/>
      <c r="G2126" s="2"/>
      <c r="H2126" s="38" t="str">
        <f t="shared" si="165"/>
        <v/>
      </c>
      <c r="I2126" s="2"/>
      <c r="M2126" s="6" t="str">
        <f t="shared" si="166"/>
        <v/>
      </c>
      <c r="N2126" s="7" t="str">
        <f>IF($D2126="", "", IF(COUNTIF(Budgets!$T$11:$T$20, $D2126)&gt;0, $F$9, IF(COUNTIF(Budgets!$T$22:$T$46, $D2126)&gt;0, $E$9, "")))</f>
        <v/>
      </c>
      <c r="P2126" s="12" t="str">
        <f t="shared" si="167"/>
        <v/>
      </c>
      <c r="R2126" s="12" t="str">
        <f t="shared" si="168"/>
        <v/>
      </c>
      <c r="T2126" s="12" t="str">
        <f ca="1">IFERROR(INDEX(Report!$BE$6:$BE$17, MATCH($P2126, Report!$AZ$6:$AZ$17, 0)), "")</f>
        <v/>
      </c>
      <c r="V2126" s="12" t="str">
        <f t="shared" ca="1" si="169"/>
        <v/>
      </c>
      <c r="X2126" s="12" t="str">
        <f>IF($B2126="", "", IF(OR(ISNUMBER($B2126)=FALSE, $B2126&lt;Report!$AX$6, $B2126&gt;Report!$AY$17), "Red", ""))</f>
        <v/>
      </c>
    </row>
    <row r="2127" spans="1:24" x14ac:dyDescent="0.25">
      <c r="A2127" s="2"/>
      <c r="B2127" s="86"/>
      <c r="C2127" s="87"/>
      <c r="D2127" s="88"/>
      <c r="E2127" s="89"/>
      <c r="F2127" s="90"/>
      <c r="G2127" s="2"/>
      <c r="H2127" s="38" t="str">
        <f t="shared" si="165"/>
        <v/>
      </c>
      <c r="I2127" s="2"/>
      <c r="M2127" s="6" t="str">
        <f t="shared" si="166"/>
        <v/>
      </c>
      <c r="N2127" s="7" t="str">
        <f>IF($D2127="", "", IF(COUNTIF(Budgets!$T$11:$T$20, $D2127)&gt;0, $F$9, IF(COUNTIF(Budgets!$T$22:$T$46, $D2127)&gt;0, $E$9, "")))</f>
        <v/>
      </c>
      <c r="P2127" s="12" t="str">
        <f t="shared" si="167"/>
        <v/>
      </c>
      <c r="R2127" s="12" t="str">
        <f t="shared" si="168"/>
        <v/>
      </c>
      <c r="T2127" s="12" t="str">
        <f ca="1">IFERROR(INDEX(Report!$BE$6:$BE$17, MATCH($P2127, Report!$AZ$6:$AZ$17, 0)), "")</f>
        <v/>
      </c>
      <c r="V2127" s="12" t="str">
        <f t="shared" ca="1" si="169"/>
        <v/>
      </c>
      <c r="X2127" s="12" t="str">
        <f>IF($B2127="", "", IF(OR(ISNUMBER($B2127)=FALSE, $B2127&lt;Report!$AX$6, $B2127&gt;Report!$AY$17), "Red", ""))</f>
        <v/>
      </c>
    </row>
    <row r="2128" spans="1:24" x14ac:dyDescent="0.25">
      <c r="A2128" s="2"/>
      <c r="B2128" s="86"/>
      <c r="C2128" s="87"/>
      <c r="D2128" s="88"/>
      <c r="E2128" s="89"/>
      <c r="F2128" s="90"/>
      <c r="G2128" s="2"/>
      <c r="H2128" s="38" t="str">
        <f t="shared" si="165"/>
        <v/>
      </c>
      <c r="I2128" s="2"/>
      <c r="M2128" s="6" t="str">
        <f t="shared" si="166"/>
        <v/>
      </c>
      <c r="N2128" s="7" t="str">
        <f>IF($D2128="", "", IF(COUNTIF(Budgets!$T$11:$T$20, $D2128)&gt;0, $F$9, IF(COUNTIF(Budgets!$T$22:$T$46, $D2128)&gt;0, $E$9, "")))</f>
        <v/>
      </c>
      <c r="P2128" s="12" t="str">
        <f t="shared" si="167"/>
        <v/>
      </c>
      <c r="R2128" s="12" t="str">
        <f t="shared" si="168"/>
        <v/>
      </c>
      <c r="T2128" s="12" t="str">
        <f ca="1">IFERROR(INDEX(Report!$BE$6:$BE$17, MATCH($P2128, Report!$AZ$6:$AZ$17, 0)), "")</f>
        <v/>
      </c>
      <c r="V2128" s="12" t="str">
        <f t="shared" ca="1" si="169"/>
        <v/>
      </c>
      <c r="X2128" s="12" t="str">
        <f>IF($B2128="", "", IF(OR(ISNUMBER($B2128)=FALSE, $B2128&lt;Report!$AX$6, $B2128&gt;Report!$AY$17), "Red", ""))</f>
        <v/>
      </c>
    </row>
    <row r="2129" spans="1:24" x14ac:dyDescent="0.25">
      <c r="A2129" s="2"/>
      <c r="B2129" s="86"/>
      <c r="C2129" s="87"/>
      <c r="D2129" s="88"/>
      <c r="E2129" s="89"/>
      <c r="F2129" s="90"/>
      <c r="G2129" s="2"/>
      <c r="H2129" s="38" t="str">
        <f t="shared" si="165"/>
        <v/>
      </c>
      <c r="I2129" s="2"/>
      <c r="M2129" s="6" t="str">
        <f t="shared" si="166"/>
        <v/>
      </c>
      <c r="N2129" s="7" t="str">
        <f>IF($D2129="", "", IF(COUNTIF(Budgets!$T$11:$T$20, $D2129)&gt;0, $F$9, IF(COUNTIF(Budgets!$T$22:$T$46, $D2129)&gt;0, $E$9, "")))</f>
        <v/>
      </c>
      <c r="P2129" s="12" t="str">
        <f t="shared" si="167"/>
        <v/>
      </c>
      <c r="R2129" s="12" t="str">
        <f t="shared" si="168"/>
        <v/>
      </c>
      <c r="T2129" s="12" t="str">
        <f ca="1">IFERROR(INDEX(Report!$BE$6:$BE$17, MATCH($P2129, Report!$AZ$6:$AZ$17, 0)), "")</f>
        <v/>
      </c>
      <c r="V2129" s="12" t="str">
        <f t="shared" ca="1" si="169"/>
        <v/>
      </c>
      <c r="X2129" s="12" t="str">
        <f>IF($B2129="", "", IF(OR(ISNUMBER($B2129)=FALSE, $B2129&lt;Report!$AX$6, $B2129&gt;Report!$AY$17), "Red", ""))</f>
        <v/>
      </c>
    </row>
    <row r="2130" spans="1:24" x14ac:dyDescent="0.25">
      <c r="A2130" s="2"/>
      <c r="B2130" s="86"/>
      <c r="C2130" s="87"/>
      <c r="D2130" s="88"/>
      <c r="E2130" s="89"/>
      <c r="F2130" s="90"/>
      <c r="G2130" s="2"/>
      <c r="H2130" s="38" t="str">
        <f t="shared" si="165"/>
        <v/>
      </c>
      <c r="I2130" s="2"/>
      <c r="M2130" s="6" t="str">
        <f t="shared" si="166"/>
        <v/>
      </c>
      <c r="N2130" s="7" t="str">
        <f>IF($D2130="", "", IF(COUNTIF(Budgets!$T$11:$T$20, $D2130)&gt;0, $F$9, IF(COUNTIF(Budgets!$T$22:$T$46, $D2130)&gt;0, $E$9, "")))</f>
        <v/>
      </c>
      <c r="P2130" s="12" t="str">
        <f t="shared" si="167"/>
        <v/>
      </c>
      <c r="R2130" s="12" t="str">
        <f t="shared" si="168"/>
        <v/>
      </c>
      <c r="T2130" s="12" t="str">
        <f ca="1">IFERROR(INDEX(Report!$BE$6:$BE$17, MATCH($P2130, Report!$AZ$6:$AZ$17, 0)), "")</f>
        <v/>
      </c>
      <c r="V2130" s="12" t="str">
        <f t="shared" ca="1" si="169"/>
        <v/>
      </c>
      <c r="X2130" s="12" t="str">
        <f>IF($B2130="", "", IF(OR(ISNUMBER($B2130)=FALSE, $B2130&lt;Report!$AX$6, $B2130&gt;Report!$AY$17), "Red", ""))</f>
        <v/>
      </c>
    </row>
    <row r="2131" spans="1:24" x14ac:dyDescent="0.25">
      <c r="A2131" s="2"/>
      <c r="B2131" s="86"/>
      <c r="C2131" s="87"/>
      <c r="D2131" s="88"/>
      <c r="E2131" s="89"/>
      <c r="F2131" s="90"/>
      <c r="G2131" s="2"/>
      <c r="H2131" s="38" t="str">
        <f t="shared" si="165"/>
        <v/>
      </c>
      <c r="I2131" s="2"/>
      <c r="M2131" s="6" t="str">
        <f t="shared" si="166"/>
        <v/>
      </c>
      <c r="N2131" s="7" t="str">
        <f>IF($D2131="", "", IF(COUNTIF(Budgets!$T$11:$T$20, $D2131)&gt;0, $F$9, IF(COUNTIF(Budgets!$T$22:$T$46, $D2131)&gt;0, $E$9, "")))</f>
        <v/>
      </c>
      <c r="P2131" s="12" t="str">
        <f t="shared" si="167"/>
        <v/>
      </c>
      <c r="R2131" s="12" t="str">
        <f t="shared" si="168"/>
        <v/>
      </c>
      <c r="T2131" s="12" t="str">
        <f ca="1">IFERROR(INDEX(Report!$BE$6:$BE$17, MATCH($P2131, Report!$AZ$6:$AZ$17, 0)), "")</f>
        <v/>
      </c>
      <c r="V2131" s="12" t="str">
        <f t="shared" ca="1" si="169"/>
        <v/>
      </c>
      <c r="X2131" s="12" t="str">
        <f>IF($B2131="", "", IF(OR(ISNUMBER($B2131)=FALSE, $B2131&lt;Report!$AX$6, $B2131&gt;Report!$AY$17), "Red", ""))</f>
        <v/>
      </c>
    </row>
    <row r="2132" spans="1:24" x14ac:dyDescent="0.25">
      <c r="A2132" s="2"/>
      <c r="B2132" s="86"/>
      <c r="C2132" s="87"/>
      <c r="D2132" s="88"/>
      <c r="E2132" s="89"/>
      <c r="F2132" s="90"/>
      <c r="G2132" s="2"/>
      <c r="H2132" s="38" t="str">
        <f t="shared" si="165"/>
        <v/>
      </c>
      <c r="I2132" s="2"/>
      <c r="M2132" s="6" t="str">
        <f t="shared" si="166"/>
        <v/>
      </c>
      <c r="N2132" s="7" t="str">
        <f>IF($D2132="", "", IF(COUNTIF(Budgets!$T$11:$T$20, $D2132)&gt;0, $F$9, IF(COUNTIF(Budgets!$T$22:$T$46, $D2132)&gt;0, $E$9, "")))</f>
        <v/>
      </c>
      <c r="P2132" s="12" t="str">
        <f t="shared" si="167"/>
        <v/>
      </c>
      <c r="R2132" s="12" t="str">
        <f t="shared" si="168"/>
        <v/>
      </c>
      <c r="T2132" s="12" t="str">
        <f ca="1">IFERROR(INDEX(Report!$BE$6:$BE$17, MATCH($P2132, Report!$AZ$6:$AZ$17, 0)), "")</f>
        <v/>
      </c>
      <c r="V2132" s="12" t="str">
        <f t="shared" ca="1" si="169"/>
        <v/>
      </c>
      <c r="X2132" s="12" t="str">
        <f>IF($B2132="", "", IF(OR(ISNUMBER($B2132)=FALSE, $B2132&lt;Report!$AX$6, $B2132&gt;Report!$AY$17), "Red", ""))</f>
        <v/>
      </c>
    </row>
    <row r="2133" spans="1:24" x14ac:dyDescent="0.25">
      <c r="A2133" s="2"/>
      <c r="B2133" s="86"/>
      <c r="C2133" s="87"/>
      <c r="D2133" s="88"/>
      <c r="E2133" s="89"/>
      <c r="F2133" s="90"/>
      <c r="G2133" s="2"/>
      <c r="H2133" s="38" t="str">
        <f t="shared" si="165"/>
        <v/>
      </c>
      <c r="I2133" s="2"/>
      <c r="M2133" s="6" t="str">
        <f t="shared" si="166"/>
        <v/>
      </c>
      <c r="N2133" s="7" t="str">
        <f>IF($D2133="", "", IF(COUNTIF(Budgets!$T$11:$T$20, $D2133)&gt;0, $F$9, IF(COUNTIF(Budgets!$T$22:$T$46, $D2133)&gt;0, $E$9, "")))</f>
        <v/>
      </c>
      <c r="P2133" s="12" t="str">
        <f t="shared" si="167"/>
        <v/>
      </c>
      <c r="R2133" s="12" t="str">
        <f t="shared" si="168"/>
        <v/>
      </c>
      <c r="T2133" s="12" t="str">
        <f ca="1">IFERROR(INDEX(Report!$BE$6:$BE$17, MATCH($P2133, Report!$AZ$6:$AZ$17, 0)), "")</f>
        <v/>
      </c>
      <c r="V2133" s="12" t="str">
        <f t="shared" ca="1" si="169"/>
        <v/>
      </c>
      <c r="X2133" s="12" t="str">
        <f>IF($B2133="", "", IF(OR(ISNUMBER($B2133)=FALSE, $B2133&lt;Report!$AX$6, $B2133&gt;Report!$AY$17), "Red", ""))</f>
        <v/>
      </c>
    </row>
    <row r="2134" spans="1:24" x14ac:dyDescent="0.25">
      <c r="A2134" s="2"/>
      <c r="B2134" s="86"/>
      <c r="C2134" s="87"/>
      <c r="D2134" s="88"/>
      <c r="E2134" s="89"/>
      <c r="F2134" s="90"/>
      <c r="G2134" s="2"/>
      <c r="H2134" s="38" t="str">
        <f t="shared" si="165"/>
        <v/>
      </c>
      <c r="I2134" s="2"/>
      <c r="M2134" s="6" t="str">
        <f t="shared" si="166"/>
        <v/>
      </c>
      <c r="N2134" s="7" t="str">
        <f>IF($D2134="", "", IF(COUNTIF(Budgets!$T$11:$T$20, $D2134)&gt;0, $F$9, IF(COUNTIF(Budgets!$T$22:$T$46, $D2134)&gt;0, $E$9, "")))</f>
        <v/>
      </c>
      <c r="P2134" s="12" t="str">
        <f t="shared" si="167"/>
        <v/>
      </c>
      <c r="R2134" s="12" t="str">
        <f t="shared" si="168"/>
        <v/>
      </c>
      <c r="T2134" s="12" t="str">
        <f ca="1">IFERROR(INDEX(Report!$BE$6:$BE$17, MATCH($P2134, Report!$AZ$6:$AZ$17, 0)), "")</f>
        <v/>
      </c>
      <c r="V2134" s="12" t="str">
        <f t="shared" ca="1" si="169"/>
        <v/>
      </c>
      <c r="X2134" s="12" t="str">
        <f>IF($B2134="", "", IF(OR(ISNUMBER($B2134)=FALSE, $B2134&lt;Report!$AX$6, $B2134&gt;Report!$AY$17), "Red", ""))</f>
        <v/>
      </c>
    </row>
    <row r="2135" spans="1:24" x14ac:dyDescent="0.25">
      <c r="A2135" s="2"/>
      <c r="B2135" s="86"/>
      <c r="C2135" s="87"/>
      <c r="D2135" s="88"/>
      <c r="E2135" s="89"/>
      <c r="F2135" s="90"/>
      <c r="G2135" s="2"/>
      <c r="H2135" s="38" t="str">
        <f t="shared" si="165"/>
        <v/>
      </c>
      <c r="I2135" s="2"/>
      <c r="M2135" s="6" t="str">
        <f t="shared" si="166"/>
        <v/>
      </c>
      <c r="N2135" s="7" t="str">
        <f>IF($D2135="", "", IF(COUNTIF(Budgets!$T$11:$T$20, $D2135)&gt;0, $F$9, IF(COUNTIF(Budgets!$T$22:$T$46, $D2135)&gt;0, $E$9, "")))</f>
        <v/>
      </c>
      <c r="P2135" s="12" t="str">
        <f t="shared" si="167"/>
        <v/>
      </c>
      <c r="R2135" s="12" t="str">
        <f t="shared" si="168"/>
        <v/>
      </c>
      <c r="T2135" s="12" t="str">
        <f ca="1">IFERROR(INDEX(Report!$BE$6:$BE$17, MATCH($P2135, Report!$AZ$6:$AZ$17, 0)), "")</f>
        <v/>
      </c>
      <c r="V2135" s="12" t="str">
        <f t="shared" ca="1" si="169"/>
        <v/>
      </c>
      <c r="X2135" s="12" t="str">
        <f>IF($B2135="", "", IF(OR(ISNUMBER($B2135)=FALSE, $B2135&lt;Report!$AX$6, $B2135&gt;Report!$AY$17), "Red", ""))</f>
        <v/>
      </c>
    </row>
    <row r="2136" spans="1:24" x14ac:dyDescent="0.25">
      <c r="A2136" s="2"/>
      <c r="B2136" s="86"/>
      <c r="C2136" s="87"/>
      <c r="D2136" s="88"/>
      <c r="E2136" s="89"/>
      <c r="F2136" s="90"/>
      <c r="G2136" s="2"/>
      <c r="H2136" s="38" t="str">
        <f t="shared" si="165"/>
        <v/>
      </c>
      <c r="I2136" s="2"/>
      <c r="M2136" s="6" t="str">
        <f t="shared" si="166"/>
        <v/>
      </c>
      <c r="N2136" s="7" t="str">
        <f>IF($D2136="", "", IF(COUNTIF(Budgets!$T$11:$T$20, $D2136)&gt;0, $F$9, IF(COUNTIF(Budgets!$T$22:$T$46, $D2136)&gt;0, $E$9, "")))</f>
        <v/>
      </c>
      <c r="P2136" s="12" t="str">
        <f t="shared" si="167"/>
        <v/>
      </c>
      <c r="R2136" s="12" t="str">
        <f t="shared" si="168"/>
        <v/>
      </c>
      <c r="T2136" s="12" t="str">
        <f ca="1">IFERROR(INDEX(Report!$BE$6:$BE$17, MATCH($P2136, Report!$AZ$6:$AZ$17, 0)), "")</f>
        <v/>
      </c>
      <c r="V2136" s="12" t="str">
        <f t="shared" ca="1" si="169"/>
        <v/>
      </c>
      <c r="X2136" s="12" t="str">
        <f>IF($B2136="", "", IF(OR(ISNUMBER($B2136)=FALSE, $B2136&lt;Report!$AX$6, $B2136&gt;Report!$AY$17), "Red", ""))</f>
        <v/>
      </c>
    </row>
    <row r="2137" spans="1:24" x14ac:dyDescent="0.25">
      <c r="A2137" s="2"/>
      <c r="B2137" s="86"/>
      <c r="C2137" s="87"/>
      <c r="D2137" s="88"/>
      <c r="E2137" s="89"/>
      <c r="F2137" s="90"/>
      <c r="G2137" s="2"/>
      <c r="H2137" s="38" t="str">
        <f t="shared" si="165"/>
        <v/>
      </c>
      <c r="I2137" s="2"/>
      <c r="M2137" s="6" t="str">
        <f t="shared" si="166"/>
        <v/>
      </c>
      <c r="N2137" s="7" t="str">
        <f>IF($D2137="", "", IF(COUNTIF(Budgets!$T$11:$T$20, $D2137)&gt;0, $F$9, IF(COUNTIF(Budgets!$T$22:$T$46, $D2137)&gt;0, $E$9, "")))</f>
        <v/>
      </c>
      <c r="P2137" s="12" t="str">
        <f t="shared" si="167"/>
        <v/>
      </c>
      <c r="R2137" s="12" t="str">
        <f t="shared" si="168"/>
        <v/>
      </c>
      <c r="T2137" s="12" t="str">
        <f ca="1">IFERROR(INDEX(Report!$BE$6:$BE$17, MATCH($P2137, Report!$AZ$6:$AZ$17, 0)), "")</f>
        <v/>
      </c>
      <c r="V2137" s="12" t="str">
        <f t="shared" ca="1" si="169"/>
        <v/>
      </c>
      <c r="X2137" s="12" t="str">
        <f>IF($B2137="", "", IF(OR(ISNUMBER($B2137)=FALSE, $B2137&lt;Report!$AX$6, $B2137&gt;Report!$AY$17), "Red", ""))</f>
        <v/>
      </c>
    </row>
    <row r="2138" spans="1:24" x14ac:dyDescent="0.25">
      <c r="A2138" s="2"/>
      <c r="B2138" s="86"/>
      <c r="C2138" s="87"/>
      <c r="D2138" s="88"/>
      <c r="E2138" s="89"/>
      <c r="F2138" s="90"/>
      <c r="G2138" s="2"/>
      <c r="H2138" s="38" t="str">
        <f t="shared" si="165"/>
        <v/>
      </c>
      <c r="I2138" s="2"/>
      <c r="M2138" s="6" t="str">
        <f t="shared" si="166"/>
        <v/>
      </c>
      <c r="N2138" s="7" t="str">
        <f>IF($D2138="", "", IF(COUNTIF(Budgets!$T$11:$T$20, $D2138)&gt;0, $F$9, IF(COUNTIF(Budgets!$T$22:$T$46, $D2138)&gt;0, $E$9, "")))</f>
        <v/>
      </c>
      <c r="P2138" s="12" t="str">
        <f t="shared" si="167"/>
        <v/>
      </c>
      <c r="R2138" s="12" t="str">
        <f t="shared" si="168"/>
        <v/>
      </c>
      <c r="T2138" s="12" t="str">
        <f ca="1">IFERROR(INDEX(Report!$BE$6:$BE$17, MATCH($P2138, Report!$AZ$6:$AZ$17, 0)), "")</f>
        <v/>
      </c>
      <c r="V2138" s="12" t="str">
        <f t="shared" ca="1" si="169"/>
        <v/>
      </c>
      <c r="X2138" s="12" t="str">
        <f>IF($B2138="", "", IF(OR(ISNUMBER($B2138)=FALSE, $B2138&lt;Report!$AX$6, $B2138&gt;Report!$AY$17), "Red", ""))</f>
        <v/>
      </c>
    </row>
    <row r="2139" spans="1:24" x14ac:dyDescent="0.25">
      <c r="A2139" s="2"/>
      <c r="B2139" s="86"/>
      <c r="C2139" s="87"/>
      <c r="D2139" s="88"/>
      <c r="E2139" s="89"/>
      <c r="F2139" s="90"/>
      <c r="G2139" s="2"/>
      <c r="H2139" s="38" t="str">
        <f t="shared" si="165"/>
        <v/>
      </c>
      <c r="I2139" s="2"/>
      <c r="M2139" s="6" t="str">
        <f t="shared" si="166"/>
        <v/>
      </c>
      <c r="N2139" s="7" t="str">
        <f>IF($D2139="", "", IF(COUNTIF(Budgets!$T$11:$T$20, $D2139)&gt;0, $F$9, IF(COUNTIF(Budgets!$T$22:$T$46, $D2139)&gt;0, $E$9, "")))</f>
        <v/>
      </c>
      <c r="P2139" s="12" t="str">
        <f t="shared" si="167"/>
        <v/>
      </c>
      <c r="R2139" s="12" t="str">
        <f t="shared" si="168"/>
        <v/>
      </c>
      <c r="T2139" s="12" t="str">
        <f ca="1">IFERROR(INDEX(Report!$BE$6:$BE$17, MATCH($P2139, Report!$AZ$6:$AZ$17, 0)), "")</f>
        <v/>
      </c>
      <c r="V2139" s="12" t="str">
        <f t="shared" ca="1" si="169"/>
        <v/>
      </c>
      <c r="X2139" s="12" t="str">
        <f>IF($B2139="", "", IF(OR(ISNUMBER($B2139)=FALSE, $B2139&lt;Report!$AX$6, $B2139&gt;Report!$AY$17), "Red", ""))</f>
        <v/>
      </c>
    </row>
    <row r="2140" spans="1:24" x14ac:dyDescent="0.25">
      <c r="A2140" s="2"/>
      <c r="B2140" s="86"/>
      <c r="C2140" s="87"/>
      <c r="D2140" s="88"/>
      <c r="E2140" s="89"/>
      <c r="F2140" s="90"/>
      <c r="G2140" s="2"/>
      <c r="H2140" s="38" t="str">
        <f t="shared" si="165"/>
        <v/>
      </c>
      <c r="I2140" s="2"/>
      <c r="M2140" s="6" t="str">
        <f t="shared" si="166"/>
        <v/>
      </c>
      <c r="N2140" s="7" t="str">
        <f>IF($D2140="", "", IF(COUNTIF(Budgets!$T$11:$T$20, $D2140)&gt;0, $F$9, IF(COUNTIF(Budgets!$T$22:$T$46, $D2140)&gt;0, $E$9, "")))</f>
        <v/>
      </c>
      <c r="P2140" s="12" t="str">
        <f t="shared" si="167"/>
        <v/>
      </c>
      <c r="R2140" s="12" t="str">
        <f t="shared" si="168"/>
        <v/>
      </c>
      <c r="T2140" s="12" t="str">
        <f ca="1">IFERROR(INDEX(Report!$BE$6:$BE$17, MATCH($P2140, Report!$AZ$6:$AZ$17, 0)), "")</f>
        <v/>
      </c>
      <c r="V2140" s="12" t="str">
        <f t="shared" ca="1" si="169"/>
        <v/>
      </c>
      <c r="X2140" s="12" t="str">
        <f>IF($B2140="", "", IF(OR(ISNUMBER($B2140)=FALSE, $B2140&lt;Report!$AX$6, $B2140&gt;Report!$AY$17), "Red", ""))</f>
        <v/>
      </c>
    </row>
    <row r="2141" spans="1:24" x14ac:dyDescent="0.25">
      <c r="A2141" s="2"/>
      <c r="B2141" s="86"/>
      <c r="C2141" s="87"/>
      <c r="D2141" s="88"/>
      <c r="E2141" s="89"/>
      <c r="F2141" s="90"/>
      <c r="G2141" s="2"/>
      <c r="H2141" s="38" t="str">
        <f t="shared" si="165"/>
        <v/>
      </c>
      <c r="I2141" s="2"/>
      <c r="M2141" s="6" t="str">
        <f t="shared" si="166"/>
        <v/>
      </c>
      <c r="N2141" s="7" t="str">
        <f>IF($D2141="", "", IF(COUNTIF(Budgets!$T$11:$T$20, $D2141)&gt;0, $F$9, IF(COUNTIF(Budgets!$T$22:$T$46, $D2141)&gt;0, $E$9, "")))</f>
        <v/>
      </c>
      <c r="P2141" s="12" t="str">
        <f t="shared" si="167"/>
        <v/>
      </c>
      <c r="R2141" s="12" t="str">
        <f t="shared" si="168"/>
        <v/>
      </c>
      <c r="T2141" s="12" t="str">
        <f ca="1">IFERROR(INDEX(Report!$BE$6:$BE$17, MATCH($P2141, Report!$AZ$6:$AZ$17, 0)), "")</f>
        <v/>
      </c>
      <c r="V2141" s="12" t="str">
        <f t="shared" ca="1" si="169"/>
        <v/>
      </c>
      <c r="X2141" s="12" t="str">
        <f>IF($B2141="", "", IF(OR(ISNUMBER($B2141)=FALSE, $B2141&lt;Report!$AX$6, $B2141&gt;Report!$AY$17), "Red", ""))</f>
        <v/>
      </c>
    </row>
    <row r="2142" spans="1:24" x14ac:dyDescent="0.25">
      <c r="A2142" s="2"/>
      <c r="B2142" s="86"/>
      <c r="C2142" s="87"/>
      <c r="D2142" s="88"/>
      <c r="E2142" s="89"/>
      <c r="F2142" s="90"/>
      <c r="G2142" s="2"/>
      <c r="H2142" s="38" t="str">
        <f t="shared" si="165"/>
        <v/>
      </c>
      <c r="I2142" s="2"/>
      <c r="M2142" s="6" t="str">
        <f t="shared" si="166"/>
        <v/>
      </c>
      <c r="N2142" s="7" t="str">
        <f>IF($D2142="", "", IF(COUNTIF(Budgets!$T$11:$T$20, $D2142)&gt;0, $F$9, IF(COUNTIF(Budgets!$T$22:$T$46, $D2142)&gt;0, $E$9, "")))</f>
        <v/>
      </c>
      <c r="P2142" s="12" t="str">
        <f t="shared" si="167"/>
        <v/>
      </c>
      <c r="R2142" s="12" t="str">
        <f t="shared" si="168"/>
        <v/>
      </c>
      <c r="T2142" s="12" t="str">
        <f ca="1">IFERROR(INDEX(Report!$BE$6:$BE$17, MATCH($P2142, Report!$AZ$6:$AZ$17, 0)), "")</f>
        <v/>
      </c>
      <c r="V2142" s="12" t="str">
        <f t="shared" ca="1" si="169"/>
        <v/>
      </c>
      <c r="X2142" s="12" t="str">
        <f>IF($B2142="", "", IF(OR(ISNUMBER($B2142)=FALSE, $B2142&lt;Report!$AX$6, $B2142&gt;Report!$AY$17), "Red", ""))</f>
        <v/>
      </c>
    </row>
    <row r="2143" spans="1:24" x14ac:dyDescent="0.25">
      <c r="A2143" s="2"/>
      <c r="B2143" s="86"/>
      <c r="C2143" s="87"/>
      <c r="D2143" s="88"/>
      <c r="E2143" s="89"/>
      <c r="F2143" s="90"/>
      <c r="G2143" s="2"/>
      <c r="H2143" s="38" t="str">
        <f t="shared" si="165"/>
        <v/>
      </c>
      <c r="I2143" s="2"/>
      <c r="M2143" s="6" t="str">
        <f t="shared" si="166"/>
        <v/>
      </c>
      <c r="N2143" s="7" t="str">
        <f>IF($D2143="", "", IF(COUNTIF(Budgets!$T$11:$T$20, $D2143)&gt;0, $F$9, IF(COUNTIF(Budgets!$T$22:$T$46, $D2143)&gt;0, $E$9, "")))</f>
        <v/>
      </c>
      <c r="P2143" s="12" t="str">
        <f t="shared" si="167"/>
        <v/>
      </c>
      <c r="R2143" s="12" t="str">
        <f t="shared" si="168"/>
        <v/>
      </c>
      <c r="T2143" s="12" t="str">
        <f ca="1">IFERROR(INDEX(Report!$BE$6:$BE$17, MATCH($P2143, Report!$AZ$6:$AZ$17, 0)), "")</f>
        <v/>
      </c>
      <c r="V2143" s="12" t="str">
        <f t="shared" ca="1" si="169"/>
        <v/>
      </c>
      <c r="X2143" s="12" t="str">
        <f>IF($B2143="", "", IF(OR(ISNUMBER($B2143)=FALSE, $B2143&lt;Report!$AX$6, $B2143&gt;Report!$AY$17), "Red", ""))</f>
        <v/>
      </c>
    </row>
    <row r="2144" spans="1:24" x14ac:dyDescent="0.25">
      <c r="A2144" s="2"/>
      <c r="B2144" s="86"/>
      <c r="C2144" s="87"/>
      <c r="D2144" s="88"/>
      <c r="E2144" s="89"/>
      <c r="F2144" s="90"/>
      <c r="G2144" s="2"/>
      <c r="H2144" s="38" t="str">
        <f t="shared" si="165"/>
        <v/>
      </c>
      <c r="I2144" s="2"/>
      <c r="M2144" s="6" t="str">
        <f t="shared" si="166"/>
        <v/>
      </c>
      <c r="N2144" s="7" t="str">
        <f>IF($D2144="", "", IF(COUNTIF(Budgets!$T$11:$T$20, $D2144)&gt;0, $F$9, IF(COUNTIF(Budgets!$T$22:$T$46, $D2144)&gt;0, $E$9, "")))</f>
        <v/>
      </c>
      <c r="P2144" s="12" t="str">
        <f t="shared" si="167"/>
        <v/>
      </c>
      <c r="R2144" s="12" t="str">
        <f t="shared" si="168"/>
        <v/>
      </c>
      <c r="T2144" s="12" t="str">
        <f ca="1">IFERROR(INDEX(Report!$BE$6:$BE$17, MATCH($P2144, Report!$AZ$6:$AZ$17, 0)), "")</f>
        <v/>
      </c>
      <c r="V2144" s="12" t="str">
        <f t="shared" ca="1" si="169"/>
        <v/>
      </c>
      <c r="X2144" s="12" t="str">
        <f>IF($B2144="", "", IF(OR(ISNUMBER($B2144)=FALSE, $B2144&lt;Report!$AX$6, $B2144&gt;Report!$AY$17), "Red", ""))</f>
        <v/>
      </c>
    </row>
    <row r="2145" spans="1:24" x14ac:dyDescent="0.25">
      <c r="A2145" s="2"/>
      <c r="B2145" s="86"/>
      <c r="C2145" s="87"/>
      <c r="D2145" s="88"/>
      <c r="E2145" s="89"/>
      <c r="F2145" s="90"/>
      <c r="G2145" s="2"/>
      <c r="H2145" s="38" t="str">
        <f t="shared" si="165"/>
        <v/>
      </c>
      <c r="I2145" s="2"/>
      <c r="M2145" s="6" t="str">
        <f t="shared" si="166"/>
        <v/>
      </c>
      <c r="N2145" s="7" t="str">
        <f>IF($D2145="", "", IF(COUNTIF(Budgets!$T$11:$T$20, $D2145)&gt;0, $F$9, IF(COUNTIF(Budgets!$T$22:$T$46, $D2145)&gt;0, $E$9, "")))</f>
        <v/>
      </c>
      <c r="P2145" s="12" t="str">
        <f t="shared" si="167"/>
        <v/>
      </c>
      <c r="R2145" s="12" t="str">
        <f t="shared" si="168"/>
        <v/>
      </c>
      <c r="T2145" s="12" t="str">
        <f ca="1">IFERROR(INDEX(Report!$BE$6:$BE$17, MATCH($P2145, Report!$AZ$6:$AZ$17, 0)), "")</f>
        <v/>
      </c>
      <c r="V2145" s="12" t="str">
        <f t="shared" ca="1" si="169"/>
        <v/>
      </c>
      <c r="X2145" s="12" t="str">
        <f>IF($B2145="", "", IF(OR(ISNUMBER($B2145)=FALSE, $B2145&lt;Report!$AX$6, $B2145&gt;Report!$AY$17), "Red", ""))</f>
        <v/>
      </c>
    </row>
    <row r="2146" spans="1:24" x14ac:dyDescent="0.25">
      <c r="A2146" s="2"/>
      <c r="B2146" s="86"/>
      <c r="C2146" s="87"/>
      <c r="D2146" s="88"/>
      <c r="E2146" s="89"/>
      <c r="F2146" s="90"/>
      <c r="G2146" s="2"/>
      <c r="H2146" s="38" t="str">
        <f t="shared" si="165"/>
        <v/>
      </c>
      <c r="I2146" s="2"/>
      <c r="M2146" s="6" t="str">
        <f t="shared" si="166"/>
        <v/>
      </c>
      <c r="N2146" s="7" t="str">
        <f>IF($D2146="", "", IF(COUNTIF(Budgets!$T$11:$T$20, $D2146)&gt;0, $F$9, IF(COUNTIF(Budgets!$T$22:$T$46, $D2146)&gt;0, $E$9, "")))</f>
        <v/>
      </c>
      <c r="P2146" s="12" t="str">
        <f t="shared" si="167"/>
        <v/>
      </c>
      <c r="R2146" s="12" t="str">
        <f t="shared" si="168"/>
        <v/>
      </c>
      <c r="T2146" s="12" t="str">
        <f ca="1">IFERROR(INDEX(Report!$BE$6:$BE$17, MATCH($P2146, Report!$AZ$6:$AZ$17, 0)), "")</f>
        <v/>
      </c>
      <c r="V2146" s="12" t="str">
        <f t="shared" ca="1" si="169"/>
        <v/>
      </c>
      <c r="X2146" s="12" t="str">
        <f>IF($B2146="", "", IF(OR(ISNUMBER($B2146)=FALSE, $B2146&lt;Report!$AX$6, $B2146&gt;Report!$AY$17), "Red", ""))</f>
        <v/>
      </c>
    </row>
    <row r="2147" spans="1:24" x14ac:dyDescent="0.25">
      <c r="A2147" s="2"/>
      <c r="B2147" s="86"/>
      <c r="C2147" s="87"/>
      <c r="D2147" s="88"/>
      <c r="E2147" s="89"/>
      <c r="F2147" s="90"/>
      <c r="G2147" s="2"/>
      <c r="H2147" s="38" t="str">
        <f t="shared" si="165"/>
        <v/>
      </c>
      <c r="I2147" s="2"/>
      <c r="M2147" s="6" t="str">
        <f t="shared" si="166"/>
        <v/>
      </c>
      <c r="N2147" s="7" t="str">
        <f>IF($D2147="", "", IF(COUNTIF(Budgets!$T$11:$T$20, $D2147)&gt;0, $F$9, IF(COUNTIF(Budgets!$T$22:$T$46, $D2147)&gt;0, $E$9, "")))</f>
        <v/>
      </c>
      <c r="P2147" s="12" t="str">
        <f t="shared" si="167"/>
        <v/>
      </c>
      <c r="R2147" s="12" t="str">
        <f t="shared" si="168"/>
        <v/>
      </c>
      <c r="T2147" s="12" t="str">
        <f ca="1">IFERROR(INDEX(Report!$BE$6:$BE$17, MATCH($P2147, Report!$AZ$6:$AZ$17, 0)), "")</f>
        <v/>
      </c>
      <c r="V2147" s="12" t="str">
        <f t="shared" ca="1" si="169"/>
        <v/>
      </c>
      <c r="X2147" s="12" t="str">
        <f>IF($B2147="", "", IF(OR(ISNUMBER($B2147)=FALSE, $B2147&lt;Report!$AX$6, $B2147&gt;Report!$AY$17), "Red", ""))</f>
        <v/>
      </c>
    </row>
    <row r="2148" spans="1:24" x14ac:dyDescent="0.25">
      <c r="A2148" s="2"/>
      <c r="B2148" s="86"/>
      <c r="C2148" s="87"/>
      <c r="D2148" s="88"/>
      <c r="E2148" s="89"/>
      <c r="F2148" s="90"/>
      <c r="G2148" s="2"/>
      <c r="H2148" s="38" t="str">
        <f t="shared" si="165"/>
        <v/>
      </c>
      <c r="I2148" s="2"/>
      <c r="M2148" s="6" t="str">
        <f t="shared" si="166"/>
        <v/>
      </c>
      <c r="N2148" s="7" t="str">
        <f>IF($D2148="", "", IF(COUNTIF(Budgets!$T$11:$T$20, $D2148)&gt;0, $F$9, IF(COUNTIF(Budgets!$T$22:$T$46, $D2148)&gt;0, $E$9, "")))</f>
        <v/>
      </c>
      <c r="P2148" s="12" t="str">
        <f t="shared" si="167"/>
        <v/>
      </c>
      <c r="R2148" s="12" t="str">
        <f t="shared" si="168"/>
        <v/>
      </c>
      <c r="T2148" s="12" t="str">
        <f ca="1">IFERROR(INDEX(Report!$BE$6:$BE$17, MATCH($P2148, Report!$AZ$6:$AZ$17, 0)), "")</f>
        <v/>
      </c>
      <c r="V2148" s="12" t="str">
        <f t="shared" ca="1" si="169"/>
        <v/>
      </c>
      <c r="X2148" s="12" t="str">
        <f>IF($B2148="", "", IF(OR(ISNUMBER($B2148)=FALSE, $B2148&lt;Report!$AX$6, $B2148&gt;Report!$AY$17), "Red", ""))</f>
        <v/>
      </c>
    </row>
    <row r="2149" spans="1:24" x14ac:dyDescent="0.25">
      <c r="A2149" s="2"/>
      <c r="B2149" s="86"/>
      <c r="C2149" s="87"/>
      <c r="D2149" s="88"/>
      <c r="E2149" s="89"/>
      <c r="F2149" s="90"/>
      <c r="G2149" s="2"/>
      <c r="H2149" s="38" t="str">
        <f t="shared" si="165"/>
        <v/>
      </c>
      <c r="I2149" s="2"/>
      <c r="M2149" s="6" t="str">
        <f t="shared" si="166"/>
        <v/>
      </c>
      <c r="N2149" s="7" t="str">
        <f>IF($D2149="", "", IF(COUNTIF(Budgets!$T$11:$T$20, $D2149)&gt;0, $F$9, IF(COUNTIF(Budgets!$T$22:$T$46, $D2149)&gt;0, $E$9, "")))</f>
        <v/>
      </c>
      <c r="P2149" s="12" t="str">
        <f t="shared" si="167"/>
        <v/>
      </c>
      <c r="R2149" s="12" t="str">
        <f t="shared" si="168"/>
        <v/>
      </c>
      <c r="T2149" s="12" t="str">
        <f ca="1">IFERROR(INDEX(Report!$BE$6:$BE$17, MATCH($P2149, Report!$AZ$6:$AZ$17, 0)), "")</f>
        <v/>
      </c>
      <c r="V2149" s="12" t="str">
        <f t="shared" ca="1" si="169"/>
        <v/>
      </c>
      <c r="X2149" s="12" t="str">
        <f>IF($B2149="", "", IF(OR(ISNUMBER($B2149)=FALSE, $B2149&lt;Report!$AX$6, $B2149&gt;Report!$AY$17), "Red", ""))</f>
        <v/>
      </c>
    </row>
    <row r="2150" spans="1:24" x14ac:dyDescent="0.25">
      <c r="A2150" s="2"/>
      <c r="B2150" s="86"/>
      <c r="C2150" s="87"/>
      <c r="D2150" s="88"/>
      <c r="E2150" s="89"/>
      <c r="F2150" s="90"/>
      <c r="G2150" s="2"/>
      <c r="H2150" s="38" t="str">
        <f t="shared" si="165"/>
        <v/>
      </c>
      <c r="I2150" s="2"/>
      <c r="M2150" s="6" t="str">
        <f t="shared" si="166"/>
        <v/>
      </c>
      <c r="N2150" s="7" t="str">
        <f>IF($D2150="", "", IF(COUNTIF(Budgets!$T$11:$T$20, $D2150)&gt;0, $F$9, IF(COUNTIF(Budgets!$T$22:$T$46, $D2150)&gt;0, $E$9, "")))</f>
        <v/>
      </c>
      <c r="P2150" s="12" t="str">
        <f t="shared" si="167"/>
        <v/>
      </c>
      <c r="R2150" s="12" t="str">
        <f t="shared" si="168"/>
        <v/>
      </c>
      <c r="T2150" s="12" t="str">
        <f ca="1">IFERROR(INDEX(Report!$BE$6:$BE$17, MATCH($P2150, Report!$AZ$6:$AZ$17, 0)), "")</f>
        <v/>
      </c>
      <c r="V2150" s="12" t="str">
        <f t="shared" ca="1" si="169"/>
        <v/>
      </c>
      <c r="X2150" s="12" t="str">
        <f>IF($B2150="", "", IF(OR(ISNUMBER($B2150)=FALSE, $B2150&lt;Report!$AX$6, $B2150&gt;Report!$AY$17), "Red", ""))</f>
        <v/>
      </c>
    </row>
    <row r="2151" spans="1:24" x14ac:dyDescent="0.25">
      <c r="A2151" s="2"/>
      <c r="B2151" s="86"/>
      <c r="C2151" s="87"/>
      <c r="D2151" s="88"/>
      <c r="E2151" s="89"/>
      <c r="F2151" s="90"/>
      <c r="G2151" s="2"/>
      <c r="H2151" s="38" t="str">
        <f t="shared" si="165"/>
        <v/>
      </c>
      <c r="I2151" s="2"/>
      <c r="M2151" s="6" t="str">
        <f t="shared" si="166"/>
        <v/>
      </c>
      <c r="N2151" s="7" t="str">
        <f>IF($D2151="", "", IF(COUNTIF(Budgets!$T$11:$T$20, $D2151)&gt;0, $F$9, IF(COUNTIF(Budgets!$T$22:$T$46, $D2151)&gt;0, $E$9, "")))</f>
        <v/>
      </c>
      <c r="P2151" s="12" t="str">
        <f t="shared" si="167"/>
        <v/>
      </c>
      <c r="R2151" s="12" t="str">
        <f t="shared" si="168"/>
        <v/>
      </c>
      <c r="T2151" s="12" t="str">
        <f ca="1">IFERROR(INDEX(Report!$BE$6:$BE$17, MATCH($P2151, Report!$AZ$6:$AZ$17, 0)), "")</f>
        <v/>
      </c>
      <c r="V2151" s="12" t="str">
        <f t="shared" ca="1" si="169"/>
        <v/>
      </c>
      <c r="X2151" s="12" t="str">
        <f>IF($B2151="", "", IF(OR(ISNUMBER($B2151)=FALSE, $B2151&lt;Report!$AX$6, $B2151&gt;Report!$AY$17), "Red", ""))</f>
        <v/>
      </c>
    </row>
    <row r="2152" spans="1:24" x14ac:dyDescent="0.25">
      <c r="A2152" s="2"/>
      <c r="B2152" s="86"/>
      <c r="C2152" s="87"/>
      <c r="D2152" s="88"/>
      <c r="E2152" s="89"/>
      <c r="F2152" s="90"/>
      <c r="G2152" s="2"/>
      <c r="H2152" s="38" t="str">
        <f t="shared" si="165"/>
        <v/>
      </c>
      <c r="I2152" s="2"/>
      <c r="M2152" s="6" t="str">
        <f t="shared" si="166"/>
        <v/>
      </c>
      <c r="N2152" s="7" t="str">
        <f>IF($D2152="", "", IF(COUNTIF(Budgets!$T$11:$T$20, $D2152)&gt;0, $F$9, IF(COUNTIF(Budgets!$T$22:$T$46, $D2152)&gt;0, $E$9, "")))</f>
        <v/>
      </c>
      <c r="P2152" s="12" t="str">
        <f t="shared" si="167"/>
        <v/>
      </c>
      <c r="R2152" s="12" t="str">
        <f t="shared" si="168"/>
        <v/>
      </c>
      <c r="T2152" s="12" t="str">
        <f ca="1">IFERROR(INDEX(Report!$BE$6:$BE$17, MATCH($P2152, Report!$AZ$6:$AZ$17, 0)), "")</f>
        <v/>
      </c>
      <c r="V2152" s="12" t="str">
        <f t="shared" ca="1" si="169"/>
        <v/>
      </c>
      <c r="X2152" s="12" t="str">
        <f>IF($B2152="", "", IF(OR(ISNUMBER($B2152)=FALSE, $B2152&lt;Report!$AX$6, $B2152&gt;Report!$AY$17), "Red", ""))</f>
        <v/>
      </c>
    </row>
    <row r="2153" spans="1:24" x14ac:dyDescent="0.25">
      <c r="A2153" s="2"/>
      <c r="B2153" s="86"/>
      <c r="C2153" s="87"/>
      <c r="D2153" s="88"/>
      <c r="E2153" s="89"/>
      <c r="F2153" s="90"/>
      <c r="G2153" s="2"/>
      <c r="H2153" s="38" t="str">
        <f t="shared" si="165"/>
        <v/>
      </c>
      <c r="I2153" s="2"/>
      <c r="M2153" s="6" t="str">
        <f t="shared" si="166"/>
        <v/>
      </c>
      <c r="N2153" s="7" t="str">
        <f>IF($D2153="", "", IF(COUNTIF(Budgets!$T$11:$T$20, $D2153)&gt;0, $F$9, IF(COUNTIF(Budgets!$T$22:$T$46, $D2153)&gt;0, $E$9, "")))</f>
        <v/>
      </c>
      <c r="P2153" s="12" t="str">
        <f t="shared" si="167"/>
        <v/>
      </c>
      <c r="R2153" s="12" t="str">
        <f t="shared" si="168"/>
        <v/>
      </c>
      <c r="T2153" s="12" t="str">
        <f ca="1">IFERROR(INDEX(Report!$BE$6:$BE$17, MATCH($P2153, Report!$AZ$6:$AZ$17, 0)), "")</f>
        <v/>
      </c>
      <c r="V2153" s="12" t="str">
        <f t="shared" ca="1" si="169"/>
        <v/>
      </c>
      <c r="X2153" s="12" t="str">
        <f>IF($B2153="", "", IF(OR(ISNUMBER($B2153)=FALSE, $B2153&lt;Report!$AX$6, $B2153&gt;Report!$AY$17), "Red", ""))</f>
        <v/>
      </c>
    </row>
    <row r="2154" spans="1:24" x14ac:dyDescent="0.25">
      <c r="A2154" s="2"/>
      <c r="B2154" s="86"/>
      <c r="C2154" s="87"/>
      <c r="D2154" s="88"/>
      <c r="E2154" s="89"/>
      <c r="F2154" s="90"/>
      <c r="G2154" s="2"/>
      <c r="H2154" s="38" t="str">
        <f t="shared" si="165"/>
        <v/>
      </c>
      <c r="I2154" s="2"/>
      <c r="M2154" s="6" t="str">
        <f t="shared" si="166"/>
        <v/>
      </c>
      <c r="N2154" s="7" t="str">
        <f>IF($D2154="", "", IF(COUNTIF(Budgets!$T$11:$T$20, $D2154)&gt;0, $F$9, IF(COUNTIF(Budgets!$T$22:$T$46, $D2154)&gt;0, $E$9, "")))</f>
        <v/>
      </c>
      <c r="P2154" s="12" t="str">
        <f t="shared" si="167"/>
        <v/>
      </c>
      <c r="R2154" s="12" t="str">
        <f t="shared" si="168"/>
        <v/>
      </c>
      <c r="T2154" s="12" t="str">
        <f ca="1">IFERROR(INDEX(Report!$BE$6:$BE$17, MATCH($P2154, Report!$AZ$6:$AZ$17, 0)), "")</f>
        <v/>
      </c>
      <c r="V2154" s="12" t="str">
        <f t="shared" ca="1" si="169"/>
        <v/>
      </c>
      <c r="X2154" s="12" t="str">
        <f>IF($B2154="", "", IF(OR(ISNUMBER($B2154)=FALSE, $B2154&lt;Report!$AX$6, $B2154&gt;Report!$AY$17), "Red", ""))</f>
        <v/>
      </c>
    </row>
    <row r="2155" spans="1:24" x14ac:dyDescent="0.25">
      <c r="A2155" s="2"/>
      <c r="B2155" s="86"/>
      <c r="C2155" s="87"/>
      <c r="D2155" s="88"/>
      <c r="E2155" s="89"/>
      <c r="F2155" s="90"/>
      <c r="G2155" s="2"/>
      <c r="H2155" s="38" t="str">
        <f t="shared" si="165"/>
        <v/>
      </c>
      <c r="I2155" s="2"/>
      <c r="M2155" s="6" t="str">
        <f t="shared" si="166"/>
        <v/>
      </c>
      <c r="N2155" s="7" t="str">
        <f>IF($D2155="", "", IF(COUNTIF(Budgets!$T$11:$T$20, $D2155)&gt;0, $F$9, IF(COUNTIF(Budgets!$T$22:$T$46, $D2155)&gt;0, $E$9, "")))</f>
        <v/>
      </c>
      <c r="P2155" s="12" t="str">
        <f t="shared" si="167"/>
        <v/>
      </c>
      <c r="R2155" s="12" t="str">
        <f t="shared" si="168"/>
        <v/>
      </c>
      <c r="T2155" s="12" t="str">
        <f ca="1">IFERROR(INDEX(Report!$BE$6:$BE$17, MATCH($P2155, Report!$AZ$6:$AZ$17, 0)), "")</f>
        <v/>
      </c>
      <c r="V2155" s="12" t="str">
        <f t="shared" ca="1" si="169"/>
        <v/>
      </c>
      <c r="X2155" s="12" t="str">
        <f>IF($B2155="", "", IF(OR(ISNUMBER($B2155)=FALSE, $B2155&lt;Report!$AX$6, $B2155&gt;Report!$AY$17), "Red", ""))</f>
        <v/>
      </c>
    </row>
    <row r="2156" spans="1:24" x14ac:dyDescent="0.25">
      <c r="A2156" s="2"/>
      <c r="B2156" s="86"/>
      <c r="C2156" s="87"/>
      <c r="D2156" s="88"/>
      <c r="E2156" s="89"/>
      <c r="F2156" s="90"/>
      <c r="G2156" s="2"/>
      <c r="H2156" s="38" t="str">
        <f t="shared" si="165"/>
        <v/>
      </c>
      <c r="I2156" s="2"/>
      <c r="M2156" s="6" t="str">
        <f t="shared" si="166"/>
        <v/>
      </c>
      <c r="N2156" s="7" t="str">
        <f>IF($D2156="", "", IF(COUNTIF(Budgets!$T$11:$T$20, $D2156)&gt;0, $F$9, IF(COUNTIF(Budgets!$T$22:$T$46, $D2156)&gt;0, $E$9, "")))</f>
        <v/>
      </c>
      <c r="P2156" s="12" t="str">
        <f t="shared" si="167"/>
        <v/>
      </c>
      <c r="R2156" s="12" t="str">
        <f t="shared" si="168"/>
        <v/>
      </c>
      <c r="T2156" s="12" t="str">
        <f ca="1">IFERROR(INDEX(Report!$BE$6:$BE$17, MATCH($P2156, Report!$AZ$6:$AZ$17, 0)), "")</f>
        <v/>
      </c>
      <c r="V2156" s="12" t="str">
        <f t="shared" ca="1" si="169"/>
        <v/>
      </c>
      <c r="X2156" s="12" t="str">
        <f>IF($B2156="", "", IF(OR(ISNUMBER($B2156)=FALSE, $B2156&lt;Report!$AX$6, $B2156&gt;Report!$AY$17), "Red", ""))</f>
        <v/>
      </c>
    </row>
    <row r="2157" spans="1:24" x14ac:dyDescent="0.25">
      <c r="A2157" s="2"/>
      <c r="B2157" s="86"/>
      <c r="C2157" s="87"/>
      <c r="D2157" s="88"/>
      <c r="E2157" s="89"/>
      <c r="F2157" s="90"/>
      <c r="G2157" s="2"/>
      <c r="H2157" s="38" t="str">
        <f t="shared" si="165"/>
        <v/>
      </c>
      <c r="I2157" s="2"/>
      <c r="M2157" s="6" t="str">
        <f t="shared" si="166"/>
        <v/>
      </c>
      <c r="N2157" s="7" t="str">
        <f>IF($D2157="", "", IF(COUNTIF(Budgets!$T$11:$T$20, $D2157)&gt;0, $F$9, IF(COUNTIF(Budgets!$T$22:$T$46, $D2157)&gt;0, $E$9, "")))</f>
        <v/>
      </c>
      <c r="P2157" s="12" t="str">
        <f t="shared" si="167"/>
        <v/>
      </c>
      <c r="R2157" s="12" t="str">
        <f t="shared" si="168"/>
        <v/>
      </c>
      <c r="T2157" s="12" t="str">
        <f ca="1">IFERROR(INDEX(Report!$BE$6:$BE$17, MATCH($P2157, Report!$AZ$6:$AZ$17, 0)), "")</f>
        <v/>
      </c>
      <c r="V2157" s="12" t="str">
        <f t="shared" ca="1" si="169"/>
        <v/>
      </c>
      <c r="X2157" s="12" t="str">
        <f>IF($B2157="", "", IF(OR(ISNUMBER($B2157)=FALSE, $B2157&lt;Report!$AX$6, $B2157&gt;Report!$AY$17), "Red", ""))</f>
        <v/>
      </c>
    </row>
    <row r="2158" spans="1:24" x14ac:dyDescent="0.25">
      <c r="A2158" s="2"/>
      <c r="B2158" s="86"/>
      <c r="C2158" s="87"/>
      <c r="D2158" s="88"/>
      <c r="E2158" s="89"/>
      <c r="F2158" s="90"/>
      <c r="G2158" s="2"/>
      <c r="H2158" s="38" t="str">
        <f t="shared" si="165"/>
        <v/>
      </c>
      <c r="I2158" s="2"/>
      <c r="M2158" s="6" t="str">
        <f t="shared" si="166"/>
        <v/>
      </c>
      <c r="N2158" s="7" t="str">
        <f>IF($D2158="", "", IF(COUNTIF(Budgets!$T$11:$T$20, $D2158)&gt;0, $F$9, IF(COUNTIF(Budgets!$T$22:$T$46, $D2158)&gt;0, $E$9, "")))</f>
        <v/>
      </c>
      <c r="P2158" s="12" t="str">
        <f t="shared" si="167"/>
        <v/>
      </c>
      <c r="R2158" s="12" t="str">
        <f t="shared" si="168"/>
        <v/>
      </c>
      <c r="T2158" s="12" t="str">
        <f ca="1">IFERROR(INDEX(Report!$BE$6:$BE$17, MATCH($P2158, Report!$AZ$6:$AZ$17, 0)), "")</f>
        <v/>
      </c>
      <c r="V2158" s="12" t="str">
        <f t="shared" ca="1" si="169"/>
        <v/>
      </c>
      <c r="X2158" s="12" t="str">
        <f>IF($B2158="", "", IF(OR(ISNUMBER($B2158)=FALSE, $B2158&lt;Report!$AX$6, $B2158&gt;Report!$AY$17), "Red", ""))</f>
        <v/>
      </c>
    </row>
    <row r="2159" spans="1:24" x14ac:dyDescent="0.25">
      <c r="A2159" s="2"/>
      <c r="B2159" s="86"/>
      <c r="C2159" s="87"/>
      <c r="D2159" s="88"/>
      <c r="E2159" s="89"/>
      <c r="F2159" s="90"/>
      <c r="G2159" s="2"/>
      <c r="H2159" s="38" t="str">
        <f t="shared" si="165"/>
        <v/>
      </c>
      <c r="I2159" s="2"/>
      <c r="M2159" s="6" t="str">
        <f t="shared" si="166"/>
        <v/>
      </c>
      <c r="N2159" s="7" t="str">
        <f>IF($D2159="", "", IF(COUNTIF(Budgets!$T$11:$T$20, $D2159)&gt;0, $F$9, IF(COUNTIF(Budgets!$T$22:$T$46, $D2159)&gt;0, $E$9, "")))</f>
        <v/>
      </c>
      <c r="P2159" s="12" t="str">
        <f t="shared" si="167"/>
        <v/>
      </c>
      <c r="R2159" s="12" t="str">
        <f t="shared" si="168"/>
        <v/>
      </c>
      <c r="T2159" s="12" t="str">
        <f ca="1">IFERROR(INDEX(Report!$BE$6:$BE$17, MATCH($P2159, Report!$AZ$6:$AZ$17, 0)), "")</f>
        <v/>
      </c>
      <c r="V2159" s="12" t="str">
        <f t="shared" ca="1" si="169"/>
        <v/>
      </c>
      <c r="X2159" s="12" t="str">
        <f>IF($B2159="", "", IF(OR(ISNUMBER($B2159)=FALSE, $B2159&lt;Report!$AX$6, $B2159&gt;Report!$AY$17), "Red", ""))</f>
        <v/>
      </c>
    </row>
    <row r="2160" spans="1:24" x14ac:dyDescent="0.25">
      <c r="A2160" s="2"/>
      <c r="B2160" s="86"/>
      <c r="C2160" s="87"/>
      <c r="D2160" s="88"/>
      <c r="E2160" s="89"/>
      <c r="F2160" s="90"/>
      <c r="G2160" s="2"/>
      <c r="H2160" s="38" t="str">
        <f t="shared" si="165"/>
        <v/>
      </c>
      <c r="I2160" s="2"/>
      <c r="M2160" s="6" t="str">
        <f t="shared" si="166"/>
        <v/>
      </c>
      <c r="N2160" s="7" t="str">
        <f>IF($D2160="", "", IF(COUNTIF(Budgets!$T$11:$T$20, $D2160)&gt;0, $F$9, IF(COUNTIF(Budgets!$T$22:$T$46, $D2160)&gt;0, $E$9, "")))</f>
        <v/>
      </c>
      <c r="P2160" s="12" t="str">
        <f t="shared" si="167"/>
        <v/>
      </c>
      <c r="R2160" s="12" t="str">
        <f t="shared" si="168"/>
        <v/>
      </c>
      <c r="T2160" s="12" t="str">
        <f ca="1">IFERROR(INDEX(Report!$BE$6:$BE$17, MATCH($P2160, Report!$AZ$6:$AZ$17, 0)), "")</f>
        <v/>
      </c>
      <c r="V2160" s="12" t="str">
        <f t="shared" ca="1" si="169"/>
        <v/>
      </c>
      <c r="X2160" s="12" t="str">
        <f>IF($B2160="", "", IF(OR(ISNUMBER($B2160)=FALSE, $B2160&lt;Report!$AX$6, $B2160&gt;Report!$AY$17), "Red", ""))</f>
        <v/>
      </c>
    </row>
    <row r="2161" spans="1:24" x14ac:dyDescent="0.25">
      <c r="A2161" s="2"/>
      <c r="B2161" s="86"/>
      <c r="C2161" s="87"/>
      <c r="D2161" s="88"/>
      <c r="E2161" s="89"/>
      <c r="F2161" s="90"/>
      <c r="G2161" s="2"/>
      <c r="H2161" s="38" t="str">
        <f t="shared" si="165"/>
        <v/>
      </c>
      <c r="I2161" s="2"/>
      <c r="M2161" s="6" t="str">
        <f t="shared" si="166"/>
        <v/>
      </c>
      <c r="N2161" s="7" t="str">
        <f>IF($D2161="", "", IF(COUNTIF(Budgets!$T$11:$T$20, $D2161)&gt;0, $F$9, IF(COUNTIF(Budgets!$T$22:$T$46, $D2161)&gt;0, $E$9, "")))</f>
        <v/>
      </c>
      <c r="P2161" s="12" t="str">
        <f t="shared" si="167"/>
        <v/>
      </c>
      <c r="R2161" s="12" t="str">
        <f t="shared" si="168"/>
        <v/>
      </c>
      <c r="T2161" s="12" t="str">
        <f ca="1">IFERROR(INDEX(Report!$BE$6:$BE$17, MATCH($P2161, Report!$AZ$6:$AZ$17, 0)), "")</f>
        <v/>
      </c>
      <c r="V2161" s="12" t="str">
        <f t="shared" ca="1" si="169"/>
        <v/>
      </c>
      <c r="X2161" s="12" t="str">
        <f>IF($B2161="", "", IF(OR(ISNUMBER($B2161)=FALSE, $B2161&lt;Report!$AX$6, $B2161&gt;Report!$AY$17), "Red", ""))</f>
        <v/>
      </c>
    </row>
    <row r="2162" spans="1:24" x14ac:dyDescent="0.25">
      <c r="A2162" s="2"/>
      <c r="B2162" s="86"/>
      <c r="C2162" s="87"/>
      <c r="D2162" s="88"/>
      <c r="E2162" s="89"/>
      <c r="F2162" s="90"/>
      <c r="G2162" s="2"/>
      <c r="H2162" s="38" t="str">
        <f t="shared" si="165"/>
        <v/>
      </c>
      <c r="I2162" s="2"/>
      <c r="M2162" s="6" t="str">
        <f t="shared" si="166"/>
        <v/>
      </c>
      <c r="N2162" s="7" t="str">
        <f>IF($D2162="", "", IF(COUNTIF(Budgets!$T$11:$T$20, $D2162)&gt;0, $F$9, IF(COUNTIF(Budgets!$T$22:$T$46, $D2162)&gt;0, $E$9, "")))</f>
        <v/>
      </c>
      <c r="P2162" s="12" t="str">
        <f t="shared" si="167"/>
        <v/>
      </c>
      <c r="R2162" s="12" t="str">
        <f t="shared" si="168"/>
        <v/>
      </c>
      <c r="T2162" s="12" t="str">
        <f ca="1">IFERROR(INDEX(Report!$BE$6:$BE$17, MATCH($P2162, Report!$AZ$6:$AZ$17, 0)), "")</f>
        <v/>
      </c>
      <c r="V2162" s="12" t="str">
        <f t="shared" ca="1" si="169"/>
        <v/>
      </c>
      <c r="X2162" s="12" t="str">
        <f>IF($B2162="", "", IF(OR(ISNUMBER($B2162)=FALSE, $B2162&lt;Report!$AX$6, $B2162&gt;Report!$AY$17), "Red", ""))</f>
        <v/>
      </c>
    </row>
    <row r="2163" spans="1:24" x14ac:dyDescent="0.25">
      <c r="A2163" s="2"/>
      <c r="B2163" s="86"/>
      <c r="C2163" s="87"/>
      <c r="D2163" s="88"/>
      <c r="E2163" s="89"/>
      <c r="F2163" s="90"/>
      <c r="G2163" s="2"/>
      <c r="H2163" s="38" t="str">
        <f t="shared" si="165"/>
        <v/>
      </c>
      <c r="I2163" s="2"/>
      <c r="M2163" s="6" t="str">
        <f t="shared" si="166"/>
        <v/>
      </c>
      <c r="N2163" s="7" t="str">
        <f>IF($D2163="", "", IF(COUNTIF(Budgets!$T$11:$T$20, $D2163)&gt;0, $F$9, IF(COUNTIF(Budgets!$T$22:$T$46, $D2163)&gt;0, $E$9, "")))</f>
        <v/>
      </c>
      <c r="P2163" s="12" t="str">
        <f t="shared" si="167"/>
        <v/>
      </c>
      <c r="R2163" s="12" t="str">
        <f t="shared" si="168"/>
        <v/>
      </c>
      <c r="T2163" s="12" t="str">
        <f ca="1">IFERROR(INDEX(Report!$BE$6:$BE$17, MATCH($P2163, Report!$AZ$6:$AZ$17, 0)), "")</f>
        <v/>
      </c>
      <c r="V2163" s="12" t="str">
        <f t="shared" ca="1" si="169"/>
        <v/>
      </c>
      <c r="X2163" s="12" t="str">
        <f>IF($B2163="", "", IF(OR(ISNUMBER($B2163)=FALSE, $B2163&lt;Report!$AX$6, $B2163&gt;Report!$AY$17), "Red", ""))</f>
        <v/>
      </c>
    </row>
    <row r="2164" spans="1:24" x14ac:dyDescent="0.25">
      <c r="A2164" s="2"/>
      <c r="B2164" s="86"/>
      <c r="C2164" s="87"/>
      <c r="D2164" s="88"/>
      <c r="E2164" s="89"/>
      <c r="F2164" s="90"/>
      <c r="G2164" s="2"/>
      <c r="H2164" s="38" t="str">
        <f t="shared" si="165"/>
        <v/>
      </c>
      <c r="I2164" s="2"/>
      <c r="M2164" s="6" t="str">
        <f t="shared" si="166"/>
        <v/>
      </c>
      <c r="N2164" s="7" t="str">
        <f>IF($D2164="", "", IF(COUNTIF(Budgets!$T$11:$T$20, $D2164)&gt;0, $F$9, IF(COUNTIF(Budgets!$T$22:$T$46, $D2164)&gt;0, $E$9, "")))</f>
        <v/>
      </c>
      <c r="P2164" s="12" t="str">
        <f t="shared" si="167"/>
        <v/>
      </c>
      <c r="R2164" s="12" t="str">
        <f t="shared" si="168"/>
        <v/>
      </c>
      <c r="T2164" s="12" t="str">
        <f ca="1">IFERROR(INDEX(Report!$BE$6:$BE$17, MATCH($P2164, Report!$AZ$6:$AZ$17, 0)), "")</f>
        <v/>
      </c>
      <c r="V2164" s="12" t="str">
        <f t="shared" ca="1" si="169"/>
        <v/>
      </c>
      <c r="X2164" s="12" t="str">
        <f>IF($B2164="", "", IF(OR(ISNUMBER($B2164)=FALSE, $B2164&lt;Report!$AX$6, $B2164&gt;Report!$AY$17), "Red", ""))</f>
        <v/>
      </c>
    </row>
    <row r="2165" spans="1:24" x14ac:dyDescent="0.25">
      <c r="A2165" s="2"/>
      <c r="B2165" s="86"/>
      <c r="C2165" s="87"/>
      <c r="D2165" s="88"/>
      <c r="E2165" s="89"/>
      <c r="F2165" s="90"/>
      <c r="G2165" s="2"/>
      <c r="H2165" s="38" t="str">
        <f t="shared" si="165"/>
        <v/>
      </c>
      <c r="I2165" s="2"/>
      <c r="M2165" s="6" t="str">
        <f t="shared" si="166"/>
        <v/>
      </c>
      <c r="N2165" s="7" t="str">
        <f>IF($D2165="", "", IF(COUNTIF(Budgets!$T$11:$T$20, $D2165)&gt;0, $F$9, IF(COUNTIF(Budgets!$T$22:$T$46, $D2165)&gt;0, $E$9, "")))</f>
        <v/>
      </c>
      <c r="P2165" s="12" t="str">
        <f t="shared" si="167"/>
        <v/>
      </c>
      <c r="R2165" s="12" t="str">
        <f t="shared" si="168"/>
        <v/>
      </c>
      <c r="T2165" s="12" t="str">
        <f ca="1">IFERROR(INDEX(Report!$BE$6:$BE$17, MATCH($P2165, Report!$AZ$6:$AZ$17, 0)), "")</f>
        <v/>
      </c>
      <c r="V2165" s="12" t="str">
        <f t="shared" ca="1" si="169"/>
        <v/>
      </c>
      <c r="X2165" s="12" t="str">
        <f>IF($B2165="", "", IF(OR(ISNUMBER($B2165)=FALSE, $B2165&lt;Report!$AX$6, $B2165&gt;Report!$AY$17), "Red", ""))</f>
        <v/>
      </c>
    </row>
    <row r="2166" spans="1:24" x14ac:dyDescent="0.25">
      <c r="A2166" s="2"/>
      <c r="B2166" s="86"/>
      <c r="C2166" s="87"/>
      <c r="D2166" s="88"/>
      <c r="E2166" s="89"/>
      <c r="F2166" s="90"/>
      <c r="G2166" s="2"/>
      <c r="H2166" s="38" t="str">
        <f t="shared" si="165"/>
        <v/>
      </c>
      <c r="I2166" s="2"/>
      <c r="M2166" s="6" t="str">
        <f t="shared" si="166"/>
        <v/>
      </c>
      <c r="N2166" s="7" t="str">
        <f>IF($D2166="", "", IF(COUNTIF(Budgets!$T$11:$T$20, $D2166)&gt;0, $F$9, IF(COUNTIF(Budgets!$T$22:$T$46, $D2166)&gt;0, $E$9, "")))</f>
        <v/>
      </c>
      <c r="P2166" s="12" t="str">
        <f t="shared" si="167"/>
        <v/>
      </c>
      <c r="R2166" s="12" t="str">
        <f t="shared" si="168"/>
        <v/>
      </c>
      <c r="T2166" s="12" t="str">
        <f ca="1">IFERROR(INDEX(Report!$BE$6:$BE$17, MATCH($P2166, Report!$AZ$6:$AZ$17, 0)), "")</f>
        <v/>
      </c>
      <c r="V2166" s="12" t="str">
        <f t="shared" ca="1" si="169"/>
        <v/>
      </c>
      <c r="X2166" s="12" t="str">
        <f>IF($B2166="", "", IF(OR(ISNUMBER($B2166)=FALSE, $B2166&lt;Report!$AX$6, $B2166&gt;Report!$AY$17), "Red", ""))</f>
        <v/>
      </c>
    </row>
    <row r="2167" spans="1:24" x14ac:dyDescent="0.25">
      <c r="A2167" s="2"/>
      <c r="B2167" s="86"/>
      <c r="C2167" s="87"/>
      <c r="D2167" s="88"/>
      <c r="E2167" s="89"/>
      <c r="F2167" s="90"/>
      <c r="G2167" s="2"/>
      <c r="H2167" s="38" t="str">
        <f t="shared" si="165"/>
        <v/>
      </c>
      <c r="I2167" s="2"/>
      <c r="M2167" s="6" t="str">
        <f t="shared" si="166"/>
        <v/>
      </c>
      <c r="N2167" s="7" t="str">
        <f>IF($D2167="", "", IF(COUNTIF(Budgets!$T$11:$T$20, $D2167)&gt;0, $F$9, IF(COUNTIF(Budgets!$T$22:$T$46, $D2167)&gt;0, $E$9, "")))</f>
        <v/>
      </c>
      <c r="P2167" s="12" t="str">
        <f t="shared" si="167"/>
        <v/>
      </c>
      <c r="R2167" s="12" t="str">
        <f t="shared" si="168"/>
        <v/>
      </c>
      <c r="T2167" s="12" t="str">
        <f ca="1">IFERROR(INDEX(Report!$BE$6:$BE$17, MATCH($P2167, Report!$AZ$6:$AZ$17, 0)), "")</f>
        <v/>
      </c>
      <c r="V2167" s="12" t="str">
        <f t="shared" ca="1" si="169"/>
        <v/>
      </c>
      <c r="X2167" s="12" t="str">
        <f>IF($B2167="", "", IF(OR(ISNUMBER($B2167)=FALSE, $B2167&lt;Report!$AX$6, $B2167&gt;Report!$AY$17), "Red", ""))</f>
        <v/>
      </c>
    </row>
    <row r="2168" spans="1:24" x14ac:dyDescent="0.25">
      <c r="A2168" s="2"/>
      <c r="B2168" s="86"/>
      <c r="C2168" s="87"/>
      <c r="D2168" s="88"/>
      <c r="E2168" s="89"/>
      <c r="F2168" s="90"/>
      <c r="G2168" s="2"/>
      <c r="H2168" s="38" t="str">
        <f t="shared" si="165"/>
        <v/>
      </c>
      <c r="I2168" s="2"/>
      <c r="M2168" s="6" t="str">
        <f t="shared" si="166"/>
        <v/>
      </c>
      <c r="N2168" s="7" t="str">
        <f>IF($D2168="", "", IF(COUNTIF(Budgets!$T$11:$T$20, $D2168)&gt;0, $F$9, IF(COUNTIF(Budgets!$T$22:$T$46, $D2168)&gt;0, $E$9, "")))</f>
        <v/>
      </c>
      <c r="P2168" s="12" t="str">
        <f t="shared" si="167"/>
        <v/>
      </c>
      <c r="R2168" s="12" t="str">
        <f t="shared" si="168"/>
        <v/>
      </c>
      <c r="T2168" s="12" t="str">
        <f ca="1">IFERROR(INDEX(Report!$BE$6:$BE$17, MATCH($P2168, Report!$AZ$6:$AZ$17, 0)), "")</f>
        <v/>
      </c>
      <c r="V2168" s="12" t="str">
        <f t="shared" ca="1" si="169"/>
        <v/>
      </c>
      <c r="X2168" s="12" t="str">
        <f>IF($B2168="", "", IF(OR(ISNUMBER($B2168)=FALSE, $B2168&lt;Report!$AX$6, $B2168&gt;Report!$AY$17), "Red", ""))</f>
        <v/>
      </c>
    </row>
    <row r="2169" spans="1:24" x14ac:dyDescent="0.25">
      <c r="A2169" s="2"/>
      <c r="B2169" s="86"/>
      <c r="C2169" s="87"/>
      <c r="D2169" s="88"/>
      <c r="E2169" s="89"/>
      <c r="F2169" s="90"/>
      <c r="G2169" s="2"/>
      <c r="H2169" s="38" t="str">
        <f t="shared" si="165"/>
        <v/>
      </c>
      <c r="I2169" s="2"/>
      <c r="M2169" s="6" t="str">
        <f t="shared" si="166"/>
        <v/>
      </c>
      <c r="N2169" s="7" t="str">
        <f>IF($D2169="", "", IF(COUNTIF(Budgets!$T$11:$T$20, $D2169)&gt;0, $F$9, IF(COUNTIF(Budgets!$T$22:$T$46, $D2169)&gt;0, $E$9, "")))</f>
        <v/>
      </c>
      <c r="P2169" s="12" t="str">
        <f t="shared" si="167"/>
        <v/>
      </c>
      <c r="R2169" s="12" t="str">
        <f t="shared" si="168"/>
        <v/>
      </c>
      <c r="T2169" s="12" t="str">
        <f ca="1">IFERROR(INDEX(Report!$BE$6:$BE$17, MATCH($P2169, Report!$AZ$6:$AZ$17, 0)), "")</f>
        <v/>
      </c>
      <c r="V2169" s="12" t="str">
        <f t="shared" ca="1" si="169"/>
        <v/>
      </c>
      <c r="X2169" s="12" t="str">
        <f>IF($B2169="", "", IF(OR(ISNUMBER($B2169)=FALSE, $B2169&lt;Report!$AX$6, $B2169&gt;Report!$AY$17), "Red", ""))</f>
        <v/>
      </c>
    </row>
    <row r="2170" spans="1:24" x14ac:dyDescent="0.25">
      <c r="A2170" s="2"/>
      <c r="B2170" s="86"/>
      <c r="C2170" s="87"/>
      <c r="D2170" s="88"/>
      <c r="E2170" s="89"/>
      <c r="F2170" s="90"/>
      <c r="G2170" s="2"/>
      <c r="H2170" s="38" t="str">
        <f t="shared" si="165"/>
        <v/>
      </c>
      <c r="I2170" s="2"/>
      <c r="M2170" s="6" t="str">
        <f t="shared" si="166"/>
        <v/>
      </c>
      <c r="N2170" s="7" t="str">
        <f>IF($D2170="", "", IF(COUNTIF(Budgets!$T$11:$T$20, $D2170)&gt;0, $F$9, IF(COUNTIF(Budgets!$T$22:$T$46, $D2170)&gt;0, $E$9, "")))</f>
        <v/>
      </c>
      <c r="P2170" s="12" t="str">
        <f t="shared" si="167"/>
        <v/>
      </c>
      <c r="R2170" s="12" t="str">
        <f t="shared" si="168"/>
        <v/>
      </c>
      <c r="T2170" s="12" t="str">
        <f ca="1">IFERROR(INDEX(Report!$BE$6:$BE$17, MATCH($P2170, Report!$AZ$6:$AZ$17, 0)), "")</f>
        <v/>
      </c>
      <c r="V2170" s="12" t="str">
        <f t="shared" ca="1" si="169"/>
        <v/>
      </c>
      <c r="X2170" s="12" t="str">
        <f>IF($B2170="", "", IF(OR(ISNUMBER($B2170)=FALSE, $B2170&lt;Report!$AX$6, $B2170&gt;Report!$AY$17), "Red", ""))</f>
        <v/>
      </c>
    </row>
    <row r="2171" spans="1:24" x14ac:dyDescent="0.25">
      <c r="A2171" s="2"/>
      <c r="B2171" s="86"/>
      <c r="C2171" s="87"/>
      <c r="D2171" s="88"/>
      <c r="E2171" s="89"/>
      <c r="F2171" s="90"/>
      <c r="G2171" s="2"/>
      <c r="H2171" s="38" t="str">
        <f t="shared" si="165"/>
        <v/>
      </c>
      <c r="I2171" s="2"/>
      <c r="M2171" s="6" t="str">
        <f t="shared" si="166"/>
        <v/>
      </c>
      <c r="N2171" s="7" t="str">
        <f>IF($D2171="", "", IF(COUNTIF(Budgets!$T$11:$T$20, $D2171)&gt;0, $F$9, IF(COUNTIF(Budgets!$T$22:$T$46, $D2171)&gt;0, $E$9, "")))</f>
        <v/>
      </c>
      <c r="P2171" s="12" t="str">
        <f t="shared" si="167"/>
        <v/>
      </c>
      <c r="R2171" s="12" t="str">
        <f t="shared" si="168"/>
        <v/>
      </c>
      <c r="T2171" s="12" t="str">
        <f ca="1">IFERROR(INDEX(Report!$BE$6:$BE$17, MATCH($P2171, Report!$AZ$6:$AZ$17, 0)), "")</f>
        <v/>
      </c>
      <c r="V2171" s="12" t="str">
        <f t="shared" ca="1" si="169"/>
        <v/>
      </c>
      <c r="X2171" s="12" t="str">
        <f>IF($B2171="", "", IF(OR(ISNUMBER($B2171)=FALSE, $B2171&lt;Report!$AX$6, $B2171&gt;Report!$AY$17), "Red", ""))</f>
        <v/>
      </c>
    </row>
    <row r="2172" spans="1:24" x14ac:dyDescent="0.25">
      <c r="A2172" s="2"/>
      <c r="B2172" s="86"/>
      <c r="C2172" s="87"/>
      <c r="D2172" s="88"/>
      <c r="E2172" s="89"/>
      <c r="F2172" s="90"/>
      <c r="G2172" s="2"/>
      <c r="H2172" s="38" t="str">
        <f t="shared" si="165"/>
        <v/>
      </c>
      <c r="I2172" s="2"/>
      <c r="M2172" s="6" t="str">
        <f t="shared" si="166"/>
        <v/>
      </c>
      <c r="N2172" s="7" t="str">
        <f>IF($D2172="", "", IF(COUNTIF(Budgets!$T$11:$T$20, $D2172)&gt;0, $F$9, IF(COUNTIF(Budgets!$T$22:$T$46, $D2172)&gt;0, $E$9, "")))</f>
        <v/>
      </c>
      <c r="P2172" s="12" t="str">
        <f t="shared" si="167"/>
        <v/>
      </c>
      <c r="R2172" s="12" t="str">
        <f t="shared" si="168"/>
        <v/>
      </c>
      <c r="T2172" s="12" t="str">
        <f ca="1">IFERROR(INDEX(Report!$BE$6:$BE$17, MATCH($P2172, Report!$AZ$6:$AZ$17, 0)), "")</f>
        <v/>
      </c>
      <c r="V2172" s="12" t="str">
        <f t="shared" ca="1" si="169"/>
        <v/>
      </c>
      <c r="X2172" s="12" t="str">
        <f>IF($B2172="", "", IF(OR(ISNUMBER($B2172)=FALSE, $B2172&lt;Report!$AX$6, $B2172&gt;Report!$AY$17), "Red", ""))</f>
        <v/>
      </c>
    </row>
    <row r="2173" spans="1:24" x14ac:dyDescent="0.25">
      <c r="A2173" s="2"/>
      <c r="B2173" s="86"/>
      <c r="C2173" s="87"/>
      <c r="D2173" s="88"/>
      <c r="E2173" s="89"/>
      <c r="F2173" s="90"/>
      <c r="G2173" s="2"/>
      <c r="H2173" s="38" t="str">
        <f t="shared" si="165"/>
        <v/>
      </c>
      <c r="I2173" s="2"/>
      <c r="M2173" s="6" t="str">
        <f t="shared" si="166"/>
        <v/>
      </c>
      <c r="N2173" s="7" t="str">
        <f>IF($D2173="", "", IF(COUNTIF(Budgets!$T$11:$T$20, $D2173)&gt;0, $F$9, IF(COUNTIF(Budgets!$T$22:$T$46, $D2173)&gt;0, $E$9, "")))</f>
        <v/>
      </c>
      <c r="P2173" s="12" t="str">
        <f t="shared" si="167"/>
        <v/>
      </c>
      <c r="R2173" s="12" t="str">
        <f t="shared" si="168"/>
        <v/>
      </c>
      <c r="T2173" s="12" t="str">
        <f ca="1">IFERROR(INDEX(Report!$BE$6:$BE$17, MATCH($P2173, Report!$AZ$6:$AZ$17, 0)), "")</f>
        <v/>
      </c>
      <c r="V2173" s="12" t="str">
        <f t="shared" ca="1" si="169"/>
        <v/>
      </c>
      <c r="X2173" s="12" t="str">
        <f>IF($B2173="", "", IF(OR(ISNUMBER($B2173)=FALSE, $B2173&lt;Report!$AX$6, $B2173&gt;Report!$AY$17), "Red", ""))</f>
        <v/>
      </c>
    </row>
    <row r="2174" spans="1:24" x14ac:dyDescent="0.25">
      <c r="A2174" s="2"/>
      <c r="B2174" s="86"/>
      <c r="C2174" s="87"/>
      <c r="D2174" s="88"/>
      <c r="E2174" s="89"/>
      <c r="F2174" s="90"/>
      <c r="G2174" s="2"/>
      <c r="H2174" s="38" t="str">
        <f t="shared" si="165"/>
        <v/>
      </c>
      <c r="I2174" s="2"/>
      <c r="M2174" s="6" t="str">
        <f t="shared" si="166"/>
        <v/>
      </c>
      <c r="N2174" s="7" t="str">
        <f>IF($D2174="", "", IF(COUNTIF(Budgets!$T$11:$T$20, $D2174)&gt;0, $F$9, IF(COUNTIF(Budgets!$T$22:$T$46, $D2174)&gt;0, $E$9, "")))</f>
        <v/>
      </c>
      <c r="P2174" s="12" t="str">
        <f t="shared" si="167"/>
        <v/>
      </c>
      <c r="R2174" s="12" t="str">
        <f t="shared" si="168"/>
        <v/>
      </c>
      <c r="T2174" s="12" t="str">
        <f ca="1">IFERROR(INDEX(Report!$BE$6:$BE$17, MATCH($P2174, Report!$AZ$6:$AZ$17, 0)), "")</f>
        <v/>
      </c>
      <c r="V2174" s="12" t="str">
        <f t="shared" ca="1" si="169"/>
        <v/>
      </c>
      <c r="X2174" s="12" t="str">
        <f>IF($B2174="", "", IF(OR(ISNUMBER($B2174)=FALSE, $B2174&lt;Report!$AX$6, $B2174&gt;Report!$AY$17), "Red", ""))</f>
        <v/>
      </c>
    </row>
    <row r="2175" spans="1:24" x14ac:dyDescent="0.25">
      <c r="A2175" s="2"/>
      <c r="B2175" s="86"/>
      <c r="C2175" s="87"/>
      <c r="D2175" s="88"/>
      <c r="E2175" s="89"/>
      <c r="F2175" s="90"/>
      <c r="G2175" s="2"/>
      <c r="H2175" s="38" t="str">
        <f t="shared" si="165"/>
        <v/>
      </c>
      <c r="I2175" s="2"/>
      <c r="M2175" s="6" t="str">
        <f t="shared" si="166"/>
        <v/>
      </c>
      <c r="N2175" s="7" t="str">
        <f>IF($D2175="", "", IF(COUNTIF(Budgets!$T$11:$T$20, $D2175)&gt;0, $F$9, IF(COUNTIF(Budgets!$T$22:$T$46, $D2175)&gt;0, $E$9, "")))</f>
        <v/>
      </c>
      <c r="P2175" s="12" t="str">
        <f t="shared" si="167"/>
        <v/>
      </c>
      <c r="R2175" s="12" t="str">
        <f t="shared" si="168"/>
        <v/>
      </c>
      <c r="T2175" s="12" t="str">
        <f ca="1">IFERROR(INDEX(Report!$BE$6:$BE$17, MATCH($P2175, Report!$AZ$6:$AZ$17, 0)), "")</f>
        <v/>
      </c>
      <c r="V2175" s="12" t="str">
        <f t="shared" ca="1" si="169"/>
        <v/>
      </c>
      <c r="X2175" s="12" t="str">
        <f>IF($B2175="", "", IF(OR(ISNUMBER($B2175)=FALSE, $B2175&lt;Report!$AX$6, $B2175&gt;Report!$AY$17), "Red", ""))</f>
        <v/>
      </c>
    </row>
    <row r="2176" spans="1:24" x14ac:dyDescent="0.25">
      <c r="A2176" s="2"/>
      <c r="B2176" s="86"/>
      <c r="C2176" s="87"/>
      <c r="D2176" s="88"/>
      <c r="E2176" s="89"/>
      <c r="F2176" s="90"/>
      <c r="G2176" s="2"/>
      <c r="H2176" s="38" t="str">
        <f t="shared" si="165"/>
        <v/>
      </c>
      <c r="I2176" s="2"/>
      <c r="M2176" s="6" t="str">
        <f t="shared" si="166"/>
        <v/>
      </c>
      <c r="N2176" s="7" t="str">
        <f>IF($D2176="", "", IF(COUNTIF(Budgets!$T$11:$T$20, $D2176)&gt;0, $F$9, IF(COUNTIF(Budgets!$T$22:$T$46, $D2176)&gt;0, $E$9, "")))</f>
        <v/>
      </c>
      <c r="P2176" s="12" t="str">
        <f t="shared" si="167"/>
        <v/>
      </c>
      <c r="R2176" s="12" t="str">
        <f t="shared" si="168"/>
        <v/>
      </c>
      <c r="T2176" s="12" t="str">
        <f ca="1">IFERROR(INDEX(Report!$BE$6:$BE$17, MATCH($P2176, Report!$AZ$6:$AZ$17, 0)), "")</f>
        <v/>
      </c>
      <c r="V2176" s="12" t="str">
        <f t="shared" ca="1" si="169"/>
        <v/>
      </c>
      <c r="X2176" s="12" t="str">
        <f>IF($B2176="", "", IF(OR(ISNUMBER($B2176)=FALSE, $B2176&lt;Report!$AX$6, $B2176&gt;Report!$AY$17), "Red", ""))</f>
        <v/>
      </c>
    </row>
    <row r="2177" spans="1:24" x14ac:dyDescent="0.25">
      <c r="A2177" s="2"/>
      <c r="B2177" s="86"/>
      <c r="C2177" s="87"/>
      <c r="D2177" s="88"/>
      <c r="E2177" s="89"/>
      <c r="F2177" s="90"/>
      <c r="G2177" s="2"/>
      <c r="H2177" s="38" t="str">
        <f t="shared" si="165"/>
        <v/>
      </c>
      <c r="I2177" s="2"/>
      <c r="M2177" s="6" t="str">
        <f t="shared" si="166"/>
        <v/>
      </c>
      <c r="N2177" s="7" t="str">
        <f>IF($D2177="", "", IF(COUNTIF(Budgets!$T$11:$T$20, $D2177)&gt;0, $F$9, IF(COUNTIF(Budgets!$T$22:$T$46, $D2177)&gt;0, $E$9, "")))</f>
        <v/>
      </c>
      <c r="P2177" s="12" t="str">
        <f t="shared" si="167"/>
        <v/>
      </c>
      <c r="R2177" s="12" t="str">
        <f t="shared" si="168"/>
        <v/>
      </c>
      <c r="T2177" s="12" t="str">
        <f ca="1">IFERROR(INDEX(Report!$BE$6:$BE$17, MATCH($P2177, Report!$AZ$6:$AZ$17, 0)), "")</f>
        <v/>
      </c>
      <c r="V2177" s="12" t="str">
        <f t="shared" ca="1" si="169"/>
        <v/>
      </c>
      <c r="X2177" s="12" t="str">
        <f>IF($B2177="", "", IF(OR(ISNUMBER($B2177)=FALSE, $B2177&lt;Report!$AX$6, $B2177&gt;Report!$AY$17), "Red", ""))</f>
        <v/>
      </c>
    </row>
    <row r="2178" spans="1:24" x14ac:dyDescent="0.25">
      <c r="A2178" s="2"/>
      <c r="B2178" s="86"/>
      <c r="C2178" s="87"/>
      <c r="D2178" s="88"/>
      <c r="E2178" s="89"/>
      <c r="F2178" s="90"/>
      <c r="G2178" s="2"/>
      <c r="H2178" s="38" t="str">
        <f t="shared" si="165"/>
        <v/>
      </c>
      <c r="I2178" s="2"/>
      <c r="M2178" s="6" t="str">
        <f t="shared" si="166"/>
        <v/>
      </c>
      <c r="N2178" s="7" t="str">
        <f>IF($D2178="", "", IF(COUNTIF(Budgets!$T$11:$T$20, $D2178)&gt;0, $F$9, IF(COUNTIF(Budgets!$T$22:$T$46, $D2178)&gt;0, $E$9, "")))</f>
        <v/>
      </c>
      <c r="P2178" s="12" t="str">
        <f t="shared" si="167"/>
        <v/>
      </c>
      <c r="R2178" s="12" t="str">
        <f t="shared" si="168"/>
        <v/>
      </c>
      <c r="T2178" s="12" t="str">
        <f ca="1">IFERROR(INDEX(Report!$BE$6:$BE$17, MATCH($P2178, Report!$AZ$6:$AZ$17, 0)), "")</f>
        <v/>
      </c>
      <c r="V2178" s="12" t="str">
        <f t="shared" ca="1" si="169"/>
        <v/>
      </c>
      <c r="X2178" s="12" t="str">
        <f>IF($B2178="", "", IF(OR(ISNUMBER($B2178)=FALSE, $B2178&lt;Report!$AX$6, $B2178&gt;Report!$AY$17), "Red", ""))</f>
        <v/>
      </c>
    </row>
    <row r="2179" spans="1:24" x14ac:dyDescent="0.25">
      <c r="A2179" s="2"/>
      <c r="B2179" s="86"/>
      <c r="C2179" s="87"/>
      <c r="D2179" s="88"/>
      <c r="E2179" s="89"/>
      <c r="F2179" s="90"/>
      <c r="G2179" s="2"/>
      <c r="H2179" s="38" t="str">
        <f t="shared" si="165"/>
        <v/>
      </c>
      <c r="I2179" s="2"/>
      <c r="M2179" s="6" t="str">
        <f t="shared" si="166"/>
        <v/>
      </c>
      <c r="N2179" s="7" t="str">
        <f>IF($D2179="", "", IF(COUNTIF(Budgets!$T$11:$T$20, $D2179)&gt;0, $F$9, IF(COUNTIF(Budgets!$T$22:$T$46, $D2179)&gt;0, $E$9, "")))</f>
        <v/>
      </c>
      <c r="P2179" s="12" t="str">
        <f t="shared" si="167"/>
        <v/>
      </c>
      <c r="R2179" s="12" t="str">
        <f t="shared" si="168"/>
        <v/>
      </c>
      <c r="T2179" s="12" t="str">
        <f ca="1">IFERROR(INDEX(Report!$BE$6:$BE$17, MATCH($P2179, Report!$AZ$6:$AZ$17, 0)), "")</f>
        <v/>
      </c>
      <c r="V2179" s="12" t="str">
        <f t="shared" ca="1" si="169"/>
        <v/>
      </c>
      <c r="X2179" s="12" t="str">
        <f>IF($B2179="", "", IF(OR(ISNUMBER($B2179)=FALSE, $B2179&lt;Report!$AX$6, $B2179&gt;Report!$AY$17), "Red", ""))</f>
        <v/>
      </c>
    </row>
    <row r="2180" spans="1:24" x14ac:dyDescent="0.25">
      <c r="A2180" s="2"/>
      <c r="B2180" s="86"/>
      <c r="C2180" s="87"/>
      <c r="D2180" s="88"/>
      <c r="E2180" s="89"/>
      <c r="F2180" s="90"/>
      <c r="G2180" s="2"/>
      <c r="H2180" s="38" t="str">
        <f t="shared" si="165"/>
        <v/>
      </c>
      <c r="I2180" s="2"/>
      <c r="M2180" s="6" t="str">
        <f t="shared" si="166"/>
        <v/>
      </c>
      <c r="N2180" s="7" t="str">
        <f>IF($D2180="", "", IF(COUNTIF(Budgets!$T$11:$T$20, $D2180)&gt;0, $F$9, IF(COUNTIF(Budgets!$T$22:$T$46, $D2180)&gt;0, $E$9, "")))</f>
        <v/>
      </c>
      <c r="P2180" s="12" t="str">
        <f t="shared" si="167"/>
        <v/>
      </c>
      <c r="R2180" s="12" t="str">
        <f t="shared" si="168"/>
        <v/>
      </c>
      <c r="T2180" s="12" t="str">
        <f ca="1">IFERROR(INDEX(Report!$BE$6:$BE$17, MATCH($P2180, Report!$AZ$6:$AZ$17, 0)), "")</f>
        <v/>
      </c>
      <c r="V2180" s="12" t="str">
        <f t="shared" ca="1" si="169"/>
        <v/>
      </c>
      <c r="X2180" s="12" t="str">
        <f>IF($B2180="", "", IF(OR(ISNUMBER($B2180)=FALSE, $B2180&lt;Report!$AX$6, $B2180&gt;Report!$AY$17), "Red", ""))</f>
        <v/>
      </c>
    </row>
    <row r="2181" spans="1:24" x14ac:dyDescent="0.25">
      <c r="A2181" s="2"/>
      <c r="B2181" s="86"/>
      <c r="C2181" s="87"/>
      <c r="D2181" s="88"/>
      <c r="E2181" s="89"/>
      <c r="F2181" s="90"/>
      <c r="G2181" s="2"/>
      <c r="H2181" s="38" t="str">
        <f t="shared" si="165"/>
        <v/>
      </c>
      <c r="I2181" s="2"/>
      <c r="M2181" s="6" t="str">
        <f t="shared" si="166"/>
        <v/>
      </c>
      <c r="N2181" s="7" t="str">
        <f>IF($D2181="", "", IF(COUNTIF(Budgets!$T$11:$T$20, $D2181)&gt;0, $F$9, IF(COUNTIF(Budgets!$T$22:$T$46, $D2181)&gt;0, $E$9, "")))</f>
        <v/>
      </c>
      <c r="P2181" s="12" t="str">
        <f t="shared" si="167"/>
        <v/>
      </c>
      <c r="R2181" s="12" t="str">
        <f t="shared" si="168"/>
        <v/>
      </c>
      <c r="T2181" s="12" t="str">
        <f ca="1">IFERROR(INDEX(Report!$BE$6:$BE$17, MATCH($P2181, Report!$AZ$6:$AZ$17, 0)), "")</f>
        <v/>
      </c>
      <c r="V2181" s="12" t="str">
        <f t="shared" ca="1" si="169"/>
        <v/>
      </c>
      <c r="X2181" s="12" t="str">
        <f>IF($B2181="", "", IF(OR(ISNUMBER($B2181)=FALSE, $B2181&lt;Report!$AX$6, $B2181&gt;Report!$AY$17), "Red", ""))</f>
        <v/>
      </c>
    </row>
    <row r="2182" spans="1:24" x14ac:dyDescent="0.25">
      <c r="A2182" s="2"/>
      <c r="B2182" s="86"/>
      <c r="C2182" s="87"/>
      <c r="D2182" s="88"/>
      <c r="E2182" s="89"/>
      <c r="F2182" s="90"/>
      <c r="G2182" s="2"/>
      <c r="H2182" s="38" t="str">
        <f t="shared" si="165"/>
        <v/>
      </c>
      <c r="I2182" s="2"/>
      <c r="M2182" s="6" t="str">
        <f t="shared" si="166"/>
        <v/>
      </c>
      <c r="N2182" s="7" t="str">
        <f>IF($D2182="", "", IF(COUNTIF(Budgets!$T$11:$T$20, $D2182)&gt;0, $F$9, IF(COUNTIF(Budgets!$T$22:$T$46, $D2182)&gt;0, $E$9, "")))</f>
        <v/>
      </c>
      <c r="P2182" s="12" t="str">
        <f t="shared" si="167"/>
        <v/>
      </c>
      <c r="R2182" s="12" t="str">
        <f t="shared" si="168"/>
        <v/>
      </c>
      <c r="T2182" s="12" t="str">
        <f ca="1">IFERROR(INDEX(Report!$BE$6:$BE$17, MATCH($P2182, Report!$AZ$6:$AZ$17, 0)), "")</f>
        <v/>
      </c>
      <c r="V2182" s="12" t="str">
        <f t="shared" ca="1" si="169"/>
        <v/>
      </c>
      <c r="X2182" s="12" t="str">
        <f>IF($B2182="", "", IF(OR(ISNUMBER($B2182)=FALSE, $B2182&lt;Report!$AX$6, $B2182&gt;Report!$AY$17), "Red", ""))</f>
        <v/>
      </c>
    </row>
    <row r="2183" spans="1:24" x14ac:dyDescent="0.25">
      <c r="A2183" s="2"/>
      <c r="B2183" s="86"/>
      <c r="C2183" s="87"/>
      <c r="D2183" s="88"/>
      <c r="E2183" s="89"/>
      <c r="F2183" s="90"/>
      <c r="G2183" s="2"/>
      <c r="H2183" s="38" t="str">
        <f t="shared" si="165"/>
        <v/>
      </c>
      <c r="I2183" s="2"/>
      <c r="M2183" s="6" t="str">
        <f t="shared" si="166"/>
        <v/>
      </c>
      <c r="N2183" s="7" t="str">
        <f>IF($D2183="", "", IF(COUNTIF(Budgets!$T$11:$T$20, $D2183)&gt;0, $F$9, IF(COUNTIF(Budgets!$T$22:$T$46, $D2183)&gt;0, $E$9, "")))</f>
        <v/>
      </c>
      <c r="P2183" s="12" t="str">
        <f t="shared" si="167"/>
        <v/>
      </c>
      <c r="R2183" s="12" t="str">
        <f t="shared" si="168"/>
        <v/>
      </c>
      <c r="T2183" s="12" t="str">
        <f ca="1">IFERROR(INDEX(Report!$BE$6:$BE$17, MATCH($P2183, Report!$AZ$6:$AZ$17, 0)), "")</f>
        <v/>
      </c>
      <c r="V2183" s="12" t="str">
        <f t="shared" ca="1" si="169"/>
        <v/>
      </c>
      <c r="X2183" s="12" t="str">
        <f>IF($B2183="", "", IF(OR(ISNUMBER($B2183)=FALSE, $B2183&lt;Report!$AX$6, $B2183&gt;Report!$AY$17), "Red", ""))</f>
        <v/>
      </c>
    </row>
    <row r="2184" spans="1:24" x14ac:dyDescent="0.25">
      <c r="A2184" s="2"/>
      <c r="B2184" s="86"/>
      <c r="C2184" s="87"/>
      <c r="D2184" s="88"/>
      <c r="E2184" s="89"/>
      <c r="F2184" s="90"/>
      <c r="G2184" s="2"/>
      <c r="H2184" s="38" t="str">
        <f t="shared" si="165"/>
        <v/>
      </c>
      <c r="I2184" s="2"/>
      <c r="M2184" s="6" t="str">
        <f t="shared" si="166"/>
        <v/>
      </c>
      <c r="N2184" s="7" t="str">
        <f>IF($D2184="", "", IF(COUNTIF(Budgets!$T$11:$T$20, $D2184)&gt;0, $F$9, IF(COUNTIF(Budgets!$T$22:$T$46, $D2184)&gt;0, $E$9, "")))</f>
        <v/>
      </c>
      <c r="P2184" s="12" t="str">
        <f t="shared" si="167"/>
        <v/>
      </c>
      <c r="R2184" s="12" t="str">
        <f t="shared" si="168"/>
        <v/>
      </c>
      <c r="T2184" s="12" t="str">
        <f ca="1">IFERROR(INDEX(Report!$BE$6:$BE$17, MATCH($P2184, Report!$AZ$6:$AZ$17, 0)), "")</f>
        <v/>
      </c>
      <c r="V2184" s="12" t="str">
        <f t="shared" ca="1" si="169"/>
        <v/>
      </c>
      <c r="X2184" s="12" t="str">
        <f>IF($B2184="", "", IF(OR(ISNUMBER($B2184)=FALSE, $B2184&lt;Report!$AX$6, $B2184&gt;Report!$AY$17), "Red", ""))</f>
        <v/>
      </c>
    </row>
    <row r="2185" spans="1:24" x14ac:dyDescent="0.25">
      <c r="A2185" s="2"/>
      <c r="B2185" s="86"/>
      <c r="C2185" s="87"/>
      <c r="D2185" s="88"/>
      <c r="E2185" s="89"/>
      <c r="F2185" s="90"/>
      <c r="G2185" s="2"/>
      <c r="H2185" s="38" t="str">
        <f t="shared" si="165"/>
        <v/>
      </c>
      <c r="I2185" s="2"/>
      <c r="M2185" s="6" t="str">
        <f t="shared" si="166"/>
        <v/>
      </c>
      <c r="N2185" s="7" t="str">
        <f>IF($D2185="", "", IF(COUNTIF(Budgets!$T$11:$T$20, $D2185)&gt;0, $F$9, IF(COUNTIF(Budgets!$T$22:$T$46, $D2185)&gt;0, $E$9, "")))</f>
        <v/>
      </c>
      <c r="P2185" s="12" t="str">
        <f t="shared" si="167"/>
        <v/>
      </c>
      <c r="R2185" s="12" t="str">
        <f t="shared" si="168"/>
        <v/>
      </c>
      <c r="T2185" s="12" t="str">
        <f ca="1">IFERROR(INDEX(Report!$BE$6:$BE$17, MATCH($P2185, Report!$AZ$6:$AZ$17, 0)), "")</f>
        <v/>
      </c>
      <c r="V2185" s="12" t="str">
        <f t="shared" ca="1" si="169"/>
        <v/>
      </c>
      <c r="X2185" s="12" t="str">
        <f>IF($B2185="", "", IF(OR(ISNUMBER($B2185)=FALSE, $B2185&lt;Report!$AX$6, $B2185&gt;Report!$AY$17), "Red", ""))</f>
        <v/>
      </c>
    </row>
    <row r="2186" spans="1:24" x14ac:dyDescent="0.25">
      <c r="A2186" s="2"/>
      <c r="B2186" s="86"/>
      <c r="C2186" s="87"/>
      <c r="D2186" s="88"/>
      <c r="E2186" s="89"/>
      <c r="F2186" s="90"/>
      <c r="G2186" s="2"/>
      <c r="H2186" s="38" t="str">
        <f t="shared" si="165"/>
        <v/>
      </c>
      <c r="I2186" s="2"/>
      <c r="M2186" s="6" t="str">
        <f t="shared" si="166"/>
        <v/>
      </c>
      <c r="N2186" s="7" t="str">
        <f>IF($D2186="", "", IF(COUNTIF(Budgets!$T$11:$T$20, $D2186)&gt;0, $F$9, IF(COUNTIF(Budgets!$T$22:$T$46, $D2186)&gt;0, $E$9, "")))</f>
        <v/>
      </c>
      <c r="P2186" s="12" t="str">
        <f t="shared" si="167"/>
        <v/>
      </c>
      <c r="R2186" s="12" t="str">
        <f t="shared" si="168"/>
        <v/>
      </c>
      <c r="T2186" s="12" t="str">
        <f ca="1">IFERROR(INDEX(Report!$BE$6:$BE$17, MATCH($P2186, Report!$AZ$6:$AZ$17, 0)), "")</f>
        <v/>
      </c>
      <c r="V2186" s="12" t="str">
        <f t="shared" ca="1" si="169"/>
        <v/>
      </c>
      <c r="X2186" s="12" t="str">
        <f>IF($B2186="", "", IF(OR(ISNUMBER($B2186)=FALSE, $B2186&lt;Report!$AX$6, $B2186&gt;Report!$AY$17), "Red", ""))</f>
        <v/>
      </c>
    </row>
    <row r="2187" spans="1:24" x14ac:dyDescent="0.25">
      <c r="A2187" s="2"/>
      <c r="B2187" s="86"/>
      <c r="C2187" s="87"/>
      <c r="D2187" s="88"/>
      <c r="E2187" s="89"/>
      <c r="F2187" s="90"/>
      <c r="G2187" s="2"/>
      <c r="H2187" s="38" t="str">
        <f t="shared" si="165"/>
        <v/>
      </c>
      <c r="I2187" s="2"/>
      <c r="M2187" s="6" t="str">
        <f t="shared" si="166"/>
        <v/>
      </c>
      <c r="N2187" s="7" t="str">
        <f>IF($D2187="", "", IF(COUNTIF(Budgets!$T$11:$T$20, $D2187)&gt;0, $F$9, IF(COUNTIF(Budgets!$T$22:$T$46, $D2187)&gt;0, $E$9, "")))</f>
        <v/>
      </c>
      <c r="P2187" s="12" t="str">
        <f t="shared" si="167"/>
        <v/>
      </c>
      <c r="R2187" s="12" t="str">
        <f t="shared" si="168"/>
        <v/>
      </c>
      <c r="T2187" s="12" t="str">
        <f ca="1">IFERROR(INDEX(Report!$BE$6:$BE$17, MATCH($P2187, Report!$AZ$6:$AZ$17, 0)), "")</f>
        <v/>
      </c>
      <c r="V2187" s="12" t="str">
        <f t="shared" ca="1" si="169"/>
        <v/>
      </c>
      <c r="X2187" s="12" t="str">
        <f>IF($B2187="", "", IF(OR(ISNUMBER($B2187)=FALSE, $B2187&lt;Report!$AX$6, $B2187&gt;Report!$AY$17), "Red", ""))</f>
        <v/>
      </c>
    </row>
    <row r="2188" spans="1:24" x14ac:dyDescent="0.25">
      <c r="A2188" s="2"/>
      <c r="B2188" s="86"/>
      <c r="C2188" s="87"/>
      <c r="D2188" s="88"/>
      <c r="E2188" s="89"/>
      <c r="F2188" s="90"/>
      <c r="G2188" s="2"/>
      <c r="H2188" s="38" t="str">
        <f t="shared" ref="H2188:H2251" si="170">IF(OR($M2188="", $N2188=""), "", IF($M2188=$N2188, "", $H$9))</f>
        <v/>
      </c>
      <c r="I2188" s="2"/>
      <c r="M2188" s="6" t="str">
        <f t="shared" ref="M2188:M2251" si="171">IF(AND($E2188="", $F2188=""), "", IF(AND(NOT($E2188=""), NOT($F2188="")), "", IF($E2188="", $F$9, IF($F2188="", $E$9, ""))))</f>
        <v/>
      </c>
      <c r="N2188" s="7" t="str">
        <f>IF($D2188="", "", IF(COUNTIF(Budgets!$T$11:$T$20, $D2188)&gt;0, $F$9, IF(COUNTIF(Budgets!$T$22:$T$46, $D2188)&gt;0, $E$9, "")))</f>
        <v/>
      </c>
      <c r="P2188" s="12" t="str">
        <f t="shared" ref="P2188:P2251" si="172">IF($B2188="", "", IFERROR(TEXT($B2188, "mmm yyyy"), ""))</f>
        <v/>
      </c>
      <c r="R2188" s="12" t="str">
        <f t="shared" ref="R2188:R2251" si="173">IF(OR($P2188="", $D2188=""), "", CONCATENATE($D2188, " - ", $P2188))</f>
        <v/>
      </c>
      <c r="T2188" s="12" t="str">
        <f ca="1">IFERROR(INDEX(Report!$BE$6:$BE$17, MATCH($P2188, Report!$AZ$6:$AZ$17, 0)), "")</f>
        <v/>
      </c>
      <c r="V2188" s="12" t="str">
        <f t="shared" ref="V2188:V2251" ca="1" si="174">IF($T2188="X", IF($D2188="", "", $D2188), "")</f>
        <v/>
      </c>
      <c r="X2188" s="12" t="str">
        <f>IF($B2188="", "", IF(OR(ISNUMBER($B2188)=FALSE, $B2188&lt;Report!$AX$6, $B2188&gt;Report!$AY$17), "Red", ""))</f>
        <v/>
      </c>
    </row>
    <row r="2189" spans="1:24" x14ac:dyDescent="0.25">
      <c r="A2189" s="2"/>
      <c r="B2189" s="86"/>
      <c r="C2189" s="87"/>
      <c r="D2189" s="88"/>
      <c r="E2189" s="89"/>
      <c r="F2189" s="90"/>
      <c r="G2189" s="2"/>
      <c r="H2189" s="38" t="str">
        <f t="shared" si="170"/>
        <v/>
      </c>
      <c r="I2189" s="2"/>
      <c r="M2189" s="6" t="str">
        <f t="shared" si="171"/>
        <v/>
      </c>
      <c r="N2189" s="7" t="str">
        <f>IF($D2189="", "", IF(COUNTIF(Budgets!$T$11:$T$20, $D2189)&gt;0, $F$9, IF(COUNTIF(Budgets!$T$22:$T$46, $D2189)&gt;0, $E$9, "")))</f>
        <v/>
      </c>
      <c r="P2189" s="12" t="str">
        <f t="shared" si="172"/>
        <v/>
      </c>
      <c r="R2189" s="12" t="str">
        <f t="shared" si="173"/>
        <v/>
      </c>
      <c r="T2189" s="12" t="str">
        <f ca="1">IFERROR(INDEX(Report!$BE$6:$BE$17, MATCH($P2189, Report!$AZ$6:$AZ$17, 0)), "")</f>
        <v/>
      </c>
      <c r="V2189" s="12" t="str">
        <f t="shared" ca="1" si="174"/>
        <v/>
      </c>
      <c r="X2189" s="12" t="str">
        <f>IF($B2189="", "", IF(OR(ISNUMBER($B2189)=FALSE, $B2189&lt;Report!$AX$6, $B2189&gt;Report!$AY$17), "Red", ""))</f>
        <v/>
      </c>
    </row>
    <row r="2190" spans="1:24" x14ac:dyDescent="0.25">
      <c r="A2190" s="2"/>
      <c r="B2190" s="86"/>
      <c r="C2190" s="87"/>
      <c r="D2190" s="88"/>
      <c r="E2190" s="89"/>
      <c r="F2190" s="90"/>
      <c r="G2190" s="2"/>
      <c r="H2190" s="38" t="str">
        <f t="shared" si="170"/>
        <v/>
      </c>
      <c r="I2190" s="2"/>
      <c r="M2190" s="6" t="str">
        <f t="shared" si="171"/>
        <v/>
      </c>
      <c r="N2190" s="7" t="str">
        <f>IF($D2190="", "", IF(COUNTIF(Budgets!$T$11:$T$20, $D2190)&gt;0, $F$9, IF(COUNTIF(Budgets!$T$22:$T$46, $D2190)&gt;0, $E$9, "")))</f>
        <v/>
      </c>
      <c r="P2190" s="12" t="str">
        <f t="shared" si="172"/>
        <v/>
      </c>
      <c r="R2190" s="12" t="str">
        <f t="shared" si="173"/>
        <v/>
      </c>
      <c r="T2190" s="12" t="str">
        <f ca="1">IFERROR(INDEX(Report!$BE$6:$BE$17, MATCH($P2190, Report!$AZ$6:$AZ$17, 0)), "")</f>
        <v/>
      </c>
      <c r="V2190" s="12" t="str">
        <f t="shared" ca="1" si="174"/>
        <v/>
      </c>
      <c r="X2190" s="12" t="str">
        <f>IF($B2190="", "", IF(OR(ISNUMBER($B2190)=FALSE, $B2190&lt;Report!$AX$6, $B2190&gt;Report!$AY$17), "Red", ""))</f>
        <v/>
      </c>
    </row>
    <row r="2191" spans="1:24" x14ac:dyDescent="0.25">
      <c r="A2191" s="2"/>
      <c r="B2191" s="86"/>
      <c r="C2191" s="87"/>
      <c r="D2191" s="88"/>
      <c r="E2191" s="89"/>
      <c r="F2191" s="90"/>
      <c r="G2191" s="2"/>
      <c r="H2191" s="38" t="str">
        <f t="shared" si="170"/>
        <v/>
      </c>
      <c r="I2191" s="2"/>
      <c r="M2191" s="6" t="str">
        <f t="shared" si="171"/>
        <v/>
      </c>
      <c r="N2191" s="7" t="str">
        <f>IF($D2191="", "", IF(COUNTIF(Budgets!$T$11:$T$20, $D2191)&gt;0, $F$9, IF(COUNTIF(Budgets!$T$22:$T$46, $D2191)&gt;0, $E$9, "")))</f>
        <v/>
      </c>
      <c r="P2191" s="12" t="str">
        <f t="shared" si="172"/>
        <v/>
      </c>
      <c r="R2191" s="12" t="str">
        <f t="shared" si="173"/>
        <v/>
      </c>
      <c r="T2191" s="12" t="str">
        <f ca="1">IFERROR(INDEX(Report!$BE$6:$BE$17, MATCH($P2191, Report!$AZ$6:$AZ$17, 0)), "")</f>
        <v/>
      </c>
      <c r="V2191" s="12" t="str">
        <f t="shared" ca="1" si="174"/>
        <v/>
      </c>
      <c r="X2191" s="12" t="str">
        <f>IF($B2191="", "", IF(OR(ISNUMBER($B2191)=FALSE, $B2191&lt;Report!$AX$6, $B2191&gt;Report!$AY$17), "Red", ""))</f>
        <v/>
      </c>
    </row>
    <row r="2192" spans="1:24" x14ac:dyDescent="0.25">
      <c r="A2192" s="2"/>
      <c r="B2192" s="86"/>
      <c r="C2192" s="87"/>
      <c r="D2192" s="88"/>
      <c r="E2192" s="89"/>
      <c r="F2192" s="90"/>
      <c r="G2192" s="2"/>
      <c r="H2192" s="38" t="str">
        <f t="shared" si="170"/>
        <v/>
      </c>
      <c r="I2192" s="2"/>
      <c r="M2192" s="6" t="str">
        <f t="shared" si="171"/>
        <v/>
      </c>
      <c r="N2192" s="7" t="str">
        <f>IF($D2192="", "", IF(COUNTIF(Budgets!$T$11:$T$20, $D2192)&gt;0, $F$9, IF(COUNTIF(Budgets!$T$22:$T$46, $D2192)&gt;0, $E$9, "")))</f>
        <v/>
      </c>
      <c r="P2192" s="12" t="str">
        <f t="shared" si="172"/>
        <v/>
      </c>
      <c r="R2192" s="12" t="str">
        <f t="shared" si="173"/>
        <v/>
      </c>
      <c r="T2192" s="12" t="str">
        <f ca="1">IFERROR(INDEX(Report!$BE$6:$BE$17, MATCH($P2192, Report!$AZ$6:$AZ$17, 0)), "")</f>
        <v/>
      </c>
      <c r="V2192" s="12" t="str">
        <f t="shared" ca="1" si="174"/>
        <v/>
      </c>
      <c r="X2192" s="12" t="str">
        <f>IF($B2192="", "", IF(OR(ISNUMBER($B2192)=FALSE, $B2192&lt;Report!$AX$6, $B2192&gt;Report!$AY$17), "Red", ""))</f>
        <v/>
      </c>
    </row>
    <row r="2193" spans="1:24" x14ac:dyDescent="0.25">
      <c r="A2193" s="2"/>
      <c r="B2193" s="86"/>
      <c r="C2193" s="87"/>
      <c r="D2193" s="88"/>
      <c r="E2193" s="89"/>
      <c r="F2193" s="90"/>
      <c r="G2193" s="2"/>
      <c r="H2193" s="38" t="str">
        <f t="shared" si="170"/>
        <v/>
      </c>
      <c r="I2193" s="2"/>
      <c r="M2193" s="6" t="str">
        <f t="shared" si="171"/>
        <v/>
      </c>
      <c r="N2193" s="7" t="str">
        <f>IF($D2193="", "", IF(COUNTIF(Budgets!$T$11:$T$20, $D2193)&gt;0, $F$9, IF(COUNTIF(Budgets!$T$22:$T$46, $D2193)&gt;0, $E$9, "")))</f>
        <v/>
      </c>
      <c r="P2193" s="12" t="str">
        <f t="shared" si="172"/>
        <v/>
      </c>
      <c r="R2193" s="12" t="str">
        <f t="shared" si="173"/>
        <v/>
      </c>
      <c r="T2193" s="12" t="str">
        <f ca="1">IFERROR(INDEX(Report!$BE$6:$BE$17, MATCH($P2193, Report!$AZ$6:$AZ$17, 0)), "")</f>
        <v/>
      </c>
      <c r="V2193" s="12" t="str">
        <f t="shared" ca="1" si="174"/>
        <v/>
      </c>
      <c r="X2193" s="12" t="str">
        <f>IF($B2193="", "", IF(OR(ISNUMBER($B2193)=FALSE, $B2193&lt;Report!$AX$6, $B2193&gt;Report!$AY$17), "Red", ""))</f>
        <v/>
      </c>
    </row>
    <row r="2194" spans="1:24" x14ac:dyDescent="0.25">
      <c r="A2194" s="2"/>
      <c r="B2194" s="86"/>
      <c r="C2194" s="87"/>
      <c r="D2194" s="88"/>
      <c r="E2194" s="89"/>
      <c r="F2194" s="90"/>
      <c r="G2194" s="2"/>
      <c r="H2194" s="38" t="str">
        <f t="shared" si="170"/>
        <v/>
      </c>
      <c r="I2194" s="2"/>
      <c r="M2194" s="6" t="str">
        <f t="shared" si="171"/>
        <v/>
      </c>
      <c r="N2194" s="7" t="str">
        <f>IF($D2194="", "", IF(COUNTIF(Budgets!$T$11:$T$20, $D2194)&gt;0, $F$9, IF(COUNTIF(Budgets!$T$22:$T$46, $D2194)&gt;0, $E$9, "")))</f>
        <v/>
      </c>
      <c r="P2194" s="12" t="str">
        <f t="shared" si="172"/>
        <v/>
      </c>
      <c r="R2194" s="12" t="str">
        <f t="shared" si="173"/>
        <v/>
      </c>
      <c r="T2194" s="12" t="str">
        <f ca="1">IFERROR(INDEX(Report!$BE$6:$BE$17, MATCH($P2194, Report!$AZ$6:$AZ$17, 0)), "")</f>
        <v/>
      </c>
      <c r="V2194" s="12" t="str">
        <f t="shared" ca="1" si="174"/>
        <v/>
      </c>
      <c r="X2194" s="12" t="str">
        <f>IF($B2194="", "", IF(OR(ISNUMBER($B2194)=FALSE, $B2194&lt;Report!$AX$6, $B2194&gt;Report!$AY$17), "Red", ""))</f>
        <v/>
      </c>
    </row>
    <row r="2195" spans="1:24" x14ac:dyDescent="0.25">
      <c r="A2195" s="2"/>
      <c r="B2195" s="86"/>
      <c r="C2195" s="87"/>
      <c r="D2195" s="88"/>
      <c r="E2195" s="89"/>
      <c r="F2195" s="90"/>
      <c r="G2195" s="2"/>
      <c r="H2195" s="38" t="str">
        <f t="shared" si="170"/>
        <v/>
      </c>
      <c r="I2195" s="2"/>
      <c r="M2195" s="6" t="str">
        <f t="shared" si="171"/>
        <v/>
      </c>
      <c r="N2195" s="7" t="str">
        <f>IF($D2195="", "", IF(COUNTIF(Budgets!$T$11:$T$20, $D2195)&gt;0, $F$9, IF(COUNTIF(Budgets!$T$22:$T$46, $D2195)&gt;0, $E$9, "")))</f>
        <v/>
      </c>
      <c r="P2195" s="12" t="str">
        <f t="shared" si="172"/>
        <v/>
      </c>
      <c r="R2195" s="12" t="str">
        <f t="shared" si="173"/>
        <v/>
      </c>
      <c r="T2195" s="12" t="str">
        <f ca="1">IFERROR(INDEX(Report!$BE$6:$BE$17, MATCH($P2195, Report!$AZ$6:$AZ$17, 0)), "")</f>
        <v/>
      </c>
      <c r="V2195" s="12" t="str">
        <f t="shared" ca="1" si="174"/>
        <v/>
      </c>
      <c r="X2195" s="12" t="str">
        <f>IF($B2195="", "", IF(OR(ISNUMBER($B2195)=FALSE, $B2195&lt;Report!$AX$6, $B2195&gt;Report!$AY$17), "Red", ""))</f>
        <v/>
      </c>
    </row>
    <row r="2196" spans="1:24" x14ac:dyDescent="0.25">
      <c r="A2196" s="2"/>
      <c r="B2196" s="86"/>
      <c r="C2196" s="87"/>
      <c r="D2196" s="88"/>
      <c r="E2196" s="89"/>
      <c r="F2196" s="90"/>
      <c r="G2196" s="2"/>
      <c r="H2196" s="38" t="str">
        <f t="shared" si="170"/>
        <v/>
      </c>
      <c r="I2196" s="2"/>
      <c r="M2196" s="6" t="str">
        <f t="shared" si="171"/>
        <v/>
      </c>
      <c r="N2196" s="7" t="str">
        <f>IF($D2196="", "", IF(COUNTIF(Budgets!$T$11:$T$20, $D2196)&gt;0, $F$9, IF(COUNTIF(Budgets!$T$22:$T$46, $D2196)&gt;0, $E$9, "")))</f>
        <v/>
      </c>
      <c r="P2196" s="12" t="str">
        <f t="shared" si="172"/>
        <v/>
      </c>
      <c r="R2196" s="12" t="str">
        <f t="shared" si="173"/>
        <v/>
      </c>
      <c r="T2196" s="12" t="str">
        <f ca="1">IFERROR(INDEX(Report!$BE$6:$BE$17, MATCH($P2196, Report!$AZ$6:$AZ$17, 0)), "")</f>
        <v/>
      </c>
      <c r="V2196" s="12" t="str">
        <f t="shared" ca="1" si="174"/>
        <v/>
      </c>
      <c r="X2196" s="12" t="str">
        <f>IF($B2196="", "", IF(OR(ISNUMBER($B2196)=FALSE, $B2196&lt;Report!$AX$6, $B2196&gt;Report!$AY$17), "Red", ""))</f>
        <v/>
      </c>
    </row>
    <row r="2197" spans="1:24" x14ac:dyDescent="0.25">
      <c r="A2197" s="2"/>
      <c r="B2197" s="86"/>
      <c r="C2197" s="87"/>
      <c r="D2197" s="88"/>
      <c r="E2197" s="89"/>
      <c r="F2197" s="90"/>
      <c r="G2197" s="2"/>
      <c r="H2197" s="38" t="str">
        <f t="shared" si="170"/>
        <v/>
      </c>
      <c r="I2197" s="2"/>
      <c r="M2197" s="6" t="str">
        <f t="shared" si="171"/>
        <v/>
      </c>
      <c r="N2197" s="7" t="str">
        <f>IF($D2197="", "", IF(COUNTIF(Budgets!$T$11:$T$20, $D2197)&gt;0, $F$9, IF(COUNTIF(Budgets!$T$22:$T$46, $D2197)&gt;0, $E$9, "")))</f>
        <v/>
      </c>
      <c r="P2197" s="12" t="str">
        <f t="shared" si="172"/>
        <v/>
      </c>
      <c r="R2197" s="12" t="str">
        <f t="shared" si="173"/>
        <v/>
      </c>
      <c r="T2197" s="12" t="str">
        <f ca="1">IFERROR(INDEX(Report!$BE$6:$BE$17, MATCH($P2197, Report!$AZ$6:$AZ$17, 0)), "")</f>
        <v/>
      </c>
      <c r="V2197" s="12" t="str">
        <f t="shared" ca="1" si="174"/>
        <v/>
      </c>
      <c r="X2197" s="12" t="str">
        <f>IF($B2197="", "", IF(OR(ISNUMBER($B2197)=FALSE, $B2197&lt;Report!$AX$6, $B2197&gt;Report!$AY$17), "Red", ""))</f>
        <v/>
      </c>
    </row>
    <row r="2198" spans="1:24" x14ac:dyDescent="0.25">
      <c r="A2198" s="2"/>
      <c r="B2198" s="86"/>
      <c r="C2198" s="87"/>
      <c r="D2198" s="88"/>
      <c r="E2198" s="89"/>
      <c r="F2198" s="90"/>
      <c r="G2198" s="2"/>
      <c r="H2198" s="38" t="str">
        <f t="shared" si="170"/>
        <v/>
      </c>
      <c r="I2198" s="2"/>
      <c r="M2198" s="6" t="str">
        <f t="shared" si="171"/>
        <v/>
      </c>
      <c r="N2198" s="7" t="str">
        <f>IF($D2198="", "", IF(COUNTIF(Budgets!$T$11:$T$20, $D2198)&gt;0, $F$9, IF(COUNTIF(Budgets!$T$22:$T$46, $D2198)&gt;0, $E$9, "")))</f>
        <v/>
      </c>
      <c r="P2198" s="12" t="str">
        <f t="shared" si="172"/>
        <v/>
      </c>
      <c r="R2198" s="12" t="str">
        <f t="shared" si="173"/>
        <v/>
      </c>
      <c r="T2198" s="12" t="str">
        <f ca="1">IFERROR(INDEX(Report!$BE$6:$BE$17, MATCH($P2198, Report!$AZ$6:$AZ$17, 0)), "")</f>
        <v/>
      </c>
      <c r="V2198" s="12" t="str">
        <f t="shared" ca="1" si="174"/>
        <v/>
      </c>
      <c r="X2198" s="12" t="str">
        <f>IF($B2198="", "", IF(OR(ISNUMBER($B2198)=FALSE, $B2198&lt;Report!$AX$6, $B2198&gt;Report!$AY$17), "Red", ""))</f>
        <v/>
      </c>
    </row>
    <row r="2199" spans="1:24" x14ac:dyDescent="0.25">
      <c r="A2199" s="2"/>
      <c r="B2199" s="86"/>
      <c r="C2199" s="87"/>
      <c r="D2199" s="88"/>
      <c r="E2199" s="89"/>
      <c r="F2199" s="90"/>
      <c r="G2199" s="2"/>
      <c r="H2199" s="38" t="str">
        <f t="shared" si="170"/>
        <v/>
      </c>
      <c r="I2199" s="2"/>
      <c r="M2199" s="6" t="str">
        <f t="shared" si="171"/>
        <v/>
      </c>
      <c r="N2199" s="7" t="str">
        <f>IF($D2199="", "", IF(COUNTIF(Budgets!$T$11:$T$20, $D2199)&gt;0, $F$9, IF(COUNTIF(Budgets!$T$22:$T$46, $D2199)&gt;0, $E$9, "")))</f>
        <v/>
      </c>
      <c r="P2199" s="12" t="str">
        <f t="shared" si="172"/>
        <v/>
      </c>
      <c r="R2199" s="12" t="str">
        <f t="shared" si="173"/>
        <v/>
      </c>
      <c r="T2199" s="12" t="str">
        <f ca="1">IFERROR(INDEX(Report!$BE$6:$BE$17, MATCH($P2199, Report!$AZ$6:$AZ$17, 0)), "")</f>
        <v/>
      </c>
      <c r="V2199" s="12" t="str">
        <f t="shared" ca="1" si="174"/>
        <v/>
      </c>
      <c r="X2199" s="12" t="str">
        <f>IF($B2199="", "", IF(OR(ISNUMBER($B2199)=FALSE, $B2199&lt;Report!$AX$6, $B2199&gt;Report!$AY$17), "Red", ""))</f>
        <v/>
      </c>
    </row>
    <row r="2200" spans="1:24" x14ac:dyDescent="0.25">
      <c r="A2200" s="2"/>
      <c r="B2200" s="86"/>
      <c r="C2200" s="87"/>
      <c r="D2200" s="88"/>
      <c r="E2200" s="89"/>
      <c r="F2200" s="90"/>
      <c r="G2200" s="2"/>
      <c r="H2200" s="38" t="str">
        <f t="shared" si="170"/>
        <v/>
      </c>
      <c r="I2200" s="2"/>
      <c r="M2200" s="6" t="str">
        <f t="shared" si="171"/>
        <v/>
      </c>
      <c r="N2200" s="7" t="str">
        <f>IF($D2200="", "", IF(COUNTIF(Budgets!$T$11:$T$20, $D2200)&gt;0, $F$9, IF(COUNTIF(Budgets!$T$22:$T$46, $D2200)&gt;0, $E$9, "")))</f>
        <v/>
      </c>
      <c r="P2200" s="12" t="str">
        <f t="shared" si="172"/>
        <v/>
      </c>
      <c r="R2200" s="12" t="str">
        <f t="shared" si="173"/>
        <v/>
      </c>
      <c r="T2200" s="12" t="str">
        <f ca="1">IFERROR(INDEX(Report!$BE$6:$BE$17, MATCH($P2200, Report!$AZ$6:$AZ$17, 0)), "")</f>
        <v/>
      </c>
      <c r="V2200" s="12" t="str">
        <f t="shared" ca="1" si="174"/>
        <v/>
      </c>
      <c r="X2200" s="12" t="str">
        <f>IF($B2200="", "", IF(OR(ISNUMBER($B2200)=FALSE, $B2200&lt;Report!$AX$6, $B2200&gt;Report!$AY$17), "Red", ""))</f>
        <v/>
      </c>
    </row>
    <row r="2201" spans="1:24" x14ac:dyDescent="0.25">
      <c r="A2201" s="2"/>
      <c r="B2201" s="86"/>
      <c r="C2201" s="87"/>
      <c r="D2201" s="88"/>
      <c r="E2201" s="89"/>
      <c r="F2201" s="90"/>
      <c r="G2201" s="2"/>
      <c r="H2201" s="38" t="str">
        <f t="shared" si="170"/>
        <v/>
      </c>
      <c r="I2201" s="2"/>
      <c r="M2201" s="6" t="str">
        <f t="shared" si="171"/>
        <v/>
      </c>
      <c r="N2201" s="7" t="str">
        <f>IF($D2201="", "", IF(COUNTIF(Budgets!$T$11:$T$20, $D2201)&gt;0, $F$9, IF(COUNTIF(Budgets!$T$22:$T$46, $D2201)&gt;0, $E$9, "")))</f>
        <v/>
      </c>
      <c r="P2201" s="12" t="str">
        <f t="shared" si="172"/>
        <v/>
      </c>
      <c r="R2201" s="12" t="str">
        <f t="shared" si="173"/>
        <v/>
      </c>
      <c r="T2201" s="12" t="str">
        <f ca="1">IFERROR(INDEX(Report!$BE$6:$BE$17, MATCH($P2201, Report!$AZ$6:$AZ$17, 0)), "")</f>
        <v/>
      </c>
      <c r="V2201" s="12" t="str">
        <f t="shared" ca="1" si="174"/>
        <v/>
      </c>
      <c r="X2201" s="12" t="str">
        <f>IF($B2201="", "", IF(OR(ISNUMBER($B2201)=FALSE, $B2201&lt;Report!$AX$6, $B2201&gt;Report!$AY$17), "Red", ""))</f>
        <v/>
      </c>
    </row>
    <row r="2202" spans="1:24" x14ac:dyDescent="0.25">
      <c r="A2202" s="2"/>
      <c r="B2202" s="86"/>
      <c r="C2202" s="87"/>
      <c r="D2202" s="88"/>
      <c r="E2202" s="89"/>
      <c r="F2202" s="90"/>
      <c r="G2202" s="2"/>
      <c r="H2202" s="38" t="str">
        <f t="shared" si="170"/>
        <v/>
      </c>
      <c r="I2202" s="2"/>
      <c r="M2202" s="6" t="str">
        <f t="shared" si="171"/>
        <v/>
      </c>
      <c r="N2202" s="7" t="str">
        <f>IF($D2202="", "", IF(COUNTIF(Budgets!$T$11:$T$20, $D2202)&gt;0, $F$9, IF(COUNTIF(Budgets!$T$22:$T$46, $D2202)&gt;0, $E$9, "")))</f>
        <v/>
      </c>
      <c r="P2202" s="12" t="str">
        <f t="shared" si="172"/>
        <v/>
      </c>
      <c r="R2202" s="12" t="str">
        <f t="shared" si="173"/>
        <v/>
      </c>
      <c r="T2202" s="12" t="str">
        <f ca="1">IFERROR(INDEX(Report!$BE$6:$BE$17, MATCH($P2202, Report!$AZ$6:$AZ$17, 0)), "")</f>
        <v/>
      </c>
      <c r="V2202" s="12" t="str">
        <f t="shared" ca="1" si="174"/>
        <v/>
      </c>
      <c r="X2202" s="12" t="str">
        <f>IF($B2202="", "", IF(OR(ISNUMBER($B2202)=FALSE, $B2202&lt;Report!$AX$6, $B2202&gt;Report!$AY$17), "Red", ""))</f>
        <v/>
      </c>
    </row>
    <row r="2203" spans="1:24" x14ac:dyDescent="0.25">
      <c r="A2203" s="2"/>
      <c r="B2203" s="86"/>
      <c r="C2203" s="87"/>
      <c r="D2203" s="88"/>
      <c r="E2203" s="89"/>
      <c r="F2203" s="90"/>
      <c r="G2203" s="2"/>
      <c r="H2203" s="38" t="str">
        <f t="shared" si="170"/>
        <v/>
      </c>
      <c r="I2203" s="2"/>
      <c r="M2203" s="6" t="str">
        <f t="shared" si="171"/>
        <v/>
      </c>
      <c r="N2203" s="7" t="str">
        <f>IF($D2203="", "", IF(COUNTIF(Budgets!$T$11:$T$20, $D2203)&gt;0, $F$9, IF(COUNTIF(Budgets!$T$22:$T$46, $D2203)&gt;0, $E$9, "")))</f>
        <v/>
      </c>
      <c r="P2203" s="12" t="str">
        <f t="shared" si="172"/>
        <v/>
      </c>
      <c r="R2203" s="12" t="str">
        <f t="shared" si="173"/>
        <v/>
      </c>
      <c r="T2203" s="12" t="str">
        <f ca="1">IFERROR(INDEX(Report!$BE$6:$BE$17, MATCH($P2203, Report!$AZ$6:$AZ$17, 0)), "")</f>
        <v/>
      </c>
      <c r="V2203" s="12" t="str">
        <f t="shared" ca="1" si="174"/>
        <v/>
      </c>
      <c r="X2203" s="12" t="str">
        <f>IF($B2203="", "", IF(OR(ISNUMBER($B2203)=FALSE, $B2203&lt;Report!$AX$6, $B2203&gt;Report!$AY$17), "Red", ""))</f>
        <v/>
      </c>
    </row>
    <row r="2204" spans="1:24" x14ac:dyDescent="0.25">
      <c r="A2204" s="2"/>
      <c r="B2204" s="86"/>
      <c r="C2204" s="87"/>
      <c r="D2204" s="88"/>
      <c r="E2204" s="89"/>
      <c r="F2204" s="90"/>
      <c r="G2204" s="2"/>
      <c r="H2204" s="38" t="str">
        <f t="shared" si="170"/>
        <v/>
      </c>
      <c r="I2204" s="2"/>
      <c r="M2204" s="6" t="str">
        <f t="shared" si="171"/>
        <v/>
      </c>
      <c r="N2204" s="7" t="str">
        <f>IF($D2204="", "", IF(COUNTIF(Budgets!$T$11:$T$20, $D2204)&gt;0, $F$9, IF(COUNTIF(Budgets!$T$22:$T$46, $D2204)&gt;0, $E$9, "")))</f>
        <v/>
      </c>
      <c r="P2204" s="12" t="str">
        <f t="shared" si="172"/>
        <v/>
      </c>
      <c r="R2204" s="12" t="str">
        <f t="shared" si="173"/>
        <v/>
      </c>
      <c r="T2204" s="12" t="str">
        <f ca="1">IFERROR(INDEX(Report!$BE$6:$BE$17, MATCH($P2204, Report!$AZ$6:$AZ$17, 0)), "")</f>
        <v/>
      </c>
      <c r="V2204" s="12" t="str">
        <f t="shared" ca="1" si="174"/>
        <v/>
      </c>
      <c r="X2204" s="12" t="str">
        <f>IF($B2204="", "", IF(OR(ISNUMBER($B2204)=FALSE, $B2204&lt;Report!$AX$6, $B2204&gt;Report!$AY$17), "Red", ""))</f>
        <v/>
      </c>
    </row>
    <row r="2205" spans="1:24" x14ac:dyDescent="0.25">
      <c r="A2205" s="2"/>
      <c r="B2205" s="86"/>
      <c r="C2205" s="87"/>
      <c r="D2205" s="88"/>
      <c r="E2205" s="89"/>
      <c r="F2205" s="90"/>
      <c r="G2205" s="2"/>
      <c r="H2205" s="38" t="str">
        <f t="shared" si="170"/>
        <v/>
      </c>
      <c r="I2205" s="2"/>
      <c r="M2205" s="6" t="str">
        <f t="shared" si="171"/>
        <v/>
      </c>
      <c r="N2205" s="7" t="str">
        <f>IF($D2205="", "", IF(COUNTIF(Budgets!$T$11:$T$20, $D2205)&gt;0, $F$9, IF(COUNTIF(Budgets!$T$22:$T$46, $D2205)&gt;0, $E$9, "")))</f>
        <v/>
      </c>
      <c r="P2205" s="12" t="str">
        <f t="shared" si="172"/>
        <v/>
      </c>
      <c r="R2205" s="12" t="str">
        <f t="shared" si="173"/>
        <v/>
      </c>
      <c r="T2205" s="12" t="str">
        <f ca="1">IFERROR(INDEX(Report!$BE$6:$BE$17, MATCH($P2205, Report!$AZ$6:$AZ$17, 0)), "")</f>
        <v/>
      </c>
      <c r="V2205" s="12" t="str">
        <f t="shared" ca="1" si="174"/>
        <v/>
      </c>
      <c r="X2205" s="12" t="str">
        <f>IF($B2205="", "", IF(OR(ISNUMBER($B2205)=FALSE, $B2205&lt;Report!$AX$6, $B2205&gt;Report!$AY$17), "Red", ""))</f>
        <v/>
      </c>
    </row>
    <row r="2206" spans="1:24" x14ac:dyDescent="0.25">
      <c r="A2206" s="2"/>
      <c r="B2206" s="86"/>
      <c r="C2206" s="87"/>
      <c r="D2206" s="88"/>
      <c r="E2206" s="89"/>
      <c r="F2206" s="90"/>
      <c r="G2206" s="2"/>
      <c r="H2206" s="38" t="str">
        <f t="shared" si="170"/>
        <v/>
      </c>
      <c r="I2206" s="2"/>
      <c r="M2206" s="6" t="str">
        <f t="shared" si="171"/>
        <v/>
      </c>
      <c r="N2206" s="7" t="str">
        <f>IF($D2206="", "", IF(COUNTIF(Budgets!$T$11:$T$20, $D2206)&gt;0, $F$9, IF(COUNTIF(Budgets!$T$22:$T$46, $D2206)&gt;0, $E$9, "")))</f>
        <v/>
      </c>
      <c r="P2206" s="12" t="str">
        <f t="shared" si="172"/>
        <v/>
      </c>
      <c r="R2206" s="12" t="str">
        <f t="shared" si="173"/>
        <v/>
      </c>
      <c r="T2206" s="12" t="str">
        <f ca="1">IFERROR(INDEX(Report!$BE$6:$BE$17, MATCH($P2206, Report!$AZ$6:$AZ$17, 0)), "")</f>
        <v/>
      </c>
      <c r="V2206" s="12" t="str">
        <f t="shared" ca="1" si="174"/>
        <v/>
      </c>
      <c r="X2206" s="12" t="str">
        <f>IF($B2206="", "", IF(OR(ISNUMBER($B2206)=FALSE, $B2206&lt;Report!$AX$6, $B2206&gt;Report!$AY$17), "Red", ""))</f>
        <v/>
      </c>
    </row>
    <row r="2207" spans="1:24" x14ac:dyDescent="0.25">
      <c r="A2207" s="2"/>
      <c r="B2207" s="86"/>
      <c r="C2207" s="87"/>
      <c r="D2207" s="88"/>
      <c r="E2207" s="89"/>
      <c r="F2207" s="90"/>
      <c r="G2207" s="2"/>
      <c r="H2207" s="38" t="str">
        <f t="shared" si="170"/>
        <v/>
      </c>
      <c r="I2207" s="2"/>
      <c r="M2207" s="6" t="str">
        <f t="shared" si="171"/>
        <v/>
      </c>
      <c r="N2207" s="7" t="str">
        <f>IF($D2207="", "", IF(COUNTIF(Budgets!$T$11:$T$20, $D2207)&gt;0, $F$9, IF(COUNTIF(Budgets!$T$22:$T$46, $D2207)&gt;0, $E$9, "")))</f>
        <v/>
      </c>
      <c r="P2207" s="12" t="str">
        <f t="shared" si="172"/>
        <v/>
      </c>
      <c r="R2207" s="12" t="str">
        <f t="shared" si="173"/>
        <v/>
      </c>
      <c r="T2207" s="12" t="str">
        <f ca="1">IFERROR(INDEX(Report!$BE$6:$BE$17, MATCH($P2207, Report!$AZ$6:$AZ$17, 0)), "")</f>
        <v/>
      </c>
      <c r="V2207" s="12" t="str">
        <f t="shared" ca="1" si="174"/>
        <v/>
      </c>
      <c r="X2207" s="12" t="str">
        <f>IF($B2207="", "", IF(OR(ISNUMBER($B2207)=FALSE, $B2207&lt;Report!$AX$6, $B2207&gt;Report!$AY$17), "Red", ""))</f>
        <v/>
      </c>
    </row>
    <row r="2208" spans="1:24" x14ac:dyDescent="0.25">
      <c r="A2208" s="2"/>
      <c r="B2208" s="86"/>
      <c r="C2208" s="87"/>
      <c r="D2208" s="88"/>
      <c r="E2208" s="89"/>
      <c r="F2208" s="90"/>
      <c r="G2208" s="2"/>
      <c r="H2208" s="38" t="str">
        <f t="shared" si="170"/>
        <v/>
      </c>
      <c r="I2208" s="2"/>
      <c r="M2208" s="6" t="str">
        <f t="shared" si="171"/>
        <v/>
      </c>
      <c r="N2208" s="7" t="str">
        <f>IF($D2208="", "", IF(COUNTIF(Budgets!$T$11:$T$20, $D2208)&gt;0, $F$9, IF(COUNTIF(Budgets!$T$22:$T$46, $D2208)&gt;0, $E$9, "")))</f>
        <v/>
      </c>
      <c r="P2208" s="12" t="str">
        <f t="shared" si="172"/>
        <v/>
      </c>
      <c r="R2208" s="12" t="str">
        <f t="shared" si="173"/>
        <v/>
      </c>
      <c r="T2208" s="12" t="str">
        <f ca="1">IFERROR(INDEX(Report!$BE$6:$BE$17, MATCH($P2208, Report!$AZ$6:$AZ$17, 0)), "")</f>
        <v/>
      </c>
      <c r="V2208" s="12" t="str">
        <f t="shared" ca="1" si="174"/>
        <v/>
      </c>
      <c r="X2208" s="12" t="str">
        <f>IF($B2208="", "", IF(OR(ISNUMBER($B2208)=FALSE, $B2208&lt;Report!$AX$6, $B2208&gt;Report!$AY$17), "Red", ""))</f>
        <v/>
      </c>
    </row>
    <row r="2209" spans="1:24" x14ac:dyDescent="0.25">
      <c r="A2209" s="2"/>
      <c r="B2209" s="86"/>
      <c r="C2209" s="87"/>
      <c r="D2209" s="88"/>
      <c r="E2209" s="89"/>
      <c r="F2209" s="90"/>
      <c r="G2209" s="2"/>
      <c r="H2209" s="38" t="str">
        <f t="shared" si="170"/>
        <v/>
      </c>
      <c r="I2209" s="2"/>
      <c r="M2209" s="6" t="str">
        <f t="shared" si="171"/>
        <v/>
      </c>
      <c r="N2209" s="7" t="str">
        <f>IF($D2209="", "", IF(COUNTIF(Budgets!$T$11:$T$20, $D2209)&gt;0, $F$9, IF(COUNTIF(Budgets!$T$22:$T$46, $D2209)&gt;0, $E$9, "")))</f>
        <v/>
      </c>
      <c r="P2209" s="12" t="str">
        <f t="shared" si="172"/>
        <v/>
      </c>
      <c r="R2209" s="12" t="str">
        <f t="shared" si="173"/>
        <v/>
      </c>
      <c r="T2209" s="12" t="str">
        <f ca="1">IFERROR(INDEX(Report!$BE$6:$BE$17, MATCH($P2209, Report!$AZ$6:$AZ$17, 0)), "")</f>
        <v/>
      </c>
      <c r="V2209" s="12" t="str">
        <f t="shared" ca="1" si="174"/>
        <v/>
      </c>
      <c r="X2209" s="12" t="str">
        <f>IF($B2209="", "", IF(OR(ISNUMBER($B2209)=FALSE, $B2209&lt;Report!$AX$6, $B2209&gt;Report!$AY$17), "Red", ""))</f>
        <v/>
      </c>
    </row>
    <row r="2210" spans="1:24" x14ac:dyDescent="0.25">
      <c r="A2210" s="2"/>
      <c r="B2210" s="86"/>
      <c r="C2210" s="87"/>
      <c r="D2210" s="88"/>
      <c r="E2210" s="89"/>
      <c r="F2210" s="90"/>
      <c r="G2210" s="2"/>
      <c r="H2210" s="38" t="str">
        <f t="shared" si="170"/>
        <v/>
      </c>
      <c r="I2210" s="2"/>
      <c r="M2210" s="6" t="str">
        <f t="shared" si="171"/>
        <v/>
      </c>
      <c r="N2210" s="7" t="str">
        <f>IF($D2210="", "", IF(COUNTIF(Budgets!$T$11:$T$20, $D2210)&gt;0, $F$9, IF(COUNTIF(Budgets!$T$22:$T$46, $D2210)&gt;0, $E$9, "")))</f>
        <v/>
      </c>
      <c r="P2210" s="12" t="str">
        <f t="shared" si="172"/>
        <v/>
      </c>
      <c r="R2210" s="12" t="str">
        <f t="shared" si="173"/>
        <v/>
      </c>
      <c r="T2210" s="12" t="str">
        <f ca="1">IFERROR(INDEX(Report!$BE$6:$BE$17, MATCH($P2210, Report!$AZ$6:$AZ$17, 0)), "")</f>
        <v/>
      </c>
      <c r="V2210" s="12" t="str">
        <f t="shared" ca="1" si="174"/>
        <v/>
      </c>
      <c r="X2210" s="12" t="str">
        <f>IF($B2210="", "", IF(OR(ISNUMBER($B2210)=FALSE, $B2210&lt;Report!$AX$6, $B2210&gt;Report!$AY$17), "Red", ""))</f>
        <v/>
      </c>
    </row>
    <row r="2211" spans="1:24" x14ac:dyDescent="0.25">
      <c r="A2211" s="2"/>
      <c r="B2211" s="86"/>
      <c r="C2211" s="87"/>
      <c r="D2211" s="88"/>
      <c r="E2211" s="89"/>
      <c r="F2211" s="90"/>
      <c r="G2211" s="2"/>
      <c r="H2211" s="38" t="str">
        <f t="shared" si="170"/>
        <v/>
      </c>
      <c r="I2211" s="2"/>
      <c r="M2211" s="6" t="str">
        <f t="shared" si="171"/>
        <v/>
      </c>
      <c r="N2211" s="7" t="str">
        <f>IF($D2211="", "", IF(COUNTIF(Budgets!$T$11:$T$20, $D2211)&gt;0, $F$9, IF(COUNTIF(Budgets!$T$22:$T$46, $D2211)&gt;0, $E$9, "")))</f>
        <v/>
      </c>
      <c r="P2211" s="12" t="str">
        <f t="shared" si="172"/>
        <v/>
      </c>
      <c r="R2211" s="12" t="str">
        <f t="shared" si="173"/>
        <v/>
      </c>
      <c r="T2211" s="12" t="str">
        <f ca="1">IFERROR(INDEX(Report!$BE$6:$BE$17, MATCH($P2211, Report!$AZ$6:$AZ$17, 0)), "")</f>
        <v/>
      </c>
      <c r="V2211" s="12" t="str">
        <f t="shared" ca="1" si="174"/>
        <v/>
      </c>
      <c r="X2211" s="12" t="str">
        <f>IF($B2211="", "", IF(OR(ISNUMBER($B2211)=FALSE, $B2211&lt;Report!$AX$6, $B2211&gt;Report!$AY$17), "Red", ""))</f>
        <v/>
      </c>
    </row>
    <row r="2212" spans="1:24" x14ac:dyDescent="0.25">
      <c r="A2212" s="2"/>
      <c r="B2212" s="86"/>
      <c r="C2212" s="87"/>
      <c r="D2212" s="88"/>
      <c r="E2212" s="89"/>
      <c r="F2212" s="90"/>
      <c r="G2212" s="2"/>
      <c r="H2212" s="38" t="str">
        <f t="shared" si="170"/>
        <v/>
      </c>
      <c r="I2212" s="2"/>
      <c r="M2212" s="6" t="str">
        <f t="shared" si="171"/>
        <v/>
      </c>
      <c r="N2212" s="7" t="str">
        <f>IF($D2212="", "", IF(COUNTIF(Budgets!$T$11:$T$20, $D2212)&gt;0, $F$9, IF(COUNTIF(Budgets!$T$22:$T$46, $D2212)&gt;0, $E$9, "")))</f>
        <v/>
      </c>
      <c r="P2212" s="12" t="str">
        <f t="shared" si="172"/>
        <v/>
      </c>
      <c r="R2212" s="12" t="str">
        <f t="shared" si="173"/>
        <v/>
      </c>
      <c r="T2212" s="12" t="str">
        <f ca="1">IFERROR(INDEX(Report!$BE$6:$BE$17, MATCH($P2212, Report!$AZ$6:$AZ$17, 0)), "")</f>
        <v/>
      </c>
      <c r="V2212" s="12" t="str">
        <f t="shared" ca="1" si="174"/>
        <v/>
      </c>
      <c r="X2212" s="12" t="str">
        <f>IF($B2212="", "", IF(OR(ISNUMBER($B2212)=FALSE, $B2212&lt;Report!$AX$6, $B2212&gt;Report!$AY$17), "Red", ""))</f>
        <v/>
      </c>
    </row>
    <row r="2213" spans="1:24" x14ac:dyDescent="0.25">
      <c r="A2213" s="2"/>
      <c r="B2213" s="86"/>
      <c r="C2213" s="87"/>
      <c r="D2213" s="88"/>
      <c r="E2213" s="89"/>
      <c r="F2213" s="90"/>
      <c r="G2213" s="2"/>
      <c r="H2213" s="38" t="str">
        <f t="shared" si="170"/>
        <v/>
      </c>
      <c r="I2213" s="2"/>
      <c r="M2213" s="6" t="str">
        <f t="shared" si="171"/>
        <v/>
      </c>
      <c r="N2213" s="7" t="str">
        <f>IF($D2213="", "", IF(COUNTIF(Budgets!$T$11:$T$20, $D2213)&gt;0, $F$9, IF(COUNTIF(Budgets!$T$22:$T$46, $D2213)&gt;0, $E$9, "")))</f>
        <v/>
      </c>
      <c r="P2213" s="12" t="str">
        <f t="shared" si="172"/>
        <v/>
      </c>
      <c r="R2213" s="12" t="str">
        <f t="shared" si="173"/>
        <v/>
      </c>
      <c r="T2213" s="12" t="str">
        <f ca="1">IFERROR(INDEX(Report!$BE$6:$BE$17, MATCH($P2213, Report!$AZ$6:$AZ$17, 0)), "")</f>
        <v/>
      </c>
      <c r="V2213" s="12" t="str">
        <f t="shared" ca="1" si="174"/>
        <v/>
      </c>
      <c r="X2213" s="12" t="str">
        <f>IF($B2213="", "", IF(OR(ISNUMBER($B2213)=FALSE, $B2213&lt;Report!$AX$6, $B2213&gt;Report!$AY$17), "Red", ""))</f>
        <v/>
      </c>
    </row>
    <row r="2214" spans="1:24" x14ac:dyDescent="0.25">
      <c r="A2214" s="2"/>
      <c r="B2214" s="86"/>
      <c r="C2214" s="87"/>
      <c r="D2214" s="88"/>
      <c r="E2214" s="89"/>
      <c r="F2214" s="90"/>
      <c r="G2214" s="2"/>
      <c r="H2214" s="38" t="str">
        <f t="shared" si="170"/>
        <v/>
      </c>
      <c r="I2214" s="2"/>
      <c r="M2214" s="6" t="str">
        <f t="shared" si="171"/>
        <v/>
      </c>
      <c r="N2214" s="7" t="str">
        <f>IF($D2214="", "", IF(COUNTIF(Budgets!$T$11:$T$20, $D2214)&gt;0, $F$9, IF(COUNTIF(Budgets!$T$22:$T$46, $D2214)&gt;0, $E$9, "")))</f>
        <v/>
      </c>
      <c r="P2214" s="12" t="str">
        <f t="shared" si="172"/>
        <v/>
      </c>
      <c r="R2214" s="12" t="str">
        <f t="shared" si="173"/>
        <v/>
      </c>
      <c r="T2214" s="12" t="str">
        <f ca="1">IFERROR(INDEX(Report!$BE$6:$BE$17, MATCH($P2214, Report!$AZ$6:$AZ$17, 0)), "")</f>
        <v/>
      </c>
      <c r="V2214" s="12" t="str">
        <f t="shared" ca="1" si="174"/>
        <v/>
      </c>
      <c r="X2214" s="12" t="str">
        <f>IF($B2214="", "", IF(OR(ISNUMBER($B2214)=FALSE, $B2214&lt;Report!$AX$6, $B2214&gt;Report!$AY$17), "Red", ""))</f>
        <v/>
      </c>
    </row>
    <row r="2215" spans="1:24" x14ac:dyDescent="0.25">
      <c r="A2215" s="2"/>
      <c r="B2215" s="86"/>
      <c r="C2215" s="87"/>
      <c r="D2215" s="88"/>
      <c r="E2215" s="89"/>
      <c r="F2215" s="90"/>
      <c r="G2215" s="2"/>
      <c r="H2215" s="38" t="str">
        <f t="shared" si="170"/>
        <v/>
      </c>
      <c r="I2215" s="2"/>
      <c r="M2215" s="6" t="str">
        <f t="shared" si="171"/>
        <v/>
      </c>
      <c r="N2215" s="7" t="str">
        <f>IF($D2215="", "", IF(COUNTIF(Budgets!$T$11:$T$20, $D2215)&gt;0, $F$9, IF(COUNTIF(Budgets!$T$22:$T$46, $D2215)&gt;0, $E$9, "")))</f>
        <v/>
      </c>
      <c r="P2215" s="12" t="str">
        <f t="shared" si="172"/>
        <v/>
      </c>
      <c r="R2215" s="12" t="str">
        <f t="shared" si="173"/>
        <v/>
      </c>
      <c r="T2215" s="12" t="str">
        <f ca="1">IFERROR(INDEX(Report!$BE$6:$BE$17, MATCH($P2215, Report!$AZ$6:$AZ$17, 0)), "")</f>
        <v/>
      </c>
      <c r="V2215" s="12" t="str">
        <f t="shared" ca="1" si="174"/>
        <v/>
      </c>
      <c r="X2215" s="12" t="str">
        <f>IF($B2215="", "", IF(OR(ISNUMBER($B2215)=FALSE, $B2215&lt;Report!$AX$6, $B2215&gt;Report!$AY$17), "Red", ""))</f>
        <v/>
      </c>
    </row>
    <row r="2216" spans="1:24" x14ac:dyDescent="0.25">
      <c r="A2216" s="2"/>
      <c r="B2216" s="86"/>
      <c r="C2216" s="87"/>
      <c r="D2216" s="88"/>
      <c r="E2216" s="89"/>
      <c r="F2216" s="90"/>
      <c r="G2216" s="2"/>
      <c r="H2216" s="38" t="str">
        <f t="shared" si="170"/>
        <v/>
      </c>
      <c r="I2216" s="2"/>
      <c r="M2216" s="6" t="str">
        <f t="shared" si="171"/>
        <v/>
      </c>
      <c r="N2216" s="7" t="str">
        <f>IF($D2216="", "", IF(COUNTIF(Budgets!$T$11:$T$20, $D2216)&gt;0, $F$9, IF(COUNTIF(Budgets!$T$22:$T$46, $D2216)&gt;0, $E$9, "")))</f>
        <v/>
      </c>
      <c r="P2216" s="12" t="str">
        <f t="shared" si="172"/>
        <v/>
      </c>
      <c r="R2216" s="12" t="str">
        <f t="shared" si="173"/>
        <v/>
      </c>
      <c r="T2216" s="12" t="str">
        <f ca="1">IFERROR(INDEX(Report!$BE$6:$BE$17, MATCH($P2216, Report!$AZ$6:$AZ$17, 0)), "")</f>
        <v/>
      </c>
      <c r="V2216" s="12" t="str">
        <f t="shared" ca="1" si="174"/>
        <v/>
      </c>
      <c r="X2216" s="12" t="str">
        <f>IF($B2216="", "", IF(OR(ISNUMBER($B2216)=FALSE, $B2216&lt;Report!$AX$6, $B2216&gt;Report!$AY$17), "Red", ""))</f>
        <v/>
      </c>
    </row>
    <row r="2217" spans="1:24" x14ac:dyDescent="0.25">
      <c r="A2217" s="2"/>
      <c r="B2217" s="86"/>
      <c r="C2217" s="87"/>
      <c r="D2217" s="88"/>
      <c r="E2217" s="89"/>
      <c r="F2217" s="90"/>
      <c r="G2217" s="2"/>
      <c r="H2217" s="38" t="str">
        <f t="shared" si="170"/>
        <v/>
      </c>
      <c r="I2217" s="2"/>
      <c r="M2217" s="6" t="str">
        <f t="shared" si="171"/>
        <v/>
      </c>
      <c r="N2217" s="7" t="str">
        <f>IF($D2217="", "", IF(COUNTIF(Budgets!$T$11:$T$20, $D2217)&gt;0, $F$9, IF(COUNTIF(Budgets!$T$22:$T$46, $D2217)&gt;0, $E$9, "")))</f>
        <v/>
      </c>
      <c r="P2217" s="12" t="str">
        <f t="shared" si="172"/>
        <v/>
      </c>
      <c r="R2217" s="12" t="str">
        <f t="shared" si="173"/>
        <v/>
      </c>
      <c r="T2217" s="12" t="str">
        <f ca="1">IFERROR(INDEX(Report!$BE$6:$BE$17, MATCH($P2217, Report!$AZ$6:$AZ$17, 0)), "")</f>
        <v/>
      </c>
      <c r="V2217" s="12" t="str">
        <f t="shared" ca="1" si="174"/>
        <v/>
      </c>
      <c r="X2217" s="12" t="str">
        <f>IF($B2217="", "", IF(OR(ISNUMBER($B2217)=FALSE, $B2217&lt;Report!$AX$6, $B2217&gt;Report!$AY$17), "Red", ""))</f>
        <v/>
      </c>
    </row>
    <row r="2218" spans="1:24" x14ac:dyDescent="0.25">
      <c r="A2218" s="2"/>
      <c r="B2218" s="86"/>
      <c r="C2218" s="87"/>
      <c r="D2218" s="88"/>
      <c r="E2218" s="89"/>
      <c r="F2218" s="90"/>
      <c r="G2218" s="2"/>
      <c r="H2218" s="38" t="str">
        <f t="shared" si="170"/>
        <v/>
      </c>
      <c r="I2218" s="2"/>
      <c r="M2218" s="6" t="str">
        <f t="shared" si="171"/>
        <v/>
      </c>
      <c r="N2218" s="7" t="str">
        <f>IF($D2218="", "", IF(COUNTIF(Budgets!$T$11:$T$20, $D2218)&gt;0, $F$9, IF(COUNTIF(Budgets!$T$22:$T$46, $D2218)&gt;0, $E$9, "")))</f>
        <v/>
      </c>
      <c r="P2218" s="12" t="str">
        <f t="shared" si="172"/>
        <v/>
      </c>
      <c r="R2218" s="12" t="str">
        <f t="shared" si="173"/>
        <v/>
      </c>
      <c r="T2218" s="12" t="str">
        <f ca="1">IFERROR(INDEX(Report!$BE$6:$BE$17, MATCH($P2218, Report!$AZ$6:$AZ$17, 0)), "")</f>
        <v/>
      </c>
      <c r="V2218" s="12" t="str">
        <f t="shared" ca="1" si="174"/>
        <v/>
      </c>
      <c r="X2218" s="12" t="str">
        <f>IF($B2218="", "", IF(OR(ISNUMBER($B2218)=FALSE, $B2218&lt;Report!$AX$6, $B2218&gt;Report!$AY$17), "Red", ""))</f>
        <v/>
      </c>
    </row>
    <row r="2219" spans="1:24" x14ac:dyDescent="0.25">
      <c r="A2219" s="2"/>
      <c r="B2219" s="86"/>
      <c r="C2219" s="87"/>
      <c r="D2219" s="88"/>
      <c r="E2219" s="89"/>
      <c r="F2219" s="90"/>
      <c r="G2219" s="2"/>
      <c r="H2219" s="38" t="str">
        <f t="shared" si="170"/>
        <v/>
      </c>
      <c r="I2219" s="2"/>
      <c r="M2219" s="6" t="str">
        <f t="shared" si="171"/>
        <v/>
      </c>
      <c r="N2219" s="7" t="str">
        <f>IF($D2219="", "", IF(COUNTIF(Budgets!$T$11:$T$20, $D2219)&gt;0, $F$9, IF(COUNTIF(Budgets!$T$22:$T$46, $D2219)&gt;0, $E$9, "")))</f>
        <v/>
      </c>
      <c r="P2219" s="12" t="str">
        <f t="shared" si="172"/>
        <v/>
      </c>
      <c r="R2219" s="12" t="str">
        <f t="shared" si="173"/>
        <v/>
      </c>
      <c r="T2219" s="12" t="str">
        <f ca="1">IFERROR(INDEX(Report!$BE$6:$BE$17, MATCH($P2219, Report!$AZ$6:$AZ$17, 0)), "")</f>
        <v/>
      </c>
      <c r="V2219" s="12" t="str">
        <f t="shared" ca="1" si="174"/>
        <v/>
      </c>
      <c r="X2219" s="12" t="str">
        <f>IF($B2219="", "", IF(OR(ISNUMBER($B2219)=FALSE, $B2219&lt;Report!$AX$6, $B2219&gt;Report!$AY$17), "Red", ""))</f>
        <v/>
      </c>
    </row>
    <row r="2220" spans="1:24" x14ac:dyDescent="0.25">
      <c r="A2220" s="2"/>
      <c r="B2220" s="86"/>
      <c r="C2220" s="87"/>
      <c r="D2220" s="88"/>
      <c r="E2220" s="89"/>
      <c r="F2220" s="90"/>
      <c r="G2220" s="2"/>
      <c r="H2220" s="38" t="str">
        <f t="shared" si="170"/>
        <v/>
      </c>
      <c r="I2220" s="2"/>
      <c r="M2220" s="6" t="str">
        <f t="shared" si="171"/>
        <v/>
      </c>
      <c r="N2220" s="7" t="str">
        <f>IF($D2220="", "", IF(COUNTIF(Budgets!$T$11:$T$20, $D2220)&gt;0, $F$9, IF(COUNTIF(Budgets!$T$22:$T$46, $D2220)&gt;0, $E$9, "")))</f>
        <v/>
      </c>
      <c r="P2220" s="12" t="str">
        <f t="shared" si="172"/>
        <v/>
      </c>
      <c r="R2220" s="12" t="str">
        <f t="shared" si="173"/>
        <v/>
      </c>
      <c r="T2220" s="12" t="str">
        <f ca="1">IFERROR(INDEX(Report!$BE$6:$BE$17, MATCH($P2220, Report!$AZ$6:$AZ$17, 0)), "")</f>
        <v/>
      </c>
      <c r="V2220" s="12" t="str">
        <f t="shared" ca="1" si="174"/>
        <v/>
      </c>
      <c r="X2220" s="12" t="str">
        <f>IF($B2220="", "", IF(OR(ISNUMBER($B2220)=FALSE, $B2220&lt;Report!$AX$6, $B2220&gt;Report!$AY$17), "Red", ""))</f>
        <v/>
      </c>
    </row>
    <row r="2221" spans="1:24" x14ac:dyDescent="0.25">
      <c r="A2221" s="2"/>
      <c r="B2221" s="86"/>
      <c r="C2221" s="87"/>
      <c r="D2221" s="88"/>
      <c r="E2221" s="89"/>
      <c r="F2221" s="90"/>
      <c r="G2221" s="2"/>
      <c r="H2221" s="38" t="str">
        <f t="shared" si="170"/>
        <v/>
      </c>
      <c r="I2221" s="2"/>
      <c r="M2221" s="6" t="str">
        <f t="shared" si="171"/>
        <v/>
      </c>
      <c r="N2221" s="7" t="str">
        <f>IF($D2221="", "", IF(COUNTIF(Budgets!$T$11:$T$20, $D2221)&gt;0, $F$9, IF(COUNTIF(Budgets!$T$22:$T$46, $D2221)&gt;0, $E$9, "")))</f>
        <v/>
      </c>
      <c r="P2221" s="12" t="str">
        <f t="shared" si="172"/>
        <v/>
      </c>
      <c r="R2221" s="12" t="str">
        <f t="shared" si="173"/>
        <v/>
      </c>
      <c r="T2221" s="12" t="str">
        <f ca="1">IFERROR(INDEX(Report!$BE$6:$BE$17, MATCH($P2221, Report!$AZ$6:$AZ$17, 0)), "")</f>
        <v/>
      </c>
      <c r="V2221" s="12" t="str">
        <f t="shared" ca="1" si="174"/>
        <v/>
      </c>
      <c r="X2221" s="12" t="str">
        <f>IF($B2221="", "", IF(OR(ISNUMBER($B2221)=FALSE, $B2221&lt;Report!$AX$6, $B2221&gt;Report!$AY$17), "Red", ""))</f>
        <v/>
      </c>
    </row>
    <row r="2222" spans="1:24" x14ac:dyDescent="0.25">
      <c r="A2222" s="2"/>
      <c r="B2222" s="86"/>
      <c r="C2222" s="87"/>
      <c r="D2222" s="88"/>
      <c r="E2222" s="89"/>
      <c r="F2222" s="90"/>
      <c r="G2222" s="2"/>
      <c r="H2222" s="38" t="str">
        <f t="shared" si="170"/>
        <v/>
      </c>
      <c r="I2222" s="2"/>
      <c r="M2222" s="6" t="str">
        <f t="shared" si="171"/>
        <v/>
      </c>
      <c r="N2222" s="7" t="str">
        <f>IF($D2222="", "", IF(COUNTIF(Budgets!$T$11:$T$20, $D2222)&gt;0, $F$9, IF(COUNTIF(Budgets!$T$22:$T$46, $D2222)&gt;0, $E$9, "")))</f>
        <v/>
      </c>
      <c r="P2222" s="12" t="str">
        <f t="shared" si="172"/>
        <v/>
      </c>
      <c r="R2222" s="12" t="str">
        <f t="shared" si="173"/>
        <v/>
      </c>
      <c r="T2222" s="12" t="str">
        <f ca="1">IFERROR(INDEX(Report!$BE$6:$BE$17, MATCH($P2222, Report!$AZ$6:$AZ$17, 0)), "")</f>
        <v/>
      </c>
      <c r="V2222" s="12" t="str">
        <f t="shared" ca="1" si="174"/>
        <v/>
      </c>
      <c r="X2222" s="12" t="str">
        <f>IF($B2222="", "", IF(OR(ISNUMBER($B2222)=FALSE, $B2222&lt;Report!$AX$6, $B2222&gt;Report!$AY$17), "Red", ""))</f>
        <v/>
      </c>
    </row>
    <row r="2223" spans="1:24" x14ac:dyDescent="0.25">
      <c r="A2223" s="2"/>
      <c r="B2223" s="86"/>
      <c r="C2223" s="87"/>
      <c r="D2223" s="88"/>
      <c r="E2223" s="89"/>
      <c r="F2223" s="90"/>
      <c r="G2223" s="2"/>
      <c r="H2223" s="38" t="str">
        <f t="shared" si="170"/>
        <v/>
      </c>
      <c r="I2223" s="2"/>
      <c r="M2223" s="6" t="str">
        <f t="shared" si="171"/>
        <v/>
      </c>
      <c r="N2223" s="7" t="str">
        <f>IF($D2223="", "", IF(COUNTIF(Budgets!$T$11:$T$20, $D2223)&gt;0, $F$9, IF(COUNTIF(Budgets!$T$22:$T$46, $D2223)&gt;0, $E$9, "")))</f>
        <v/>
      </c>
      <c r="P2223" s="12" t="str">
        <f t="shared" si="172"/>
        <v/>
      </c>
      <c r="R2223" s="12" t="str">
        <f t="shared" si="173"/>
        <v/>
      </c>
      <c r="T2223" s="12" t="str">
        <f ca="1">IFERROR(INDEX(Report!$BE$6:$BE$17, MATCH($P2223, Report!$AZ$6:$AZ$17, 0)), "")</f>
        <v/>
      </c>
      <c r="V2223" s="12" t="str">
        <f t="shared" ca="1" si="174"/>
        <v/>
      </c>
      <c r="X2223" s="12" t="str">
        <f>IF($B2223="", "", IF(OR(ISNUMBER($B2223)=FALSE, $B2223&lt;Report!$AX$6, $B2223&gt;Report!$AY$17), "Red", ""))</f>
        <v/>
      </c>
    </row>
    <row r="2224" spans="1:24" x14ac:dyDescent="0.25">
      <c r="A2224" s="2"/>
      <c r="B2224" s="86"/>
      <c r="C2224" s="87"/>
      <c r="D2224" s="88"/>
      <c r="E2224" s="89"/>
      <c r="F2224" s="90"/>
      <c r="G2224" s="2"/>
      <c r="H2224" s="38" t="str">
        <f t="shared" si="170"/>
        <v/>
      </c>
      <c r="I2224" s="2"/>
      <c r="M2224" s="6" t="str">
        <f t="shared" si="171"/>
        <v/>
      </c>
      <c r="N2224" s="7" t="str">
        <f>IF($D2224="", "", IF(COUNTIF(Budgets!$T$11:$T$20, $D2224)&gt;0, $F$9, IF(COUNTIF(Budgets!$T$22:$T$46, $D2224)&gt;0, $E$9, "")))</f>
        <v/>
      </c>
      <c r="P2224" s="12" t="str">
        <f t="shared" si="172"/>
        <v/>
      </c>
      <c r="R2224" s="12" t="str">
        <f t="shared" si="173"/>
        <v/>
      </c>
      <c r="T2224" s="12" t="str">
        <f ca="1">IFERROR(INDEX(Report!$BE$6:$BE$17, MATCH($P2224, Report!$AZ$6:$AZ$17, 0)), "")</f>
        <v/>
      </c>
      <c r="V2224" s="12" t="str">
        <f t="shared" ca="1" si="174"/>
        <v/>
      </c>
      <c r="X2224" s="12" t="str">
        <f>IF($B2224="", "", IF(OR(ISNUMBER($B2224)=FALSE, $B2224&lt;Report!$AX$6, $B2224&gt;Report!$AY$17), "Red", ""))</f>
        <v/>
      </c>
    </row>
    <row r="2225" spans="1:24" x14ac:dyDescent="0.25">
      <c r="A2225" s="2"/>
      <c r="B2225" s="86"/>
      <c r="C2225" s="87"/>
      <c r="D2225" s="88"/>
      <c r="E2225" s="89"/>
      <c r="F2225" s="90"/>
      <c r="G2225" s="2"/>
      <c r="H2225" s="38" t="str">
        <f t="shared" si="170"/>
        <v/>
      </c>
      <c r="I2225" s="2"/>
      <c r="M2225" s="6" t="str">
        <f t="shared" si="171"/>
        <v/>
      </c>
      <c r="N2225" s="7" t="str">
        <f>IF($D2225="", "", IF(COUNTIF(Budgets!$T$11:$T$20, $D2225)&gt;0, $F$9, IF(COUNTIF(Budgets!$T$22:$T$46, $D2225)&gt;0, $E$9, "")))</f>
        <v/>
      </c>
      <c r="P2225" s="12" t="str">
        <f t="shared" si="172"/>
        <v/>
      </c>
      <c r="R2225" s="12" t="str">
        <f t="shared" si="173"/>
        <v/>
      </c>
      <c r="T2225" s="12" t="str">
        <f ca="1">IFERROR(INDEX(Report!$BE$6:$BE$17, MATCH($P2225, Report!$AZ$6:$AZ$17, 0)), "")</f>
        <v/>
      </c>
      <c r="V2225" s="12" t="str">
        <f t="shared" ca="1" si="174"/>
        <v/>
      </c>
      <c r="X2225" s="12" t="str">
        <f>IF($B2225="", "", IF(OR(ISNUMBER($B2225)=FALSE, $B2225&lt;Report!$AX$6, $B2225&gt;Report!$AY$17), "Red", ""))</f>
        <v/>
      </c>
    </row>
    <row r="2226" spans="1:24" x14ac:dyDescent="0.25">
      <c r="A2226" s="2"/>
      <c r="B2226" s="86"/>
      <c r="C2226" s="87"/>
      <c r="D2226" s="88"/>
      <c r="E2226" s="89"/>
      <c r="F2226" s="90"/>
      <c r="G2226" s="2"/>
      <c r="H2226" s="38" t="str">
        <f t="shared" si="170"/>
        <v/>
      </c>
      <c r="I2226" s="2"/>
      <c r="M2226" s="6" t="str">
        <f t="shared" si="171"/>
        <v/>
      </c>
      <c r="N2226" s="7" t="str">
        <f>IF($D2226="", "", IF(COUNTIF(Budgets!$T$11:$T$20, $D2226)&gt;0, $F$9, IF(COUNTIF(Budgets!$T$22:$T$46, $D2226)&gt;0, $E$9, "")))</f>
        <v/>
      </c>
      <c r="P2226" s="12" t="str">
        <f t="shared" si="172"/>
        <v/>
      </c>
      <c r="R2226" s="12" t="str">
        <f t="shared" si="173"/>
        <v/>
      </c>
      <c r="T2226" s="12" t="str">
        <f ca="1">IFERROR(INDEX(Report!$BE$6:$BE$17, MATCH($P2226, Report!$AZ$6:$AZ$17, 0)), "")</f>
        <v/>
      </c>
      <c r="V2226" s="12" t="str">
        <f t="shared" ca="1" si="174"/>
        <v/>
      </c>
      <c r="X2226" s="12" t="str">
        <f>IF($B2226="", "", IF(OR(ISNUMBER($B2226)=FALSE, $B2226&lt;Report!$AX$6, $B2226&gt;Report!$AY$17), "Red", ""))</f>
        <v/>
      </c>
    </row>
    <row r="2227" spans="1:24" x14ac:dyDescent="0.25">
      <c r="A2227" s="2"/>
      <c r="B2227" s="86"/>
      <c r="C2227" s="87"/>
      <c r="D2227" s="88"/>
      <c r="E2227" s="89"/>
      <c r="F2227" s="90"/>
      <c r="G2227" s="2"/>
      <c r="H2227" s="38" t="str">
        <f t="shared" si="170"/>
        <v/>
      </c>
      <c r="I2227" s="2"/>
      <c r="M2227" s="6" t="str">
        <f t="shared" si="171"/>
        <v/>
      </c>
      <c r="N2227" s="7" t="str">
        <f>IF($D2227="", "", IF(COUNTIF(Budgets!$T$11:$T$20, $D2227)&gt;0, $F$9, IF(COUNTIF(Budgets!$T$22:$T$46, $D2227)&gt;0, $E$9, "")))</f>
        <v/>
      </c>
      <c r="P2227" s="12" t="str">
        <f t="shared" si="172"/>
        <v/>
      </c>
      <c r="R2227" s="12" t="str">
        <f t="shared" si="173"/>
        <v/>
      </c>
      <c r="T2227" s="12" t="str">
        <f ca="1">IFERROR(INDEX(Report!$BE$6:$BE$17, MATCH($P2227, Report!$AZ$6:$AZ$17, 0)), "")</f>
        <v/>
      </c>
      <c r="V2227" s="12" t="str">
        <f t="shared" ca="1" si="174"/>
        <v/>
      </c>
      <c r="X2227" s="12" t="str">
        <f>IF($B2227="", "", IF(OR(ISNUMBER($B2227)=FALSE, $B2227&lt;Report!$AX$6, $B2227&gt;Report!$AY$17), "Red", ""))</f>
        <v/>
      </c>
    </row>
    <row r="2228" spans="1:24" x14ac:dyDescent="0.25">
      <c r="A2228" s="2"/>
      <c r="B2228" s="86"/>
      <c r="C2228" s="87"/>
      <c r="D2228" s="88"/>
      <c r="E2228" s="89"/>
      <c r="F2228" s="90"/>
      <c r="G2228" s="2"/>
      <c r="H2228" s="38" t="str">
        <f t="shared" si="170"/>
        <v/>
      </c>
      <c r="I2228" s="2"/>
      <c r="M2228" s="6" t="str">
        <f t="shared" si="171"/>
        <v/>
      </c>
      <c r="N2228" s="7" t="str">
        <f>IF($D2228="", "", IF(COUNTIF(Budgets!$T$11:$T$20, $D2228)&gt;0, $F$9, IF(COUNTIF(Budgets!$T$22:$T$46, $D2228)&gt;0, $E$9, "")))</f>
        <v/>
      </c>
      <c r="P2228" s="12" t="str">
        <f t="shared" si="172"/>
        <v/>
      </c>
      <c r="R2228" s="12" t="str">
        <f t="shared" si="173"/>
        <v/>
      </c>
      <c r="T2228" s="12" t="str">
        <f ca="1">IFERROR(INDEX(Report!$BE$6:$BE$17, MATCH($P2228, Report!$AZ$6:$AZ$17, 0)), "")</f>
        <v/>
      </c>
      <c r="V2228" s="12" t="str">
        <f t="shared" ca="1" si="174"/>
        <v/>
      </c>
      <c r="X2228" s="12" t="str">
        <f>IF($B2228="", "", IF(OR(ISNUMBER($B2228)=FALSE, $B2228&lt;Report!$AX$6, $B2228&gt;Report!$AY$17), "Red", ""))</f>
        <v/>
      </c>
    </row>
    <row r="2229" spans="1:24" x14ac:dyDescent="0.25">
      <c r="A2229" s="2"/>
      <c r="B2229" s="86"/>
      <c r="C2229" s="87"/>
      <c r="D2229" s="88"/>
      <c r="E2229" s="89"/>
      <c r="F2229" s="90"/>
      <c r="G2229" s="2"/>
      <c r="H2229" s="38" t="str">
        <f t="shared" si="170"/>
        <v/>
      </c>
      <c r="I2229" s="2"/>
      <c r="M2229" s="6" t="str">
        <f t="shared" si="171"/>
        <v/>
      </c>
      <c r="N2229" s="7" t="str">
        <f>IF($D2229="", "", IF(COUNTIF(Budgets!$T$11:$T$20, $D2229)&gt;0, $F$9, IF(COUNTIF(Budgets!$T$22:$T$46, $D2229)&gt;0, $E$9, "")))</f>
        <v/>
      </c>
      <c r="P2229" s="12" t="str">
        <f t="shared" si="172"/>
        <v/>
      </c>
      <c r="R2229" s="12" t="str">
        <f t="shared" si="173"/>
        <v/>
      </c>
      <c r="T2229" s="12" t="str">
        <f ca="1">IFERROR(INDEX(Report!$BE$6:$BE$17, MATCH($P2229, Report!$AZ$6:$AZ$17, 0)), "")</f>
        <v/>
      </c>
      <c r="V2229" s="12" t="str">
        <f t="shared" ca="1" si="174"/>
        <v/>
      </c>
      <c r="X2229" s="12" t="str">
        <f>IF($B2229="", "", IF(OR(ISNUMBER($B2229)=FALSE, $B2229&lt;Report!$AX$6, $B2229&gt;Report!$AY$17), "Red", ""))</f>
        <v/>
      </c>
    </row>
    <row r="2230" spans="1:24" x14ac:dyDescent="0.25">
      <c r="A2230" s="2"/>
      <c r="B2230" s="86"/>
      <c r="C2230" s="87"/>
      <c r="D2230" s="88"/>
      <c r="E2230" s="89"/>
      <c r="F2230" s="90"/>
      <c r="G2230" s="2"/>
      <c r="H2230" s="38" t="str">
        <f t="shared" si="170"/>
        <v/>
      </c>
      <c r="I2230" s="2"/>
      <c r="M2230" s="6" t="str">
        <f t="shared" si="171"/>
        <v/>
      </c>
      <c r="N2230" s="7" t="str">
        <f>IF($D2230="", "", IF(COUNTIF(Budgets!$T$11:$T$20, $D2230)&gt;0, $F$9, IF(COUNTIF(Budgets!$T$22:$T$46, $D2230)&gt;0, $E$9, "")))</f>
        <v/>
      </c>
      <c r="P2230" s="12" t="str">
        <f t="shared" si="172"/>
        <v/>
      </c>
      <c r="R2230" s="12" t="str">
        <f t="shared" si="173"/>
        <v/>
      </c>
      <c r="T2230" s="12" t="str">
        <f ca="1">IFERROR(INDEX(Report!$BE$6:$BE$17, MATCH($P2230, Report!$AZ$6:$AZ$17, 0)), "")</f>
        <v/>
      </c>
      <c r="V2230" s="12" t="str">
        <f t="shared" ca="1" si="174"/>
        <v/>
      </c>
      <c r="X2230" s="12" t="str">
        <f>IF($B2230="", "", IF(OR(ISNUMBER($B2230)=FALSE, $B2230&lt;Report!$AX$6, $B2230&gt;Report!$AY$17), "Red", ""))</f>
        <v/>
      </c>
    </row>
    <row r="2231" spans="1:24" x14ac:dyDescent="0.25">
      <c r="A2231" s="2"/>
      <c r="B2231" s="86"/>
      <c r="C2231" s="87"/>
      <c r="D2231" s="88"/>
      <c r="E2231" s="89"/>
      <c r="F2231" s="90"/>
      <c r="G2231" s="2"/>
      <c r="H2231" s="38" t="str">
        <f t="shared" si="170"/>
        <v/>
      </c>
      <c r="I2231" s="2"/>
      <c r="M2231" s="6" t="str">
        <f t="shared" si="171"/>
        <v/>
      </c>
      <c r="N2231" s="7" t="str">
        <f>IF($D2231="", "", IF(COUNTIF(Budgets!$T$11:$T$20, $D2231)&gt;0, $F$9, IF(COUNTIF(Budgets!$T$22:$T$46, $D2231)&gt;0, $E$9, "")))</f>
        <v/>
      </c>
      <c r="P2231" s="12" t="str">
        <f t="shared" si="172"/>
        <v/>
      </c>
      <c r="R2231" s="12" t="str">
        <f t="shared" si="173"/>
        <v/>
      </c>
      <c r="T2231" s="12" t="str">
        <f ca="1">IFERROR(INDEX(Report!$BE$6:$BE$17, MATCH($P2231, Report!$AZ$6:$AZ$17, 0)), "")</f>
        <v/>
      </c>
      <c r="V2231" s="12" t="str">
        <f t="shared" ca="1" si="174"/>
        <v/>
      </c>
      <c r="X2231" s="12" t="str">
        <f>IF($B2231="", "", IF(OR(ISNUMBER($B2231)=FALSE, $B2231&lt;Report!$AX$6, $B2231&gt;Report!$AY$17), "Red", ""))</f>
        <v/>
      </c>
    </row>
    <row r="2232" spans="1:24" x14ac:dyDescent="0.25">
      <c r="A2232" s="2"/>
      <c r="B2232" s="86"/>
      <c r="C2232" s="87"/>
      <c r="D2232" s="88"/>
      <c r="E2232" s="89"/>
      <c r="F2232" s="90"/>
      <c r="G2232" s="2"/>
      <c r="H2232" s="38" t="str">
        <f t="shared" si="170"/>
        <v/>
      </c>
      <c r="I2232" s="2"/>
      <c r="M2232" s="6" t="str">
        <f t="shared" si="171"/>
        <v/>
      </c>
      <c r="N2232" s="7" t="str">
        <f>IF($D2232="", "", IF(COUNTIF(Budgets!$T$11:$T$20, $D2232)&gt;0, $F$9, IF(COUNTIF(Budgets!$T$22:$T$46, $D2232)&gt;0, $E$9, "")))</f>
        <v/>
      </c>
      <c r="P2232" s="12" t="str">
        <f t="shared" si="172"/>
        <v/>
      </c>
      <c r="R2232" s="12" t="str">
        <f t="shared" si="173"/>
        <v/>
      </c>
      <c r="T2232" s="12" t="str">
        <f ca="1">IFERROR(INDEX(Report!$BE$6:$BE$17, MATCH($P2232, Report!$AZ$6:$AZ$17, 0)), "")</f>
        <v/>
      </c>
      <c r="V2232" s="12" t="str">
        <f t="shared" ca="1" si="174"/>
        <v/>
      </c>
      <c r="X2232" s="12" t="str">
        <f>IF($B2232="", "", IF(OR(ISNUMBER($B2232)=FALSE, $B2232&lt;Report!$AX$6, $B2232&gt;Report!$AY$17), "Red", ""))</f>
        <v/>
      </c>
    </row>
    <row r="2233" spans="1:24" x14ac:dyDescent="0.25">
      <c r="A2233" s="2"/>
      <c r="B2233" s="86"/>
      <c r="C2233" s="87"/>
      <c r="D2233" s="88"/>
      <c r="E2233" s="89"/>
      <c r="F2233" s="90"/>
      <c r="G2233" s="2"/>
      <c r="H2233" s="38" t="str">
        <f t="shared" si="170"/>
        <v/>
      </c>
      <c r="I2233" s="2"/>
      <c r="M2233" s="6" t="str">
        <f t="shared" si="171"/>
        <v/>
      </c>
      <c r="N2233" s="7" t="str">
        <f>IF($D2233="", "", IF(COUNTIF(Budgets!$T$11:$T$20, $D2233)&gt;0, $F$9, IF(COUNTIF(Budgets!$T$22:$T$46, $D2233)&gt;0, $E$9, "")))</f>
        <v/>
      </c>
      <c r="P2233" s="12" t="str">
        <f t="shared" si="172"/>
        <v/>
      </c>
      <c r="R2233" s="12" t="str">
        <f t="shared" si="173"/>
        <v/>
      </c>
      <c r="T2233" s="12" t="str">
        <f ca="1">IFERROR(INDEX(Report!$BE$6:$BE$17, MATCH($P2233, Report!$AZ$6:$AZ$17, 0)), "")</f>
        <v/>
      </c>
      <c r="V2233" s="12" t="str">
        <f t="shared" ca="1" si="174"/>
        <v/>
      </c>
      <c r="X2233" s="12" t="str">
        <f>IF($B2233="", "", IF(OR(ISNUMBER($B2233)=FALSE, $B2233&lt;Report!$AX$6, $B2233&gt;Report!$AY$17), "Red", ""))</f>
        <v/>
      </c>
    </row>
    <row r="2234" spans="1:24" x14ac:dyDescent="0.25">
      <c r="A2234" s="2"/>
      <c r="B2234" s="86"/>
      <c r="C2234" s="87"/>
      <c r="D2234" s="88"/>
      <c r="E2234" s="89"/>
      <c r="F2234" s="90"/>
      <c r="G2234" s="2"/>
      <c r="H2234" s="38" t="str">
        <f t="shared" si="170"/>
        <v/>
      </c>
      <c r="I2234" s="2"/>
      <c r="M2234" s="6" t="str">
        <f t="shared" si="171"/>
        <v/>
      </c>
      <c r="N2234" s="7" t="str">
        <f>IF($D2234="", "", IF(COUNTIF(Budgets!$T$11:$T$20, $D2234)&gt;0, $F$9, IF(COUNTIF(Budgets!$T$22:$T$46, $D2234)&gt;0, $E$9, "")))</f>
        <v/>
      </c>
      <c r="P2234" s="12" t="str">
        <f t="shared" si="172"/>
        <v/>
      </c>
      <c r="R2234" s="12" t="str">
        <f t="shared" si="173"/>
        <v/>
      </c>
      <c r="T2234" s="12" t="str">
        <f ca="1">IFERROR(INDEX(Report!$BE$6:$BE$17, MATCH($P2234, Report!$AZ$6:$AZ$17, 0)), "")</f>
        <v/>
      </c>
      <c r="V2234" s="12" t="str">
        <f t="shared" ca="1" si="174"/>
        <v/>
      </c>
      <c r="X2234" s="12" t="str">
        <f>IF($B2234="", "", IF(OR(ISNUMBER($B2234)=FALSE, $B2234&lt;Report!$AX$6, $B2234&gt;Report!$AY$17), "Red", ""))</f>
        <v/>
      </c>
    </row>
    <row r="2235" spans="1:24" x14ac:dyDescent="0.25">
      <c r="A2235" s="2"/>
      <c r="B2235" s="86"/>
      <c r="C2235" s="87"/>
      <c r="D2235" s="88"/>
      <c r="E2235" s="89"/>
      <c r="F2235" s="90"/>
      <c r="G2235" s="2"/>
      <c r="H2235" s="38" t="str">
        <f t="shared" si="170"/>
        <v/>
      </c>
      <c r="I2235" s="2"/>
      <c r="M2235" s="6" t="str">
        <f t="shared" si="171"/>
        <v/>
      </c>
      <c r="N2235" s="7" t="str">
        <f>IF($D2235="", "", IF(COUNTIF(Budgets!$T$11:$T$20, $D2235)&gt;0, $F$9, IF(COUNTIF(Budgets!$T$22:$T$46, $D2235)&gt;0, $E$9, "")))</f>
        <v/>
      </c>
      <c r="P2235" s="12" t="str">
        <f t="shared" si="172"/>
        <v/>
      </c>
      <c r="R2235" s="12" t="str">
        <f t="shared" si="173"/>
        <v/>
      </c>
      <c r="T2235" s="12" t="str">
        <f ca="1">IFERROR(INDEX(Report!$BE$6:$BE$17, MATCH($P2235, Report!$AZ$6:$AZ$17, 0)), "")</f>
        <v/>
      </c>
      <c r="V2235" s="12" t="str">
        <f t="shared" ca="1" si="174"/>
        <v/>
      </c>
      <c r="X2235" s="12" t="str">
        <f>IF($B2235="", "", IF(OR(ISNUMBER($B2235)=FALSE, $B2235&lt;Report!$AX$6, $B2235&gt;Report!$AY$17), "Red", ""))</f>
        <v/>
      </c>
    </row>
    <row r="2236" spans="1:24" x14ac:dyDescent="0.25">
      <c r="A2236" s="2"/>
      <c r="B2236" s="86"/>
      <c r="C2236" s="87"/>
      <c r="D2236" s="88"/>
      <c r="E2236" s="89"/>
      <c r="F2236" s="90"/>
      <c r="G2236" s="2"/>
      <c r="H2236" s="38" t="str">
        <f t="shared" si="170"/>
        <v/>
      </c>
      <c r="I2236" s="2"/>
      <c r="M2236" s="6" t="str">
        <f t="shared" si="171"/>
        <v/>
      </c>
      <c r="N2236" s="7" t="str">
        <f>IF($D2236="", "", IF(COUNTIF(Budgets!$T$11:$T$20, $D2236)&gt;0, $F$9, IF(COUNTIF(Budgets!$T$22:$T$46, $D2236)&gt;0, $E$9, "")))</f>
        <v/>
      </c>
      <c r="P2236" s="12" t="str">
        <f t="shared" si="172"/>
        <v/>
      </c>
      <c r="R2236" s="12" t="str">
        <f t="shared" si="173"/>
        <v/>
      </c>
      <c r="T2236" s="12" t="str">
        <f ca="1">IFERROR(INDEX(Report!$BE$6:$BE$17, MATCH($P2236, Report!$AZ$6:$AZ$17, 0)), "")</f>
        <v/>
      </c>
      <c r="V2236" s="12" t="str">
        <f t="shared" ca="1" si="174"/>
        <v/>
      </c>
      <c r="X2236" s="12" t="str">
        <f>IF($B2236="", "", IF(OR(ISNUMBER($B2236)=FALSE, $B2236&lt;Report!$AX$6, $B2236&gt;Report!$AY$17), "Red", ""))</f>
        <v/>
      </c>
    </row>
    <row r="2237" spans="1:24" x14ac:dyDescent="0.25">
      <c r="A2237" s="2"/>
      <c r="B2237" s="86"/>
      <c r="C2237" s="87"/>
      <c r="D2237" s="88"/>
      <c r="E2237" s="89"/>
      <c r="F2237" s="90"/>
      <c r="G2237" s="2"/>
      <c r="H2237" s="38" t="str">
        <f t="shared" si="170"/>
        <v/>
      </c>
      <c r="I2237" s="2"/>
      <c r="M2237" s="6" t="str">
        <f t="shared" si="171"/>
        <v/>
      </c>
      <c r="N2237" s="7" t="str">
        <f>IF($D2237="", "", IF(COUNTIF(Budgets!$T$11:$T$20, $D2237)&gt;0, $F$9, IF(COUNTIF(Budgets!$T$22:$T$46, $D2237)&gt;0, $E$9, "")))</f>
        <v/>
      </c>
      <c r="P2237" s="12" t="str">
        <f t="shared" si="172"/>
        <v/>
      </c>
      <c r="R2237" s="12" t="str">
        <f t="shared" si="173"/>
        <v/>
      </c>
      <c r="T2237" s="12" t="str">
        <f ca="1">IFERROR(INDEX(Report!$BE$6:$BE$17, MATCH($P2237, Report!$AZ$6:$AZ$17, 0)), "")</f>
        <v/>
      </c>
      <c r="V2237" s="12" t="str">
        <f t="shared" ca="1" si="174"/>
        <v/>
      </c>
      <c r="X2237" s="12" t="str">
        <f>IF($B2237="", "", IF(OR(ISNUMBER($B2237)=FALSE, $B2237&lt;Report!$AX$6, $B2237&gt;Report!$AY$17), "Red", ""))</f>
        <v/>
      </c>
    </row>
    <row r="2238" spans="1:24" x14ac:dyDescent="0.25">
      <c r="A2238" s="2"/>
      <c r="B2238" s="86"/>
      <c r="C2238" s="87"/>
      <c r="D2238" s="88"/>
      <c r="E2238" s="89"/>
      <c r="F2238" s="90"/>
      <c r="G2238" s="2"/>
      <c r="H2238" s="38" t="str">
        <f t="shared" si="170"/>
        <v/>
      </c>
      <c r="I2238" s="2"/>
      <c r="M2238" s="6" t="str">
        <f t="shared" si="171"/>
        <v/>
      </c>
      <c r="N2238" s="7" t="str">
        <f>IF($D2238="", "", IF(COUNTIF(Budgets!$T$11:$T$20, $D2238)&gt;0, $F$9, IF(COUNTIF(Budgets!$T$22:$T$46, $D2238)&gt;0, $E$9, "")))</f>
        <v/>
      </c>
      <c r="P2238" s="12" t="str">
        <f t="shared" si="172"/>
        <v/>
      </c>
      <c r="R2238" s="12" t="str">
        <f t="shared" si="173"/>
        <v/>
      </c>
      <c r="T2238" s="12" t="str">
        <f ca="1">IFERROR(INDEX(Report!$BE$6:$BE$17, MATCH($P2238, Report!$AZ$6:$AZ$17, 0)), "")</f>
        <v/>
      </c>
      <c r="V2238" s="12" t="str">
        <f t="shared" ca="1" si="174"/>
        <v/>
      </c>
      <c r="X2238" s="12" t="str">
        <f>IF($B2238="", "", IF(OR(ISNUMBER($B2238)=FALSE, $B2238&lt;Report!$AX$6, $B2238&gt;Report!$AY$17), "Red", ""))</f>
        <v/>
      </c>
    </row>
    <row r="2239" spans="1:24" x14ac:dyDescent="0.25">
      <c r="A2239" s="2"/>
      <c r="B2239" s="86"/>
      <c r="C2239" s="87"/>
      <c r="D2239" s="88"/>
      <c r="E2239" s="89"/>
      <c r="F2239" s="90"/>
      <c r="G2239" s="2"/>
      <c r="H2239" s="38" t="str">
        <f t="shared" si="170"/>
        <v/>
      </c>
      <c r="I2239" s="2"/>
      <c r="M2239" s="6" t="str">
        <f t="shared" si="171"/>
        <v/>
      </c>
      <c r="N2239" s="7" t="str">
        <f>IF($D2239="", "", IF(COUNTIF(Budgets!$T$11:$T$20, $D2239)&gt;0, $F$9, IF(COUNTIF(Budgets!$T$22:$T$46, $D2239)&gt;0, $E$9, "")))</f>
        <v/>
      </c>
      <c r="P2239" s="12" t="str">
        <f t="shared" si="172"/>
        <v/>
      </c>
      <c r="R2239" s="12" t="str">
        <f t="shared" si="173"/>
        <v/>
      </c>
      <c r="T2239" s="12" t="str">
        <f ca="1">IFERROR(INDEX(Report!$BE$6:$BE$17, MATCH($P2239, Report!$AZ$6:$AZ$17, 0)), "")</f>
        <v/>
      </c>
      <c r="V2239" s="12" t="str">
        <f t="shared" ca="1" si="174"/>
        <v/>
      </c>
      <c r="X2239" s="12" t="str">
        <f>IF($B2239="", "", IF(OR(ISNUMBER($B2239)=FALSE, $B2239&lt;Report!$AX$6, $B2239&gt;Report!$AY$17), "Red", ""))</f>
        <v/>
      </c>
    </row>
    <row r="2240" spans="1:24" x14ac:dyDescent="0.25">
      <c r="A2240" s="2"/>
      <c r="B2240" s="86"/>
      <c r="C2240" s="87"/>
      <c r="D2240" s="88"/>
      <c r="E2240" s="89"/>
      <c r="F2240" s="90"/>
      <c r="G2240" s="2"/>
      <c r="H2240" s="38" t="str">
        <f t="shared" si="170"/>
        <v/>
      </c>
      <c r="I2240" s="2"/>
      <c r="M2240" s="6" t="str">
        <f t="shared" si="171"/>
        <v/>
      </c>
      <c r="N2240" s="7" t="str">
        <f>IF($D2240="", "", IF(COUNTIF(Budgets!$T$11:$T$20, $D2240)&gt;0, $F$9, IF(COUNTIF(Budgets!$T$22:$T$46, $D2240)&gt;0, $E$9, "")))</f>
        <v/>
      </c>
      <c r="P2240" s="12" t="str">
        <f t="shared" si="172"/>
        <v/>
      </c>
      <c r="R2240" s="12" t="str">
        <f t="shared" si="173"/>
        <v/>
      </c>
      <c r="T2240" s="12" t="str">
        <f ca="1">IFERROR(INDEX(Report!$BE$6:$BE$17, MATCH($P2240, Report!$AZ$6:$AZ$17, 0)), "")</f>
        <v/>
      </c>
      <c r="V2240" s="12" t="str">
        <f t="shared" ca="1" si="174"/>
        <v/>
      </c>
      <c r="X2240" s="12" t="str">
        <f>IF($B2240="", "", IF(OR(ISNUMBER($B2240)=FALSE, $B2240&lt;Report!$AX$6, $B2240&gt;Report!$AY$17), "Red", ""))</f>
        <v/>
      </c>
    </row>
    <row r="2241" spans="1:24" x14ac:dyDescent="0.25">
      <c r="A2241" s="2"/>
      <c r="B2241" s="86"/>
      <c r="C2241" s="87"/>
      <c r="D2241" s="88"/>
      <c r="E2241" s="89"/>
      <c r="F2241" s="90"/>
      <c r="G2241" s="2"/>
      <c r="H2241" s="38" t="str">
        <f t="shared" si="170"/>
        <v/>
      </c>
      <c r="I2241" s="2"/>
      <c r="M2241" s="6" t="str">
        <f t="shared" si="171"/>
        <v/>
      </c>
      <c r="N2241" s="7" t="str">
        <f>IF($D2241="", "", IF(COUNTIF(Budgets!$T$11:$T$20, $D2241)&gt;0, $F$9, IF(COUNTIF(Budgets!$T$22:$T$46, $D2241)&gt;0, $E$9, "")))</f>
        <v/>
      </c>
      <c r="P2241" s="12" t="str">
        <f t="shared" si="172"/>
        <v/>
      </c>
      <c r="R2241" s="12" t="str">
        <f t="shared" si="173"/>
        <v/>
      </c>
      <c r="T2241" s="12" t="str">
        <f ca="1">IFERROR(INDEX(Report!$BE$6:$BE$17, MATCH($P2241, Report!$AZ$6:$AZ$17, 0)), "")</f>
        <v/>
      </c>
      <c r="V2241" s="12" t="str">
        <f t="shared" ca="1" si="174"/>
        <v/>
      </c>
      <c r="X2241" s="12" t="str">
        <f>IF($B2241="", "", IF(OR(ISNUMBER($B2241)=FALSE, $B2241&lt;Report!$AX$6, $B2241&gt;Report!$AY$17), "Red", ""))</f>
        <v/>
      </c>
    </row>
    <row r="2242" spans="1:24" x14ac:dyDescent="0.25">
      <c r="A2242" s="2"/>
      <c r="B2242" s="86"/>
      <c r="C2242" s="87"/>
      <c r="D2242" s="88"/>
      <c r="E2242" s="89"/>
      <c r="F2242" s="90"/>
      <c r="G2242" s="2"/>
      <c r="H2242" s="38" t="str">
        <f t="shared" si="170"/>
        <v/>
      </c>
      <c r="I2242" s="2"/>
      <c r="M2242" s="6" t="str">
        <f t="shared" si="171"/>
        <v/>
      </c>
      <c r="N2242" s="7" t="str">
        <f>IF($D2242="", "", IF(COUNTIF(Budgets!$T$11:$T$20, $D2242)&gt;0, $F$9, IF(COUNTIF(Budgets!$T$22:$T$46, $D2242)&gt;0, $E$9, "")))</f>
        <v/>
      </c>
      <c r="P2242" s="12" t="str">
        <f t="shared" si="172"/>
        <v/>
      </c>
      <c r="R2242" s="12" t="str">
        <f t="shared" si="173"/>
        <v/>
      </c>
      <c r="T2242" s="12" t="str">
        <f ca="1">IFERROR(INDEX(Report!$BE$6:$BE$17, MATCH($P2242, Report!$AZ$6:$AZ$17, 0)), "")</f>
        <v/>
      </c>
      <c r="V2242" s="12" t="str">
        <f t="shared" ca="1" si="174"/>
        <v/>
      </c>
      <c r="X2242" s="12" t="str">
        <f>IF($B2242="", "", IF(OR(ISNUMBER($B2242)=FALSE, $B2242&lt;Report!$AX$6, $B2242&gt;Report!$AY$17), "Red", ""))</f>
        <v/>
      </c>
    </row>
    <row r="2243" spans="1:24" x14ac:dyDescent="0.25">
      <c r="A2243" s="2"/>
      <c r="B2243" s="86"/>
      <c r="C2243" s="87"/>
      <c r="D2243" s="88"/>
      <c r="E2243" s="89"/>
      <c r="F2243" s="90"/>
      <c r="G2243" s="2"/>
      <c r="H2243" s="38" t="str">
        <f t="shared" si="170"/>
        <v/>
      </c>
      <c r="I2243" s="2"/>
      <c r="M2243" s="6" t="str">
        <f t="shared" si="171"/>
        <v/>
      </c>
      <c r="N2243" s="7" t="str">
        <f>IF($D2243="", "", IF(COUNTIF(Budgets!$T$11:$T$20, $D2243)&gt;0, $F$9, IF(COUNTIF(Budgets!$T$22:$T$46, $D2243)&gt;0, $E$9, "")))</f>
        <v/>
      </c>
      <c r="P2243" s="12" t="str">
        <f t="shared" si="172"/>
        <v/>
      </c>
      <c r="R2243" s="12" t="str">
        <f t="shared" si="173"/>
        <v/>
      </c>
      <c r="T2243" s="12" t="str">
        <f ca="1">IFERROR(INDEX(Report!$BE$6:$BE$17, MATCH($P2243, Report!$AZ$6:$AZ$17, 0)), "")</f>
        <v/>
      </c>
      <c r="V2243" s="12" t="str">
        <f t="shared" ca="1" si="174"/>
        <v/>
      </c>
      <c r="X2243" s="12" t="str">
        <f>IF($B2243="", "", IF(OR(ISNUMBER($B2243)=FALSE, $B2243&lt;Report!$AX$6, $B2243&gt;Report!$AY$17), "Red", ""))</f>
        <v/>
      </c>
    </row>
    <row r="2244" spans="1:24" x14ac:dyDescent="0.25">
      <c r="A2244" s="2"/>
      <c r="B2244" s="86"/>
      <c r="C2244" s="87"/>
      <c r="D2244" s="88"/>
      <c r="E2244" s="89"/>
      <c r="F2244" s="90"/>
      <c r="G2244" s="2"/>
      <c r="H2244" s="38" t="str">
        <f t="shared" si="170"/>
        <v/>
      </c>
      <c r="I2244" s="2"/>
      <c r="M2244" s="6" t="str">
        <f t="shared" si="171"/>
        <v/>
      </c>
      <c r="N2244" s="7" t="str">
        <f>IF($D2244="", "", IF(COUNTIF(Budgets!$T$11:$T$20, $D2244)&gt;0, $F$9, IF(COUNTIF(Budgets!$T$22:$T$46, $D2244)&gt;0, $E$9, "")))</f>
        <v/>
      </c>
      <c r="P2244" s="12" t="str">
        <f t="shared" si="172"/>
        <v/>
      </c>
      <c r="R2244" s="12" t="str">
        <f t="shared" si="173"/>
        <v/>
      </c>
      <c r="T2244" s="12" t="str">
        <f ca="1">IFERROR(INDEX(Report!$BE$6:$BE$17, MATCH($P2244, Report!$AZ$6:$AZ$17, 0)), "")</f>
        <v/>
      </c>
      <c r="V2244" s="12" t="str">
        <f t="shared" ca="1" si="174"/>
        <v/>
      </c>
      <c r="X2244" s="12" t="str">
        <f>IF($B2244="", "", IF(OR(ISNUMBER($B2244)=FALSE, $B2244&lt;Report!$AX$6, $B2244&gt;Report!$AY$17), "Red", ""))</f>
        <v/>
      </c>
    </row>
    <row r="2245" spans="1:24" x14ac:dyDescent="0.25">
      <c r="A2245" s="2"/>
      <c r="B2245" s="86"/>
      <c r="C2245" s="87"/>
      <c r="D2245" s="88"/>
      <c r="E2245" s="89"/>
      <c r="F2245" s="90"/>
      <c r="G2245" s="2"/>
      <c r="H2245" s="38" t="str">
        <f t="shared" si="170"/>
        <v/>
      </c>
      <c r="I2245" s="2"/>
      <c r="M2245" s="6" t="str">
        <f t="shared" si="171"/>
        <v/>
      </c>
      <c r="N2245" s="7" t="str">
        <f>IF($D2245="", "", IF(COUNTIF(Budgets!$T$11:$T$20, $D2245)&gt;0, $F$9, IF(COUNTIF(Budgets!$T$22:$T$46, $D2245)&gt;0, $E$9, "")))</f>
        <v/>
      </c>
      <c r="P2245" s="12" t="str">
        <f t="shared" si="172"/>
        <v/>
      </c>
      <c r="R2245" s="12" t="str">
        <f t="shared" si="173"/>
        <v/>
      </c>
      <c r="T2245" s="12" t="str">
        <f ca="1">IFERROR(INDEX(Report!$BE$6:$BE$17, MATCH($P2245, Report!$AZ$6:$AZ$17, 0)), "")</f>
        <v/>
      </c>
      <c r="V2245" s="12" t="str">
        <f t="shared" ca="1" si="174"/>
        <v/>
      </c>
      <c r="X2245" s="12" t="str">
        <f>IF($B2245="", "", IF(OR(ISNUMBER($B2245)=FALSE, $B2245&lt;Report!$AX$6, $B2245&gt;Report!$AY$17), "Red", ""))</f>
        <v/>
      </c>
    </row>
    <row r="2246" spans="1:24" x14ac:dyDescent="0.25">
      <c r="A2246" s="2"/>
      <c r="B2246" s="86"/>
      <c r="C2246" s="87"/>
      <c r="D2246" s="88"/>
      <c r="E2246" s="89"/>
      <c r="F2246" s="90"/>
      <c r="G2246" s="2"/>
      <c r="H2246" s="38" t="str">
        <f t="shared" si="170"/>
        <v/>
      </c>
      <c r="I2246" s="2"/>
      <c r="M2246" s="6" t="str">
        <f t="shared" si="171"/>
        <v/>
      </c>
      <c r="N2246" s="7" t="str">
        <f>IF($D2246="", "", IF(COUNTIF(Budgets!$T$11:$T$20, $D2246)&gt;0, $F$9, IF(COUNTIF(Budgets!$T$22:$T$46, $D2246)&gt;0, $E$9, "")))</f>
        <v/>
      </c>
      <c r="P2246" s="12" t="str">
        <f t="shared" si="172"/>
        <v/>
      </c>
      <c r="R2246" s="12" t="str">
        <f t="shared" si="173"/>
        <v/>
      </c>
      <c r="T2246" s="12" t="str">
        <f ca="1">IFERROR(INDEX(Report!$BE$6:$BE$17, MATCH($P2246, Report!$AZ$6:$AZ$17, 0)), "")</f>
        <v/>
      </c>
      <c r="V2246" s="12" t="str">
        <f t="shared" ca="1" si="174"/>
        <v/>
      </c>
      <c r="X2246" s="12" t="str">
        <f>IF($B2246="", "", IF(OR(ISNUMBER($B2246)=FALSE, $B2246&lt;Report!$AX$6, $B2246&gt;Report!$AY$17), "Red", ""))</f>
        <v/>
      </c>
    </row>
    <row r="2247" spans="1:24" x14ac:dyDescent="0.25">
      <c r="A2247" s="2"/>
      <c r="B2247" s="86"/>
      <c r="C2247" s="87"/>
      <c r="D2247" s="88"/>
      <c r="E2247" s="89"/>
      <c r="F2247" s="90"/>
      <c r="G2247" s="2"/>
      <c r="H2247" s="38" t="str">
        <f t="shared" si="170"/>
        <v/>
      </c>
      <c r="I2247" s="2"/>
      <c r="M2247" s="6" t="str">
        <f t="shared" si="171"/>
        <v/>
      </c>
      <c r="N2247" s="7" t="str">
        <f>IF($D2247="", "", IF(COUNTIF(Budgets!$T$11:$T$20, $D2247)&gt;0, $F$9, IF(COUNTIF(Budgets!$T$22:$T$46, $D2247)&gt;0, $E$9, "")))</f>
        <v/>
      </c>
      <c r="P2247" s="12" t="str">
        <f t="shared" si="172"/>
        <v/>
      </c>
      <c r="R2247" s="12" t="str">
        <f t="shared" si="173"/>
        <v/>
      </c>
      <c r="T2247" s="12" t="str">
        <f ca="1">IFERROR(INDEX(Report!$BE$6:$BE$17, MATCH($P2247, Report!$AZ$6:$AZ$17, 0)), "")</f>
        <v/>
      </c>
      <c r="V2247" s="12" t="str">
        <f t="shared" ca="1" si="174"/>
        <v/>
      </c>
      <c r="X2247" s="12" t="str">
        <f>IF($B2247="", "", IF(OR(ISNUMBER($B2247)=FALSE, $B2247&lt;Report!$AX$6, $B2247&gt;Report!$AY$17), "Red", ""))</f>
        <v/>
      </c>
    </row>
    <row r="2248" spans="1:24" x14ac:dyDescent="0.25">
      <c r="A2248" s="2"/>
      <c r="B2248" s="86"/>
      <c r="C2248" s="87"/>
      <c r="D2248" s="88"/>
      <c r="E2248" s="89"/>
      <c r="F2248" s="90"/>
      <c r="G2248" s="2"/>
      <c r="H2248" s="38" t="str">
        <f t="shared" si="170"/>
        <v/>
      </c>
      <c r="I2248" s="2"/>
      <c r="M2248" s="6" t="str">
        <f t="shared" si="171"/>
        <v/>
      </c>
      <c r="N2248" s="7" t="str">
        <f>IF($D2248="", "", IF(COUNTIF(Budgets!$T$11:$T$20, $D2248)&gt;0, $F$9, IF(COUNTIF(Budgets!$T$22:$T$46, $D2248)&gt;0, $E$9, "")))</f>
        <v/>
      </c>
      <c r="P2248" s="12" t="str">
        <f t="shared" si="172"/>
        <v/>
      </c>
      <c r="R2248" s="12" t="str">
        <f t="shared" si="173"/>
        <v/>
      </c>
      <c r="T2248" s="12" t="str">
        <f ca="1">IFERROR(INDEX(Report!$BE$6:$BE$17, MATCH($P2248, Report!$AZ$6:$AZ$17, 0)), "")</f>
        <v/>
      </c>
      <c r="V2248" s="12" t="str">
        <f t="shared" ca="1" si="174"/>
        <v/>
      </c>
      <c r="X2248" s="12" t="str">
        <f>IF($B2248="", "", IF(OR(ISNUMBER($B2248)=FALSE, $B2248&lt;Report!$AX$6, $B2248&gt;Report!$AY$17), "Red", ""))</f>
        <v/>
      </c>
    </row>
    <row r="2249" spans="1:24" x14ac:dyDescent="0.25">
      <c r="A2249" s="2"/>
      <c r="B2249" s="86"/>
      <c r="C2249" s="87"/>
      <c r="D2249" s="88"/>
      <c r="E2249" s="89"/>
      <c r="F2249" s="90"/>
      <c r="G2249" s="2"/>
      <c r="H2249" s="38" t="str">
        <f t="shared" si="170"/>
        <v/>
      </c>
      <c r="I2249" s="2"/>
      <c r="M2249" s="6" t="str">
        <f t="shared" si="171"/>
        <v/>
      </c>
      <c r="N2249" s="7" t="str">
        <f>IF($D2249="", "", IF(COUNTIF(Budgets!$T$11:$T$20, $D2249)&gt;0, $F$9, IF(COUNTIF(Budgets!$T$22:$T$46, $D2249)&gt;0, $E$9, "")))</f>
        <v/>
      </c>
      <c r="P2249" s="12" t="str">
        <f t="shared" si="172"/>
        <v/>
      </c>
      <c r="R2249" s="12" t="str">
        <f t="shared" si="173"/>
        <v/>
      </c>
      <c r="T2249" s="12" t="str">
        <f ca="1">IFERROR(INDEX(Report!$BE$6:$BE$17, MATCH($P2249, Report!$AZ$6:$AZ$17, 0)), "")</f>
        <v/>
      </c>
      <c r="V2249" s="12" t="str">
        <f t="shared" ca="1" si="174"/>
        <v/>
      </c>
      <c r="X2249" s="12" t="str">
        <f>IF($B2249="", "", IF(OR(ISNUMBER($B2249)=FALSE, $B2249&lt;Report!$AX$6, $B2249&gt;Report!$AY$17), "Red", ""))</f>
        <v/>
      </c>
    </row>
    <row r="2250" spans="1:24" x14ac:dyDescent="0.25">
      <c r="A2250" s="2"/>
      <c r="B2250" s="86"/>
      <c r="C2250" s="87"/>
      <c r="D2250" s="88"/>
      <c r="E2250" s="89"/>
      <c r="F2250" s="90"/>
      <c r="G2250" s="2"/>
      <c r="H2250" s="38" t="str">
        <f t="shared" si="170"/>
        <v/>
      </c>
      <c r="I2250" s="2"/>
      <c r="M2250" s="6" t="str">
        <f t="shared" si="171"/>
        <v/>
      </c>
      <c r="N2250" s="7" t="str">
        <f>IF($D2250="", "", IF(COUNTIF(Budgets!$T$11:$T$20, $D2250)&gt;0, $F$9, IF(COUNTIF(Budgets!$T$22:$T$46, $D2250)&gt;0, $E$9, "")))</f>
        <v/>
      </c>
      <c r="P2250" s="12" t="str">
        <f t="shared" si="172"/>
        <v/>
      </c>
      <c r="R2250" s="12" t="str">
        <f t="shared" si="173"/>
        <v/>
      </c>
      <c r="T2250" s="12" t="str">
        <f ca="1">IFERROR(INDEX(Report!$BE$6:$BE$17, MATCH($P2250, Report!$AZ$6:$AZ$17, 0)), "")</f>
        <v/>
      </c>
      <c r="V2250" s="12" t="str">
        <f t="shared" ca="1" si="174"/>
        <v/>
      </c>
      <c r="X2250" s="12" t="str">
        <f>IF($B2250="", "", IF(OR(ISNUMBER($B2250)=FALSE, $B2250&lt;Report!$AX$6, $B2250&gt;Report!$AY$17), "Red", ""))</f>
        <v/>
      </c>
    </row>
    <row r="2251" spans="1:24" x14ac:dyDescent="0.25">
      <c r="A2251" s="2"/>
      <c r="B2251" s="86"/>
      <c r="C2251" s="87"/>
      <c r="D2251" s="88"/>
      <c r="E2251" s="89"/>
      <c r="F2251" s="90"/>
      <c r="G2251" s="2"/>
      <c r="H2251" s="38" t="str">
        <f t="shared" si="170"/>
        <v/>
      </c>
      <c r="I2251" s="2"/>
      <c r="M2251" s="6" t="str">
        <f t="shared" si="171"/>
        <v/>
      </c>
      <c r="N2251" s="7" t="str">
        <f>IF($D2251="", "", IF(COUNTIF(Budgets!$T$11:$T$20, $D2251)&gt;0, $F$9, IF(COUNTIF(Budgets!$T$22:$T$46, $D2251)&gt;0, $E$9, "")))</f>
        <v/>
      </c>
      <c r="P2251" s="12" t="str">
        <f t="shared" si="172"/>
        <v/>
      </c>
      <c r="R2251" s="12" t="str">
        <f t="shared" si="173"/>
        <v/>
      </c>
      <c r="T2251" s="12" t="str">
        <f ca="1">IFERROR(INDEX(Report!$BE$6:$BE$17, MATCH($P2251, Report!$AZ$6:$AZ$17, 0)), "")</f>
        <v/>
      </c>
      <c r="V2251" s="12" t="str">
        <f t="shared" ca="1" si="174"/>
        <v/>
      </c>
      <c r="X2251" s="12" t="str">
        <f>IF($B2251="", "", IF(OR(ISNUMBER($B2251)=FALSE, $B2251&lt;Report!$AX$6, $B2251&gt;Report!$AY$17), "Red", ""))</f>
        <v/>
      </c>
    </row>
    <row r="2252" spans="1:24" x14ac:dyDescent="0.25">
      <c r="A2252" s="2"/>
      <c r="B2252" s="86"/>
      <c r="C2252" s="87"/>
      <c r="D2252" s="88"/>
      <c r="E2252" s="89"/>
      <c r="F2252" s="90"/>
      <c r="G2252" s="2"/>
      <c r="H2252" s="38" t="str">
        <f t="shared" ref="H2252:H2315" si="175">IF(OR($M2252="", $N2252=""), "", IF($M2252=$N2252, "", $H$9))</f>
        <v/>
      </c>
      <c r="I2252" s="2"/>
      <c r="M2252" s="6" t="str">
        <f t="shared" ref="M2252:M2315" si="176">IF(AND($E2252="", $F2252=""), "", IF(AND(NOT($E2252=""), NOT($F2252="")), "", IF($E2252="", $F$9, IF($F2252="", $E$9, ""))))</f>
        <v/>
      </c>
      <c r="N2252" s="7" t="str">
        <f>IF($D2252="", "", IF(COUNTIF(Budgets!$T$11:$T$20, $D2252)&gt;0, $F$9, IF(COUNTIF(Budgets!$T$22:$T$46, $D2252)&gt;0, $E$9, "")))</f>
        <v/>
      </c>
      <c r="P2252" s="12" t="str">
        <f t="shared" ref="P2252:P2315" si="177">IF($B2252="", "", IFERROR(TEXT($B2252, "mmm yyyy"), ""))</f>
        <v/>
      </c>
      <c r="R2252" s="12" t="str">
        <f t="shared" ref="R2252:R2315" si="178">IF(OR($P2252="", $D2252=""), "", CONCATENATE($D2252, " - ", $P2252))</f>
        <v/>
      </c>
      <c r="T2252" s="12" t="str">
        <f ca="1">IFERROR(INDEX(Report!$BE$6:$BE$17, MATCH($P2252, Report!$AZ$6:$AZ$17, 0)), "")</f>
        <v/>
      </c>
      <c r="V2252" s="12" t="str">
        <f t="shared" ref="V2252:V2315" ca="1" si="179">IF($T2252="X", IF($D2252="", "", $D2252), "")</f>
        <v/>
      </c>
      <c r="X2252" s="12" t="str">
        <f>IF($B2252="", "", IF(OR(ISNUMBER($B2252)=FALSE, $B2252&lt;Report!$AX$6, $B2252&gt;Report!$AY$17), "Red", ""))</f>
        <v/>
      </c>
    </row>
    <row r="2253" spans="1:24" x14ac:dyDescent="0.25">
      <c r="A2253" s="2"/>
      <c r="B2253" s="86"/>
      <c r="C2253" s="87"/>
      <c r="D2253" s="88"/>
      <c r="E2253" s="89"/>
      <c r="F2253" s="90"/>
      <c r="G2253" s="2"/>
      <c r="H2253" s="38" t="str">
        <f t="shared" si="175"/>
        <v/>
      </c>
      <c r="I2253" s="2"/>
      <c r="M2253" s="6" t="str">
        <f t="shared" si="176"/>
        <v/>
      </c>
      <c r="N2253" s="7" t="str">
        <f>IF($D2253="", "", IF(COUNTIF(Budgets!$T$11:$T$20, $D2253)&gt;0, $F$9, IF(COUNTIF(Budgets!$T$22:$T$46, $D2253)&gt;0, $E$9, "")))</f>
        <v/>
      </c>
      <c r="P2253" s="12" t="str">
        <f t="shared" si="177"/>
        <v/>
      </c>
      <c r="R2253" s="12" t="str">
        <f t="shared" si="178"/>
        <v/>
      </c>
      <c r="T2253" s="12" t="str">
        <f ca="1">IFERROR(INDEX(Report!$BE$6:$BE$17, MATCH($P2253, Report!$AZ$6:$AZ$17, 0)), "")</f>
        <v/>
      </c>
      <c r="V2253" s="12" t="str">
        <f t="shared" ca="1" si="179"/>
        <v/>
      </c>
      <c r="X2253" s="12" t="str">
        <f>IF($B2253="", "", IF(OR(ISNUMBER($B2253)=FALSE, $B2253&lt;Report!$AX$6, $B2253&gt;Report!$AY$17), "Red", ""))</f>
        <v/>
      </c>
    </row>
    <row r="2254" spans="1:24" x14ac:dyDescent="0.25">
      <c r="A2254" s="2"/>
      <c r="B2254" s="86"/>
      <c r="C2254" s="87"/>
      <c r="D2254" s="88"/>
      <c r="E2254" s="89"/>
      <c r="F2254" s="90"/>
      <c r="G2254" s="2"/>
      <c r="H2254" s="38" t="str">
        <f t="shared" si="175"/>
        <v/>
      </c>
      <c r="I2254" s="2"/>
      <c r="M2254" s="6" t="str">
        <f t="shared" si="176"/>
        <v/>
      </c>
      <c r="N2254" s="7" t="str">
        <f>IF($D2254="", "", IF(COUNTIF(Budgets!$T$11:$T$20, $D2254)&gt;0, $F$9, IF(COUNTIF(Budgets!$T$22:$T$46, $D2254)&gt;0, $E$9, "")))</f>
        <v/>
      </c>
      <c r="P2254" s="12" t="str">
        <f t="shared" si="177"/>
        <v/>
      </c>
      <c r="R2254" s="12" t="str">
        <f t="shared" si="178"/>
        <v/>
      </c>
      <c r="T2254" s="12" t="str">
        <f ca="1">IFERROR(INDEX(Report!$BE$6:$BE$17, MATCH($P2254, Report!$AZ$6:$AZ$17, 0)), "")</f>
        <v/>
      </c>
      <c r="V2254" s="12" t="str">
        <f t="shared" ca="1" si="179"/>
        <v/>
      </c>
      <c r="X2254" s="12" t="str">
        <f>IF($B2254="", "", IF(OR(ISNUMBER($B2254)=FALSE, $B2254&lt;Report!$AX$6, $B2254&gt;Report!$AY$17), "Red", ""))</f>
        <v/>
      </c>
    </row>
    <row r="2255" spans="1:24" x14ac:dyDescent="0.25">
      <c r="A2255" s="2"/>
      <c r="B2255" s="86"/>
      <c r="C2255" s="87"/>
      <c r="D2255" s="88"/>
      <c r="E2255" s="89"/>
      <c r="F2255" s="90"/>
      <c r="G2255" s="2"/>
      <c r="H2255" s="38" t="str">
        <f t="shared" si="175"/>
        <v/>
      </c>
      <c r="I2255" s="2"/>
      <c r="M2255" s="6" t="str">
        <f t="shared" si="176"/>
        <v/>
      </c>
      <c r="N2255" s="7" t="str">
        <f>IF($D2255="", "", IF(COUNTIF(Budgets!$T$11:$T$20, $D2255)&gt;0, $F$9, IF(COUNTIF(Budgets!$T$22:$T$46, $D2255)&gt;0, $E$9, "")))</f>
        <v/>
      </c>
      <c r="P2255" s="12" t="str">
        <f t="shared" si="177"/>
        <v/>
      </c>
      <c r="R2255" s="12" t="str">
        <f t="shared" si="178"/>
        <v/>
      </c>
      <c r="T2255" s="12" t="str">
        <f ca="1">IFERROR(INDEX(Report!$BE$6:$BE$17, MATCH($P2255, Report!$AZ$6:$AZ$17, 0)), "")</f>
        <v/>
      </c>
      <c r="V2255" s="12" t="str">
        <f t="shared" ca="1" si="179"/>
        <v/>
      </c>
      <c r="X2255" s="12" t="str">
        <f>IF($B2255="", "", IF(OR(ISNUMBER($B2255)=FALSE, $B2255&lt;Report!$AX$6, $B2255&gt;Report!$AY$17), "Red", ""))</f>
        <v/>
      </c>
    </row>
    <row r="2256" spans="1:24" x14ac:dyDescent="0.25">
      <c r="A2256" s="2"/>
      <c r="B2256" s="86"/>
      <c r="C2256" s="87"/>
      <c r="D2256" s="88"/>
      <c r="E2256" s="89"/>
      <c r="F2256" s="90"/>
      <c r="G2256" s="2"/>
      <c r="H2256" s="38" t="str">
        <f t="shared" si="175"/>
        <v/>
      </c>
      <c r="I2256" s="2"/>
      <c r="M2256" s="6" t="str">
        <f t="shared" si="176"/>
        <v/>
      </c>
      <c r="N2256" s="7" t="str">
        <f>IF($D2256="", "", IF(COUNTIF(Budgets!$T$11:$T$20, $D2256)&gt;0, $F$9, IF(COUNTIF(Budgets!$T$22:$T$46, $D2256)&gt;0, $E$9, "")))</f>
        <v/>
      </c>
      <c r="P2256" s="12" t="str">
        <f t="shared" si="177"/>
        <v/>
      </c>
      <c r="R2256" s="12" t="str">
        <f t="shared" si="178"/>
        <v/>
      </c>
      <c r="T2256" s="12" t="str">
        <f ca="1">IFERROR(INDEX(Report!$BE$6:$BE$17, MATCH($P2256, Report!$AZ$6:$AZ$17, 0)), "")</f>
        <v/>
      </c>
      <c r="V2256" s="12" t="str">
        <f t="shared" ca="1" si="179"/>
        <v/>
      </c>
      <c r="X2256" s="12" t="str">
        <f>IF($B2256="", "", IF(OR(ISNUMBER($B2256)=FALSE, $B2256&lt;Report!$AX$6, $B2256&gt;Report!$AY$17), "Red", ""))</f>
        <v/>
      </c>
    </row>
    <row r="2257" spans="1:24" x14ac:dyDescent="0.25">
      <c r="A2257" s="2"/>
      <c r="B2257" s="86"/>
      <c r="C2257" s="87"/>
      <c r="D2257" s="88"/>
      <c r="E2257" s="89"/>
      <c r="F2257" s="90"/>
      <c r="G2257" s="2"/>
      <c r="H2257" s="38" t="str">
        <f t="shared" si="175"/>
        <v/>
      </c>
      <c r="I2257" s="2"/>
      <c r="M2257" s="6" t="str">
        <f t="shared" si="176"/>
        <v/>
      </c>
      <c r="N2257" s="7" t="str">
        <f>IF($D2257="", "", IF(COUNTIF(Budgets!$T$11:$T$20, $D2257)&gt;0, $F$9, IF(COUNTIF(Budgets!$T$22:$T$46, $D2257)&gt;0, $E$9, "")))</f>
        <v/>
      </c>
      <c r="P2257" s="12" t="str">
        <f t="shared" si="177"/>
        <v/>
      </c>
      <c r="R2257" s="12" t="str">
        <f t="shared" si="178"/>
        <v/>
      </c>
      <c r="T2257" s="12" t="str">
        <f ca="1">IFERROR(INDEX(Report!$BE$6:$BE$17, MATCH($P2257, Report!$AZ$6:$AZ$17, 0)), "")</f>
        <v/>
      </c>
      <c r="V2257" s="12" t="str">
        <f t="shared" ca="1" si="179"/>
        <v/>
      </c>
      <c r="X2257" s="12" t="str">
        <f>IF($B2257="", "", IF(OR(ISNUMBER($B2257)=FALSE, $B2257&lt;Report!$AX$6, $B2257&gt;Report!$AY$17), "Red", ""))</f>
        <v/>
      </c>
    </row>
    <row r="2258" spans="1:24" x14ac:dyDescent="0.25">
      <c r="A2258" s="2"/>
      <c r="B2258" s="86"/>
      <c r="C2258" s="87"/>
      <c r="D2258" s="88"/>
      <c r="E2258" s="89"/>
      <c r="F2258" s="90"/>
      <c r="G2258" s="2"/>
      <c r="H2258" s="38" t="str">
        <f t="shared" si="175"/>
        <v/>
      </c>
      <c r="I2258" s="2"/>
      <c r="M2258" s="6" t="str">
        <f t="shared" si="176"/>
        <v/>
      </c>
      <c r="N2258" s="7" t="str">
        <f>IF($D2258="", "", IF(COUNTIF(Budgets!$T$11:$T$20, $D2258)&gt;0, $F$9, IF(COUNTIF(Budgets!$T$22:$T$46, $D2258)&gt;0, $E$9, "")))</f>
        <v/>
      </c>
      <c r="P2258" s="12" t="str">
        <f t="shared" si="177"/>
        <v/>
      </c>
      <c r="R2258" s="12" t="str">
        <f t="shared" si="178"/>
        <v/>
      </c>
      <c r="T2258" s="12" t="str">
        <f ca="1">IFERROR(INDEX(Report!$BE$6:$BE$17, MATCH($P2258, Report!$AZ$6:$AZ$17, 0)), "")</f>
        <v/>
      </c>
      <c r="V2258" s="12" t="str">
        <f t="shared" ca="1" si="179"/>
        <v/>
      </c>
      <c r="X2258" s="12" t="str">
        <f>IF($B2258="", "", IF(OR(ISNUMBER($B2258)=FALSE, $B2258&lt;Report!$AX$6, $B2258&gt;Report!$AY$17), "Red", ""))</f>
        <v/>
      </c>
    </row>
    <row r="2259" spans="1:24" x14ac:dyDescent="0.25">
      <c r="A2259" s="2"/>
      <c r="B2259" s="86"/>
      <c r="C2259" s="87"/>
      <c r="D2259" s="88"/>
      <c r="E2259" s="89"/>
      <c r="F2259" s="90"/>
      <c r="G2259" s="2"/>
      <c r="H2259" s="38" t="str">
        <f t="shared" si="175"/>
        <v/>
      </c>
      <c r="I2259" s="2"/>
      <c r="M2259" s="6" t="str">
        <f t="shared" si="176"/>
        <v/>
      </c>
      <c r="N2259" s="7" t="str">
        <f>IF($D2259="", "", IF(COUNTIF(Budgets!$T$11:$T$20, $D2259)&gt;0, $F$9, IF(COUNTIF(Budgets!$T$22:$T$46, $D2259)&gt;0, $E$9, "")))</f>
        <v/>
      </c>
      <c r="P2259" s="12" t="str">
        <f t="shared" si="177"/>
        <v/>
      </c>
      <c r="R2259" s="12" t="str">
        <f t="shared" si="178"/>
        <v/>
      </c>
      <c r="T2259" s="12" t="str">
        <f ca="1">IFERROR(INDEX(Report!$BE$6:$BE$17, MATCH($P2259, Report!$AZ$6:$AZ$17, 0)), "")</f>
        <v/>
      </c>
      <c r="V2259" s="12" t="str">
        <f t="shared" ca="1" si="179"/>
        <v/>
      </c>
      <c r="X2259" s="12" t="str">
        <f>IF($B2259="", "", IF(OR(ISNUMBER($B2259)=FALSE, $B2259&lt;Report!$AX$6, $B2259&gt;Report!$AY$17), "Red", ""))</f>
        <v/>
      </c>
    </row>
    <row r="2260" spans="1:24" x14ac:dyDescent="0.25">
      <c r="A2260" s="2"/>
      <c r="B2260" s="86"/>
      <c r="C2260" s="87"/>
      <c r="D2260" s="88"/>
      <c r="E2260" s="89"/>
      <c r="F2260" s="90"/>
      <c r="G2260" s="2"/>
      <c r="H2260" s="38" t="str">
        <f t="shared" si="175"/>
        <v/>
      </c>
      <c r="I2260" s="2"/>
      <c r="M2260" s="6" t="str">
        <f t="shared" si="176"/>
        <v/>
      </c>
      <c r="N2260" s="7" t="str">
        <f>IF($D2260="", "", IF(COUNTIF(Budgets!$T$11:$T$20, $D2260)&gt;0, $F$9, IF(COUNTIF(Budgets!$T$22:$T$46, $D2260)&gt;0, $E$9, "")))</f>
        <v/>
      </c>
      <c r="P2260" s="12" t="str">
        <f t="shared" si="177"/>
        <v/>
      </c>
      <c r="R2260" s="12" t="str">
        <f t="shared" si="178"/>
        <v/>
      </c>
      <c r="T2260" s="12" t="str">
        <f ca="1">IFERROR(INDEX(Report!$BE$6:$BE$17, MATCH($P2260, Report!$AZ$6:$AZ$17, 0)), "")</f>
        <v/>
      </c>
      <c r="V2260" s="12" t="str">
        <f t="shared" ca="1" si="179"/>
        <v/>
      </c>
      <c r="X2260" s="12" t="str">
        <f>IF($B2260="", "", IF(OR(ISNUMBER($B2260)=FALSE, $B2260&lt;Report!$AX$6, $B2260&gt;Report!$AY$17), "Red", ""))</f>
        <v/>
      </c>
    </row>
    <row r="2261" spans="1:24" x14ac:dyDescent="0.25">
      <c r="A2261" s="2"/>
      <c r="B2261" s="86"/>
      <c r="C2261" s="87"/>
      <c r="D2261" s="88"/>
      <c r="E2261" s="89"/>
      <c r="F2261" s="90"/>
      <c r="G2261" s="2"/>
      <c r="H2261" s="38" t="str">
        <f t="shared" si="175"/>
        <v/>
      </c>
      <c r="I2261" s="2"/>
      <c r="M2261" s="6" t="str">
        <f t="shared" si="176"/>
        <v/>
      </c>
      <c r="N2261" s="7" t="str">
        <f>IF($D2261="", "", IF(COUNTIF(Budgets!$T$11:$T$20, $D2261)&gt;0, $F$9, IF(COUNTIF(Budgets!$T$22:$T$46, $D2261)&gt;0, $E$9, "")))</f>
        <v/>
      </c>
      <c r="P2261" s="12" t="str">
        <f t="shared" si="177"/>
        <v/>
      </c>
      <c r="R2261" s="12" t="str">
        <f t="shared" si="178"/>
        <v/>
      </c>
      <c r="T2261" s="12" t="str">
        <f ca="1">IFERROR(INDEX(Report!$BE$6:$BE$17, MATCH($P2261, Report!$AZ$6:$AZ$17, 0)), "")</f>
        <v/>
      </c>
      <c r="V2261" s="12" t="str">
        <f t="shared" ca="1" si="179"/>
        <v/>
      </c>
      <c r="X2261" s="12" t="str">
        <f>IF($B2261="", "", IF(OR(ISNUMBER($B2261)=FALSE, $B2261&lt;Report!$AX$6, $B2261&gt;Report!$AY$17), "Red", ""))</f>
        <v/>
      </c>
    </row>
    <row r="2262" spans="1:24" x14ac:dyDescent="0.25">
      <c r="A2262" s="2"/>
      <c r="B2262" s="86"/>
      <c r="C2262" s="87"/>
      <c r="D2262" s="88"/>
      <c r="E2262" s="89"/>
      <c r="F2262" s="90"/>
      <c r="G2262" s="2"/>
      <c r="H2262" s="38" t="str">
        <f t="shared" si="175"/>
        <v/>
      </c>
      <c r="I2262" s="2"/>
      <c r="M2262" s="6" t="str">
        <f t="shared" si="176"/>
        <v/>
      </c>
      <c r="N2262" s="7" t="str">
        <f>IF($D2262="", "", IF(COUNTIF(Budgets!$T$11:$T$20, $D2262)&gt;0, $F$9, IF(COUNTIF(Budgets!$T$22:$T$46, $D2262)&gt;0, $E$9, "")))</f>
        <v/>
      </c>
      <c r="P2262" s="12" t="str">
        <f t="shared" si="177"/>
        <v/>
      </c>
      <c r="R2262" s="12" t="str">
        <f t="shared" si="178"/>
        <v/>
      </c>
      <c r="T2262" s="12" t="str">
        <f ca="1">IFERROR(INDEX(Report!$BE$6:$BE$17, MATCH($P2262, Report!$AZ$6:$AZ$17, 0)), "")</f>
        <v/>
      </c>
      <c r="V2262" s="12" t="str">
        <f t="shared" ca="1" si="179"/>
        <v/>
      </c>
      <c r="X2262" s="12" t="str">
        <f>IF($B2262="", "", IF(OR(ISNUMBER($B2262)=FALSE, $B2262&lt;Report!$AX$6, $B2262&gt;Report!$AY$17), "Red", ""))</f>
        <v/>
      </c>
    </row>
    <row r="2263" spans="1:24" x14ac:dyDescent="0.25">
      <c r="A2263" s="2"/>
      <c r="B2263" s="86"/>
      <c r="C2263" s="87"/>
      <c r="D2263" s="88"/>
      <c r="E2263" s="89"/>
      <c r="F2263" s="90"/>
      <c r="G2263" s="2"/>
      <c r="H2263" s="38" t="str">
        <f t="shared" si="175"/>
        <v/>
      </c>
      <c r="I2263" s="2"/>
      <c r="M2263" s="6" t="str">
        <f t="shared" si="176"/>
        <v/>
      </c>
      <c r="N2263" s="7" t="str">
        <f>IF($D2263="", "", IF(COUNTIF(Budgets!$T$11:$T$20, $D2263)&gt;0, $F$9, IF(COUNTIF(Budgets!$T$22:$T$46, $D2263)&gt;0, $E$9, "")))</f>
        <v/>
      </c>
      <c r="P2263" s="12" t="str">
        <f t="shared" si="177"/>
        <v/>
      </c>
      <c r="R2263" s="12" t="str">
        <f t="shared" si="178"/>
        <v/>
      </c>
      <c r="T2263" s="12" t="str">
        <f ca="1">IFERROR(INDEX(Report!$BE$6:$BE$17, MATCH($P2263, Report!$AZ$6:$AZ$17, 0)), "")</f>
        <v/>
      </c>
      <c r="V2263" s="12" t="str">
        <f t="shared" ca="1" si="179"/>
        <v/>
      </c>
      <c r="X2263" s="12" t="str">
        <f>IF($B2263="", "", IF(OR(ISNUMBER($B2263)=FALSE, $B2263&lt;Report!$AX$6, $B2263&gt;Report!$AY$17), "Red", ""))</f>
        <v/>
      </c>
    </row>
    <row r="2264" spans="1:24" x14ac:dyDescent="0.25">
      <c r="A2264" s="2"/>
      <c r="B2264" s="86"/>
      <c r="C2264" s="87"/>
      <c r="D2264" s="88"/>
      <c r="E2264" s="89"/>
      <c r="F2264" s="90"/>
      <c r="G2264" s="2"/>
      <c r="H2264" s="38" t="str">
        <f t="shared" si="175"/>
        <v/>
      </c>
      <c r="I2264" s="2"/>
      <c r="M2264" s="6" t="str">
        <f t="shared" si="176"/>
        <v/>
      </c>
      <c r="N2264" s="7" t="str">
        <f>IF($D2264="", "", IF(COUNTIF(Budgets!$T$11:$T$20, $D2264)&gt;0, $F$9, IF(COUNTIF(Budgets!$T$22:$T$46, $D2264)&gt;0, $E$9, "")))</f>
        <v/>
      </c>
      <c r="P2264" s="12" t="str">
        <f t="shared" si="177"/>
        <v/>
      </c>
      <c r="R2264" s="12" t="str">
        <f t="shared" si="178"/>
        <v/>
      </c>
      <c r="T2264" s="12" t="str">
        <f ca="1">IFERROR(INDEX(Report!$BE$6:$BE$17, MATCH($P2264, Report!$AZ$6:$AZ$17, 0)), "")</f>
        <v/>
      </c>
      <c r="V2264" s="12" t="str">
        <f t="shared" ca="1" si="179"/>
        <v/>
      </c>
      <c r="X2264" s="12" t="str">
        <f>IF($B2264="", "", IF(OR(ISNUMBER($B2264)=FALSE, $B2264&lt;Report!$AX$6, $B2264&gt;Report!$AY$17), "Red", ""))</f>
        <v/>
      </c>
    </row>
    <row r="2265" spans="1:24" x14ac:dyDescent="0.25">
      <c r="A2265" s="2"/>
      <c r="B2265" s="86"/>
      <c r="C2265" s="87"/>
      <c r="D2265" s="88"/>
      <c r="E2265" s="89"/>
      <c r="F2265" s="90"/>
      <c r="G2265" s="2"/>
      <c r="H2265" s="38" t="str">
        <f t="shared" si="175"/>
        <v/>
      </c>
      <c r="I2265" s="2"/>
      <c r="M2265" s="6" t="str">
        <f t="shared" si="176"/>
        <v/>
      </c>
      <c r="N2265" s="7" t="str">
        <f>IF($D2265="", "", IF(COUNTIF(Budgets!$T$11:$T$20, $D2265)&gt;0, $F$9, IF(COUNTIF(Budgets!$T$22:$T$46, $D2265)&gt;0, $E$9, "")))</f>
        <v/>
      </c>
      <c r="P2265" s="12" t="str">
        <f t="shared" si="177"/>
        <v/>
      </c>
      <c r="R2265" s="12" t="str">
        <f t="shared" si="178"/>
        <v/>
      </c>
      <c r="T2265" s="12" t="str">
        <f ca="1">IFERROR(INDEX(Report!$BE$6:$BE$17, MATCH($P2265, Report!$AZ$6:$AZ$17, 0)), "")</f>
        <v/>
      </c>
      <c r="V2265" s="12" t="str">
        <f t="shared" ca="1" si="179"/>
        <v/>
      </c>
      <c r="X2265" s="12" t="str">
        <f>IF($B2265="", "", IF(OR(ISNUMBER($B2265)=FALSE, $B2265&lt;Report!$AX$6, $B2265&gt;Report!$AY$17), "Red", ""))</f>
        <v/>
      </c>
    </row>
    <row r="2266" spans="1:24" x14ac:dyDescent="0.25">
      <c r="A2266" s="2"/>
      <c r="B2266" s="86"/>
      <c r="C2266" s="87"/>
      <c r="D2266" s="88"/>
      <c r="E2266" s="89"/>
      <c r="F2266" s="90"/>
      <c r="G2266" s="2"/>
      <c r="H2266" s="38" t="str">
        <f t="shared" si="175"/>
        <v/>
      </c>
      <c r="I2266" s="2"/>
      <c r="M2266" s="6" t="str">
        <f t="shared" si="176"/>
        <v/>
      </c>
      <c r="N2266" s="7" t="str">
        <f>IF($D2266="", "", IF(COUNTIF(Budgets!$T$11:$T$20, $D2266)&gt;0, $F$9, IF(COUNTIF(Budgets!$T$22:$T$46, $D2266)&gt;0, $E$9, "")))</f>
        <v/>
      </c>
      <c r="P2266" s="12" t="str">
        <f t="shared" si="177"/>
        <v/>
      </c>
      <c r="R2266" s="12" t="str">
        <f t="shared" si="178"/>
        <v/>
      </c>
      <c r="T2266" s="12" t="str">
        <f ca="1">IFERROR(INDEX(Report!$BE$6:$BE$17, MATCH($P2266, Report!$AZ$6:$AZ$17, 0)), "")</f>
        <v/>
      </c>
      <c r="V2266" s="12" t="str">
        <f t="shared" ca="1" si="179"/>
        <v/>
      </c>
      <c r="X2266" s="12" t="str">
        <f>IF($B2266="", "", IF(OR(ISNUMBER($B2266)=FALSE, $B2266&lt;Report!$AX$6, $B2266&gt;Report!$AY$17), "Red", ""))</f>
        <v/>
      </c>
    </row>
    <row r="2267" spans="1:24" x14ac:dyDescent="0.25">
      <c r="A2267" s="2"/>
      <c r="B2267" s="86"/>
      <c r="C2267" s="87"/>
      <c r="D2267" s="88"/>
      <c r="E2267" s="89"/>
      <c r="F2267" s="90"/>
      <c r="G2267" s="2"/>
      <c r="H2267" s="38" t="str">
        <f t="shared" si="175"/>
        <v/>
      </c>
      <c r="I2267" s="2"/>
      <c r="M2267" s="6" t="str">
        <f t="shared" si="176"/>
        <v/>
      </c>
      <c r="N2267" s="7" t="str">
        <f>IF($D2267="", "", IF(COUNTIF(Budgets!$T$11:$T$20, $D2267)&gt;0, $F$9, IF(COUNTIF(Budgets!$T$22:$T$46, $D2267)&gt;0, $E$9, "")))</f>
        <v/>
      </c>
      <c r="P2267" s="12" t="str">
        <f t="shared" si="177"/>
        <v/>
      </c>
      <c r="R2267" s="12" t="str">
        <f t="shared" si="178"/>
        <v/>
      </c>
      <c r="T2267" s="12" t="str">
        <f ca="1">IFERROR(INDEX(Report!$BE$6:$BE$17, MATCH($P2267, Report!$AZ$6:$AZ$17, 0)), "")</f>
        <v/>
      </c>
      <c r="V2267" s="12" t="str">
        <f t="shared" ca="1" si="179"/>
        <v/>
      </c>
      <c r="X2267" s="12" t="str">
        <f>IF($B2267="", "", IF(OR(ISNUMBER($B2267)=FALSE, $B2267&lt;Report!$AX$6, $B2267&gt;Report!$AY$17), "Red", ""))</f>
        <v/>
      </c>
    </row>
    <row r="2268" spans="1:24" x14ac:dyDescent="0.25">
      <c r="A2268" s="2"/>
      <c r="B2268" s="86"/>
      <c r="C2268" s="87"/>
      <c r="D2268" s="88"/>
      <c r="E2268" s="89"/>
      <c r="F2268" s="90"/>
      <c r="G2268" s="2"/>
      <c r="H2268" s="38" t="str">
        <f t="shared" si="175"/>
        <v/>
      </c>
      <c r="I2268" s="2"/>
      <c r="M2268" s="6" t="str">
        <f t="shared" si="176"/>
        <v/>
      </c>
      <c r="N2268" s="7" t="str">
        <f>IF($D2268="", "", IF(COUNTIF(Budgets!$T$11:$T$20, $D2268)&gt;0, $F$9, IF(COUNTIF(Budgets!$T$22:$T$46, $D2268)&gt;0, $E$9, "")))</f>
        <v/>
      </c>
      <c r="P2268" s="12" t="str">
        <f t="shared" si="177"/>
        <v/>
      </c>
      <c r="R2268" s="12" t="str">
        <f t="shared" si="178"/>
        <v/>
      </c>
      <c r="T2268" s="12" t="str">
        <f ca="1">IFERROR(INDEX(Report!$BE$6:$BE$17, MATCH($P2268, Report!$AZ$6:$AZ$17, 0)), "")</f>
        <v/>
      </c>
      <c r="V2268" s="12" t="str">
        <f t="shared" ca="1" si="179"/>
        <v/>
      </c>
      <c r="X2268" s="12" t="str">
        <f>IF($B2268="", "", IF(OR(ISNUMBER($B2268)=FALSE, $B2268&lt;Report!$AX$6, $B2268&gt;Report!$AY$17), "Red", ""))</f>
        <v/>
      </c>
    </row>
    <row r="2269" spans="1:24" x14ac:dyDescent="0.25">
      <c r="A2269" s="2"/>
      <c r="B2269" s="86"/>
      <c r="C2269" s="87"/>
      <c r="D2269" s="88"/>
      <c r="E2269" s="89"/>
      <c r="F2269" s="90"/>
      <c r="G2269" s="2"/>
      <c r="H2269" s="38" t="str">
        <f t="shared" si="175"/>
        <v/>
      </c>
      <c r="I2269" s="2"/>
      <c r="M2269" s="6" t="str">
        <f t="shared" si="176"/>
        <v/>
      </c>
      <c r="N2269" s="7" t="str">
        <f>IF($D2269="", "", IF(COUNTIF(Budgets!$T$11:$T$20, $D2269)&gt;0, $F$9, IF(COUNTIF(Budgets!$T$22:$T$46, $D2269)&gt;0, $E$9, "")))</f>
        <v/>
      </c>
      <c r="P2269" s="12" t="str">
        <f t="shared" si="177"/>
        <v/>
      </c>
      <c r="R2269" s="12" t="str">
        <f t="shared" si="178"/>
        <v/>
      </c>
      <c r="T2269" s="12" t="str">
        <f ca="1">IFERROR(INDEX(Report!$BE$6:$BE$17, MATCH($P2269, Report!$AZ$6:$AZ$17, 0)), "")</f>
        <v/>
      </c>
      <c r="V2269" s="12" t="str">
        <f t="shared" ca="1" si="179"/>
        <v/>
      </c>
      <c r="X2269" s="12" t="str">
        <f>IF($B2269="", "", IF(OR(ISNUMBER($B2269)=FALSE, $B2269&lt;Report!$AX$6, $B2269&gt;Report!$AY$17), "Red", ""))</f>
        <v/>
      </c>
    </row>
    <row r="2270" spans="1:24" x14ac:dyDescent="0.25">
      <c r="A2270" s="2"/>
      <c r="B2270" s="86"/>
      <c r="C2270" s="87"/>
      <c r="D2270" s="88"/>
      <c r="E2270" s="89"/>
      <c r="F2270" s="90"/>
      <c r="G2270" s="2"/>
      <c r="H2270" s="38" t="str">
        <f t="shared" si="175"/>
        <v/>
      </c>
      <c r="I2270" s="2"/>
      <c r="M2270" s="6" t="str">
        <f t="shared" si="176"/>
        <v/>
      </c>
      <c r="N2270" s="7" t="str">
        <f>IF($D2270="", "", IF(COUNTIF(Budgets!$T$11:$T$20, $D2270)&gt;0, $F$9, IF(COUNTIF(Budgets!$T$22:$T$46, $D2270)&gt;0, $E$9, "")))</f>
        <v/>
      </c>
      <c r="P2270" s="12" t="str">
        <f t="shared" si="177"/>
        <v/>
      </c>
      <c r="R2270" s="12" t="str">
        <f t="shared" si="178"/>
        <v/>
      </c>
      <c r="T2270" s="12" t="str">
        <f ca="1">IFERROR(INDEX(Report!$BE$6:$BE$17, MATCH($P2270, Report!$AZ$6:$AZ$17, 0)), "")</f>
        <v/>
      </c>
      <c r="V2270" s="12" t="str">
        <f t="shared" ca="1" si="179"/>
        <v/>
      </c>
      <c r="X2270" s="12" t="str">
        <f>IF($B2270="", "", IF(OR(ISNUMBER($B2270)=FALSE, $B2270&lt;Report!$AX$6, $B2270&gt;Report!$AY$17), "Red", ""))</f>
        <v/>
      </c>
    </row>
    <row r="2271" spans="1:24" x14ac:dyDescent="0.25">
      <c r="A2271" s="2"/>
      <c r="B2271" s="86"/>
      <c r="C2271" s="87"/>
      <c r="D2271" s="88"/>
      <c r="E2271" s="89"/>
      <c r="F2271" s="90"/>
      <c r="G2271" s="2"/>
      <c r="H2271" s="38" t="str">
        <f t="shared" si="175"/>
        <v/>
      </c>
      <c r="I2271" s="2"/>
      <c r="M2271" s="6" t="str">
        <f t="shared" si="176"/>
        <v/>
      </c>
      <c r="N2271" s="7" t="str">
        <f>IF($D2271="", "", IF(COUNTIF(Budgets!$T$11:$T$20, $D2271)&gt;0, $F$9, IF(COUNTIF(Budgets!$T$22:$T$46, $D2271)&gt;0, $E$9, "")))</f>
        <v/>
      </c>
      <c r="P2271" s="12" t="str">
        <f t="shared" si="177"/>
        <v/>
      </c>
      <c r="R2271" s="12" t="str">
        <f t="shared" si="178"/>
        <v/>
      </c>
      <c r="T2271" s="12" t="str">
        <f ca="1">IFERROR(INDEX(Report!$BE$6:$BE$17, MATCH($P2271, Report!$AZ$6:$AZ$17, 0)), "")</f>
        <v/>
      </c>
      <c r="V2271" s="12" t="str">
        <f t="shared" ca="1" si="179"/>
        <v/>
      </c>
      <c r="X2271" s="12" t="str">
        <f>IF($B2271="", "", IF(OR(ISNUMBER($B2271)=FALSE, $B2271&lt;Report!$AX$6, $B2271&gt;Report!$AY$17), "Red", ""))</f>
        <v/>
      </c>
    </row>
    <row r="2272" spans="1:24" x14ac:dyDescent="0.25">
      <c r="A2272" s="2"/>
      <c r="B2272" s="86"/>
      <c r="C2272" s="87"/>
      <c r="D2272" s="88"/>
      <c r="E2272" s="89"/>
      <c r="F2272" s="90"/>
      <c r="G2272" s="2"/>
      <c r="H2272" s="38" t="str">
        <f t="shared" si="175"/>
        <v/>
      </c>
      <c r="I2272" s="2"/>
      <c r="M2272" s="6" t="str">
        <f t="shared" si="176"/>
        <v/>
      </c>
      <c r="N2272" s="7" t="str">
        <f>IF($D2272="", "", IF(COUNTIF(Budgets!$T$11:$T$20, $D2272)&gt;0, $F$9, IF(COUNTIF(Budgets!$T$22:$T$46, $D2272)&gt;0, $E$9, "")))</f>
        <v/>
      </c>
      <c r="P2272" s="12" t="str">
        <f t="shared" si="177"/>
        <v/>
      </c>
      <c r="R2272" s="12" t="str">
        <f t="shared" si="178"/>
        <v/>
      </c>
      <c r="T2272" s="12" t="str">
        <f ca="1">IFERROR(INDEX(Report!$BE$6:$BE$17, MATCH($P2272, Report!$AZ$6:$AZ$17, 0)), "")</f>
        <v/>
      </c>
      <c r="V2272" s="12" t="str">
        <f t="shared" ca="1" si="179"/>
        <v/>
      </c>
      <c r="X2272" s="12" t="str">
        <f>IF($B2272="", "", IF(OR(ISNUMBER($B2272)=FALSE, $B2272&lt;Report!$AX$6, $B2272&gt;Report!$AY$17), "Red", ""))</f>
        <v/>
      </c>
    </row>
    <row r="2273" spans="1:24" x14ac:dyDescent="0.25">
      <c r="A2273" s="2"/>
      <c r="B2273" s="86"/>
      <c r="C2273" s="87"/>
      <c r="D2273" s="88"/>
      <c r="E2273" s="89"/>
      <c r="F2273" s="90"/>
      <c r="G2273" s="2"/>
      <c r="H2273" s="38" t="str">
        <f t="shared" si="175"/>
        <v/>
      </c>
      <c r="I2273" s="2"/>
      <c r="M2273" s="6" t="str">
        <f t="shared" si="176"/>
        <v/>
      </c>
      <c r="N2273" s="7" t="str">
        <f>IF($D2273="", "", IF(COUNTIF(Budgets!$T$11:$T$20, $D2273)&gt;0, $F$9, IF(COUNTIF(Budgets!$T$22:$T$46, $D2273)&gt;0, $E$9, "")))</f>
        <v/>
      </c>
      <c r="P2273" s="12" t="str">
        <f t="shared" si="177"/>
        <v/>
      </c>
      <c r="R2273" s="12" t="str">
        <f t="shared" si="178"/>
        <v/>
      </c>
      <c r="T2273" s="12" t="str">
        <f ca="1">IFERROR(INDEX(Report!$BE$6:$BE$17, MATCH($P2273, Report!$AZ$6:$AZ$17, 0)), "")</f>
        <v/>
      </c>
      <c r="V2273" s="12" t="str">
        <f t="shared" ca="1" si="179"/>
        <v/>
      </c>
      <c r="X2273" s="12" t="str">
        <f>IF($B2273="", "", IF(OR(ISNUMBER($B2273)=FALSE, $B2273&lt;Report!$AX$6, $B2273&gt;Report!$AY$17), "Red", ""))</f>
        <v/>
      </c>
    </row>
    <row r="2274" spans="1:24" x14ac:dyDescent="0.25">
      <c r="A2274" s="2"/>
      <c r="B2274" s="86"/>
      <c r="C2274" s="87"/>
      <c r="D2274" s="88"/>
      <c r="E2274" s="89"/>
      <c r="F2274" s="90"/>
      <c r="G2274" s="2"/>
      <c r="H2274" s="38" t="str">
        <f t="shared" si="175"/>
        <v/>
      </c>
      <c r="I2274" s="2"/>
      <c r="M2274" s="6" t="str">
        <f t="shared" si="176"/>
        <v/>
      </c>
      <c r="N2274" s="7" t="str">
        <f>IF($D2274="", "", IF(COUNTIF(Budgets!$T$11:$T$20, $D2274)&gt;0, $F$9, IF(COUNTIF(Budgets!$T$22:$T$46, $D2274)&gt;0, $E$9, "")))</f>
        <v/>
      </c>
      <c r="P2274" s="12" t="str">
        <f t="shared" si="177"/>
        <v/>
      </c>
      <c r="R2274" s="12" t="str">
        <f t="shared" si="178"/>
        <v/>
      </c>
      <c r="T2274" s="12" t="str">
        <f ca="1">IFERROR(INDEX(Report!$BE$6:$BE$17, MATCH($P2274, Report!$AZ$6:$AZ$17, 0)), "")</f>
        <v/>
      </c>
      <c r="V2274" s="12" t="str">
        <f t="shared" ca="1" si="179"/>
        <v/>
      </c>
      <c r="X2274" s="12" t="str">
        <f>IF($B2274="", "", IF(OR(ISNUMBER($B2274)=FALSE, $B2274&lt;Report!$AX$6, $B2274&gt;Report!$AY$17), "Red", ""))</f>
        <v/>
      </c>
    </row>
    <row r="2275" spans="1:24" x14ac:dyDescent="0.25">
      <c r="A2275" s="2"/>
      <c r="B2275" s="86"/>
      <c r="C2275" s="87"/>
      <c r="D2275" s="88"/>
      <c r="E2275" s="89"/>
      <c r="F2275" s="90"/>
      <c r="G2275" s="2"/>
      <c r="H2275" s="38" t="str">
        <f t="shared" si="175"/>
        <v/>
      </c>
      <c r="I2275" s="2"/>
      <c r="M2275" s="6" t="str">
        <f t="shared" si="176"/>
        <v/>
      </c>
      <c r="N2275" s="7" t="str">
        <f>IF($D2275="", "", IF(COUNTIF(Budgets!$T$11:$T$20, $D2275)&gt;0, $F$9, IF(COUNTIF(Budgets!$T$22:$T$46, $D2275)&gt;0, $E$9, "")))</f>
        <v/>
      </c>
      <c r="P2275" s="12" t="str">
        <f t="shared" si="177"/>
        <v/>
      </c>
      <c r="R2275" s="12" t="str">
        <f t="shared" si="178"/>
        <v/>
      </c>
      <c r="T2275" s="12" t="str">
        <f ca="1">IFERROR(INDEX(Report!$BE$6:$BE$17, MATCH($P2275, Report!$AZ$6:$AZ$17, 0)), "")</f>
        <v/>
      </c>
      <c r="V2275" s="12" t="str">
        <f t="shared" ca="1" si="179"/>
        <v/>
      </c>
      <c r="X2275" s="12" t="str">
        <f>IF($B2275="", "", IF(OR(ISNUMBER($B2275)=FALSE, $B2275&lt;Report!$AX$6, $B2275&gt;Report!$AY$17), "Red", ""))</f>
        <v/>
      </c>
    </row>
    <row r="2276" spans="1:24" x14ac:dyDescent="0.25">
      <c r="A2276" s="2"/>
      <c r="B2276" s="86"/>
      <c r="C2276" s="87"/>
      <c r="D2276" s="88"/>
      <c r="E2276" s="89"/>
      <c r="F2276" s="90"/>
      <c r="G2276" s="2"/>
      <c r="H2276" s="38" t="str">
        <f t="shared" si="175"/>
        <v/>
      </c>
      <c r="I2276" s="2"/>
      <c r="M2276" s="6" t="str">
        <f t="shared" si="176"/>
        <v/>
      </c>
      <c r="N2276" s="7" t="str">
        <f>IF($D2276="", "", IF(COUNTIF(Budgets!$T$11:$T$20, $D2276)&gt;0, $F$9, IF(COUNTIF(Budgets!$T$22:$T$46, $D2276)&gt;0, $E$9, "")))</f>
        <v/>
      </c>
      <c r="P2276" s="12" t="str">
        <f t="shared" si="177"/>
        <v/>
      </c>
      <c r="R2276" s="12" t="str">
        <f t="shared" si="178"/>
        <v/>
      </c>
      <c r="T2276" s="12" t="str">
        <f ca="1">IFERROR(INDEX(Report!$BE$6:$BE$17, MATCH($P2276, Report!$AZ$6:$AZ$17, 0)), "")</f>
        <v/>
      </c>
      <c r="V2276" s="12" t="str">
        <f t="shared" ca="1" si="179"/>
        <v/>
      </c>
      <c r="X2276" s="12" t="str">
        <f>IF($B2276="", "", IF(OR(ISNUMBER($B2276)=FALSE, $B2276&lt;Report!$AX$6, $B2276&gt;Report!$AY$17), "Red", ""))</f>
        <v/>
      </c>
    </row>
    <row r="2277" spans="1:24" x14ac:dyDescent="0.25">
      <c r="A2277" s="2"/>
      <c r="B2277" s="86"/>
      <c r="C2277" s="87"/>
      <c r="D2277" s="88"/>
      <c r="E2277" s="89"/>
      <c r="F2277" s="90"/>
      <c r="G2277" s="2"/>
      <c r="H2277" s="38" t="str">
        <f t="shared" si="175"/>
        <v/>
      </c>
      <c r="I2277" s="2"/>
      <c r="M2277" s="6" t="str">
        <f t="shared" si="176"/>
        <v/>
      </c>
      <c r="N2277" s="7" t="str">
        <f>IF($D2277="", "", IF(COUNTIF(Budgets!$T$11:$T$20, $D2277)&gt;0, $F$9, IF(COUNTIF(Budgets!$T$22:$T$46, $D2277)&gt;0, $E$9, "")))</f>
        <v/>
      </c>
      <c r="P2277" s="12" t="str">
        <f t="shared" si="177"/>
        <v/>
      </c>
      <c r="R2277" s="12" t="str">
        <f t="shared" si="178"/>
        <v/>
      </c>
      <c r="T2277" s="12" t="str">
        <f ca="1">IFERROR(INDEX(Report!$BE$6:$BE$17, MATCH($P2277, Report!$AZ$6:$AZ$17, 0)), "")</f>
        <v/>
      </c>
      <c r="V2277" s="12" t="str">
        <f t="shared" ca="1" si="179"/>
        <v/>
      </c>
      <c r="X2277" s="12" t="str">
        <f>IF($B2277="", "", IF(OR(ISNUMBER($B2277)=FALSE, $B2277&lt;Report!$AX$6, $B2277&gt;Report!$AY$17), "Red", ""))</f>
        <v/>
      </c>
    </row>
    <row r="2278" spans="1:24" x14ac:dyDescent="0.25">
      <c r="A2278" s="2"/>
      <c r="B2278" s="86"/>
      <c r="C2278" s="87"/>
      <c r="D2278" s="88"/>
      <c r="E2278" s="89"/>
      <c r="F2278" s="90"/>
      <c r="G2278" s="2"/>
      <c r="H2278" s="38" t="str">
        <f t="shared" si="175"/>
        <v/>
      </c>
      <c r="I2278" s="2"/>
      <c r="M2278" s="6" t="str">
        <f t="shared" si="176"/>
        <v/>
      </c>
      <c r="N2278" s="7" t="str">
        <f>IF($D2278="", "", IF(COUNTIF(Budgets!$T$11:$T$20, $D2278)&gt;0, $F$9, IF(COUNTIF(Budgets!$T$22:$T$46, $D2278)&gt;0, $E$9, "")))</f>
        <v/>
      </c>
      <c r="P2278" s="12" t="str">
        <f t="shared" si="177"/>
        <v/>
      </c>
      <c r="R2278" s="12" t="str">
        <f t="shared" si="178"/>
        <v/>
      </c>
      <c r="T2278" s="12" t="str">
        <f ca="1">IFERROR(INDEX(Report!$BE$6:$BE$17, MATCH($P2278, Report!$AZ$6:$AZ$17, 0)), "")</f>
        <v/>
      </c>
      <c r="V2278" s="12" t="str">
        <f t="shared" ca="1" si="179"/>
        <v/>
      </c>
      <c r="X2278" s="12" t="str">
        <f>IF($B2278="", "", IF(OR(ISNUMBER($B2278)=FALSE, $B2278&lt;Report!$AX$6, $B2278&gt;Report!$AY$17), "Red", ""))</f>
        <v/>
      </c>
    </row>
    <row r="2279" spans="1:24" x14ac:dyDescent="0.25">
      <c r="A2279" s="2"/>
      <c r="B2279" s="86"/>
      <c r="C2279" s="87"/>
      <c r="D2279" s="88"/>
      <c r="E2279" s="89"/>
      <c r="F2279" s="90"/>
      <c r="G2279" s="2"/>
      <c r="H2279" s="38" t="str">
        <f t="shared" si="175"/>
        <v/>
      </c>
      <c r="I2279" s="2"/>
      <c r="M2279" s="6" t="str">
        <f t="shared" si="176"/>
        <v/>
      </c>
      <c r="N2279" s="7" t="str">
        <f>IF($D2279="", "", IF(COUNTIF(Budgets!$T$11:$T$20, $D2279)&gt;0, $F$9, IF(COUNTIF(Budgets!$T$22:$T$46, $D2279)&gt;0, $E$9, "")))</f>
        <v/>
      </c>
      <c r="P2279" s="12" t="str">
        <f t="shared" si="177"/>
        <v/>
      </c>
      <c r="R2279" s="12" t="str">
        <f t="shared" si="178"/>
        <v/>
      </c>
      <c r="T2279" s="12" t="str">
        <f ca="1">IFERROR(INDEX(Report!$BE$6:$BE$17, MATCH($P2279, Report!$AZ$6:$AZ$17, 0)), "")</f>
        <v/>
      </c>
      <c r="V2279" s="12" t="str">
        <f t="shared" ca="1" si="179"/>
        <v/>
      </c>
      <c r="X2279" s="12" t="str">
        <f>IF($B2279="", "", IF(OR(ISNUMBER($B2279)=FALSE, $B2279&lt;Report!$AX$6, $B2279&gt;Report!$AY$17), "Red", ""))</f>
        <v/>
      </c>
    </row>
    <row r="2280" spans="1:24" x14ac:dyDescent="0.25">
      <c r="A2280" s="2"/>
      <c r="B2280" s="86"/>
      <c r="C2280" s="87"/>
      <c r="D2280" s="88"/>
      <c r="E2280" s="89"/>
      <c r="F2280" s="90"/>
      <c r="G2280" s="2"/>
      <c r="H2280" s="38" t="str">
        <f t="shared" si="175"/>
        <v/>
      </c>
      <c r="I2280" s="2"/>
      <c r="M2280" s="6" t="str">
        <f t="shared" si="176"/>
        <v/>
      </c>
      <c r="N2280" s="7" t="str">
        <f>IF($D2280="", "", IF(COUNTIF(Budgets!$T$11:$T$20, $D2280)&gt;0, $F$9, IF(COUNTIF(Budgets!$T$22:$T$46, $D2280)&gt;0, $E$9, "")))</f>
        <v/>
      </c>
      <c r="P2280" s="12" t="str">
        <f t="shared" si="177"/>
        <v/>
      </c>
      <c r="R2280" s="12" t="str">
        <f t="shared" si="178"/>
        <v/>
      </c>
      <c r="T2280" s="12" t="str">
        <f ca="1">IFERROR(INDEX(Report!$BE$6:$BE$17, MATCH($P2280, Report!$AZ$6:$AZ$17, 0)), "")</f>
        <v/>
      </c>
      <c r="V2280" s="12" t="str">
        <f t="shared" ca="1" si="179"/>
        <v/>
      </c>
      <c r="X2280" s="12" t="str">
        <f>IF($B2280="", "", IF(OR(ISNUMBER($B2280)=FALSE, $B2280&lt;Report!$AX$6, $B2280&gt;Report!$AY$17), "Red", ""))</f>
        <v/>
      </c>
    </row>
    <row r="2281" spans="1:24" x14ac:dyDescent="0.25">
      <c r="A2281" s="2"/>
      <c r="B2281" s="86"/>
      <c r="C2281" s="87"/>
      <c r="D2281" s="88"/>
      <c r="E2281" s="89"/>
      <c r="F2281" s="90"/>
      <c r="G2281" s="2"/>
      <c r="H2281" s="38" t="str">
        <f t="shared" si="175"/>
        <v/>
      </c>
      <c r="I2281" s="2"/>
      <c r="M2281" s="6" t="str">
        <f t="shared" si="176"/>
        <v/>
      </c>
      <c r="N2281" s="7" t="str">
        <f>IF($D2281="", "", IF(COUNTIF(Budgets!$T$11:$T$20, $D2281)&gt;0, $F$9, IF(COUNTIF(Budgets!$T$22:$T$46, $D2281)&gt;0, $E$9, "")))</f>
        <v/>
      </c>
      <c r="P2281" s="12" t="str">
        <f t="shared" si="177"/>
        <v/>
      </c>
      <c r="R2281" s="12" t="str">
        <f t="shared" si="178"/>
        <v/>
      </c>
      <c r="T2281" s="12" t="str">
        <f ca="1">IFERROR(INDEX(Report!$BE$6:$BE$17, MATCH($P2281, Report!$AZ$6:$AZ$17, 0)), "")</f>
        <v/>
      </c>
      <c r="V2281" s="12" t="str">
        <f t="shared" ca="1" si="179"/>
        <v/>
      </c>
      <c r="X2281" s="12" t="str">
        <f>IF($B2281="", "", IF(OR(ISNUMBER($B2281)=FALSE, $B2281&lt;Report!$AX$6, $B2281&gt;Report!$AY$17), "Red", ""))</f>
        <v/>
      </c>
    </row>
    <row r="2282" spans="1:24" x14ac:dyDescent="0.25">
      <c r="A2282" s="2"/>
      <c r="B2282" s="86"/>
      <c r="C2282" s="87"/>
      <c r="D2282" s="88"/>
      <c r="E2282" s="89"/>
      <c r="F2282" s="90"/>
      <c r="G2282" s="2"/>
      <c r="H2282" s="38" t="str">
        <f t="shared" si="175"/>
        <v/>
      </c>
      <c r="I2282" s="2"/>
      <c r="M2282" s="6" t="str">
        <f t="shared" si="176"/>
        <v/>
      </c>
      <c r="N2282" s="7" t="str">
        <f>IF($D2282="", "", IF(COUNTIF(Budgets!$T$11:$T$20, $D2282)&gt;0, $F$9, IF(COUNTIF(Budgets!$T$22:$T$46, $D2282)&gt;0, $E$9, "")))</f>
        <v/>
      </c>
      <c r="P2282" s="12" t="str">
        <f t="shared" si="177"/>
        <v/>
      </c>
      <c r="R2282" s="12" t="str">
        <f t="shared" si="178"/>
        <v/>
      </c>
      <c r="T2282" s="12" t="str">
        <f ca="1">IFERROR(INDEX(Report!$BE$6:$BE$17, MATCH($P2282, Report!$AZ$6:$AZ$17, 0)), "")</f>
        <v/>
      </c>
      <c r="V2282" s="12" t="str">
        <f t="shared" ca="1" si="179"/>
        <v/>
      </c>
      <c r="X2282" s="12" t="str">
        <f>IF($B2282="", "", IF(OR(ISNUMBER($B2282)=FALSE, $B2282&lt;Report!$AX$6, $B2282&gt;Report!$AY$17), "Red", ""))</f>
        <v/>
      </c>
    </row>
    <row r="2283" spans="1:24" x14ac:dyDescent="0.25">
      <c r="A2283" s="2"/>
      <c r="B2283" s="86"/>
      <c r="C2283" s="87"/>
      <c r="D2283" s="88"/>
      <c r="E2283" s="89"/>
      <c r="F2283" s="90"/>
      <c r="G2283" s="2"/>
      <c r="H2283" s="38" t="str">
        <f t="shared" si="175"/>
        <v/>
      </c>
      <c r="I2283" s="2"/>
      <c r="M2283" s="6" t="str">
        <f t="shared" si="176"/>
        <v/>
      </c>
      <c r="N2283" s="7" t="str">
        <f>IF($D2283="", "", IF(COUNTIF(Budgets!$T$11:$T$20, $D2283)&gt;0, $F$9, IF(COUNTIF(Budgets!$T$22:$T$46, $D2283)&gt;0, $E$9, "")))</f>
        <v/>
      </c>
      <c r="P2283" s="12" t="str">
        <f t="shared" si="177"/>
        <v/>
      </c>
      <c r="R2283" s="12" t="str">
        <f t="shared" si="178"/>
        <v/>
      </c>
      <c r="T2283" s="12" t="str">
        <f ca="1">IFERROR(INDEX(Report!$BE$6:$BE$17, MATCH($P2283, Report!$AZ$6:$AZ$17, 0)), "")</f>
        <v/>
      </c>
      <c r="V2283" s="12" t="str">
        <f t="shared" ca="1" si="179"/>
        <v/>
      </c>
      <c r="X2283" s="12" t="str">
        <f>IF($B2283="", "", IF(OR(ISNUMBER($B2283)=FALSE, $B2283&lt;Report!$AX$6, $B2283&gt;Report!$AY$17), "Red", ""))</f>
        <v/>
      </c>
    </row>
    <row r="2284" spans="1:24" x14ac:dyDescent="0.25">
      <c r="A2284" s="2"/>
      <c r="B2284" s="86"/>
      <c r="C2284" s="87"/>
      <c r="D2284" s="88"/>
      <c r="E2284" s="89"/>
      <c r="F2284" s="90"/>
      <c r="G2284" s="2"/>
      <c r="H2284" s="38" t="str">
        <f t="shared" si="175"/>
        <v/>
      </c>
      <c r="I2284" s="2"/>
      <c r="M2284" s="6" t="str">
        <f t="shared" si="176"/>
        <v/>
      </c>
      <c r="N2284" s="7" t="str">
        <f>IF($D2284="", "", IF(COUNTIF(Budgets!$T$11:$T$20, $D2284)&gt;0, $F$9, IF(COUNTIF(Budgets!$T$22:$T$46, $D2284)&gt;0, $E$9, "")))</f>
        <v/>
      </c>
      <c r="P2284" s="12" t="str">
        <f t="shared" si="177"/>
        <v/>
      </c>
      <c r="R2284" s="12" t="str">
        <f t="shared" si="178"/>
        <v/>
      </c>
      <c r="T2284" s="12" t="str">
        <f ca="1">IFERROR(INDEX(Report!$BE$6:$BE$17, MATCH($P2284, Report!$AZ$6:$AZ$17, 0)), "")</f>
        <v/>
      </c>
      <c r="V2284" s="12" t="str">
        <f t="shared" ca="1" si="179"/>
        <v/>
      </c>
      <c r="X2284" s="12" t="str">
        <f>IF($B2284="", "", IF(OR(ISNUMBER($B2284)=FALSE, $B2284&lt;Report!$AX$6, $B2284&gt;Report!$AY$17), "Red", ""))</f>
        <v/>
      </c>
    </row>
    <row r="2285" spans="1:24" x14ac:dyDescent="0.25">
      <c r="A2285" s="2"/>
      <c r="B2285" s="86"/>
      <c r="C2285" s="87"/>
      <c r="D2285" s="88"/>
      <c r="E2285" s="89"/>
      <c r="F2285" s="90"/>
      <c r="G2285" s="2"/>
      <c r="H2285" s="38" t="str">
        <f t="shared" si="175"/>
        <v/>
      </c>
      <c r="I2285" s="2"/>
      <c r="M2285" s="6" t="str">
        <f t="shared" si="176"/>
        <v/>
      </c>
      <c r="N2285" s="7" t="str">
        <f>IF($D2285="", "", IF(COUNTIF(Budgets!$T$11:$T$20, $D2285)&gt;0, $F$9, IF(COUNTIF(Budgets!$T$22:$T$46, $D2285)&gt;0, $E$9, "")))</f>
        <v/>
      </c>
      <c r="P2285" s="12" t="str">
        <f t="shared" si="177"/>
        <v/>
      </c>
      <c r="R2285" s="12" t="str">
        <f t="shared" si="178"/>
        <v/>
      </c>
      <c r="T2285" s="12" t="str">
        <f ca="1">IFERROR(INDEX(Report!$BE$6:$BE$17, MATCH($P2285, Report!$AZ$6:$AZ$17, 0)), "")</f>
        <v/>
      </c>
      <c r="V2285" s="12" t="str">
        <f t="shared" ca="1" si="179"/>
        <v/>
      </c>
      <c r="X2285" s="12" t="str">
        <f>IF($B2285="", "", IF(OR(ISNUMBER($B2285)=FALSE, $B2285&lt;Report!$AX$6, $B2285&gt;Report!$AY$17), "Red", ""))</f>
        <v/>
      </c>
    </row>
    <row r="2286" spans="1:24" x14ac:dyDescent="0.25">
      <c r="A2286" s="2"/>
      <c r="B2286" s="86"/>
      <c r="C2286" s="87"/>
      <c r="D2286" s="88"/>
      <c r="E2286" s="89"/>
      <c r="F2286" s="90"/>
      <c r="G2286" s="2"/>
      <c r="H2286" s="38" t="str">
        <f t="shared" si="175"/>
        <v/>
      </c>
      <c r="I2286" s="2"/>
      <c r="M2286" s="6" t="str">
        <f t="shared" si="176"/>
        <v/>
      </c>
      <c r="N2286" s="7" t="str">
        <f>IF($D2286="", "", IF(COUNTIF(Budgets!$T$11:$T$20, $D2286)&gt;0, $F$9, IF(COUNTIF(Budgets!$T$22:$T$46, $D2286)&gt;0, $E$9, "")))</f>
        <v/>
      </c>
      <c r="P2286" s="12" t="str">
        <f t="shared" si="177"/>
        <v/>
      </c>
      <c r="R2286" s="12" t="str">
        <f t="shared" si="178"/>
        <v/>
      </c>
      <c r="T2286" s="12" t="str">
        <f ca="1">IFERROR(INDEX(Report!$BE$6:$BE$17, MATCH($P2286, Report!$AZ$6:$AZ$17, 0)), "")</f>
        <v/>
      </c>
      <c r="V2286" s="12" t="str">
        <f t="shared" ca="1" si="179"/>
        <v/>
      </c>
      <c r="X2286" s="12" t="str">
        <f>IF($B2286="", "", IF(OR(ISNUMBER($B2286)=FALSE, $B2286&lt;Report!$AX$6, $B2286&gt;Report!$AY$17), "Red", ""))</f>
        <v/>
      </c>
    </row>
    <row r="2287" spans="1:24" x14ac:dyDescent="0.25">
      <c r="A2287" s="2"/>
      <c r="B2287" s="86"/>
      <c r="C2287" s="87"/>
      <c r="D2287" s="88"/>
      <c r="E2287" s="89"/>
      <c r="F2287" s="90"/>
      <c r="G2287" s="2"/>
      <c r="H2287" s="38" t="str">
        <f t="shared" si="175"/>
        <v/>
      </c>
      <c r="I2287" s="2"/>
      <c r="M2287" s="6" t="str">
        <f t="shared" si="176"/>
        <v/>
      </c>
      <c r="N2287" s="7" t="str">
        <f>IF($D2287="", "", IF(COUNTIF(Budgets!$T$11:$T$20, $D2287)&gt;0, $F$9, IF(COUNTIF(Budgets!$T$22:$T$46, $D2287)&gt;0, $E$9, "")))</f>
        <v/>
      </c>
      <c r="P2287" s="12" t="str">
        <f t="shared" si="177"/>
        <v/>
      </c>
      <c r="R2287" s="12" t="str">
        <f t="shared" si="178"/>
        <v/>
      </c>
      <c r="T2287" s="12" t="str">
        <f ca="1">IFERROR(INDEX(Report!$BE$6:$BE$17, MATCH($P2287, Report!$AZ$6:$AZ$17, 0)), "")</f>
        <v/>
      </c>
      <c r="V2287" s="12" t="str">
        <f t="shared" ca="1" si="179"/>
        <v/>
      </c>
      <c r="X2287" s="12" t="str">
        <f>IF($B2287="", "", IF(OR(ISNUMBER($B2287)=FALSE, $B2287&lt;Report!$AX$6, $B2287&gt;Report!$AY$17), "Red", ""))</f>
        <v/>
      </c>
    </row>
    <row r="2288" spans="1:24" x14ac:dyDescent="0.25">
      <c r="A2288" s="2"/>
      <c r="B2288" s="86"/>
      <c r="C2288" s="87"/>
      <c r="D2288" s="88"/>
      <c r="E2288" s="89"/>
      <c r="F2288" s="90"/>
      <c r="G2288" s="2"/>
      <c r="H2288" s="38" t="str">
        <f t="shared" si="175"/>
        <v/>
      </c>
      <c r="I2288" s="2"/>
      <c r="M2288" s="6" t="str">
        <f t="shared" si="176"/>
        <v/>
      </c>
      <c r="N2288" s="7" t="str">
        <f>IF($D2288="", "", IF(COUNTIF(Budgets!$T$11:$T$20, $D2288)&gt;0, $F$9, IF(COUNTIF(Budgets!$T$22:$T$46, $D2288)&gt;0, $E$9, "")))</f>
        <v/>
      </c>
      <c r="P2288" s="12" t="str">
        <f t="shared" si="177"/>
        <v/>
      </c>
      <c r="R2288" s="12" t="str">
        <f t="shared" si="178"/>
        <v/>
      </c>
      <c r="T2288" s="12" t="str">
        <f ca="1">IFERROR(INDEX(Report!$BE$6:$BE$17, MATCH($P2288, Report!$AZ$6:$AZ$17, 0)), "")</f>
        <v/>
      </c>
      <c r="V2288" s="12" t="str">
        <f t="shared" ca="1" si="179"/>
        <v/>
      </c>
      <c r="X2288" s="12" t="str">
        <f>IF($B2288="", "", IF(OR(ISNUMBER($B2288)=FALSE, $B2288&lt;Report!$AX$6, $B2288&gt;Report!$AY$17), "Red", ""))</f>
        <v/>
      </c>
    </row>
    <row r="2289" spans="1:24" x14ac:dyDescent="0.25">
      <c r="A2289" s="2"/>
      <c r="B2289" s="86"/>
      <c r="C2289" s="87"/>
      <c r="D2289" s="88"/>
      <c r="E2289" s="89"/>
      <c r="F2289" s="90"/>
      <c r="G2289" s="2"/>
      <c r="H2289" s="38" t="str">
        <f t="shared" si="175"/>
        <v/>
      </c>
      <c r="I2289" s="2"/>
      <c r="M2289" s="6" t="str">
        <f t="shared" si="176"/>
        <v/>
      </c>
      <c r="N2289" s="7" t="str">
        <f>IF($D2289="", "", IF(COUNTIF(Budgets!$T$11:$T$20, $D2289)&gt;0, $F$9, IF(COUNTIF(Budgets!$T$22:$T$46, $D2289)&gt;0, $E$9, "")))</f>
        <v/>
      </c>
      <c r="P2289" s="12" t="str">
        <f t="shared" si="177"/>
        <v/>
      </c>
      <c r="R2289" s="12" t="str">
        <f t="shared" si="178"/>
        <v/>
      </c>
      <c r="T2289" s="12" t="str">
        <f ca="1">IFERROR(INDEX(Report!$BE$6:$BE$17, MATCH($P2289, Report!$AZ$6:$AZ$17, 0)), "")</f>
        <v/>
      </c>
      <c r="V2289" s="12" t="str">
        <f t="shared" ca="1" si="179"/>
        <v/>
      </c>
      <c r="X2289" s="12" t="str">
        <f>IF($B2289="", "", IF(OR(ISNUMBER($B2289)=FALSE, $B2289&lt;Report!$AX$6, $B2289&gt;Report!$AY$17), "Red", ""))</f>
        <v/>
      </c>
    </row>
    <row r="2290" spans="1:24" x14ac:dyDescent="0.25">
      <c r="A2290" s="2"/>
      <c r="B2290" s="86"/>
      <c r="C2290" s="87"/>
      <c r="D2290" s="88"/>
      <c r="E2290" s="89"/>
      <c r="F2290" s="90"/>
      <c r="G2290" s="2"/>
      <c r="H2290" s="38" t="str">
        <f t="shared" si="175"/>
        <v/>
      </c>
      <c r="I2290" s="2"/>
      <c r="M2290" s="6" t="str">
        <f t="shared" si="176"/>
        <v/>
      </c>
      <c r="N2290" s="7" t="str">
        <f>IF($D2290="", "", IF(COUNTIF(Budgets!$T$11:$T$20, $D2290)&gt;0, $F$9, IF(COUNTIF(Budgets!$T$22:$T$46, $D2290)&gt;0, $E$9, "")))</f>
        <v/>
      </c>
      <c r="P2290" s="12" t="str">
        <f t="shared" si="177"/>
        <v/>
      </c>
      <c r="R2290" s="12" t="str">
        <f t="shared" si="178"/>
        <v/>
      </c>
      <c r="T2290" s="12" t="str">
        <f ca="1">IFERROR(INDEX(Report!$BE$6:$BE$17, MATCH($P2290, Report!$AZ$6:$AZ$17, 0)), "")</f>
        <v/>
      </c>
      <c r="V2290" s="12" t="str">
        <f t="shared" ca="1" si="179"/>
        <v/>
      </c>
      <c r="X2290" s="12" t="str">
        <f>IF($B2290="", "", IF(OR(ISNUMBER($B2290)=FALSE, $B2290&lt;Report!$AX$6, $B2290&gt;Report!$AY$17), "Red", ""))</f>
        <v/>
      </c>
    </row>
    <row r="2291" spans="1:24" x14ac:dyDescent="0.25">
      <c r="A2291" s="2"/>
      <c r="B2291" s="86"/>
      <c r="C2291" s="87"/>
      <c r="D2291" s="88"/>
      <c r="E2291" s="89"/>
      <c r="F2291" s="90"/>
      <c r="G2291" s="2"/>
      <c r="H2291" s="38" t="str">
        <f t="shared" si="175"/>
        <v/>
      </c>
      <c r="I2291" s="2"/>
      <c r="M2291" s="6" t="str">
        <f t="shared" si="176"/>
        <v/>
      </c>
      <c r="N2291" s="7" t="str">
        <f>IF($D2291="", "", IF(COUNTIF(Budgets!$T$11:$T$20, $D2291)&gt;0, $F$9, IF(COUNTIF(Budgets!$T$22:$T$46, $D2291)&gt;0, $E$9, "")))</f>
        <v/>
      </c>
      <c r="P2291" s="12" t="str">
        <f t="shared" si="177"/>
        <v/>
      </c>
      <c r="R2291" s="12" t="str">
        <f t="shared" si="178"/>
        <v/>
      </c>
      <c r="T2291" s="12" t="str">
        <f ca="1">IFERROR(INDEX(Report!$BE$6:$BE$17, MATCH($P2291, Report!$AZ$6:$AZ$17, 0)), "")</f>
        <v/>
      </c>
      <c r="V2291" s="12" t="str">
        <f t="shared" ca="1" si="179"/>
        <v/>
      </c>
      <c r="X2291" s="12" t="str">
        <f>IF($B2291="", "", IF(OR(ISNUMBER($B2291)=FALSE, $B2291&lt;Report!$AX$6, $B2291&gt;Report!$AY$17), "Red", ""))</f>
        <v/>
      </c>
    </row>
    <row r="2292" spans="1:24" x14ac:dyDescent="0.25">
      <c r="A2292" s="2"/>
      <c r="B2292" s="86"/>
      <c r="C2292" s="87"/>
      <c r="D2292" s="88"/>
      <c r="E2292" s="89"/>
      <c r="F2292" s="90"/>
      <c r="G2292" s="2"/>
      <c r="H2292" s="38" t="str">
        <f t="shared" si="175"/>
        <v/>
      </c>
      <c r="I2292" s="2"/>
      <c r="M2292" s="6" t="str">
        <f t="shared" si="176"/>
        <v/>
      </c>
      <c r="N2292" s="7" t="str">
        <f>IF($D2292="", "", IF(COUNTIF(Budgets!$T$11:$T$20, $D2292)&gt;0, $F$9, IF(COUNTIF(Budgets!$T$22:$T$46, $D2292)&gt;0, $E$9, "")))</f>
        <v/>
      </c>
      <c r="P2292" s="12" t="str">
        <f t="shared" si="177"/>
        <v/>
      </c>
      <c r="R2292" s="12" t="str">
        <f t="shared" si="178"/>
        <v/>
      </c>
      <c r="T2292" s="12" t="str">
        <f ca="1">IFERROR(INDEX(Report!$BE$6:$BE$17, MATCH($P2292, Report!$AZ$6:$AZ$17, 0)), "")</f>
        <v/>
      </c>
      <c r="V2292" s="12" t="str">
        <f t="shared" ca="1" si="179"/>
        <v/>
      </c>
      <c r="X2292" s="12" t="str">
        <f>IF($B2292="", "", IF(OR(ISNUMBER($B2292)=FALSE, $B2292&lt;Report!$AX$6, $B2292&gt;Report!$AY$17), "Red", ""))</f>
        <v/>
      </c>
    </row>
    <row r="2293" spans="1:24" x14ac:dyDescent="0.25">
      <c r="A2293" s="2"/>
      <c r="B2293" s="86"/>
      <c r="C2293" s="87"/>
      <c r="D2293" s="88"/>
      <c r="E2293" s="89"/>
      <c r="F2293" s="90"/>
      <c r="G2293" s="2"/>
      <c r="H2293" s="38" t="str">
        <f t="shared" si="175"/>
        <v/>
      </c>
      <c r="I2293" s="2"/>
      <c r="M2293" s="6" t="str">
        <f t="shared" si="176"/>
        <v/>
      </c>
      <c r="N2293" s="7" t="str">
        <f>IF($D2293="", "", IF(COUNTIF(Budgets!$T$11:$T$20, $D2293)&gt;0, $F$9, IF(COUNTIF(Budgets!$T$22:$T$46, $D2293)&gt;0, $E$9, "")))</f>
        <v/>
      </c>
      <c r="P2293" s="12" t="str">
        <f t="shared" si="177"/>
        <v/>
      </c>
      <c r="R2293" s="12" t="str">
        <f t="shared" si="178"/>
        <v/>
      </c>
      <c r="T2293" s="12" t="str">
        <f ca="1">IFERROR(INDEX(Report!$BE$6:$BE$17, MATCH($P2293, Report!$AZ$6:$AZ$17, 0)), "")</f>
        <v/>
      </c>
      <c r="V2293" s="12" t="str">
        <f t="shared" ca="1" si="179"/>
        <v/>
      </c>
      <c r="X2293" s="12" t="str">
        <f>IF($B2293="", "", IF(OR(ISNUMBER($B2293)=FALSE, $B2293&lt;Report!$AX$6, $B2293&gt;Report!$AY$17), "Red", ""))</f>
        <v/>
      </c>
    </row>
    <row r="2294" spans="1:24" x14ac:dyDescent="0.25">
      <c r="A2294" s="2"/>
      <c r="B2294" s="86"/>
      <c r="C2294" s="87"/>
      <c r="D2294" s="88"/>
      <c r="E2294" s="89"/>
      <c r="F2294" s="90"/>
      <c r="G2294" s="2"/>
      <c r="H2294" s="38" t="str">
        <f t="shared" si="175"/>
        <v/>
      </c>
      <c r="I2294" s="2"/>
      <c r="M2294" s="6" t="str">
        <f t="shared" si="176"/>
        <v/>
      </c>
      <c r="N2294" s="7" t="str">
        <f>IF($D2294="", "", IF(COUNTIF(Budgets!$T$11:$T$20, $D2294)&gt;0, $F$9, IF(COUNTIF(Budgets!$T$22:$T$46, $D2294)&gt;0, $E$9, "")))</f>
        <v/>
      </c>
      <c r="P2294" s="12" t="str">
        <f t="shared" si="177"/>
        <v/>
      </c>
      <c r="R2294" s="12" t="str">
        <f t="shared" si="178"/>
        <v/>
      </c>
      <c r="T2294" s="12" t="str">
        <f ca="1">IFERROR(INDEX(Report!$BE$6:$BE$17, MATCH($P2294, Report!$AZ$6:$AZ$17, 0)), "")</f>
        <v/>
      </c>
      <c r="V2294" s="12" t="str">
        <f t="shared" ca="1" si="179"/>
        <v/>
      </c>
      <c r="X2294" s="12" t="str">
        <f>IF($B2294="", "", IF(OR(ISNUMBER($B2294)=FALSE, $B2294&lt;Report!$AX$6, $B2294&gt;Report!$AY$17), "Red", ""))</f>
        <v/>
      </c>
    </row>
    <row r="2295" spans="1:24" x14ac:dyDescent="0.25">
      <c r="A2295" s="2"/>
      <c r="B2295" s="86"/>
      <c r="C2295" s="87"/>
      <c r="D2295" s="88"/>
      <c r="E2295" s="89"/>
      <c r="F2295" s="90"/>
      <c r="G2295" s="2"/>
      <c r="H2295" s="38" t="str">
        <f t="shared" si="175"/>
        <v/>
      </c>
      <c r="I2295" s="2"/>
      <c r="M2295" s="6" t="str">
        <f t="shared" si="176"/>
        <v/>
      </c>
      <c r="N2295" s="7" t="str">
        <f>IF($D2295="", "", IF(COUNTIF(Budgets!$T$11:$T$20, $D2295)&gt;0, $F$9, IF(COUNTIF(Budgets!$T$22:$T$46, $D2295)&gt;0, $E$9, "")))</f>
        <v/>
      </c>
      <c r="P2295" s="12" t="str">
        <f t="shared" si="177"/>
        <v/>
      </c>
      <c r="R2295" s="12" t="str">
        <f t="shared" si="178"/>
        <v/>
      </c>
      <c r="T2295" s="12" t="str">
        <f ca="1">IFERROR(INDEX(Report!$BE$6:$BE$17, MATCH($P2295, Report!$AZ$6:$AZ$17, 0)), "")</f>
        <v/>
      </c>
      <c r="V2295" s="12" t="str">
        <f t="shared" ca="1" si="179"/>
        <v/>
      </c>
      <c r="X2295" s="12" t="str">
        <f>IF($B2295="", "", IF(OR(ISNUMBER($B2295)=FALSE, $B2295&lt;Report!$AX$6, $B2295&gt;Report!$AY$17), "Red", ""))</f>
        <v/>
      </c>
    </row>
    <row r="2296" spans="1:24" x14ac:dyDescent="0.25">
      <c r="A2296" s="2"/>
      <c r="B2296" s="86"/>
      <c r="C2296" s="87"/>
      <c r="D2296" s="88"/>
      <c r="E2296" s="89"/>
      <c r="F2296" s="90"/>
      <c r="G2296" s="2"/>
      <c r="H2296" s="38" t="str">
        <f t="shared" si="175"/>
        <v/>
      </c>
      <c r="I2296" s="2"/>
      <c r="M2296" s="6" t="str">
        <f t="shared" si="176"/>
        <v/>
      </c>
      <c r="N2296" s="7" t="str">
        <f>IF($D2296="", "", IF(COUNTIF(Budgets!$T$11:$T$20, $D2296)&gt;0, $F$9, IF(COUNTIF(Budgets!$T$22:$T$46, $D2296)&gt;0, $E$9, "")))</f>
        <v/>
      </c>
      <c r="P2296" s="12" t="str">
        <f t="shared" si="177"/>
        <v/>
      </c>
      <c r="R2296" s="12" t="str">
        <f t="shared" si="178"/>
        <v/>
      </c>
      <c r="T2296" s="12" t="str">
        <f ca="1">IFERROR(INDEX(Report!$BE$6:$BE$17, MATCH($P2296, Report!$AZ$6:$AZ$17, 0)), "")</f>
        <v/>
      </c>
      <c r="V2296" s="12" t="str">
        <f t="shared" ca="1" si="179"/>
        <v/>
      </c>
      <c r="X2296" s="12" t="str">
        <f>IF($B2296="", "", IF(OR(ISNUMBER($B2296)=FALSE, $B2296&lt;Report!$AX$6, $B2296&gt;Report!$AY$17), "Red", ""))</f>
        <v/>
      </c>
    </row>
    <row r="2297" spans="1:24" x14ac:dyDescent="0.25">
      <c r="A2297" s="2"/>
      <c r="B2297" s="86"/>
      <c r="C2297" s="87"/>
      <c r="D2297" s="88"/>
      <c r="E2297" s="89"/>
      <c r="F2297" s="90"/>
      <c r="G2297" s="2"/>
      <c r="H2297" s="38" t="str">
        <f t="shared" si="175"/>
        <v/>
      </c>
      <c r="I2297" s="2"/>
      <c r="M2297" s="6" t="str">
        <f t="shared" si="176"/>
        <v/>
      </c>
      <c r="N2297" s="7" t="str">
        <f>IF($D2297="", "", IF(COUNTIF(Budgets!$T$11:$T$20, $D2297)&gt;0, $F$9, IF(COUNTIF(Budgets!$T$22:$T$46, $D2297)&gt;0, $E$9, "")))</f>
        <v/>
      </c>
      <c r="P2297" s="12" t="str">
        <f t="shared" si="177"/>
        <v/>
      </c>
      <c r="R2297" s="12" t="str">
        <f t="shared" si="178"/>
        <v/>
      </c>
      <c r="T2297" s="12" t="str">
        <f ca="1">IFERROR(INDEX(Report!$BE$6:$BE$17, MATCH($P2297, Report!$AZ$6:$AZ$17, 0)), "")</f>
        <v/>
      </c>
      <c r="V2297" s="12" t="str">
        <f t="shared" ca="1" si="179"/>
        <v/>
      </c>
      <c r="X2297" s="12" t="str">
        <f>IF($B2297="", "", IF(OR(ISNUMBER($B2297)=FALSE, $B2297&lt;Report!$AX$6, $B2297&gt;Report!$AY$17), "Red", ""))</f>
        <v/>
      </c>
    </row>
    <row r="2298" spans="1:24" x14ac:dyDescent="0.25">
      <c r="A2298" s="2"/>
      <c r="B2298" s="86"/>
      <c r="C2298" s="87"/>
      <c r="D2298" s="88"/>
      <c r="E2298" s="89"/>
      <c r="F2298" s="90"/>
      <c r="G2298" s="2"/>
      <c r="H2298" s="38" t="str">
        <f t="shared" si="175"/>
        <v/>
      </c>
      <c r="I2298" s="2"/>
      <c r="M2298" s="6" t="str">
        <f t="shared" si="176"/>
        <v/>
      </c>
      <c r="N2298" s="7" t="str">
        <f>IF($D2298="", "", IF(COUNTIF(Budgets!$T$11:$T$20, $D2298)&gt;0, $F$9, IF(COUNTIF(Budgets!$T$22:$T$46, $D2298)&gt;0, $E$9, "")))</f>
        <v/>
      </c>
      <c r="P2298" s="12" t="str">
        <f t="shared" si="177"/>
        <v/>
      </c>
      <c r="R2298" s="12" t="str">
        <f t="shared" si="178"/>
        <v/>
      </c>
      <c r="T2298" s="12" t="str">
        <f ca="1">IFERROR(INDEX(Report!$BE$6:$BE$17, MATCH($P2298, Report!$AZ$6:$AZ$17, 0)), "")</f>
        <v/>
      </c>
      <c r="V2298" s="12" t="str">
        <f t="shared" ca="1" si="179"/>
        <v/>
      </c>
      <c r="X2298" s="12" t="str">
        <f>IF($B2298="", "", IF(OR(ISNUMBER($B2298)=FALSE, $B2298&lt;Report!$AX$6, $B2298&gt;Report!$AY$17), "Red", ""))</f>
        <v/>
      </c>
    </row>
    <row r="2299" spans="1:24" x14ac:dyDescent="0.25">
      <c r="A2299" s="2"/>
      <c r="B2299" s="86"/>
      <c r="C2299" s="87"/>
      <c r="D2299" s="88"/>
      <c r="E2299" s="89"/>
      <c r="F2299" s="90"/>
      <c r="G2299" s="2"/>
      <c r="H2299" s="38" t="str">
        <f t="shared" si="175"/>
        <v/>
      </c>
      <c r="I2299" s="2"/>
      <c r="M2299" s="6" t="str">
        <f t="shared" si="176"/>
        <v/>
      </c>
      <c r="N2299" s="7" t="str">
        <f>IF($D2299="", "", IF(COUNTIF(Budgets!$T$11:$T$20, $D2299)&gt;0, $F$9, IF(COUNTIF(Budgets!$T$22:$T$46, $D2299)&gt;0, $E$9, "")))</f>
        <v/>
      </c>
      <c r="P2299" s="12" t="str">
        <f t="shared" si="177"/>
        <v/>
      </c>
      <c r="R2299" s="12" t="str">
        <f t="shared" si="178"/>
        <v/>
      </c>
      <c r="T2299" s="12" t="str">
        <f ca="1">IFERROR(INDEX(Report!$BE$6:$BE$17, MATCH($P2299, Report!$AZ$6:$AZ$17, 0)), "")</f>
        <v/>
      </c>
      <c r="V2299" s="12" t="str">
        <f t="shared" ca="1" si="179"/>
        <v/>
      </c>
      <c r="X2299" s="12" t="str">
        <f>IF($B2299="", "", IF(OR(ISNUMBER($B2299)=FALSE, $B2299&lt;Report!$AX$6, $B2299&gt;Report!$AY$17), "Red", ""))</f>
        <v/>
      </c>
    </row>
    <row r="2300" spans="1:24" x14ac:dyDescent="0.25">
      <c r="A2300" s="2"/>
      <c r="B2300" s="86"/>
      <c r="C2300" s="87"/>
      <c r="D2300" s="88"/>
      <c r="E2300" s="89"/>
      <c r="F2300" s="90"/>
      <c r="G2300" s="2"/>
      <c r="H2300" s="38" t="str">
        <f t="shared" si="175"/>
        <v/>
      </c>
      <c r="I2300" s="2"/>
      <c r="M2300" s="6" t="str">
        <f t="shared" si="176"/>
        <v/>
      </c>
      <c r="N2300" s="7" t="str">
        <f>IF($D2300="", "", IF(COUNTIF(Budgets!$T$11:$T$20, $D2300)&gt;0, $F$9, IF(COUNTIF(Budgets!$T$22:$T$46, $D2300)&gt;0, $E$9, "")))</f>
        <v/>
      </c>
      <c r="P2300" s="12" t="str">
        <f t="shared" si="177"/>
        <v/>
      </c>
      <c r="R2300" s="12" t="str">
        <f t="shared" si="178"/>
        <v/>
      </c>
      <c r="T2300" s="12" t="str">
        <f ca="1">IFERROR(INDEX(Report!$BE$6:$BE$17, MATCH($P2300, Report!$AZ$6:$AZ$17, 0)), "")</f>
        <v/>
      </c>
      <c r="V2300" s="12" t="str">
        <f t="shared" ca="1" si="179"/>
        <v/>
      </c>
      <c r="X2300" s="12" t="str">
        <f>IF($B2300="", "", IF(OR(ISNUMBER($B2300)=FALSE, $B2300&lt;Report!$AX$6, $B2300&gt;Report!$AY$17), "Red", ""))</f>
        <v/>
      </c>
    </row>
    <row r="2301" spans="1:24" x14ac:dyDescent="0.25">
      <c r="A2301" s="2"/>
      <c r="B2301" s="86"/>
      <c r="C2301" s="87"/>
      <c r="D2301" s="88"/>
      <c r="E2301" s="89"/>
      <c r="F2301" s="90"/>
      <c r="G2301" s="2"/>
      <c r="H2301" s="38" t="str">
        <f t="shared" si="175"/>
        <v/>
      </c>
      <c r="I2301" s="2"/>
      <c r="M2301" s="6" t="str">
        <f t="shared" si="176"/>
        <v/>
      </c>
      <c r="N2301" s="7" t="str">
        <f>IF($D2301="", "", IF(COUNTIF(Budgets!$T$11:$T$20, $D2301)&gt;0, $F$9, IF(COUNTIF(Budgets!$T$22:$T$46, $D2301)&gt;0, $E$9, "")))</f>
        <v/>
      </c>
      <c r="P2301" s="12" t="str">
        <f t="shared" si="177"/>
        <v/>
      </c>
      <c r="R2301" s="12" t="str">
        <f t="shared" si="178"/>
        <v/>
      </c>
      <c r="T2301" s="12" t="str">
        <f ca="1">IFERROR(INDEX(Report!$BE$6:$BE$17, MATCH($P2301, Report!$AZ$6:$AZ$17, 0)), "")</f>
        <v/>
      </c>
      <c r="V2301" s="12" t="str">
        <f t="shared" ca="1" si="179"/>
        <v/>
      </c>
      <c r="X2301" s="12" t="str">
        <f>IF($B2301="", "", IF(OR(ISNUMBER($B2301)=FALSE, $B2301&lt;Report!$AX$6, $B2301&gt;Report!$AY$17), "Red", ""))</f>
        <v/>
      </c>
    </row>
    <row r="2302" spans="1:24" x14ac:dyDescent="0.25">
      <c r="A2302" s="2"/>
      <c r="B2302" s="86"/>
      <c r="C2302" s="87"/>
      <c r="D2302" s="88"/>
      <c r="E2302" s="89"/>
      <c r="F2302" s="90"/>
      <c r="G2302" s="2"/>
      <c r="H2302" s="38" t="str">
        <f t="shared" si="175"/>
        <v/>
      </c>
      <c r="I2302" s="2"/>
      <c r="M2302" s="6" t="str">
        <f t="shared" si="176"/>
        <v/>
      </c>
      <c r="N2302" s="7" t="str">
        <f>IF($D2302="", "", IF(COUNTIF(Budgets!$T$11:$T$20, $D2302)&gt;0, $F$9, IF(COUNTIF(Budgets!$T$22:$T$46, $D2302)&gt;0, $E$9, "")))</f>
        <v/>
      </c>
      <c r="P2302" s="12" t="str">
        <f t="shared" si="177"/>
        <v/>
      </c>
      <c r="R2302" s="12" t="str">
        <f t="shared" si="178"/>
        <v/>
      </c>
      <c r="T2302" s="12" t="str">
        <f ca="1">IFERROR(INDEX(Report!$BE$6:$BE$17, MATCH($P2302, Report!$AZ$6:$AZ$17, 0)), "")</f>
        <v/>
      </c>
      <c r="V2302" s="12" t="str">
        <f t="shared" ca="1" si="179"/>
        <v/>
      </c>
      <c r="X2302" s="12" t="str">
        <f>IF($B2302="", "", IF(OR(ISNUMBER($B2302)=FALSE, $B2302&lt;Report!$AX$6, $B2302&gt;Report!$AY$17), "Red", ""))</f>
        <v/>
      </c>
    </row>
    <row r="2303" spans="1:24" x14ac:dyDescent="0.25">
      <c r="A2303" s="2"/>
      <c r="B2303" s="86"/>
      <c r="C2303" s="87"/>
      <c r="D2303" s="88"/>
      <c r="E2303" s="89"/>
      <c r="F2303" s="90"/>
      <c r="G2303" s="2"/>
      <c r="H2303" s="38" t="str">
        <f t="shared" si="175"/>
        <v/>
      </c>
      <c r="I2303" s="2"/>
      <c r="M2303" s="6" t="str">
        <f t="shared" si="176"/>
        <v/>
      </c>
      <c r="N2303" s="7" t="str">
        <f>IF($D2303="", "", IF(COUNTIF(Budgets!$T$11:$T$20, $D2303)&gt;0, $F$9, IF(COUNTIF(Budgets!$T$22:$T$46, $D2303)&gt;0, $E$9, "")))</f>
        <v/>
      </c>
      <c r="P2303" s="12" t="str">
        <f t="shared" si="177"/>
        <v/>
      </c>
      <c r="R2303" s="12" t="str">
        <f t="shared" si="178"/>
        <v/>
      </c>
      <c r="T2303" s="12" t="str">
        <f ca="1">IFERROR(INDEX(Report!$BE$6:$BE$17, MATCH($P2303, Report!$AZ$6:$AZ$17, 0)), "")</f>
        <v/>
      </c>
      <c r="V2303" s="12" t="str">
        <f t="shared" ca="1" si="179"/>
        <v/>
      </c>
      <c r="X2303" s="12" t="str">
        <f>IF($B2303="", "", IF(OR(ISNUMBER($B2303)=FALSE, $B2303&lt;Report!$AX$6, $B2303&gt;Report!$AY$17), "Red", ""))</f>
        <v/>
      </c>
    </row>
    <row r="2304" spans="1:24" x14ac:dyDescent="0.25">
      <c r="A2304" s="2"/>
      <c r="B2304" s="86"/>
      <c r="C2304" s="87"/>
      <c r="D2304" s="88"/>
      <c r="E2304" s="89"/>
      <c r="F2304" s="90"/>
      <c r="G2304" s="2"/>
      <c r="H2304" s="38" t="str">
        <f t="shared" si="175"/>
        <v/>
      </c>
      <c r="I2304" s="2"/>
      <c r="M2304" s="6" t="str">
        <f t="shared" si="176"/>
        <v/>
      </c>
      <c r="N2304" s="7" t="str">
        <f>IF($D2304="", "", IF(COUNTIF(Budgets!$T$11:$T$20, $D2304)&gt;0, $F$9, IF(COUNTIF(Budgets!$T$22:$T$46, $D2304)&gt;0, $E$9, "")))</f>
        <v/>
      </c>
      <c r="P2304" s="12" t="str">
        <f t="shared" si="177"/>
        <v/>
      </c>
      <c r="R2304" s="12" t="str">
        <f t="shared" si="178"/>
        <v/>
      </c>
      <c r="T2304" s="12" t="str">
        <f ca="1">IFERROR(INDEX(Report!$BE$6:$BE$17, MATCH($P2304, Report!$AZ$6:$AZ$17, 0)), "")</f>
        <v/>
      </c>
      <c r="V2304" s="12" t="str">
        <f t="shared" ca="1" si="179"/>
        <v/>
      </c>
      <c r="X2304" s="12" t="str">
        <f>IF($B2304="", "", IF(OR(ISNUMBER($B2304)=FALSE, $B2304&lt;Report!$AX$6, $B2304&gt;Report!$AY$17), "Red", ""))</f>
        <v/>
      </c>
    </row>
    <row r="2305" spans="1:24" x14ac:dyDescent="0.25">
      <c r="A2305" s="2"/>
      <c r="B2305" s="86"/>
      <c r="C2305" s="87"/>
      <c r="D2305" s="88"/>
      <c r="E2305" s="89"/>
      <c r="F2305" s="90"/>
      <c r="G2305" s="2"/>
      <c r="H2305" s="38" t="str">
        <f t="shared" si="175"/>
        <v/>
      </c>
      <c r="I2305" s="2"/>
      <c r="M2305" s="6" t="str">
        <f t="shared" si="176"/>
        <v/>
      </c>
      <c r="N2305" s="7" t="str">
        <f>IF($D2305="", "", IF(COUNTIF(Budgets!$T$11:$T$20, $D2305)&gt;0, $F$9, IF(COUNTIF(Budgets!$T$22:$T$46, $D2305)&gt;0, $E$9, "")))</f>
        <v/>
      </c>
      <c r="P2305" s="12" t="str">
        <f t="shared" si="177"/>
        <v/>
      </c>
      <c r="R2305" s="12" t="str">
        <f t="shared" si="178"/>
        <v/>
      </c>
      <c r="T2305" s="12" t="str">
        <f ca="1">IFERROR(INDEX(Report!$BE$6:$BE$17, MATCH($P2305, Report!$AZ$6:$AZ$17, 0)), "")</f>
        <v/>
      </c>
      <c r="V2305" s="12" t="str">
        <f t="shared" ca="1" si="179"/>
        <v/>
      </c>
      <c r="X2305" s="12" t="str">
        <f>IF($B2305="", "", IF(OR(ISNUMBER($B2305)=FALSE, $B2305&lt;Report!$AX$6, $B2305&gt;Report!$AY$17), "Red", ""))</f>
        <v/>
      </c>
    </row>
    <row r="2306" spans="1:24" x14ac:dyDescent="0.25">
      <c r="A2306" s="2"/>
      <c r="B2306" s="86"/>
      <c r="C2306" s="87"/>
      <c r="D2306" s="88"/>
      <c r="E2306" s="89"/>
      <c r="F2306" s="90"/>
      <c r="G2306" s="2"/>
      <c r="H2306" s="38" t="str">
        <f t="shared" si="175"/>
        <v/>
      </c>
      <c r="I2306" s="2"/>
      <c r="M2306" s="6" t="str">
        <f t="shared" si="176"/>
        <v/>
      </c>
      <c r="N2306" s="7" t="str">
        <f>IF($D2306="", "", IF(COUNTIF(Budgets!$T$11:$T$20, $D2306)&gt;0, $F$9, IF(COUNTIF(Budgets!$T$22:$T$46, $D2306)&gt;0, $E$9, "")))</f>
        <v/>
      </c>
      <c r="P2306" s="12" t="str">
        <f t="shared" si="177"/>
        <v/>
      </c>
      <c r="R2306" s="12" t="str">
        <f t="shared" si="178"/>
        <v/>
      </c>
      <c r="T2306" s="12" t="str">
        <f ca="1">IFERROR(INDEX(Report!$BE$6:$BE$17, MATCH($P2306, Report!$AZ$6:$AZ$17, 0)), "")</f>
        <v/>
      </c>
      <c r="V2306" s="12" t="str">
        <f t="shared" ca="1" si="179"/>
        <v/>
      </c>
      <c r="X2306" s="12" t="str">
        <f>IF($B2306="", "", IF(OR(ISNUMBER($B2306)=FALSE, $B2306&lt;Report!$AX$6, $B2306&gt;Report!$AY$17), "Red", ""))</f>
        <v/>
      </c>
    </row>
    <row r="2307" spans="1:24" x14ac:dyDescent="0.25">
      <c r="A2307" s="2"/>
      <c r="B2307" s="86"/>
      <c r="C2307" s="87"/>
      <c r="D2307" s="88"/>
      <c r="E2307" s="89"/>
      <c r="F2307" s="90"/>
      <c r="G2307" s="2"/>
      <c r="H2307" s="38" t="str">
        <f t="shared" si="175"/>
        <v/>
      </c>
      <c r="I2307" s="2"/>
      <c r="M2307" s="6" t="str">
        <f t="shared" si="176"/>
        <v/>
      </c>
      <c r="N2307" s="7" t="str">
        <f>IF($D2307="", "", IF(COUNTIF(Budgets!$T$11:$T$20, $D2307)&gt;0, $F$9, IF(COUNTIF(Budgets!$T$22:$T$46, $D2307)&gt;0, $E$9, "")))</f>
        <v/>
      </c>
      <c r="P2307" s="12" t="str">
        <f t="shared" si="177"/>
        <v/>
      </c>
      <c r="R2307" s="12" t="str">
        <f t="shared" si="178"/>
        <v/>
      </c>
      <c r="T2307" s="12" t="str">
        <f ca="1">IFERROR(INDEX(Report!$BE$6:$BE$17, MATCH($P2307, Report!$AZ$6:$AZ$17, 0)), "")</f>
        <v/>
      </c>
      <c r="V2307" s="12" t="str">
        <f t="shared" ca="1" si="179"/>
        <v/>
      </c>
      <c r="X2307" s="12" t="str">
        <f>IF($B2307="", "", IF(OR(ISNUMBER($B2307)=FALSE, $B2307&lt;Report!$AX$6, $B2307&gt;Report!$AY$17), "Red", ""))</f>
        <v/>
      </c>
    </row>
    <row r="2308" spans="1:24" x14ac:dyDescent="0.25">
      <c r="A2308" s="2"/>
      <c r="B2308" s="86"/>
      <c r="C2308" s="87"/>
      <c r="D2308" s="88"/>
      <c r="E2308" s="89"/>
      <c r="F2308" s="90"/>
      <c r="G2308" s="2"/>
      <c r="H2308" s="38" t="str">
        <f t="shared" si="175"/>
        <v/>
      </c>
      <c r="I2308" s="2"/>
      <c r="M2308" s="6" t="str">
        <f t="shared" si="176"/>
        <v/>
      </c>
      <c r="N2308" s="7" t="str">
        <f>IF($D2308="", "", IF(COUNTIF(Budgets!$T$11:$T$20, $D2308)&gt;0, $F$9, IF(COUNTIF(Budgets!$T$22:$T$46, $D2308)&gt;0, $E$9, "")))</f>
        <v/>
      </c>
      <c r="P2308" s="12" t="str">
        <f t="shared" si="177"/>
        <v/>
      </c>
      <c r="R2308" s="12" t="str">
        <f t="shared" si="178"/>
        <v/>
      </c>
      <c r="T2308" s="12" t="str">
        <f ca="1">IFERROR(INDEX(Report!$BE$6:$BE$17, MATCH($P2308, Report!$AZ$6:$AZ$17, 0)), "")</f>
        <v/>
      </c>
      <c r="V2308" s="12" t="str">
        <f t="shared" ca="1" si="179"/>
        <v/>
      </c>
      <c r="X2308" s="12" t="str">
        <f>IF($B2308="", "", IF(OR(ISNUMBER($B2308)=FALSE, $B2308&lt;Report!$AX$6, $B2308&gt;Report!$AY$17), "Red", ""))</f>
        <v/>
      </c>
    </row>
    <row r="2309" spans="1:24" x14ac:dyDescent="0.25">
      <c r="A2309" s="2"/>
      <c r="B2309" s="86"/>
      <c r="C2309" s="87"/>
      <c r="D2309" s="88"/>
      <c r="E2309" s="89"/>
      <c r="F2309" s="90"/>
      <c r="G2309" s="2"/>
      <c r="H2309" s="38" t="str">
        <f t="shared" si="175"/>
        <v/>
      </c>
      <c r="I2309" s="2"/>
      <c r="M2309" s="6" t="str">
        <f t="shared" si="176"/>
        <v/>
      </c>
      <c r="N2309" s="7" t="str">
        <f>IF($D2309="", "", IF(COUNTIF(Budgets!$T$11:$T$20, $D2309)&gt;0, $F$9, IF(COUNTIF(Budgets!$T$22:$T$46, $D2309)&gt;0, $E$9, "")))</f>
        <v/>
      </c>
      <c r="P2309" s="12" t="str">
        <f t="shared" si="177"/>
        <v/>
      </c>
      <c r="R2309" s="12" t="str">
        <f t="shared" si="178"/>
        <v/>
      </c>
      <c r="T2309" s="12" t="str">
        <f ca="1">IFERROR(INDEX(Report!$BE$6:$BE$17, MATCH($P2309, Report!$AZ$6:$AZ$17, 0)), "")</f>
        <v/>
      </c>
      <c r="V2309" s="12" t="str">
        <f t="shared" ca="1" si="179"/>
        <v/>
      </c>
      <c r="X2309" s="12" t="str">
        <f>IF($B2309="", "", IF(OR(ISNUMBER($B2309)=FALSE, $B2309&lt;Report!$AX$6, $B2309&gt;Report!$AY$17), "Red", ""))</f>
        <v/>
      </c>
    </row>
    <row r="2310" spans="1:24" x14ac:dyDescent="0.25">
      <c r="A2310" s="2"/>
      <c r="B2310" s="86"/>
      <c r="C2310" s="87"/>
      <c r="D2310" s="88"/>
      <c r="E2310" s="89"/>
      <c r="F2310" s="90"/>
      <c r="G2310" s="2"/>
      <c r="H2310" s="38" t="str">
        <f t="shared" si="175"/>
        <v/>
      </c>
      <c r="I2310" s="2"/>
      <c r="M2310" s="6" t="str">
        <f t="shared" si="176"/>
        <v/>
      </c>
      <c r="N2310" s="7" t="str">
        <f>IF($D2310="", "", IF(COUNTIF(Budgets!$T$11:$T$20, $D2310)&gt;0, $F$9, IF(COUNTIF(Budgets!$T$22:$T$46, $D2310)&gt;0, $E$9, "")))</f>
        <v/>
      </c>
      <c r="P2310" s="12" t="str">
        <f t="shared" si="177"/>
        <v/>
      </c>
      <c r="R2310" s="12" t="str">
        <f t="shared" si="178"/>
        <v/>
      </c>
      <c r="T2310" s="12" t="str">
        <f ca="1">IFERROR(INDEX(Report!$BE$6:$BE$17, MATCH($P2310, Report!$AZ$6:$AZ$17, 0)), "")</f>
        <v/>
      </c>
      <c r="V2310" s="12" t="str">
        <f t="shared" ca="1" si="179"/>
        <v/>
      </c>
      <c r="X2310" s="12" t="str">
        <f>IF($B2310="", "", IF(OR(ISNUMBER($B2310)=FALSE, $B2310&lt;Report!$AX$6, $B2310&gt;Report!$AY$17), "Red", ""))</f>
        <v/>
      </c>
    </row>
    <row r="2311" spans="1:24" x14ac:dyDescent="0.25">
      <c r="A2311" s="2"/>
      <c r="B2311" s="86"/>
      <c r="C2311" s="87"/>
      <c r="D2311" s="88"/>
      <c r="E2311" s="89"/>
      <c r="F2311" s="90"/>
      <c r="G2311" s="2"/>
      <c r="H2311" s="38" t="str">
        <f t="shared" si="175"/>
        <v/>
      </c>
      <c r="I2311" s="2"/>
      <c r="M2311" s="6" t="str">
        <f t="shared" si="176"/>
        <v/>
      </c>
      <c r="N2311" s="7" t="str">
        <f>IF($D2311="", "", IF(COUNTIF(Budgets!$T$11:$T$20, $D2311)&gt;0, $F$9, IF(COUNTIF(Budgets!$T$22:$T$46, $D2311)&gt;0, $E$9, "")))</f>
        <v/>
      </c>
      <c r="P2311" s="12" t="str">
        <f t="shared" si="177"/>
        <v/>
      </c>
      <c r="R2311" s="12" t="str">
        <f t="shared" si="178"/>
        <v/>
      </c>
      <c r="T2311" s="12" t="str">
        <f ca="1">IFERROR(INDEX(Report!$BE$6:$BE$17, MATCH($P2311, Report!$AZ$6:$AZ$17, 0)), "")</f>
        <v/>
      </c>
      <c r="V2311" s="12" t="str">
        <f t="shared" ca="1" si="179"/>
        <v/>
      </c>
      <c r="X2311" s="12" t="str">
        <f>IF($B2311="", "", IF(OR(ISNUMBER($B2311)=FALSE, $B2311&lt;Report!$AX$6, $B2311&gt;Report!$AY$17), "Red", ""))</f>
        <v/>
      </c>
    </row>
    <row r="2312" spans="1:24" x14ac:dyDescent="0.25">
      <c r="A2312" s="2"/>
      <c r="B2312" s="86"/>
      <c r="C2312" s="87"/>
      <c r="D2312" s="88"/>
      <c r="E2312" s="89"/>
      <c r="F2312" s="90"/>
      <c r="G2312" s="2"/>
      <c r="H2312" s="38" t="str">
        <f t="shared" si="175"/>
        <v/>
      </c>
      <c r="I2312" s="2"/>
      <c r="M2312" s="6" t="str">
        <f t="shared" si="176"/>
        <v/>
      </c>
      <c r="N2312" s="7" t="str">
        <f>IF($D2312="", "", IF(COUNTIF(Budgets!$T$11:$T$20, $D2312)&gt;0, $F$9, IF(COUNTIF(Budgets!$T$22:$T$46, $D2312)&gt;0, $E$9, "")))</f>
        <v/>
      </c>
      <c r="P2312" s="12" t="str">
        <f t="shared" si="177"/>
        <v/>
      </c>
      <c r="R2312" s="12" t="str">
        <f t="shared" si="178"/>
        <v/>
      </c>
      <c r="T2312" s="12" t="str">
        <f ca="1">IFERROR(INDEX(Report!$BE$6:$BE$17, MATCH($P2312, Report!$AZ$6:$AZ$17, 0)), "")</f>
        <v/>
      </c>
      <c r="V2312" s="12" t="str">
        <f t="shared" ca="1" si="179"/>
        <v/>
      </c>
      <c r="X2312" s="12" t="str">
        <f>IF($B2312="", "", IF(OR(ISNUMBER($B2312)=FALSE, $B2312&lt;Report!$AX$6, $B2312&gt;Report!$AY$17), "Red", ""))</f>
        <v/>
      </c>
    </row>
    <row r="2313" spans="1:24" x14ac:dyDescent="0.25">
      <c r="A2313" s="2"/>
      <c r="B2313" s="86"/>
      <c r="C2313" s="87"/>
      <c r="D2313" s="88"/>
      <c r="E2313" s="89"/>
      <c r="F2313" s="90"/>
      <c r="G2313" s="2"/>
      <c r="H2313" s="38" t="str">
        <f t="shared" si="175"/>
        <v/>
      </c>
      <c r="I2313" s="2"/>
      <c r="M2313" s="6" t="str">
        <f t="shared" si="176"/>
        <v/>
      </c>
      <c r="N2313" s="7" t="str">
        <f>IF($D2313="", "", IF(COUNTIF(Budgets!$T$11:$T$20, $D2313)&gt;0, $F$9, IF(COUNTIF(Budgets!$T$22:$T$46, $D2313)&gt;0, $E$9, "")))</f>
        <v/>
      </c>
      <c r="P2313" s="12" t="str">
        <f t="shared" si="177"/>
        <v/>
      </c>
      <c r="R2313" s="12" t="str">
        <f t="shared" si="178"/>
        <v/>
      </c>
      <c r="T2313" s="12" t="str">
        <f ca="1">IFERROR(INDEX(Report!$BE$6:$BE$17, MATCH($P2313, Report!$AZ$6:$AZ$17, 0)), "")</f>
        <v/>
      </c>
      <c r="V2313" s="12" t="str">
        <f t="shared" ca="1" si="179"/>
        <v/>
      </c>
      <c r="X2313" s="12" t="str">
        <f>IF($B2313="", "", IF(OR(ISNUMBER($B2313)=FALSE, $B2313&lt;Report!$AX$6, $B2313&gt;Report!$AY$17), "Red", ""))</f>
        <v/>
      </c>
    </row>
    <row r="2314" spans="1:24" x14ac:dyDescent="0.25">
      <c r="A2314" s="2"/>
      <c r="B2314" s="86"/>
      <c r="C2314" s="87"/>
      <c r="D2314" s="88"/>
      <c r="E2314" s="89"/>
      <c r="F2314" s="90"/>
      <c r="G2314" s="2"/>
      <c r="H2314" s="38" t="str">
        <f t="shared" si="175"/>
        <v/>
      </c>
      <c r="I2314" s="2"/>
      <c r="M2314" s="6" t="str">
        <f t="shared" si="176"/>
        <v/>
      </c>
      <c r="N2314" s="7" t="str">
        <f>IF($D2314="", "", IF(COUNTIF(Budgets!$T$11:$T$20, $D2314)&gt;0, $F$9, IF(COUNTIF(Budgets!$T$22:$T$46, $D2314)&gt;0, $E$9, "")))</f>
        <v/>
      </c>
      <c r="P2314" s="12" t="str">
        <f t="shared" si="177"/>
        <v/>
      </c>
      <c r="R2314" s="12" t="str">
        <f t="shared" si="178"/>
        <v/>
      </c>
      <c r="T2314" s="12" t="str">
        <f ca="1">IFERROR(INDEX(Report!$BE$6:$BE$17, MATCH($P2314, Report!$AZ$6:$AZ$17, 0)), "")</f>
        <v/>
      </c>
      <c r="V2314" s="12" t="str">
        <f t="shared" ca="1" si="179"/>
        <v/>
      </c>
      <c r="X2314" s="12" t="str">
        <f>IF($B2314="", "", IF(OR(ISNUMBER($B2314)=FALSE, $B2314&lt;Report!$AX$6, $B2314&gt;Report!$AY$17), "Red", ""))</f>
        <v/>
      </c>
    </row>
    <row r="2315" spans="1:24" x14ac:dyDescent="0.25">
      <c r="A2315" s="2"/>
      <c r="B2315" s="86"/>
      <c r="C2315" s="87"/>
      <c r="D2315" s="88"/>
      <c r="E2315" s="89"/>
      <c r="F2315" s="90"/>
      <c r="G2315" s="2"/>
      <c r="H2315" s="38" t="str">
        <f t="shared" si="175"/>
        <v/>
      </c>
      <c r="I2315" s="2"/>
      <c r="M2315" s="6" t="str">
        <f t="shared" si="176"/>
        <v/>
      </c>
      <c r="N2315" s="7" t="str">
        <f>IF($D2315="", "", IF(COUNTIF(Budgets!$T$11:$T$20, $D2315)&gt;0, $F$9, IF(COUNTIF(Budgets!$T$22:$T$46, $D2315)&gt;0, $E$9, "")))</f>
        <v/>
      </c>
      <c r="P2315" s="12" t="str">
        <f t="shared" si="177"/>
        <v/>
      </c>
      <c r="R2315" s="12" t="str">
        <f t="shared" si="178"/>
        <v/>
      </c>
      <c r="T2315" s="12" t="str">
        <f ca="1">IFERROR(INDEX(Report!$BE$6:$BE$17, MATCH($P2315, Report!$AZ$6:$AZ$17, 0)), "")</f>
        <v/>
      </c>
      <c r="V2315" s="12" t="str">
        <f t="shared" ca="1" si="179"/>
        <v/>
      </c>
      <c r="X2315" s="12" t="str">
        <f>IF($B2315="", "", IF(OR(ISNUMBER($B2315)=FALSE, $B2315&lt;Report!$AX$6, $B2315&gt;Report!$AY$17), "Red", ""))</f>
        <v/>
      </c>
    </row>
    <row r="2316" spans="1:24" x14ac:dyDescent="0.25">
      <c r="A2316" s="2"/>
      <c r="B2316" s="86"/>
      <c r="C2316" s="87"/>
      <c r="D2316" s="88"/>
      <c r="E2316" s="89"/>
      <c r="F2316" s="90"/>
      <c r="G2316" s="2"/>
      <c r="H2316" s="38" t="str">
        <f t="shared" ref="H2316:H2379" si="180">IF(OR($M2316="", $N2316=""), "", IF($M2316=$N2316, "", $H$9))</f>
        <v/>
      </c>
      <c r="I2316" s="2"/>
      <c r="M2316" s="6" t="str">
        <f t="shared" ref="M2316:M2379" si="181">IF(AND($E2316="", $F2316=""), "", IF(AND(NOT($E2316=""), NOT($F2316="")), "", IF($E2316="", $F$9, IF($F2316="", $E$9, ""))))</f>
        <v/>
      </c>
      <c r="N2316" s="7" t="str">
        <f>IF($D2316="", "", IF(COUNTIF(Budgets!$T$11:$T$20, $D2316)&gt;0, $F$9, IF(COUNTIF(Budgets!$T$22:$T$46, $D2316)&gt;0, $E$9, "")))</f>
        <v/>
      </c>
      <c r="P2316" s="12" t="str">
        <f t="shared" ref="P2316:P2379" si="182">IF($B2316="", "", IFERROR(TEXT($B2316, "mmm yyyy"), ""))</f>
        <v/>
      </c>
      <c r="R2316" s="12" t="str">
        <f t="shared" ref="R2316:R2379" si="183">IF(OR($P2316="", $D2316=""), "", CONCATENATE($D2316, " - ", $P2316))</f>
        <v/>
      </c>
      <c r="T2316" s="12" t="str">
        <f ca="1">IFERROR(INDEX(Report!$BE$6:$BE$17, MATCH($P2316, Report!$AZ$6:$AZ$17, 0)), "")</f>
        <v/>
      </c>
      <c r="V2316" s="12" t="str">
        <f t="shared" ref="V2316:V2379" ca="1" si="184">IF($T2316="X", IF($D2316="", "", $D2316), "")</f>
        <v/>
      </c>
      <c r="X2316" s="12" t="str">
        <f>IF($B2316="", "", IF(OR(ISNUMBER($B2316)=FALSE, $B2316&lt;Report!$AX$6, $B2316&gt;Report!$AY$17), "Red", ""))</f>
        <v/>
      </c>
    </row>
    <row r="2317" spans="1:24" x14ac:dyDescent="0.25">
      <c r="A2317" s="2"/>
      <c r="B2317" s="86"/>
      <c r="C2317" s="87"/>
      <c r="D2317" s="88"/>
      <c r="E2317" s="89"/>
      <c r="F2317" s="90"/>
      <c r="G2317" s="2"/>
      <c r="H2317" s="38" t="str">
        <f t="shared" si="180"/>
        <v/>
      </c>
      <c r="I2317" s="2"/>
      <c r="M2317" s="6" t="str">
        <f t="shared" si="181"/>
        <v/>
      </c>
      <c r="N2317" s="7" t="str">
        <f>IF($D2317="", "", IF(COUNTIF(Budgets!$T$11:$T$20, $D2317)&gt;0, $F$9, IF(COUNTIF(Budgets!$T$22:$T$46, $D2317)&gt;0, $E$9, "")))</f>
        <v/>
      </c>
      <c r="P2317" s="12" t="str">
        <f t="shared" si="182"/>
        <v/>
      </c>
      <c r="R2317" s="12" t="str">
        <f t="shared" si="183"/>
        <v/>
      </c>
      <c r="T2317" s="12" t="str">
        <f ca="1">IFERROR(INDEX(Report!$BE$6:$BE$17, MATCH($P2317, Report!$AZ$6:$AZ$17, 0)), "")</f>
        <v/>
      </c>
      <c r="V2317" s="12" t="str">
        <f t="shared" ca="1" si="184"/>
        <v/>
      </c>
      <c r="X2317" s="12" t="str">
        <f>IF($B2317="", "", IF(OR(ISNUMBER($B2317)=FALSE, $B2317&lt;Report!$AX$6, $B2317&gt;Report!$AY$17), "Red", ""))</f>
        <v/>
      </c>
    </row>
    <row r="2318" spans="1:24" x14ac:dyDescent="0.25">
      <c r="A2318" s="2"/>
      <c r="B2318" s="86"/>
      <c r="C2318" s="87"/>
      <c r="D2318" s="88"/>
      <c r="E2318" s="89"/>
      <c r="F2318" s="90"/>
      <c r="G2318" s="2"/>
      <c r="H2318" s="38" t="str">
        <f t="shared" si="180"/>
        <v/>
      </c>
      <c r="I2318" s="2"/>
      <c r="M2318" s="6" t="str">
        <f t="shared" si="181"/>
        <v/>
      </c>
      <c r="N2318" s="7" t="str">
        <f>IF($D2318="", "", IF(COUNTIF(Budgets!$T$11:$T$20, $D2318)&gt;0, $F$9, IF(COUNTIF(Budgets!$T$22:$T$46, $D2318)&gt;0, $E$9, "")))</f>
        <v/>
      </c>
      <c r="P2318" s="12" t="str">
        <f t="shared" si="182"/>
        <v/>
      </c>
      <c r="R2318" s="12" t="str">
        <f t="shared" si="183"/>
        <v/>
      </c>
      <c r="T2318" s="12" t="str">
        <f ca="1">IFERROR(INDEX(Report!$BE$6:$BE$17, MATCH($P2318, Report!$AZ$6:$AZ$17, 0)), "")</f>
        <v/>
      </c>
      <c r="V2318" s="12" t="str">
        <f t="shared" ca="1" si="184"/>
        <v/>
      </c>
      <c r="X2318" s="12" t="str">
        <f>IF($B2318="", "", IF(OR(ISNUMBER($B2318)=FALSE, $B2318&lt;Report!$AX$6, $B2318&gt;Report!$AY$17), "Red", ""))</f>
        <v/>
      </c>
    </row>
    <row r="2319" spans="1:24" x14ac:dyDescent="0.25">
      <c r="A2319" s="2"/>
      <c r="B2319" s="86"/>
      <c r="C2319" s="87"/>
      <c r="D2319" s="88"/>
      <c r="E2319" s="89"/>
      <c r="F2319" s="90"/>
      <c r="G2319" s="2"/>
      <c r="H2319" s="38" t="str">
        <f t="shared" si="180"/>
        <v/>
      </c>
      <c r="I2319" s="2"/>
      <c r="M2319" s="6" t="str">
        <f t="shared" si="181"/>
        <v/>
      </c>
      <c r="N2319" s="7" t="str">
        <f>IF($D2319="", "", IF(COUNTIF(Budgets!$T$11:$T$20, $D2319)&gt;0, $F$9, IF(COUNTIF(Budgets!$T$22:$T$46, $D2319)&gt;0, $E$9, "")))</f>
        <v/>
      </c>
      <c r="P2319" s="12" t="str">
        <f t="shared" si="182"/>
        <v/>
      </c>
      <c r="R2319" s="12" t="str">
        <f t="shared" si="183"/>
        <v/>
      </c>
      <c r="T2319" s="12" t="str">
        <f ca="1">IFERROR(INDEX(Report!$BE$6:$BE$17, MATCH($P2319, Report!$AZ$6:$AZ$17, 0)), "")</f>
        <v/>
      </c>
      <c r="V2319" s="12" t="str">
        <f t="shared" ca="1" si="184"/>
        <v/>
      </c>
      <c r="X2319" s="12" t="str">
        <f>IF($B2319="", "", IF(OR(ISNUMBER($B2319)=FALSE, $B2319&lt;Report!$AX$6, $B2319&gt;Report!$AY$17), "Red", ""))</f>
        <v/>
      </c>
    </row>
    <row r="2320" spans="1:24" x14ac:dyDescent="0.25">
      <c r="A2320" s="2"/>
      <c r="B2320" s="86"/>
      <c r="C2320" s="87"/>
      <c r="D2320" s="88"/>
      <c r="E2320" s="89"/>
      <c r="F2320" s="90"/>
      <c r="G2320" s="2"/>
      <c r="H2320" s="38" t="str">
        <f t="shared" si="180"/>
        <v/>
      </c>
      <c r="I2320" s="2"/>
      <c r="M2320" s="6" t="str">
        <f t="shared" si="181"/>
        <v/>
      </c>
      <c r="N2320" s="7" t="str">
        <f>IF($D2320="", "", IF(COUNTIF(Budgets!$T$11:$T$20, $D2320)&gt;0, $F$9, IF(COUNTIF(Budgets!$T$22:$T$46, $D2320)&gt;0, $E$9, "")))</f>
        <v/>
      </c>
      <c r="P2320" s="12" t="str">
        <f t="shared" si="182"/>
        <v/>
      </c>
      <c r="R2320" s="12" t="str">
        <f t="shared" si="183"/>
        <v/>
      </c>
      <c r="T2320" s="12" t="str">
        <f ca="1">IFERROR(INDEX(Report!$BE$6:$BE$17, MATCH($P2320, Report!$AZ$6:$AZ$17, 0)), "")</f>
        <v/>
      </c>
      <c r="V2320" s="12" t="str">
        <f t="shared" ca="1" si="184"/>
        <v/>
      </c>
      <c r="X2320" s="12" t="str">
        <f>IF($B2320="", "", IF(OR(ISNUMBER($B2320)=FALSE, $B2320&lt;Report!$AX$6, $B2320&gt;Report!$AY$17), "Red", ""))</f>
        <v/>
      </c>
    </row>
    <row r="2321" spans="1:24" x14ac:dyDescent="0.25">
      <c r="A2321" s="2"/>
      <c r="B2321" s="86"/>
      <c r="C2321" s="87"/>
      <c r="D2321" s="88"/>
      <c r="E2321" s="89"/>
      <c r="F2321" s="90"/>
      <c r="G2321" s="2"/>
      <c r="H2321" s="38" t="str">
        <f t="shared" si="180"/>
        <v/>
      </c>
      <c r="I2321" s="2"/>
      <c r="M2321" s="6" t="str">
        <f t="shared" si="181"/>
        <v/>
      </c>
      <c r="N2321" s="7" t="str">
        <f>IF($D2321="", "", IF(COUNTIF(Budgets!$T$11:$T$20, $D2321)&gt;0, $F$9, IF(COUNTIF(Budgets!$T$22:$T$46, $D2321)&gt;0, $E$9, "")))</f>
        <v/>
      </c>
      <c r="P2321" s="12" t="str">
        <f t="shared" si="182"/>
        <v/>
      </c>
      <c r="R2321" s="12" t="str">
        <f t="shared" si="183"/>
        <v/>
      </c>
      <c r="T2321" s="12" t="str">
        <f ca="1">IFERROR(INDEX(Report!$BE$6:$BE$17, MATCH($P2321, Report!$AZ$6:$AZ$17, 0)), "")</f>
        <v/>
      </c>
      <c r="V2321" s="12" t="str">
        <f t="shared" ca="1" si="184"/>
        <v/>
      </c>
      <c r="X2321" s="12" t="str">
        <f>IF($B2321="", "", IF(OR(ISNUMBER($B2321)=FALSE, $B2321&lt;Report!$AX$6, $B2321&gt;Report!$AY$17), "Red", ""))</f>
        <v/>
      </c>
    </row>
    <row r="2322" spans="1:24" x14ac:dyDescent="0.25">
      <c r="A2322" s="2"/>
      <c r="B2322" s="86"/>
      <c r="C2322" s="87"/>
      <c r="D2322" s="88"/>
      <c r="E2322" s="89"/>
      <c r="F2322" s="90"/>
      <c r="G2322" s="2"/>
      <c r="H2322" s="38" t="str">
        <f t="shared" si="180"/>
        <v/>
      </c>
      <c r="I2322" s="2"/>
      <c r="M2322" s="6" t="str">
        <f t="shared" si="181"/>
        <v/>
      </c>
      <c r="N2322" s="7" t="str">
        <f>IF($D2322="", "", IF(COUNTIF(Budgets!$T$11:$T$20, $D2322)&gt;0, $F$9, IF(COUNTIF(Budgets!$T$22:$T$46, $D2322)&gt;0, $E$9, "")))</f>
        <v/>
      </c>
      <c r="P2322" s="12" t="str">
        <f t="shared" si="182"/>
        <v/>
      </c>
      <c r="R2322" s="12" t="str">
        <f t="shared" si="183"/>
        <v/>
      </c>
      <c r="T2322" s="12" t="str">
        <f ca="1">IFERROR(INDEX(Report!$BE$6:$BE$17, MATCH($P2322, Report!$AZ$6:$AZ$17, 0)), "")</f>
        <v/>
      </c>
      <c r="V2322" s="12" t="str">
        <f t="shared" ca="1" si="184"/>
        <v/>
      </c>
      <c r="X2322" s="12" t="str">
        <f>IF($B2322="", "", IF(OR(ISNUMBER($B2322)=FALSE, $B2322&lt;Report!$AX$6, $B2322&gt;Report!$AY$17), "Red", ""))</f>
        <v/>
      </c>
    </row>
    <row r="2323" spans="1:24" x14ac:dyDescent="0.25">
      <c r="A2323" s="2"/>
      <c r="B2323" s="86"/>
      <c r="C2323" s="87"/>
      <c r="D2323" s="88"/>
      <c r="E2323" s="89"/>
      <c r="F2323" s="90"/>
      <c r="G2323" s="2"/>
      <c r="H2323" s="38" t="str">
        <f t="shared" si="180"/>
        <v/>
      </c>
      <c r="I2323" s="2"/>
      <c r="M2323" s="6" t="str">
        <f t="shared" si="181"/>
        <v/>
      </c>
      <c r="N2323" s="7" t="str">
        <f>IF($D2323="", "", IF(COUNTIF(Budgets!$T$11:$T$20, $D2323)&gt;0, $F$9, IF(COUNTIF(Budgets!$T$22:$T$46, $D2323)&gt;0, $E$9, "")))</f>
        <v/>
      </c>
      <c r="P2323" s="12" t="str">
        <f t="shared" si="182"/>
        <v/>
      </c>
      <c r="R2323" s="12" t="str">
        <f t="shared" si="183"/>
        <v/>
      </c>
      <c r="T2323" s="12" t="str">
        <f ca="1">IFERROR(INDEX(Report!$BE$6:$BE$17, MATCH($P2323, Report!$AZ$6:$AZ$17, 0)), "")</f>
        <v/>
      </c>
      <c r="V2323" s="12" t="str">
        <f t="shared" ca="1" si="184"/>
        <v/>
      </c>
      <c r="X2323" s="12" t="str">
        <f>IF($B2323="", "", IF(OR(ISNUMBER($B2323)=FALSE, $B2323&lt;Report!$AX$6, $B2323&gt;Report!$AY$17), "Red", ""))</f>
        <v/>
      </c>
    </row>
    <row r="2324" spans="1:24" x14ac:dyDescent="0.25">
      <c r="A2324" s="2"/>
      <c r="B2324" s="86"/>
      <c r="C2324" s="87"/>
      <c r="D2324" s="88"/>
      <c r="E2324" s="89"/>
      <c r="F2324" s="90"/>
      <c r="G2324" s="2"/>
      <c r="H2324" s="38" t="str">
        <f t="shared" si="180"/>
        <v/>
      </c>
      <c r="I2324" s="2"/>
      <c r="M2324" s="6" t="str">
        <f t="shared" si="181"/>
        <v/>
      </c>
      <c r="N2324" s="7" t="str">
        <f>IF($D2324="", "", IF(COUNTIF(Budgets!$T$11:$T$20, $D2324)&gt;0, $F$9, IF(COUNTIF(Budgets!$T$22:$T$46, $D2324)&gt;0, $E$9, "")))</f>
        <v/>
      </c>
      <c r="P2324" s="12" t="str">
        <f t="shared" si="182"/>
        <v/>
      </c>
      <c r="R2324" s="12" t="str">
        <f t="shared" si="183"/>
        <v/>
      </c>
      <c r="T2324" s="12" t="str">
        <f ca="1">IFERROR(INDEX(Report!$BE$6:$BE$17, MATCH($P2324, Report!$AZ$6:$AZ$17, 0)), "")</f>
        <v/>
      </c>
      <c r="V2324" s="12" t="str">
        <f t="shared" ca="1" si="184"/>
        <v/>
      </c>
      <c r="X2324" s="12" t="str">
        <f>IF($B2324="", "", IF(OR(ISNUMBER($B2324)=FALSE, $B2324&lt;Report!$AX$6, $B2324&gt;Report!$AY$17), "Red", ""))</f>
        <v/>
      </c>
    </row>
    <row r="2325" spans="1:24" x14ac:dyDescent="0.25">
      <c r="A2325" s="2"/>
      <c r="B2325" s="86"/>
      <c r="C2325" s="87"/>
      <c r="D2325" s="88"/>
      <c r="E2325" s="89"/>
      <c r="F2325" s="90"/>
      <c r="G2325" s="2"/>
      <c r="H2325" s="38" t="str">
        <f t="shared" si="180"/>
        <v/>
      </c>
      <c r="I2325" s="2"/>
      <c r="M2325" s="6" t="str">
        <f t="shared" si="181"/>
        <v/>
      </c>
      <c r="N2325" s="7" t="str">
        <f>IF($D2325="", "", IF(COUNTIF(Budgets!$T$11:$T$20, $D2325)&gt;0, $F$9, IF(COUNTIF(Budgets!$T$22:$T$46, $D2325)&gt;0, $E$9, "")))</f>
        <v/>
      </c>
      <c r="P2325" s="12" t="str">
        <f t="shared" si="182"/>
        <v/>
      </c>
      <c r="R2325" s="12" t="str">
        <f t="shared" si="183"/>
        <v/>
      </c>
      <c r="T2325" s="12" t="str">
        <f ca="1">IFERROR(INDEX(Report!$BE$6:$BE$17, MATCH($P2325, Report!$AZ$6:$AZ$17, 0)), "")</f>
        <v/>
      </c>
      <c r="V2325" s="12" t="str">
        <f t="shared" ca="1" si="184"/>
        <v/>
      </c>
      <c r="X2325" s="12" t="str">
        <f>IF($B2325="", "", IF(OR(ISNUMBER($B2325)=FALSE, $B2325&lt;Report!$AX$6, $B2325&gt;Report!$AY$17), "Red", ""))</f>
        <v/>
      </c>
    </row>
    <row r="2326" spans="1:24" x14ac:dyDescent="0.25">
      <c r="A2326" s="2"/>
      <c r="B2326" s="86"/>
      <c r="C2326" s="87"/>
      <c r="D2326" s="88"/>
      <c r="E2326" s="89"/>
      <c r="F2326" s="90"/>
      <c r="G2326" s="2"/>
      <c r="H2326" s="38" t="str">
        <f t="shared" si="180"/>
        <v/>
      </c>
      <c r="I2326" s="2"/>
      <c r="M2326" s="6" t="str">
        <f t="shared" si="181"/>
        <v/>
      </c>
      <c r="N2326" s="7" t="str">
        <f>IF($D2326="", "", IF(COUNTIF(Budgets!$T$11:$T$20, $D2326)&gt;0, $F$9, IF(COUNTIF(Budgets!$T$22:$T$46, $D2326)&gt;0, $E$9, "")))</f>
        <v/>
      </c>
      <c r="P2326" s="12" t="str">
        <f t="shared" si="182"/>
        <v/>
      </c>
      <c r="R2326" s="12" t="str">
        <f t="shared" si="183"/>
        <v/>
      </c>
      <c r="T2326" s="12" t="str">
        <f ca="1">IFERROR(INDEX(Report!$BE$6:$BE$17, MATCH($P2326, Report!$AZ$6:$AZ$17, 0)), "")</f>
        <v/>
      </c>
      <c r="V2326" s="12" t="str">
        <f t="shared" ca="1" si="184"/>
        <v/>
      </c>
      <c r="X2326" s="12" t="str">
        <f>IF($B2326="", "", IF(OR(ISNUMBER($B2326)=FALSE, $B2326&lt;Report!$AX$6, $B2326&gt;Report!$AY$17), "Red", ""))</f>
        <v/>
      </c>
    </row>
    <row r="2327" spans="1:24" x14ac:dyDescent="0.25">
      <c r="A2327" s="2"/>
      <c r="B2327" s="86"/>
      <c r="C2327" s="87"/>
      <c r="D2327" s="88"/>
      <c r="E2327" s="89"/>
      <c r="F2327" s="90"/>
      <c r="G2327" s="2"/>
      <c r="H2327" s="38" t="str">
        <f t="shared" si="180"/>
        <v/>
      </c>
      <c r="I2327" s="2"/>
      <c r="M2327" s="6" t="str">
        <f t="shared" si="181"/>
        <v/>
      </c>
      <c r="N2327" s="7" t="str">
        <f>IF($D2327="", "", IF(COUNTIF(Budgets!$T$11:$T$20, $D2327)&gt;0, $F$9, IF(COUNTIF(Budgets!$T$22:$T$46, $D2327)&gt;0, $E$9, "")))</f>
        <v/>
      </c>
      <c r="P2327" s="12" t="str">
        <f t="shared" si="182"/>
        <v/>
      </c>
      <c r="R2327" s="12" t="str">
        <f t="shared" si="183"/>
        <v/>
      </c>
      <c r="T2327" s="12" t="str">
        <f ca="1">IFERROR(INDEX(Report!$BE$6:$BE$17, MATCH($P2327, Report!$AZ$6:$AZ$17, 0)), "")</f>
        <v/>
      </c>
      <c r="V2327" s="12" t="str">
        <f t="shared" ca="1" si="184"/>
        <v/>
      </c>
      <c r="X2327" s="12" t="str">
        <f>IF($B2327="", "", IF(OR(ISNUMBER($B2327)=FALSE, $B2327&lt;Report!$AX$6, $B2327&gt;Report!$AY$17), "Red", ""))</f>
        <v/>
      </c>
    </row>
    <row r="2328" spans="1:24" x14ac:dyDescent="0.25">
      <c r="A2328" s="2"/>
      <c r="B2328" s="86"/>
      <c r="C2328" s="87"/>
      <c r="D2328" s="88"/>
      <c r="E2328" s="89"/>
      <c r="F2328" s="90"/>
      <c r="G2328" s="2"/>
      <c r="H2328" s="38" t="str">
        <f t="shared" si="180"/>
        <v/>
      </c>
      <c r="I2328" s="2"/>
      <c r="M2328" s="6" t="str">
        <f t="shared" si="181"/>
        <v/>
      </c>
      <c r="N2328" s="7" t="str">
        <f>IF($D2328="", "", IF(COUNTIF(Budgets!$T$11:$T$20, $D2328)&gt;0, $F$9, IF(COUNTIF(Budgets!$T$22:$T$46, $D2328)&gt;0, $E$9, "")))</f>
        <v/>
      </c>
      <c r="P2328" s="12" t="str">
        <f t="shared" si="182"/>
        <v/>
      </c>
      <c r="R2328" s="12" t="str">
        <f t="shared" si="183"/>
        <v/>
      </c>
      <c r="T2328" s="12" t="str">
        <f ca="1">IFERROR(INDEX(Report!$BE$6:$BE$17, MATCH($P2328, Report!$AZ$6:$AZ$17, 0)), "")</f>
        <v/>
      </c>
      <c r="V2328" s="12" t="str">
        <f t="shared" ca="1" si="184"/>
        <v/>
      </c>
      <c r="X2328" s="12" t="str">
        <f>IF($B2328="", "", IF(OR(ISNUMBER($B2328)=FALSE, $B2328&lt;Report!$AX$6, $B2328&gt;Report!$AY$17), "Red", ""))</f>
        <v/>
      </c>
    </row>
    <row r="2329" spans="1:24" x14ac:dyDescent="0.25">
      <c r="A2329" s="2"/>
      <c r="B2329" s="86"/>
      <c r="C2329" s="87"/>
      <c r="D2329" s="88"/>
      <c r="E2329" s="89"/>
      <c r="F2329" s="90"/>
      <c r="G2329" s="2"/>
      <c r="H2329" s="38" t="str">
        <f t="shared" si="180"/>
        <v/>
      </c>
      <c r="I2329" s="2"/>
      <c r="M2329" s="6" t="str">
        <f t="shared" si="181"/>
        <v/>
      </c>
      <c r="N2329" s="7" t="str">
        <f>IF($D2329="", "", IF(COUNTIF(Budgets!$T$11:$T$20, $D2329)&gt;0, $F$9, IF(COUNTIF(Budgets!$T$22:$T$46, $D2329)&gt;0, $E$9, "")))</f>
        <v/>
      </c>
      <c r="P2329" s="12" t="str">
        <f t="shared" si="182"/>
        <v/>
      </c>
      <c r="R2329" s="12" t="str">
        <f t="shared" si="183"/>
        <v/>
      </c>
      <c r="T2329" s="12" t="str">
        <f ca="1">IFERROR(INDEX(Report!$BE$6:$BE$17, MATCH($P2329, Report!$AZ$6:$AZ$17, 0)), "")</f>
        <v/>
      </c>
      <c r="V2329" s="12" t="str">
        <f t="shared" ca="1" si="184"/>
        <v/>
      </c>
      <c r="X2329" s="12" t="str">
        <f>IF($B2329="", "", IF(OR(ISNUMBER($B2329)=FALSE, $B2329&lt;Report!$AX$6, $B2329&gt;Report!$AY$17), "Red", ""))</f>
        <v/>
      </c>
    </row>
    <row r="2330" spans="1:24" x14ac:dyDescent="0.25">
      <c r="A2330" s="2"/>
      <c r="B2330" s="86"/>
      <c r="C2330" s="87"/>
      <c r="D2330" s="88"/>
      <c r="E2330" s="89"/>
      <c r="F2330" s="90"/>
      <c r="G2330" s="2"/>
      <c r="H2330" s="38" t="str">
        <f t="shared" si="180"/>
        <v/>
      </c>
      <c r="I2330" s="2"/>
      <c r="M2330" s="6" t="str">
        <f t="shared" si="181"/>
        <v/>
      </c>
      <c r="N2330" s="7" t="str">
        <f>IF($D2330="", "", IF(COUNTIF(Budgets!$T$11:$T$20, $D2330)&gt;0, $F$9, IF(COUNTIF(Budgets!$T$22:$T$46, $D2330)&gt;0, $E$9, "")))</f>
        <v/>
      </c>
      <c r="P2330" s="12" t="str">
        <f t="shared" si="182"/>
        <v/>
      </c>
      <c r="R2330" s="12" t="str">
        <f t="shared" si="183"/>
        <v/>
      </c>
      <c r="T2330" s="12" t="str">
        <f ca="1">IFERROR(INDEX(Report!$BE$6:$BE$17, MATCH($P2330, Report!$AZ$6:$AZ$17, 0)), "")</f>
        <v/>
      </c>
      <c r="V2330" s="12" t="str">
        <f t="shared" ca="1" si="184"/>
        <v/>
      </c>
      <c r="X2330" s="12" t="str">
        <f>IF($B2330="", "", IF(OR(ISNUMBER($B2330)=FALSE, $B2330&lt;Report!$AX$6, $B2330&gt;Report!$AY$17), "Red", ""))</f>
        <v/>
      </c>
    </row>
    <row r="2331" spans="1:24" x14ac:dyDescent="0.25">
      <c r="A2331" s="2"/>
      <c r="B2331" s="86"/>
      <c r="C2331" s="87"/>
      <c r="D2331" s="88"/>
      <c r="E2331" s="89"/>
      <c r="F2331" s="90"/>
      <c r="G2331" s="2"/>
      <c r="H2331" s="38" t="str">
        <f t="shared" si="180"/>
        <v/>
      </c>
      <c r="I2331" s="2"/>
      <c r="M2331" s="6" t="str">
        <f t="shared" si="181"/>
        <v/>
      </c>
      <c r="N2331" s="7" t="str">
        <f>IF($D2331="", "", IF(COUNTIF(Budgets!$T$11:$T$20, $D2331)&gt;0, $F$9, IF(COUNTIF(Budgets!$T$22:$T$46, $D2331)&gt;0, $E$9, "")))</f>
        <v/>
      </c>
      <c r="P2331" s="12" t="str">
        <f t="shared" si="182"/>
        <v/>
      </c>
      <c r="R2331" s="12" t="str">
        <f t="shared" si="183"/>
        <v/>
      </c>
      <c r="T2331" s="12" t="str">
        <f ca="1">IFERROR(INDEX(Report!$BE$6:$BE$17, MATCH($P2331, Report!$AZ$6:$AZ$17, 0)), "")</f>
        <v/>
      </c>
      <c r="V2331" s="12" t="str">
        <f t="shared" ca="1" si="184"/>
        <v/>
      </c>
      <c r="X2331" s="12" t="str">
        <f>IF($B2331="", "", IF(OR(ISNUMBER($B2331)=FALSE, $B2331&lt;Report!$AX$6, $B2331&gt;Report!$AY$17), "Red", ""))</f>
        <v/>
      </c>
    </row>
    <row r="2332" spans="1:24" x14ac:dyDescent="0.25">
      <c r="A2332" s="2"/>
      <c r="B2332" s="86"/>
      <c r="C2332" s="87"/>
      <c r="D2332" s="88"/>
      <c r="E2332" s="89"/>
      <c r="F2332" s="90"/>
      <c r="G2332" s="2"/>
      <c r="H2332" s="38" t="str">
        <f t="shared" si="180"/>
        <v/>
      </c>
      <c r="I2332" s="2"/>
      <c r="M2332" s="6" t="str">
        <f t="shared" si="181"/>
        <v/>
      </c>
      <c r="N2332" s="7" t="str">
        <f>IF($D2332="", "", IF(COUNTIF(Budgets!$T$11:$T$20, $D2332)&gt;0, $F$9, IF(COUNTIF(Budgets!$T$22:$T$46, $D2332)&gt;0, $E$9, "")))</f>
        <v/>
      </c>
      <c r="P2332" s="12" t="str">
        <f t="shared" si="182"/>
        <v/>
      </c>
      <c r="R2332" s="12" t="str">
        <f t="shared" si="183"/>
        <v/>
      </c>
      <c r="T2332" s="12" t="str">
        <f ca="1">IFERROR(INDEX(Report!$BE$6:$BE$17, MATCH($P2332, Report!$AZ$6:$AZ$17, 0)), "")</f>
        <v/>
      </c>
      <c r="V2332" s="12" t="str">
        <f t="shared" ca="1" si="184"/>
        <v/>
      </c>
      <c r="X2332" s="12" t="str">
        <f>IF($B2332="", "", IF(OR(ISNUMBER($B2332)=FALSE, $B2332&lt;Report!$AX$6, $B2332&gt;Report!$AY$17), "Red", ""))</f>
        <v/>
      </c>
    </row>
    <row r="2333" spans="1:24" x14ac:dyDescent="0.25">
      <c r="A2333" s="2"/>
      <c r="B2333" s="86"/>
      <c r="C2333" s="87"/>
      <c r="D2333" s="88"/>
      <c r="E2333" s="89"/>
      <c r="F2333" s="90"/>
      <c r="G2333" s="2"/>
      <c r="H2333" s="38" t="str">
        <f t="shared" si="180"/>
        <v/>
      </c>
      <c r="I2333" s="2"/>
      <c r="M2333" s="6" t="str">
        <f t="shared" si="181"/>
        <v/>
      </c>
      <c r="N2333" s="7" t="str">
        <f>IF($D2333="", "", IF(COUNTIF(Budgets!$T$11:$T$20, $D2333)&gt;0, $F$9, IF(COUNTIF(Budgets!$T$22:$T$46, $D2333)&gt;0, $E$9, "")))</f>
        <v/>
      </c>
      <c r="P2333" s="12" t="str">
        <f t="shared" si="182"/>
        <v/>
      </c>
      <c r="R2333" s="12" t="str">
        <f t="shared" si="183"/>
        <v/>
      </c>
      <c r="T2333" s="12" t="str">
        <f ca="1">IFERROR(INDEX(Report!$BE$6:$BE$17, MATCH($P2333, Report!$AZ$6:$AZ$17, 0)), "")</f>
        <v/>
      </c>
      <c r="V2333" s="12" t="str">
        <f t="shared" ca="1" si="184"/>
        <v/>
      </c>
      <c r="X2333" s="12" t="str">
        <f>IF($B2333="", "", IF(OR(ISNUMBER($B2333)=FALSE, $B2333&lt;Report!$AX$6, $B2333&gt;Report!$AY$17), "Red", ""))</f>
        <v/>
      </c>
    </row>
    <row r="2334" spans="1:24" x14ac:dyDescent="0.25">
      <c r="A2334" s="2"/>
      <c r="B2334" s="86"/>
      <c r="C2334" s="87"/>
      <c r="D2334" s="88"/>
      <c r="E2334" s="89"/>
      <c r="F2334" s="90"/>
      <c r="G2334" s="2"/>
      <c r="H2334" s="38" t="str">
        <f t="shared" si="180"/>
        <v/>
      </c>
      <c r="I2334" s="2"/>
      <c r="M2334" s="6" t="str">
        <f t="shared" si="181"/>
        <v/>
      </c>
      <c r="N2334" s="7" t="str">
        <f>IF($D2334="", "", IF(COUNTIF(Budgets!$T$11:$T$20, $D2334)&gt;0, $F$9, IF(COUNTIF(Budgets!$T$22:$T$46, $D2334)&gt;0, $E$9, "")))</f>
        <v/>
      </c>
      <c r="P2334" s="12" t="str">
        <f t="shared" si="182"/>
        <v/>
      </c>
      <c r="R2334" s="12" t="str">
        <f t="shared" si="183"/>
        <v/>
      </c>
      <c r="T2334" s="12" t="str">
        <f ca="1">IFERROR(INDEX(Report!$BE$6:$BE$17, MATCH($P2334, Report!$AZ$6:$AZ$17, 0)), "")</f>
        <v/>
      </c>
      <c r="V2334" s="12" t="str">
        <f t="shared" ca="1" si="184"/>
        <v/>
      </c>
      <c r="X2334" s="12" t="str">
        <f>IF($B2334="", "", IF(OR(ISNUMBER($B2334)=FALSE, $B2334&lt;Report!$AX$6, $B2334&gt;Report!$AY$17), "Red", ""))</f>
        <v/>
      </c>
    </row>
    <row r="2335" spans="1:24" x14ac:dyDescent="0.25">
      <c r="A2335" s="2"/>
      <c r="B2335" s="86"/>
      <c r="C2335" s="87"/>
      <c r="D2335" s="88"/>
      <c r="E2335" s="89"/>
      <c r="F2335" s="90"/>
      <c r="G2335" s="2"/>
      <c r="H2335" s="38" t="str">
        <f t="shared" si="180"/>
        <v/>
      </c>
      <c r="I2335" s="2"/>
      <c r="M2335" s="6" t="str">
        <f t="shared" si="181"/>
        <v/>
      </c>
      <c r="N2335" s="7" t="str">
        <f>IF($D2335="", "", IF(COUNTIF(Budgets!$T$11:$T$20, $D2335)&gt;0, $F$9, IF(COUNTIF(Budgets!$T$22:$T$46, $D2335)&gt;0, $E$9, "")))</f>
        <v/>
      </c>
      <c r="P2335" s="12" t="str">
        <f t="shared" si="182"/>
        <v/>
      </c>
      <c r="R2335" s="12" t="str">
        <f t="shared" si="183"/>
        <v/>
      </c>
      <c r="T2335" s="12" t="str">
        <f ca="1">IFERROR(INDEX(Report!$BE$6:$BE$17, MATCH($P2335, Report!$AZ$6:$AZ$17, 0)), "")</f>
        <v/>
      </c>
      <c r="V2335" s="12" t="str">
        <f t="shared" ca="1" si="184"/>
        <v/>
      </c>
      <c r="X2335" s="12" t="str">
        <f>IF($B2335="", "", IF(OR(ISNUMBER($B2335)=FALSE, $B2335&lt;Report!$AX$6, $B2335&gt;Report!$AY$17), "Red", ""))</f>
        <v/>
      </c>
    </row>
    <row r="2336" spans="1:24" x14ac:dyDescent="0.25">
      <c r="A2336" s="2"/>
      <c r="B2336" s="86"/>
      <c r="C2336" s="87"/>
      <c r="D2336" s="88"/>
      <c r="E2336" s="89"/>
      <c r="F2336" s="90"/>
      <c r="G2336" s="2"/>
      <c r="H2336" s="38" t="str">
        <f t="shared" si="180"/>
        <v/>
      </c>
      <c r="I2336" s="2"/>
      <c r="M2336" s="6" t="str">
        <f t="shared" si="181"/>
        <v/>
      </c>
      <c r="N2336" s="7" t="str">
        <f>IF($D2336="", "", IF(COUNTIF(Budgets!$T$11:$T$20, $D2336)&gt;0, $F$9, IF(COUNTIF(Budgets!$T$22:$T$46, $D2336)&gt;0, $E$9, "")))</f>
        <v/>
      </c>
      <c r="P2336" s="12" t="str">
        <f t="shared" si="182"/>
        <v/>
      </c>
      <c r="R2336" s="12" t="str">
        <f t="shared" si="183"/>
        <v/>
      </c>
      <c r="T2336" s="12" t="str">
        <f ca="1">IFERROR(INDEX(Report!$BE$6:$BE$17, MATCH($P2336, Report!$AZ$6:$AZ$17, 0)), "")</f>
        <v/>
      </c>
      <c r="V2336" s="12" t="str">
        <f t="shared" ca="1" si="184"/>
        <v/>
      </c>
      <c r="X2336" s="12" t="str">
        <f>IF($B2336="", "", IF(OR(ISNUMBER($B2336)=FALSE, $B2336&lt;Report!$AX$6, $B2336&gt;Report!$AY$17), "Red", ""))</f>
        <v/>
      </c>
    </row>
    <row r="2337" spans="1:24" x14ac:dyDescent="0.25">
      <c r="A2337" s="2"/>
      <c r="B2337" s="86"/>
      <c r="C2337" s="87"/>
      <c r="D2337" s="88"/>
      <c r="E2337" s="89"/>
      <c r="F2337" s="90"/>
      <c r="G2337" s="2"/>
      <c r="H2337" s="38" t="str">
        <f t="shared" si="180"/>
        <v/>
      </c>
      <c r="I2337" s="2"/>
      <c r="M2337" s="6" t="str">
        <f t="shared" si="181"/>
        <v/>
      </c>
      <c r="N2337" s="7" t="str">
        <f>IF($D2337="", "", IF(COUNTIF(Budgets!$T$11:$T$20, $D2337)&gt;0, $F$9, IF(COUNTIF(Budgets!$T$22:$T$46, $D2337)&gt;0, $E$9, "")))</f>
        <v/>
      </c>
      <c r="P2337" s="12" t="str">
        <f t="shared" si="182"/>
        <v/>
      </c>
      <c r="R2337" s="12" t="str">
        <f t="shared" si="183"/>
        <v/>
      </c>
      <c r="T2337" s="12" t="str">
        <f ca="1">IFERROR(INDEX(Report!$BE$6:$BE$17, MATCH($P2337, Report!$AZ$6:$AZ$17, 0)), "")</f>
        <v/>
      </c>
      <c r="V2337" s="12" t="str">
        <f t="shared" ca="1" si="184"/>
        <v/>
      </c>
      <c r="X2337" s="12" t="str">
        <f>IF($B2337="", "", IF(OR(ISNUMBER($B2337)=FALSE, $B2337&lt;Report!$AX$6, $B2337&gt;Report!$AY$17), "Red", ""))</f>
        <v/>
      </c>
    </row>
    <row r="2338" spans="1:24" x14ac:dyDescent="0.25">
      <c r="A2338" s="2"/>
      <c r="B2338" s="86"/>
      <c r="C2338" s="87"/>
      <c r="D2338" s="88"/>
      <c r="E2338" s="89"/>
      <c r="F2338" s="90"/>
      <c r="G2338" s="2"/>
      <c r="H2338" s="38" t="str">
        <f t="shared" si="180"/>
        <v/>
      </c>
      <c r="I2338" s="2"/>
      <c r="M2338" s="6" t="str">
        <f t="shared" si="181"/>
        <v/>
      </c>
      <c r="N2338" s="7" t="str">
        <f>IF($D2338="", "", IF(COUNTIF(Budgets!$T$11:$T$20, $D2338)&gt;0, $F$9, IF(COUNTIF(Budgets!$T$22:$T$46, $D2338)&gt;0, $E$9, "")))</f>
        <v/>
      </c>
      <c r="P2338" s="12" t="str">
        <f t="shared" si="182"/>
        <v/>
      </c>
      <c r="R2338" s="12" t="str">
        <f t="shared" si="183"/>
        <v/>
      </c>
      <c r="T2338" s="12" t="str">
        <f ca="1">IFERROR(INDEX(Report!$BE$6:$BE$17, MATCH($P2338, Report!$AZ$6:$AZ$17, 0)), "")</f>
        <v/>
      </c>
      <c r="V2338" s="12" t="str">
        <f t="shared" ca="1" si="184"/>
        <v/>
      </c>
      <c r="X2338" s="12" t="str">
        <f>IF($B2338="", "", IF(OR(ISNUMBER($B2338)=FALSE, $B2338&lt;Report!$AX$6, $B2338&gt;Report!$AY$17), "Red", ""))</f>
        <v/>
      </c>
    </row>
    <row r="2339" spans="1:24" x14ac:dyDescent="0.25">
      <c r="A2339" s="2"/>
      <c r="B2339" s="86"/>
      <c r="C2339" s="87"/>
      <c r="D2339" s="88"/>
      <c r="E2339" s="89"/>
      <c r="F2339" s="90"/>
      <c r="G2339" s="2"/>
      <c r="H2339" s="38" t="str">
        <f t="shared" si="180"/>
        <v/>
      </c>
      <c r="I2339" s="2"/>
      <c r="M2339" s="6" t="str">
        <f t="shared" si="181"/>
        <v/>
      </c>
      <c r="N2339" s="7" t="str">
        <f>IF($D2339="", "", IF(COUNTIF(Budgets!$T$11:$T$20, $D2339)&gt;0, $F$9, IF(COUNTIF(Budgets!$T$22:$T$46, $D2339)&gt;0, $E$9, "")))</f>
        <v/>
      </c>
      <c r="P2339" s="12" t="str">
        <f t="shared" si="182"/>
        <v/>
      </c>
      <c r="R2339" s="12" t="str">
        <f t="shared" si="183"/>
        <v/>
      </c>
      <c r="T2339" s="12" t="str">
        <f ca="1">IFERROR(INDEX(Report!$BE$6:$BE$17, MATCH($P2339, Report!$AZ$6:$AZ$17, 0)), "")</f>
        <v/>
      </c>
      <c r="V2339" s="12" t="str">
        <f t="shared" ca="1" si="184"/>
        <v/>
      </c>
      <c r="X2339" s="12" t="str">
        <f>IF($B2339="", "", IF(OR(ISNUMBER($B2339)=FALSE, $B2339&lt;Report!$AX$6, $B2339&gt;Report!$AY$17), "Red", ""))</f>
        <v/>
      </c>
    </row>
    <row r="2340" spans="1:24" x14ac:dyDescent="0.25">
      <c r="A2340" s="2"/>
      <c r="B2340" s="86"/>
      <c r="C2340" s="87"/>
      <c r="D2340" s="88"/>
      <c r="E2340" s="89"/>
      <c r="F2340" s="90"/>
      <c r="G2340" s="2"/>
      <c r="H2340" s="38" t="str">
        <f t="shared" si="180"/>
        <v/>
      </c>
      <c r="I2340" s="2"/>
      <c r="M2340" s="6" t="str">
        <f t="shared" si="181"/>
        <v/>
      </c>
      <c r="N2340" s="7" t="str">
        <f>IF($D2340="", "", IF(COUNTIF(Budgets!$T$11:$T$20, $D2340)&gt;0, $F$9, IF(COUNTIF(Budgets!$T$22:$T$46, $D2340)&gt;0, $E$9, "")))</f>
        <v/>
      </c>
      <c r="P2340" s="12" t="str">
        <f t="shared" si="182"/>
        <v/>
      </c>
      <c r="R2340" s="12" t="str">
        <f t="shared" si="183"/>
        <v/>
      </c>
      <c r="T2340" s="12" t="str">
        <f ca="1">IFERROR(INDEX(Report!$BE$6:$BE$17, MATCH($P2340, Report!$AZ$6:$AZ$17, 0)), "")</f>
        <v/>
      </c>
      <c r="V2340" s="12" t="str">
        <f t="shared" ca="1" si="184"/>
        <v/>
      </c>
      <c r="X2340" s="12" t="str">
        <f>IF($B2340="", "", IF(OR(ISNUMBER($B2340)=FALSE, $B2340&lt;Report!$AX$6, $B2340&gt;Report!$AY$17), "Red", ""))</f>
        <v/>
      </c>
    </row>
    <row r="2341" spans="1:24" x14ac:dyDescent="0.25">
      <c r="A2341" s="2"/>
      <c r="B2341" s="86"/>
      <c r="C2341" s="87"/>
      <c r="D2341" s="88"/>
      <c r="E2341" s="89"/>
      <c r="F2341" s="90"/>
      <c r="G2341" s="2"/>
      <c r="H2341" s="38" t="str">
        <f t="shared" si="180"/>
        <v/>
      </c>
      <c r="I2341" s="2"/>
      <c r="M2341" s="6" t="str">
        <f t="shared" si="181"/>
        <v/>
      </c>
      <c r="N2341" s="7" t="str">
        <f>IF($D2341="", "", IF(COUNTIF(Budgets!$T$11:$T$20, $D2341)&gt;0, $F$9, IF(COUNTIF(Budgets!$T$22:$T$46, $D2341)&gt;0, $E$9, "")))</f>
        <v/>
      </c>
      <c r="P2341" s="12" t="str">
        <f t="shared" si="182"/>
        <v/>
      </c>
      <c r="R2341" s="12" t="str">
        <f t="shared" si="183"/>
        <v/>
      </c>
      <c r="T2341" s="12" t="str">
        <f ca="1">IFERROR(INDEX(Report!$BE$6:$BE$17, MATCH($P2341, Report!$AZ$6:$AZ$17, 0)), "")</f>
        <v/>
      </c>
      <c r="V2341" s="12" t="str">
        <f t="shared" ca="1" si="184"/>
        <v/>
      </c>
      <c r="X2341" s="12" t="str">
        <f>IF($B2341="", "", IF(OR(ISNUMBER($B2341)=FALSE, $B2341&lt;Report!$AX$6, $B2341&gt;Report!$AY$17), "Red", ""))</f>
        <v/>
      </c>
    </row>
    <row r="2342" spans="1:24" x14ac:dyDescent="0.25">
      <c r="A2342" s="2"/>
      <c r="B2342" s="86"/>
      <c r="C2342" s="87"/>
      <c r="D2342" s="88"/>
      <c r="E2342" s="89"/>
      <c r="F2342" s="90"/>
      <c r="G2342" s="2"/>
      <c r="H2342" s="38" t="str">
        <f t="shared" si="180"/>
        <v/>
      </c>
      <c r="I2342" s="2"/>
      <c r="M2342" s="6" t="str">
        <f t="shared" si="181"/>
        <v/>
      </c>
      <c r="N2342" s="7" t="str">
        <f>IF($D2342="", "", IF(COUNTIF(Budgets!$T$11:$T$20, $D2342)&gt;0, $F$9, IF(COUNTIF(Budgets!$T$22:$T$46, $D2342)&gt;0, $E$9, "")))</f>
        <v/>
      </c>
      <c r="P2342" s="12" t="str">
        <f t="shared" si="182"/>
        <v/>
      </c>
      <c r="R2342" s="12" t="str">
        <f t="shared" si="183"/>
        <v/>
      </c>
      <c r="T2342" s="12" t="str">
        <f ca="1">IFERROR(INDEX(Report!$BE$6:$BE$17, MATCH($P2342, Report!$AZ$6:$AZ$17, 0)), "")</f>
        <v/>
      </c>
      <c r="V2342" s="12" t="str">
        <f t="shared" ca="1" si="184"/>
        <v/>
      </c>
      <c r="X2342" s="12" t="str">
        <f>IF($B2342="", "", IF(OR(ISNUMBER($B2342)=FALSE, $B2342&lt;Report!$AX$6, $B2342&gt;Report!$AY$17), "Red", ""))</f>
        <v/>
      </c>
    </row>
    <row r="2343" spans="1:24" x14ac:dyDescent="0.25">
      <c r="A2343" s="2"/>
      <c r="B2343" s="86"/>
      <c r="C2343" s="87"/>
      <c r="D2343" s="88"/>
      <c r="E2343" s="89"/>
      <c r="F2343" s="90"/>
      <c r="G2343" s="2"/>
      <c r="H2343" s="38" t="str">
        <f t="shared" si="180"/>
        <v/>
      </c>
      <c r="I2343" s="2"/>
      <c r="M2343" s="6" t="str">
        <f t="shared" si="181"/>
        <v/>
      </c>
      <c r="N2343" s="7" t="str">
        <f>IF($D2343="", "", IF(COUNTIF(Budgets!$T$11:$T$20, $D2343)&gt;0, $F$9, IF(COUNTIF(Budgets!$T$22:$T$46, $D2343)&gt;0, $E$9, "")))</f>
        <v/>
      </c>
      <c r="P2343" s="12" t="str">
        <f t="shared" si="182"/>
        <v/>
      </c>
      <c r="R2343" s="12" t="str">
        <f t="shared" si="183"/>
        <v/>
      </c>
      <c r="T2343" s="12" t="str">
        <f ca="1">IFERROR(INDEX(Report!$BE$6:$BE$17, MATCH($P2343, Report!$AZ$6:$AZ$17, 0)), "")</f>
        <v/>
      </c>
      <c r="V2343" s="12" t="str">
        <f t="shared" ca="1" si="184"/>
        <v/>
      </c>
      <c r="X2343" s="12" t="str">
        <f>IF($B2343="", "", IF(OR(ISNUMBER($B2343)=FALSE, $B2343&lt;Report!$AX$6, $B2343&gt;Report!$AY$17), "Red", ""))</f>
        <v/>
      </c>
    </row>
    <row r="2344" spans="1:24" x14ac:dyDescent="0.25">
      <c r="A2344" s="2"/>
      <c r="B2344" s="86"/>
      <c r="C2344" s="87"/>
      <c r="D2344" s="88"/>
      <c r="E2344" s="89"/>
      <c r="F2344" s="90"/>
      <c r="G2344" s="2"/>
      <c r="H2344" s="38" t="str">
        <f t="shared" si="180"/>
        <v/>
      </c>
      <c r="I2344" s="2"/>
      <c r="M2344" s="6" t="str">
        <f t="shared" si="181"/>
        <v/>
      </c>
      <c r="N2344" s="7" t="str">
        <f>IF($D2344="", "", IF(COUNTIF(Budgets!$T$11:$T$20, $D2344)&gt;0, $F$9, IF(COUNTIF(Budgets!$T$22:$T$46, $D2344)&gt;0, $E$9, "")))</f>
        <v/>
      </c>
      <c r="P2344" s="12" t="str">
        <f t="shared" si="182"/>
        <v/>
      </c>
      <c r="R2344" s="12" t="str">
        <f t="shared" si="183"/>
        <v/>
      </c>
      <c r="T2344" s="12" t="str">
        <f ca="1">IFERROR(INDEX(Report!$BE$6:$BE$17, MATCH($P2344, Report!$AZ$6:$AZ$17, 0)), "")</f>
        <v/>
      </c>
      <c r="V2344" s="12" t="str">
        <f t="shared" ca="1" si="184"/>
        <v/>
      </c>
      <c r="X2344" s="12" t="str">
        <f>IF($B2344="", "", IF(OR(ISNUMBER($B2344)=FALSE, $B2344&lt;Report!$AX$6, $B2344&gt;Report!$AY$17), "Red", ""))</f>
        <v/>
      </c>
    </row>
    <row r="2345" spans="1:24" x14ac:dyDescent="0.25">
      <c r="A2345" s="2"/>
      <c r="B2345" s="86"/>
      <c r="C2345" s="87"/>
      <c r="D2345" s="88"/>
      <c r="E2345" s="89"/>
      <c r="F2345" s="90"/>
      <c r="G2345" s="2"/>
      <c r="H2345" s="38" t="str">
        <f t="shared" si="180"/>
        <v/>
      </c>
      <c r="I2345" s="2"/>
      <c r="M2345" s="6" t="str">
        <f t="shared" si="181"/>
        <v/>
      </c>
      <c r="N2345" s="7" t="str">
        <f>IF($D2345="", "", IF(COUNTIF(Budgets!$T$11:$T$20, $D2345)&gt;0, $F$9, IF(COUNTIF(Budgets!$T$22:$T$46, $D2345)&gt;0, $E$9, "")))</f>
        <v/>
      </c>
      <c r="P2345" s="12" t="str">
        <f t="shared" si="182"/>
        <v/>
      </c>
      <c r="R2345" s="12" t="str">
        <f t="shared" si="183"/>
        <v/>
      </c>
      <c r="T2345" s="12" t="str">
        <f ca="1">IFERROR(INDEX(Report!$BE$6:$BE$17, MATCH($P2345, Report!$AZ$6:$AZ$17, 0)), "")</f>
        <v/>
      </c>
      <c r="V2345" s="12" t="str">
        <f t="shared" ca="1" si="184"/>
        <v/>
      </c>
      <c r="X2345" s="12" t="str">
        <f>IF($B2345="", "", IF(OR(ISNUMBER($B2345)=FALSE, $B2345&lt;Report!$AX$6, $B2345&gt;Report!$AY$17), "Red", ""))</f>
        <v/>
      </c>
    </row>
    <row r="2346" spans="1:24" x14ac:dyDescent="0.25">
      <c r="A2346" s="2"/>
      <c r="B2346" s="86"/>
      <c r="C2346" s="87"/>
      <c r="D2346" s="88"/>
      <c r="E2346" s="89"/>
      <c r="F2346" s="90"/>
      <c r="G2346" s="2"/>
      <c r="H2346" s="38" t="str">
        <f t="shared" si="180"/>
        <v/>
      </c>
      <c r="I2346" s="2"/>
      <c r="M2346" s="6" t="str">
        <f t="shared" si="181"/>
        <v/>
      </c>
      <c r="N2346" s="7" t="str">
        <f>IF($D2346="", "", IF(COUNTIF(Budgets!$T$11:$T$20, $D2346)&gt;0, $F$9, IF(COUNTIF(Budgets!$T$22:$T$46, $D2346)&gt;0, $E$9, "")))</f>
        <v/>
      </c>
      <c r="P2346" s="12" t="str">
        <f t="shared" si="182"/>
        <v/>
      </c>
      <c r="R2346" s="12" t="str">
        <f t="shared" si="183"/>
        <v/>
      </c>
      <c r="T2346" s="12" t="str">
        <f ca="1">IFERROR(INDEX(Report!$BE$6:$BE$17, MATCH($P2346, Report!$AZ$6:$AZ$17, 0)), "")</f>
        <v/>
      </c>
      <c r="V2346" s="12" t="str">
        <f t="shared" ca="1" si="184"/>
        <v/>
      </c>
      <c r="X2346" s="12" t="str">
        <f>IF($B2346="", "", IF(OR(ISNUMBER($B2346)=FALSE, $B2346&lt;Report!$AX$6, $B2346&gt;Report!$AY$17), "Red", ""))</f>
        <v/>
      </c>
    </row>
    <row r="2347" spans="1:24" x14ac:dyDescent="0.25">
      <c r="A2347" s="2"/>
      <c r="B2347" s="86"/>
      <c r="C2347" s="87"/>
      <c r="D2347" s="88"/>
      <c r="E2347" s="89"/>
      <c r="F2347" s="90"/>
      <c r="G2347" s="2"/>
      <c r="H2347" s="38" t="str">
        <f t="shared" si="180"/>
        <v/>
      </c>
      <c r="I2347" s="2"/>
      <c r="M2347" s="6" t="str">
        <f t="shared" si="181"/>
        <v/>
      </c>
      <c r="N2347" s="7" t="str">
        <f>IF($D2347="", "", IF(COUNTIF(Budgets!$T$11:$T$20, $D2347)&gt;0, $F$9, IF(COUNTIF(Budgets!$T$22:$T$46, $D2347)&gt;0, $E$9, "")))</f>
        <v/>
      </c>
      <c r="P2347" s="12" t="str">
        <f t="shared" si="182"/>
        <v/>
      </c>
      <c r="R2347" s="12" t="str">
        <f t="shared" si="183"/>
        <v/>
      </c>
      <c r="T2347" s="12" t="str">
        <f ca="1">IFERROR(INDEX(Report!$BE$6:$BE$17, MATCH($P2347, Report!$AZ$6:$AZ$17, 0)), "")</f>
        <v/>
      </c>
      <c r="V2347" s="12" t="str">
        <f t="shared" ca="1" si="184"/>
        <v/>
      </c>
      <c r="X2347" s="12" t="str">
        <f>IF($B2347="", "", IF(OR(ISNUMBER($B2347)=FALSE, $B2347&lt;Report!$AX$6, $B2347&gt;Report!$AY$17), "Red", ""))</f>
        <v/>
      </c>
    </row>
    <row r="2348" spans="1:24" x14ac:dyDescent="0.25">
      <c r="A2348" s="2"/>
      <c r="B2348" s="86"/>
      <c r="C2348" s="87"/>
      <c r="D2348" s="88"/>
      <c r="E2348" s="89"/>
      <c r="F2348" s="90"/>
      <c r="G2348" s="2"/>
      <c r="H2348" s="38" t="str">
        <f t="shared" si="180"/>
        <v/>
      </c>
      <c r="I2348" s="2"/>
      <c r="M2348" s="6" t="str">
        <f t="shared" si="181"/>
        <v/>
      </c>
      <c r="N2348" s="7" t="str">
        <f>IF($D2348="", "", IF(COUNTIF(Budgets!$T$11:$T$20, $D2348)&gt;0, $F$9, IF(COUNTIF(Budgets!$T$22:$T$46, $D2348)&gt;0, $E$9, "")))</f>
        <v/>
      </c>
      <c r="P2348" s="12" t="str">
        <f t="shared" si="182"/>
        <v/>
      </c>
      <c r="R2348" s="12" t="str">
        <f t="shared" si="183"/>
        <v/>
      </c>
      <c r="T2348" s="12" t="str">
        <f ca="1">IFERROR(INDEX(Report!$BE$6:$BE$17, MATCH($P2348, Report!$AZ$6:$AZ$17, 0)), "")</f>
        <v/>
      </c>
      <c r="V2348" s="12" t="str">
        <f t="shared" ca="1" si="184"/>
        <v/>
      </c>
      <c r="X2348" s="12" t="str">
        <f>IF($B2348="", "", IF(OR(ISNUMBER($B2348)=FALSE, $B2348&lt;Report!$AX$6, $B2348&gt;Report!$AY$17), "Red", ""))</f>
        <v/>
      </c>
    </row>
    <row r="2349" spans="1:24" x14ac:dyDescent="0.25">
      <c r="A2349" s="2"/>
      <c r="B2349" s="86"/>
      <c r="C2349" s="87"/>
      <c r="D2349" s="88"/>
      <c r="E2349" s="89"/>
      <c r="F2349" s="90"/>
      <c r="G2349" s="2"/>
      <c r="H2349" s="38" t="str">
        <f t="shared" si="180"/>
        <v/>
      </c>
      <c r="I2349" s="2"/>
      <c r="M2349" s="6" t="str">
        <f t="shared" si="181"/>
        <v/>
      </c>
      <c r="N2349" s="7" t="str">
        <f>IF($D2349="", "", IF(COUNTIF(Budgets!$T$11:$T$20, $D2349)&gt;0, $F$9, IF(COUNTIF(Budgets!$T$22:$T$46, $D2349)&gt;0, $E$9, "")))</f>
        <v/>
      </c>
      <c r="P2349" s="12" t="str">
        <f t="shared" si="182"/>
        <v/>
      </c>
      <c r="R2349" s="12" t="str">
        <f t="shared" si="183"/>
        <v/>
      </c>
      <c r="T2349" s="12" t="str">
        <f ca="1">IFERROR(INDEX(Report!$BE$6:$BE$17, MATCH($P2349, Report!$AZ$6:$AZ$17, 0)), "")</f>
        <v/>
      </c>
      <c r="V2349" s="12" t="str">
        <f t="shared" ca="1" si="184"/>
        <v/>
      </c>
      <c r="X2349" s="12" t="str">
        <f>IF($B2349="", "", IF(OR(ISNUMBER($B2349)=FALSE, $B2349&lt;Report!$AX$6, $B2349&gt;Report!$AY$17), "Red", ""))</f>
        <v/>
      </c>
    </row>
    <row r="2350" spans="1:24" x14ac:dyDescent="0.25">
      <c r="A2350" s="2"/>
      <c r="B2350" s="86"/>
      <c r="C2350" s="87"/>
      <c r="D2350" s="88"/>
      <c r="E2350" s="89"/>
      <c r="F2350" s="90"/>
      <c r="G2350" s="2"/>
      <c r="H2350" s="38" t="str">
        <f t="shared" si="180"/>
        <v/>
      </c>
      <c r="I2350" s="2"/>
      <c r="M2350" s="6" t="str">
        <f t="shared" si="181"/>
        <v/>
      </c>
      <c r="N2350" s="7" t="str">
        <f>IF($D2350="", "", IF(COUNTIF(Budgets!$T$11:$T$20, $D2350)&gt;0, $F$9, IF(COUNTIF(Budgets!$T$22:$T$46, $D2350)&gt;0, $E$9, "")))</f>
        <v/>
      </c>
      <c r="P2350" s="12" t="str">
        <f t="shared" si="182"/>
        <v/>
      </c>
      <c r="R2350" s="12" t="str">
        <f t="shared" si="183"/>
        <v/>
      </c>
      <c r="T2350" s="12" t="str">
        <f ca="1">IFERROR(INDEX(Report!$BE$6:$BE$17, MATCH($P2350, Report!$AZ$6:$AZ$17, 0)), "")</f>
        <v/>
      </c>
      <c r="V2350" s="12" t="str">
        <f t="shared" ca="1" si="184"/>
        <v/>
      </c>
      <c r="X2350" s="12" t="str">
        <f>IF($B2350="", "", IF(OR(ISNUMBER($B2350)=FALSE, $B2350&lt;Report!$AX$6, $B2350&gt;Report!$AY$17), "Red", ""))</f>
        <v/>
      </c>
    </row>
    <row r="2351" spans="1:24" x14ac:dyDescent="0.25">
      <c r="A2351" s="2"/>
      <c r="B2351" s="86"/>
      <c r="C2351" s="87"/>
      <c r="D2351" s="88"/>
      <c r="E2351" s="89"/>
      <c r="F2351" s="90"/>
      <c r="G2351" s="2"/>
      <c r="H2351" s="38" t="str">
        <f t="shared" si="180"/>
        <v/>
      </c>
      <c r="I2351" s="2"/>
      <c r="M2351" s="6" t="str">
        <f t="shared" si="181"/>
        <v/>
      </c>
      <c r="N2351" s="7" t="str">
        <f>IF($D2351="", "", IF(COUNTIF(Budgets!$T$11:$T$20, $D2351)&gt;0, $F$9, IF(COUNTIF(Budgets!$T$22:$T$46, $D2351)&gt;0, $E$9, "")))</f>
        <v/>
      </c>
      <c r="P2351" s="12" t="str">
        <f t="shared" si="182"/>
        <v/>
      </c>
      <c r="R2351" s="12" t="str">
        <f t="shared" si="183"/>
        <v/>
      </c>
      <c r="T2351" s="12" t="str">
        <f ca="1">IFERROR(INDEX(Report!$BE$6:$BE$17, MATCH($P2351, Report!$AZ$6:$AZ$17, 0)), "")</f>
        <v/>
      </c>
      <c r="V2351" s="12" t="str">
        <f t="shared" ca="1" si="184"/>
        <v/>
      </c>
      <c r="X2351" s="12" t="str">
        <f>IF($B2351="", "", IF(OR(ISNUMBER($B2351)=FALSE, $B2351&lt;Report!$AX$6, $B2351&gt;Report!$AY$17), "Red", ""))</f>
        <v/>
      </c>
    </row>
    <row r="2352" spans="1:24" x14ac:dyDescent="0.25">
      <c r="A2352" s="2"/>
      <c r="B2352" s="86"/>
      <c r="C2352" s="87"/>
      <c r="D2352" s="88"/>
      <c r="E2352" s="89"/>
      <c r="F2352" s="90"/>
      <c r="G2352" s="2"/>
      <c r="H2352" s="38" t="str">
        <f t="shared" si="180"/>
        <v/>
      </c>
      <c r="I2352" s="2"/>
      <c r="M2352" s="6" t="str">
        <f t="shared" si="181"/>
        <v/>
      </c>
      <c r="N2352" s="7" t="str">
        <f>IF($D2352="", "", IF(COUNTIF(Budgets!$T$11:$T$20, $D2352)&gt;0, $F$9, IF(COUNTIF(Budgets!$T$22:$T$46, $D2352)&gt;0, $E$9, "")))</f>
        <v/>
      </c>
      <c r="P2352" s="12" t="str">
        <f t="shared" si="182"/>
        <v/>
      </c>
      <c r="R2352" s="12" t="str">
        <f t="shared" si="183"/>
        <v/>
      </c>
      <c r="T2352" s="12" t="str">
        <f ca="1">IFERROR(INDEX(Report!$BE$6:$BE$17, MATCH($P2352, Report!$AZ$6:$AZ$17, 0)), "")</f>
        <v/>
      </c>
      <c r="V2352" s="12" t="str">
        <f t="shared" ca="1" si="184"/>
        <v/>
      </c>
      <c r="X2352" s="12" t="str">
        <f>IF($B2352="", "", IF(OR(ISNUMBER($B2352)=FALSE, $B2352&lt;Report!$AX$6, $B2352&gt;Report!$AY$17), "Red", ""))</f>
        <v/>
      </c>
    </row>
    <row r="2353" spans="1:24" x14ac:dyDescent="0.25">
      <c r="A2353" s="2"/>
      <c r="B2353" s="86"/>
      <c r="C2353" s="87"/>
      <c r="D2353" s="88"/>
      <c r="E2353" s="89"/>
      <c r="F2353" s="90"/>
      <c r="G2353" s="2"/>
      <c r="H2353" s="38" t="str">
        <f t="shared" si="180"/>
        <v/>
      </c>
      <c r="I2353" s="2"/>
      <c r="M2353" s="6" t="str">
        <f t="shared" si="181"/>
        <v/>
      </c>
      <c r="N2353" s="7" t="str">
        <f>IF($D2353="", "", IF(COUNTIF(Budgets!$T$11:$T$20, $D2353)&gt;0, $F$9, IF(COUNTIF(Budgets!$T$22:$T$46, $D2353)&gt;0, $E$9, "")))</f>
        <v/>
      </c>
      <c r="P2353" s="12" t="str">
        <f t="shared" si="182"/>
        <v/>
      </c>
      <c r="R2353" s="12" t="str">
        <f t="shared" si="183"/>
        <v/>
      </c>
      <c r="T2353" s="12" t="str">
        <f ca="1">IFERROR(INDEX(Report!$BE$6:$BE$17, MATCH($P2353, Report!$AZ$6:$AZ$17, 0)), "")</f>
        <v/>
      </c>
      <c r="V2353" s="12" t="str">
        <f t="shared" ca="1" si="184"/>
        <v/>
      </c>
      <c r="X2353" s="12" t="str">
        <f>IF($B2353="", "", IF(OR(ISNUMBER($B2353)=FALSE, $B2353&lt;Report!$AX$6, $B2353&gt;Report!$AY$17), "Red", ""))</f>
        <v/>
      </c>
    </row>
    <row r="2354" spans="1:24" x14ac:dyDescent="0.25">
      <c r="A2354" s="2"/>
      <c r="B2354" s="86"/>
      <c r="C2354" s="87"/>
      <c r="D2354" s="88"/>
      <c r="E2354" s="89"/>
      <c r="F2354" s="90"/>
      <c r="G2354" s="2"/>
      <c r="H2354" s="38" t="str">
        <f t="shared" si="180"/>
        <v/>
      </c>
      <c r="I2354" s="2"/>
      <c r="M2354" s="6" t="str">
        <f t="shared" si="181"/>
        <v/>
      </c>
      <c r="N2354" s="7" t="str">
        <f>IF($D2354="", "", IF(COUNTIF(Budgets!$T$11:$T$20, $D2354)&gt;0, $F$9, IF(COUNTIF(Budgets!$T$22:$T$46, $D2354)&gt;0, $E$9, "")))</f>
        <v/>
      </c>
      <c r="P2354" s="12" t="str">
        <f t="shared" si="182"/>
        <v/>
      </c>
      <c r="R2354" s="12" t="str">
        <f t="shared" si="183"/>
        <v/>
      </c>
      <c r="T2354" s="12" t="str">
        <f ca="1">IFERROR(INDEX(Report!$BE$6:$BE$17, MATCH($P2354, Report!$AZ$6:$AZ$17, 0)), "")</f>
        <v/>
      </c>
      <c r="V2354" s="12" t="str">
        <f t="shared" ca="1" si="184"/>
        <v/>
      </c>
      <c r="X2354" s="12" t="str">
        <f>IF($B2354="", "", IF(OR(ISNUMBER($B2354)=FALSE, $B2354&lt;Report!$AX$6, $B2354&gt;Report!$AY$17), "Red", ""))</f>
        <v/>
      </c>
    </row>
    <row r="2355" spans="1:24" x14ac:dyDescent="0.25">
      <c r="A2355" s="2"/>
      <c r="B2355" s="86"/>
      <c r="C2355" s="87"/>
      <c r="D2355" s="88"/>
      <c r="E2355" s="89"/>
      <c r="F2355" s="90"/>
      <c r="G2355" s="2"/>
      <c r="H2355" s="38" t="str">
        <f t="shared" si="180"/>
        <v/>
      </c>
      <c r="I2355" s="2"/>
      <c r="M2355" s="6" t="str">
        <f t="shared" si="181"/>
        <v/>
      </c>
      <c r="N2355" s="7" t="str">
        <f>IF($D2355="", "", IF(COUNTIF(Budgets!$T$11:$T$20, $D2355)&gt;0, $F$9, IF(COUNTIF(Budgets!$T$22:$T$46, $D2355)&gt;0, $E$9, "")))</f>
        <v/>
      </c>
      <c r="P2355" s="12" t="str">
        <f t="shared" si="182"/>
        <v/>
      </c>
      <c r="R2355" s="12" t="str">
        <f t="shared" si="183"/>
        <v/>
      </c>
      <c r="T2355" s="12" t="str">
        <f ca="1">IFERROR(INDEX(Report!$BE$6:$BE$17, MATCH($P2355, Report!$AZ$6:$AZ$17, 0)), "")</f>
        <v/>
      </c>
      <c r="V2355" s="12" t="str">
        <f t="shared" ca="1" si="184"/>
        <v/>
      </c>
      <c r="X2355" s="12" t="str">
        <f>IF($B2355="", "", IF(OR(ISNUMBER($B2355)=FALSE, $B2355&lt;Report!$AX$6, $B2355&gt;Report!$AY$17), "Red", ""))</f>
        <v/>
      </c>
    </row>
    <row r="2356" spans="1:24" x14ac:dyDescent="0.25">
      <c r="A2356" s="2"/>
      <c r="B2356" s="86"/>
      <c r="C2356" s="87"/>
      <c r="D2356" s="88"/>
      <c r="E2356" s="89"/>
      <c r="F2356" s="90"/>
      <c r="G2356" s="2"/>
      <c r="H2356" s="38" t="str">
        <f t="shared" si="180"/>
        <v/>
      </c>
      <c r="I2356" s="2"/>
      <c r="M2356" s="6" t="str">
        <f t="shared" si="181"/>
        <v/>
      </c>
      <c r="N2356" s="7" t="str">
        <f>IF($D2356="", "", IF(COUNTIF(Budgets!$T$11:$T$20, $D2356)&gt;0, $F$9, IF(COUNTIF(Budgets!$T$22:$T$46, $D2356)&gt;0, $E$9, "")))</f>
        <v/>
      </c>
      <c r="P2356" s="12" t="str">
        <f t="shared" si="182"/>
        <v/>
      </c>
      <c r="R2356" s="12" t="str">
        <f t="shared" si="183"/>
        <v/>
      </c>
      <c r="T2356" s="12" t="str">
        <f ca="1">IFERROR(INDEX(Report!$BE$6:$BE$17, MATCH($P2356, Report!$AZ$6:$AZ$17, 0)), "")</f>
        <v/>
      </c>
      <c r="V2356" s="12" t="str">
        <f t="shared" ca="1" si="184"/>
        <v/>
      </c>
      <c r="X2356" s="12" t="str">
        <f>IF($B2356="", "", IF(OR(ISNUMBER($B2356)=FALSE, $B2356&lt;Report!$AX$6, $B2356&gt;Report!$AY$17), "Red", ""))</f>
        <v/>
      </c>
    </row>
    <row r="2357" spans="1:24" x14ac:dyDescent="0.25">
      <c r="A2357" s="2"/>
      <c r="B2357" s="86"/>
      <c r="C2357" s="87"/>
      <c r="D2357" s="88"/>
      <c r="E2357" s="89"/>
      <c r="F2357" s="90"/>
      <c r="G2357" s="2"/>
      <c r="H2357" s="38" t="str">
        <f t="shared" si="180"/>
        <v/>
      </c>
      <c r="I2357" s="2"/>
      <c r="M2357" s="6" t="str">
        <f t="shared" si="181"/>
        <v/>
      </c>
      <c r="N2357" s="7" t="str">
        <f>IF($D2357="", "", IF(COUNTIF(Budgets!$T$11:$T$20, $D2357)&gt;0, $F$9, IF(COUNTIF(Budgets!$T$22:$T$46, $D2357)&gt;0, $E$9, "")))</f>
        <v/>
      </c>
      <c r="P2357" s="12" t="str">
        <f t="shared" si="182"/>
        <v/>
      </c>
      <c r="R2357" s="12" t="str">
        <f t="shared" si="183"/>
        <v/>
      </c>
      <c r="T2357" s="12" t="str">
        <f ca="1">IFERROR(INDEX(Report!$BE$6:$BE$17, MATCH($P2357, Report!$AZ$6:$AZ$17, 0)), "")</f>
        <v/>
      </c>
      <c r="V2357" s="12" t="str">
        <f t="shared" ca="1" si="184"/>
        <v/>
      </c>
      <c r="X2357" s="12" t="str">
        <f>IF($B2357="", "", IF(OR(ISNUMBER($B2357)=FALSE, $B2357&lt;Report!$AX$6, $B2357&gt;Report!$AY$17), "Red", ""))</f>
        <v/>
      </c>
    </row>
    <row r="2358" spans="1:24" x14ac:dyDescent="0.25">
      <c r="A2358" s="2"/>
      <c r="B2358" s="86"/>
      <c r="C2358" s="87"/>
      <c r="D2358" s="88"/>
      <c r="E2358" s="89"/>
      <c r="F2358" s="90"/>
      <c r="G2358" s="2"/>
      <c r="H2358" s="38" t="str">
        <f t="shared" si="180"/>
        <v/>
      </c>
      <c r="I2358" s="2"/>
      <c r="M2358" s="6" t="str">
        <f t="shared" si="181"/>
        <v/>
      </c>
      <c r="N2358" s="7" t="str">
        <f>IF($D2358="", "", IF(COUNTIF(Budgets!$T$11:$T$20, $D2358)&gt;0, $F$9, IF(COUNTIF(Budgets!$T$22:$T$46, $D2358)&gt;0, $E$9, "")))</f>
        <v/>
      </c>
      <c r="P2358" s="12" t="str">
        <f t="shared" si="182"/>
        <v/>
      </c>
      <c r="R2358" s="12" t="str">
        <f t="shared" si="183"/>
        <v/>
      </c>
      <c r="T2358" s="12" t="str">
        <f ca="1">IFERROR(INDEX(Report!$BE$6:$BE$17, MATCH($P2358, Report!$AZ$6:$AZ$17, 0)), "")</f>
        <v/>
      </c>
      <c r="V2358" s="12" t="str">
        <f t="shared" ca="1" si="184"/>
        <v/>
      </c>
      <c r="X2358" s="12" t="str">
        <f>IF($B2358="", "", IF(OR(ISNUMBER($B2358)=FALSE, $B2358&lt;Report!$AX$6, $B2358&gt;Report!$AY$17), "Red", ""))</f>
        <v/>
      </c>
    </row>
    <row r="2359" spans="1:24" x14ac:dyDescent="0.25">
      <c r="A2359" s="2"/>
      <c r="B2359" s="86"/>
      <c r="C2359" s="87"/>
      <c r="D2359" s="88"/>
      <c r="E2359" s="89"/>
      <c r="F2359" s="90"/>
      <c r="G2359" s="2"/>
      <c r="H2359" s="38" t="str">
        <f t="shared" si="180"/>
        <v/>
      </c>
      <c r="I2359" s="2"/>
      <c r="M2359" s="6" t="str">
        <f t="shared" si="181"/>
        <v/>
      </c>
      <c r="N2359" s="7" t="str">
        <f>IF($D2359="", "", IF(COUNTIF(Budgets!$T$11:$T$20, $D2359)&gt;0, $F$9, IF(COUNTIF(Budgets!$T$22:$T$46, $D2359)&gt;0, $E$9, "")))</f>
        <v/>
      </c>
      <c r="P2359" s="12" t="str">
        <f t="shared" si="182"/>
        <v/>
      </c>
      <c r="R2359" s="12" t="str">
        <f t="shared" si="183"/>
        <v/>
      </c>
      <c r="T2359" s="12" t="str">
        <f ca="1">IFERROR(INDEX(Report!$BE$6:$BE$17, MATCH($P2359, Report!$AZ$6:$AZ$17, 0)), "")</f>
        <v/>
      </c>
      <c r="V2359" s="12" t="str">
        <f t="shared" ca="1" si="184"/>
        <v/>
      </c>
      <c r="X2359" s="12" t="str">
        <f>IF($B2359="", "", IF(OR(ISNUMBER($B2359)=FALSE, $B2359&lt;Report!$AX$6, $B2359&gt;Report!$AY$17), "Red", ""))</f>
        <v/>
      </c>
    </row>
    <row r="2360" spans="1:24" x14ac:dyDescent="0.25">
      <c r="A2360" s="2"/>
      <c r="B2360" s="86"/>
      <c r="C2360" s="87"/>
      <c r="D2360" s="88"/>
      <c r="E2360" s="89"/>
      <c r="F2360" s="90"/>
      <c r="G2360" s="2"/>
      <c r="H2360" s="38" t="str">
        <f t="shared" si="180"/>
        <v/>
      </c>
      <c r="I2360" s="2"/>
      <c r="M2360" s="6" t="str">
        <f t="shared" si="181"/>
        <v/>
      </c>
      <c r="N2360" s="7" t="str">
        <f>IF($D2360="", "", IF(COUNTIF(Budgets!$T$11:$T$20, $D2360)&gt;0, $F$9, IF(COUNTIF(Budgets!$T$22:$T$46, $D2360)&gt;0, $E$9, "")))</f>
        <v/>
      </c>
      <c r="P2360" s="12" t="str">
        <f t="shared" si="182"/>
        <v/>
      </c>
      <c r="R2360" s="12" t="str">
        <f t="shared" si="183"/>
        <v/>
      </c>
      <c r="T2360" s="12" t="str">
        <f ca="1">IFERROR(INDEX(Report!$BE$6:$BE$17, MATCH($P2360, Report!$AZ$6:$AZ$17, 0)), "")</f>
        <v/>
      </c>
      <c r="V2360" s="12" t="str">
        <f t="shared" ca="1" si="184"/>
        <v/>
      </c>
      <c r="X2360" s="12" t="str">
        <f>IF($B2360="", "", IF(OR(ISNUMBER($B2360)=FALSE, $B2360&lt;Report!$AX$6, $B2360&gt;Report!$AY$17), "Red", ""))</f>
        <v/>
      </c>
    </row>
    <row r="2361" spans="1:24" x14ac:dyDescent="0.25">
      <c r="A2361" s="2"/>
      <c r="B2361" s="86"/>
      <c r="C2361" s="87"/>
      <c r="D2361" s="88"/>
      <c r="E2361" s="89"/>
      <c r="F2361" s="90"/>
      <c r="G2361" s="2"/>
      <c r="H2361" s="38" t="str">
        <f t="shared" si="180"/>
        <v/>
      </c>
      <c r="I2361" s="2"/>
      <c r="M2361" s="6" t="str">
        <f t="shared" si="181"/>
        <v/>
      </c>
      <c r="N2361" s="7" t="str">
        <f>IF($D2361="", "", IF(COUNTIF(Budgets!$T$11:$T$20, $D2361)&gt;0, $F$9, IF(COUNTIF(Budgets!$T$22:$T$46, $D2361)&gt;0, $E$9, "")))</f>
        <v/>
      </c>
      <c r="P2361" s="12" t="str">
        <f t="shared" si="182"/>
        <v/>
      </c>
      <c r="R2361" s="12" t="str">
        <f t="shared" si="183"/>
        <v/>
      </c>
      <c r="T2361" s="12" t="str">
        <f ca="1">IFERROR(INDEX(Report!$BE$6:$BE$17, MATCH($P2361, Report!$AZ$6:$AZ$17, 0)), "")</f>
        <v/>
      </c>
      <c r="V2361" s="12" t="str">
        <f t="shared" ca="1" si="184"/>
        <v/>
      </c>
      <c r="X2361" s="12" t="str">
        <f>IF($B2361="", "", IF(OR(ISNUMBER($B2361)=FALSE, $B2361&lt;Report!$AX$6, $B2361&gt;Report!$AY$17), "Red", ""))</f>
        <v/>
      </c>
    </row>
    <row r="2362" spans="1:24" x14ac:dyDescent="0.25">
      <c r="A2362" s="2"/>
      <c r="B2362" s="86"/>
      <c r="C2362" s="87"/>
      <c r="D2362" s="88"/>
      <c r="E2362" s="89"/>
      <c r="F2362" s="90"/>
      <c r="G2362" s="2"/>
      <c r="H2362" s="38" t="str">
        <f t="shared" si="180"/>
        <v/>
      </c>
      <c r="I2362" s="2"/>
      <c r="M2362" s="6" t="str">
        <f t="shared" si="181"/>
        <v/>
      </c>
      <c r="N2362" s="7" t="str">
        <f>IF($D2362="", "", IF(COUNTIF(Budgets!$T$11:$T$20, $D2362)&gt;0, $F$9, IF(COUNTIF(Budgets!$T$22:$T$46, $D2362)&gt;0, $E$9, "")))</f>
        <v/>
      </c>
      <c r="P2362" s="12" t="str">
        <f t="shared" si="182"/>
        <v/>
      </c>
      <c r="R2362" s="12" t="str">
        <f t="shared" si="183"/>
        <v/>
      </c>
      <c r="T2362" s="12" t="str">
        <f ca="1">IFERROR(INDEX(Report!$BE$6:$BE$17, MATCH($P2362, Report!$AZ$6:$AZ$17, 0)), "")</f>
        <v/>
      </c>
      <c r="V2362" s="12" t="str">
        <f t="shared" ca="1" si="184"/>
        <v/>
      </c>
      <c r="X2362" s="12" t="str">
        <f>IF($B2362="", "", IF(OR(ISNUMBER($B2362)=FALSE, $B2362&lt;Report!$AX$6, $B2362&gt;Report!$AY$17), "Red", ""))</f>
        <v/>
      </c>
    </row>
    <row r="2363" spans="1:24" x14ac:dyDescent="0.25">
      <c r="A2363" s="2"/>
      <c r="B2363" s="86"/>
      <c r="C2363" s="87"/>
      <c r="D2363" s="88"/>
      <c r="E2363" s="89"/>
      <c r="F2363" s="90"/>
      <c r="G2363" s="2"/>
      <c r="H2363" s="38" t="str">
        <f t="shared" si="180"/>
        <v/>
      </c>
      <c r="I2363" s="2"/>
      <c r="M2363" s="6" t="str">
        <f t="shared" si="181"/>
        <v/>
      </c>
      <c r="N2363" s="7" t="str">
        <f>IF($D2363="", "", IF(COUNTIF(Budgets!$T$11:$T$20, $D2363)&gt;0, $F$9, IF(COUNTIF(Budgets!$T$22:$T$46, $D2363)&gt;0, $E$9, "")))</f>
        <v/>
      </c>
      <c r="P2363" s="12" t="str">
        <f t="shared" si="182"/>
        <v/>
      </c>
      <c r="R2363" s="12" t="str">
        <f t="shared" si="183"/>
        <v/>
      </c>
      <c r="T2363" s="12" t="str">
        <f ca="1">IFERROR(INDEX(Report!$BE$6:$BE$17, MATCH($P2363, Report!$AZ$6:$AZ$17, 0)), "")</f>
        <v/>
      </c>
      <c r="V2363" s="12" t="str">
        <f t="shared" ca="1" si="184"/>
        <v/>
      </c>
      <c r="X2363" s="12" t="str">
        <f>IF($B2363="", "", IF(OR(ISNUMBER($B2363)=FALSE, $B2363&lt;Report!$AX$6, $B2363&gt;Report!$AY$17), "Red", ""))</f>
        <v/>
      </c>
    </row>
    <row r="2364" spans="1:24" x14ac:dyDescent="0.25">
      <c r="A2364" s="2"/>
      <c r="B2364" s="86"/>
      <c r="C2364" s="87"/>
      <c r="D2364" s="88"/>
      <c r="E2364" s="89"/>
      <c r="F2364" s="90"/>
      <c r="G2364" s="2"/>
      <c r="H2364" s="38" t="str">
        <f t="shared" si="180"/>
        <v/>
      </c>
      <c r="I2364" s="2"/>
      <c r="M2364" s="6" t="str">
        <f t="shared" si="181"/>
        <v/>
      </c>
      <c r="N2364" s="7" t="str">
        <f>IF($D2364="", "", IF(COUNTIF(Budgets!$T$11:$T$20, $D2364)&gt;0, $F$9, IF(COUNTIF(Budgets!$T$22:$T$46, $D2364)&gt;0, $E$9, "")))</f>
        <v/>
      </c>
      <c r="P2364" s="12" t="str">
        <f t="shared" si="182"/>
        <v/>
      </c>
      <c r="R2364" s="12" t="str">
        <f t="shared" si="183"/>
        <v/>
      </c>
      <c r="T2364" s="12" t="str">
        <f ca="1">IFERROR(INDEX(Report!$BE$6:$BE$17, MATCH($P2364, Report!$AZ$6:$AZ$17, 0)), "")</f>
        <v/>
      </c>
      <c r="V2364" s="12" t="str">
        <f t="shared" ca="1" si="184"/>
        <v/>
      </c>
      <c r="X2364" s="12" t="str">
        <f>IF($B2364="", "", IF(OR(ISNUMBER($B2364)=FALSE, $B2364&lt;Report!$AX$6, $B2364&gt;Report!$AY$17), "Red", ""))</f>
        <v/>
      </c>
    </row>
    <row r="2365" spans="1:24" x14ac:dyDescent="0.25">
      <c r="A2365" s="2"/>
      <c r="B2365" s="86"/>
      <c r="C2365" s="87"/>
      <c r="D2365" s="88"/>
      <c r="E2365" s="89"/>
      <c r="F2365" s="90"/>
      <c r="G2365" s="2"/>
      <c r="H2365" s="38" t="str">
        <f t="shared" si="180"/>
        <v/>
      </c>
      <c r="I2365" s="2"/>
      <c r="M2365" s="6" t="str">
        <f t="shared" si="181"/>
        <v/>
      </c>
      <c r="N2365" s="7" t="str">
        <f>IF($D2365="", "", IF(COUNTIF(Budgets!$T$11:$T$20, $D2365)&gt;0, $F$9, IF(COUNTIF(Budgets!$T$22:$T$46, $D2365)&gt;0, $E$9, "")))</f>
        <v/>
      </c>
      <c r="P2365" s="12" t="str">
        <f t="shared" si="182"/>
        <v/>
      </c>
      <c r="R2365" s="12" t="str">
        <f t="shared" si="183"/>
        <v/>
      </c>
      <c r="T2365" s="12" t="str">
        <f ca="1">IFERROR(INDEX(Report!$BE$6:$BE$17, MATCH($P2365, Report!$AZ$6:$AZ$17, 0)), "")</f>
        <v/>
      </c>
      <c r="V2365" s="12" t="str">
        <f t="shared" ca="1" si="184"/>
        <v/>
      </c>
      <c r="X2365" s="12" t="str">
        <f>IF($B2365="", "", IF(OR(ISNUMBER($B2365)=FALSE, $B2365&lt;Report!$AX$6, $B2365&gt;Report!$AY$17), "Red", ""))</f>
        <v/>
      </c>
    </row>
    <row r="2366" spans="1:24" x14ac:dyDescent="0.25">
      <c r="A2366" s="2"/>
      <c r="B2366" s="86"/>
      <c r="C2366" s="87"/>
      <c r="D2366" s="88"/>
      <c r="E2366" s="89"/>
      <c r="F2366" s="90"/>
      <c r="G2366" s="2"/>
      <c r="H2366" s="38" t="str">
        <f t="shared" si="180"/>
        <v/>
      </c>
      <c r="I2366" s="2"/>
      <c r="M2366" s="6" t="str">
        <f t="shared" si="181"/>
        <v/>
      </c>
      <c r="N2366" s="7" t="str">
        <f>IF($D2366="", "", IF(COUNTIF(Budgets!$T$11:$T$20, $D2366)&gt;0, $F$9, IF(COUNTIF(Budgets!$T$22:$T$46, $D2366)&gt;0, $E$9, "")))</f>
        <v/>
      </c>
      <c r="P2366" s="12" t="str">
        <f t="shared" si="182"/>
        <v/>
      </c>
      <c r="R2366" s="12" t="str">
        <f t="shared" si="183"/>
        <v/>
      </c>
      <c r="T2366" s="12" t="str">
        <f ca="1">IFERROR(INDEX(Report!$BE$6:$BE$17, MATCH($P2366, Report!$AZ$6:$AZ$17, 0)), "")</f>
        <v/>
      </c>
      <c r="V2366" s="12" t="str">
        <f t="shared" ca="1" si="184"/>
        <v/>
      </c>
      <c r="X2366" s="12" t="str">
        <f>IF($B2366="", "", IF(OR(ISNUMBER($B2366)=FALSE, $B2366&lt;Report!$AX$6, $B2366&gt;Report!$AY$17), "Red", ""))</f>
        <v/>
      </c>
    </row>
    <row r="2367" spans="1:24" x14ac:dyDescent="0.25">
      <c r="A2367" s="2"/>
      <c r="B2367" s="86"/>
      <c r="C2367" s="87"/>
      <c r="D2367" s="88"/>
      <c r="E2367" s="89"/>
      <c r="F2367" s="90"/>
      <c r="G2367" s="2"/>
      <c r="H2367" s="38" t="str">
        <f t="shared" si="180"/>
        <v/>
      </c>
      <c r="I2367" s="2"/>
      <c r="M2367" s="6" t="str">
        <f t="shared" si="181"/>
        <v/>
      </c>
      <c r="N2367" s="7" t="str">
        <f>IF($D2367="", "", IF(COUNTIF(Budgets!$T$11:$T$20, $D2367)&gt;0, $F$9, IF(COUNTIF(Budgets!$T$22:$T$46, $D2367)&gt;0, $E$9, "")))</f>
        <v/>
      </c>
      <c r="P2367" s="12" t="str">
        <f t="shared" si="182"/>
        <v/>
      </c>
      <c r="R2367" s="12" t="str">
        <f t="shared" si="183"/>
        <v/>
      </c>
      <c r="T2367" s="12" t="str">
        <f ca="1">IFERROR(INDEX(Report!$BE$6:$BE$17, MATCH($P2367, Report!$AZ$6:$AZ$17, 0)), "")</f>
        <v/>
      </c>
      <c r="V2367" s="12" t="str">
        <f t="shared" ca="1" si="184"/>
        <v/>
      </c>
      <c r="X2367" s="12" t="str">
        <f>IF($B2367="", "", IF(OR(ISNUMBER($B2367)=FALSE, $B2367&lt;Report!$AX$6, $B2367&gt;Report!$AY$17), "Red", ""))</f>
        <v/>
      </c>
    </row>
    <row r="2368" spans="1:24" x14ac:dyDescent="0.25">
      <c r="A2368" s="2"/>
      <c r="B2368" s="86"/>
      <c r="C2368" s="87"/>
      <c r="D2368" s="88"/>
      <c r="E2368" s="89"/>
      <c r="F2368" s="90"/>
      <c r="G2368" s="2"/>
      <c r="H2368" s="38" t="str">
        <f t="shared" si="180"/>
        <v/>
      </c>
      <c r="I2368" s="2"/>
      <c r="M2368" s="6" t="str">
        <f t="shared" si="181"/>
        <v/>
      </c>
      <c r="N2368" s="7" t="str">
        <f>IF($D2368="", "", IF(COUNTIF(Budgets!$T$11:$T$20, $D2368)&gt;0, $F$9, IF(COUNTIF(Budgets!$T$22:$T$46, $D2368)&gt;0, $E$9, "")))</f>
        <v/>
      </c>
      <c r="P2368" s="12" t="str">
        <f t="shared" si="182"/>
        <v/>
      </c>
      <c r="R2368" s="12" t="str">
        <f t="shared" si="183"/>
        <v/>
      </c>
      <c r="T2368" s="12" t="str">
        <f ca="1">IFERROR(INDEX(Report!$BE$6:$BE$17, MATCH($P2368, Report!$AZ$6:$AZ$17, 0)), "")</f>
        <v/>
      </c>
      <c r="V2368" s="12" t="str">
        <f t="shared" ca="1" si="184"/>
        <v/>
      </c>
      <c r="X2368" s="12" t="str">
        <f>IF($B2368="", "", IF(OR(ISNUMBER($B2368)=FALSE, $B2368&lt;Report!$AX$6, $B2368&gt;Report!$AY$17), "Red", ""))</f>
        <v/>
      </c>
    </row>
    <row r="2369" spans="1:24" x14ac:dyDescent="0.25">
      <c r="A2369" s="2"/>
      <c r="B2369" s="86"/>
      <c r="C2369" s="87"/>
      <c r="D2369" s="88"/>
      <c r="E2369" s="89"/>
      <c r="F2369" s="90"/>
      <c r="G2369" s="2"/>
      <c r="H2369" s="38" t="str">
        <f t="shared" si="180"/>
        <v/>
      </c>
      <c r="I2369" s="2"/>
      <c r="M2369" s="6" t="str">
        <f t="shared" si="181"/>
        <v/>
      </c>
      <c r="N2369" s="7" t="str">
        <f>IF($D2369="", "", IF(COUNTIF(Budgets!$T$11:$T$20, $D2369)&gt;0, $F$9, IF(COUNTIF(Budgets!$T$22:$T$46, $D2369)&gt;0, $E$9, "")))</f>
        <v/>
      </c>
      <c r="P2369" s="12" t="str">
        <f t="shared" si="182"/>
        <v/>
      </c>
      <c r="R2369" s="12" t="str">
        <f t="shared" si="183"/>
        <v/>
      </c>
      <c r="T2369" s="12" t="str">
        <f ca="1">IFERROR(INDEX(Report!$BE$6:$BE$17, MATCH($P2369, Report!$AZ$6:$AZ$17, 0)), "")</f>
        <v/>
      </c>
      <c r="V2369" s="12" t="str">
        <f t="shared" ca="1" si="184"/>
        <v/>
      </c>
      <c r="X2369" s="12" t="str">
        <f>IF($B2369="", "", IF(OR(ISNUMBER($B2369)=FALSE, $B2369&lt;Report!$AX$6, $B2369&gt;Report!$AY$17), "Red", ""))</f>
        <v/>
      </c>
    </row>
    <row r="2370" spans="1:24" x14ac:dyDescent="0.25">
      <c r="A2370" s="2"/>
      <c r="B2370" s="86"/>
      <c r="C2370" s="87"/>
      <c r="D2370" s="88"/>
      <c r="E2370" s="89"/>
      <c r="F2370" s="90"/>
      <c r="G2370" s="2"/>
      <c r="H2370" s="38" t="str">
        <f t="shared" si="180"/>
        <v/>
      </c>
      <c r="I2370" s="2"/>
      <c r="M2370" s="6" t="str">
        <f t="shared" si="181"/>
        <v/>
      </c>
      <c r="N2370" s="7" t="str">
        <f>IF($D2370="", "", IF(COUNTIF(Budgets!$T$11:$T$20, $D2370)&gt;0, $F$9, IF(COUNTIF(Budgets!$T$22:$T$46, $D2370)&gt;0, $E$9, "")))</f>
        <v/>
      </c>
      <c r="P2370" s="12" t="str">
        <f t="shared" si="182"/>
        <v/>
      </c>
      <c r="R2370" s="12" t="str">
        <f t="shared" si="183"/>
        <v/>
      </c>
      <c r="T2370" s="12" t="str">
        <f ca="1">IFERROR(INDEX(Report!$BE$6:$BE$17, MATCH($P2370, Report!$AZ$6:$AZ$17, 0)), "")</f>
        <v/>
      </c>
      <c r="V2370" s="12" t="str">
        <f t="shared" ca="1" si="184"/>
        <v/>
      </c>
      <c r="X2370" s="12" t="str">
        <f>IF($B2370="", "", IF(OR(ISNUMBER($B2370)=FALSE, $B2370&lt;Report!$AX$6, $B2370&gt;Report!$AY$17), "Red", ""))</f>
        <v/>
      </c>
    </row>
    <row r="2371" spans="1:24" x14ac:dyDescent="0.25">
      <c r="A2371" s="2"/>
      <c r="B2371" s="86"/>
      <c r="C2371" s="87"/>
      <c r="D2371" s="88"/>
      <c r="E2371" s="89"/>
      <c r="F2371" s="90"/>
      <c r="G2371" s="2"/>
      <c r="H2371" s="38" t="str">
        <f t="shared" si="180"/>
        <v/>
      </c>
      <c r="I2371" s="2"/>
      <c r="M2371" s="6" t="str">
        <f t="shared" si="181"/>
        <v/>
      </c>
      <c r="N2371" s="7" t="str">
        <f>IF($D2371="", "", IF(COUNTIF(Budgets!$T$11:$T$20, $D2371)&gt;0, $F$9, IF(COUNTIF(Budgets!$T$22:$T$46, $D2371)&gt;0, $E$9, "")))</f>
        <v/>
      </c>
      <c r="P2371" s="12" t="str">
        <f t="shared" si="182"/>
        <v/>
      </c>
      <c r="R2371" s="12" t="str">
        <f t="shared" si="183"/>
        <v/>
      </c>
      <c r="T2371" s="12" t="str">
        <f ca="1">IFERROR(INDEX(Report!$BE$6:$BE$17, MATCH($P2371, Report!$AZ$6:$AZ$17, 0)), "")</f>
        <v/>
      </c>
      <c r="V2371" s="12" t="str">
        <f t="shared" ca="1" si="184"/>
        <v/>
      </c>
      <c r="X2371" s="12" t="str">
        <f>IF($B2371="", "", IF(OR(ISNUMBER($B2371)=FALSE, $B2371&lt;Report!$AX$6, $B2371&gt;Report!$AY$17), "Red", ""))</f>
        <v/>
      </c>
    </row>
    <row r="2372" spans="1:24" x14ac:dyDescent="0.25">
      <c r="A2372" s="2"/>
      <c r="B2372" s="86"/>
      <c r="C2372" s="87"/>
      <c r="D2372" s="88"/>
      <c r="E2372" s="89"/>
      <c r="F2372" s="90"/>
      <c r="G2372" s="2"/>
      <c r="H2372" s="38" t="str">
        <f t="shared" si="180"/>
        <v/>
      </c>
      <c r="I2372" s="2"/>
      <c r="M2372" s="6" t="str">
        <f t="shared" si="181"/>
        <v/>
      </c>
      <c r="N2372" s="7" t="str">
        <f>IF($D2372="", "", IF(COUNTIF(Budgets!$T$11:$T$20, $D2372)&gt;0, $F$9, IF(COUNTIF(Budgets!$T$22:$T$46, $D2372)&gt;0, $E$9, "")))</f>
        <v/>
      </c>
      <c r="P2372" s="12" t="str">
        <f t="shared" si="182"/>
        <v/>
      </c>
      <c r="R2372" s="12" t="str">
        <f t="shared" si="183"/>
        <v/>
      </c>
      <c r="T2372" s="12" t="str">
        <f ca="1">IFERROR(INDEX(Report!$BE$6:$BE$17, MATCH($P2372, Report!$AZ$6:$AZ$17, 0)), "")</f>
        <v/>
      </c>
      <c r="V2372" s="12" t="str">
        <f t="shared" ca="1" si="184"/>
        <v/>
      </c>
      <c r="X2372" s="12" t="str">
        <f>IF($B2372="", "", IF(OR(ISNUMBER($B2372)=FALSE, $B2372&lt;Report!$AX$6, $B2372&gt;Report!$AY$17), "Red", ""))</f>
        <v/>
      </c>
    </row>
    <row r="2373" spans="1:24" x14ac:dyDescent="0.25">
      <c r="A2373" s="2"/>
      <c r="B2373" s="86"/>
      <c r="C2373" s="87"/>
      <c r="D2373" s="88"/>
      <c r="E2373" s="89"/>
      <c r="F2373" s="90"/>
      <c r="G2373" s="2"/>
      <c r="H2373" s="38" t="str">
        <f t="shared" si="180"/>
        <v/>
      </c>
      <c r="I2373" s="2"/>
      <c r="M2373" s="6" t="str">
        <f t="shared" si="181"/>
        <v/>
      </c>
      <c r="N2373" s="7" t="str">
        <f>IF($D2373="", "", IF(COUNTIF(Budgets!$T$11:$T$20, $D2373)&gt;0, $F$9, IF(COUNTIF(Budgets!$T$22:$T$46, $D2373)&gt;0, $E$9, "")))</f>
        <v/>
      </c>
      <c r="P2373" s="12" t="str">
        <f t="shared" si="182"/>
        <v/>
      </c>
      <c r="R2373" s="12" t="str">
        <f t="shared" si="183"/>
        <v/>
      </c>
      <c r="T2373" s="12" t="str">
        <f ca="1">IFERROR(INDEX(Report!$BE$6:$BE$17, MATCH($P2373, Report!$AZ$6:$AZ$17, 0)), "")</f>
        <v/>
      </c>
      <c r="V2373" s="12" t="str">
        <f t="shared" ca="1" si="184"/>
        <v/>
      </c>
      <c r="X2373" s="12" t="str">
        <f>IF($B2373="", "", IF(OR(ISNUMBER($B2373)=FALSE, $B2373&lt;Report!$AX$6, $B2373&gt;Report!$AY$17), "Red", ""))</f>
        <v/>
      </c>
    </row>
    <row r="2374" spans="1:24" x14ac:dyDescent="0.25">
      <c r="A2374" s="2"/>
      <c r="B2374" s="86"/>
      <c r="C2374" s="87"/>
      <c r="D2374" s="88"/>
      <c r="E2374" s="89"/>
      <c r="F2374" s="90"/>
      <c r="G2374" s="2"/>
      <c r="H2374" s="38" t="str">
        <f t="shared" si="180"/>
        <v/>
      </c>
      <c r="I2374" s="2"/>
      <c r="M2374" s="6" t="str">
        <f t="shared" si="181"/>
        <v/>
      </c>
      <c r="N2374" s="7" t="str">
        <f>IF($D2374="", "", IF(COUNTIF(Budgets!$T$11:$T$20, $D2374)&gt;0, $F$9, IF(COUNTIF(Budgets!$T$22:$T$46, $D2374)&gt;0, $E$9, "")))</f>
        <v/>
      </c>
      <c r="P2374" s="12" t="str">
        <f t="shared" si="182"/>
        <v/>
      </c>
      <c r="R2374" s="12" t="str">
        <f t="shared" si="183"/>
        <v/>
      </c>
      <c r="T2374" s="12" t="str">
        <f ca="1">IFERROR(INDEX(Report!$BE$6:$BE$17, MATCH($P2374, Report!$AZ$6:$AZ$17, 0)), "")</f>
        <v/>
      </c>
      <c r="V2374" s="12" t="str">
        <f t="shared" ca="1" si="184"/>
        <v/>
      </c>
      <c r="X2374" s="12" t="str">
        <f>IF($B2374="", "", IF(OR(ISNUMBER($B2374)=FALSE, $B2374&lt;Report!$AX$6, $B2374&gt;Report!$AY$17), "Red", ""))</f>
        <v/>
      </c>
    </row>
    <row r="2375" spans="1:24" x14ac:dyDescent="0.25">
      <c r="A2375" s="2"/>
      <c r="B2375" s="86"/>
      <c r="C2375" s="87"/>
      <c r="D2375" s="88"/>
      <c r="E2375" s="89"/>
      <c r="F2375" s="90"/>
      <c r="G2375" s="2"/>
      <c r="H2375" s="38" t="str">
        <f t="shared" si="180"/>
        <v/>
      </c>
      <c r="I2375" s="2"/>
      <c r="M2375" s="6" t="str">
        <f t="shared" si="181"/>
        <v/>
      </c>
      <c r="N2375" s="7" t="str">
        <f>IF($D2375="", "", IF(COUNTIF(Budgets!$T$11:$T$20, $D2375)&gt;0, $F$9, IF(COUNTIF(Budgets!$T$22:$T$46, $D2375)&gt;0, $E$9, "")))</f>
        <v/>
      </c>
      <c r="P2375" s="12" t="str">
        <f t="shared" si="182"/>
        <v/>
      </c>
      <c r="R2375" s="12" t="str">
        <f t="shared" si="183"/>
        <v/>
      </c>
      <c r="T2375" s="12" t="str">
        <f ca="1">IFERROR(INDEX(Report!$BE$6:$BE$17, MATCH($P2375, Report!$AZ$6:$AZ$17, 0)), "")</f>
        <v/>
      </c>
      <c r="V2375" s="12" t="str">
        <f t="shared" ca="1" si="184"/>
        <v/>
      </c>
      <c r="X2375" s="12" t="str">
        <f>IF($B2375="", "", IF(OR(ISNUMBER($B2375)=FALSE, $B2375&lt;Report!$AX$6, $B2375&gt;Report!$AY$17), "Red", ""))</f>
        <v/>
      </c>
    </row>
    <row r="2376" spans="1:24" x14ac:dyDescent="0.25">
      <c r="A2376" s="2"/>
      <c r="B2376" s="86"/>
      <c r="C2376" s="87"/>
      <c r="D2376" s="88"/>
      <c r="E2376" s="89"/>
      <c r="F2376" s="90"/>
      <c r="G2376" s="2"/>
      <c r="H2376" s="38" t="str">
        <f t="shared" si="180"/>
        <v/>
      </c>
      <c r="I2376" s="2"/>
      <c r="M2376" s="6" t="str">
        <f t="shared" si="181"/>
        <v/>
      </c>
      <c r="N2376" s="7" t="str">
        <f>IF($D2376="", "", IF(COUNTIF(Budgets!$T$11:$T$20, $D2376)&gt;0, $F$9, IF(COUNTIF(Budgets!$T$22:$T$46, $D2376)&gt;0, $E$9, "")))</f>
        <v/>
      </c>
      <c r="P2376" s="12" t="str">
        <f t="shared" si="182"/>
        <v/>
      </c>
      <c r="R2376" s="12" t="str">
        <f t="shared" si="183"/>
        <v/>
      </c>
      <c r="T2376" s="12" t="str">
        <f ca="1">IFERROR(INDEX(Report!$BE$6:$BE$17, MATCH($P2376, Report!$AZ$6:$AZ$17, 0)), "")</f>
        <v/>
      </c>
      <c r="V2376" s="12" t="str">
        <f t="shared" ca="1" si="184"/>
        <v/>
      </c>
      <c r="X2376" s="12" t="str">
        <f>IF($B2376="", "", IF(OR(ISNUMBER($B2376)=FALSE, $B2376&lt;Report!$AX$6, $B2376&gt;Report!$AY$17), "Red", ""))</f>
        <v/>
      </c>
    </row>
    <row r="2377" spans="1:24" x14ac:dyDescent="0.25">
      <c r="A2377" s="2"/>
      <c r="B2377" s="86"/>
      <c r="C2377" s="87"/>
      <c r="D2377" s="88"/>
      <c r="E2377" s="89"/>
      <c r="F2377" s="90"/>
      <c r="G2377" s="2"/>
      <c r="H2377" s="38" t="str">
        <f t="shared" si="180"/>
        <v/>
      </c>
      <c r="I2377" s="2"/>
      <c r="M2377" s="6" t="str">
        <f t="shared" si="181"/>
        <v/>
      </c>
      <c r="N2377" s="7" t="str">
        <f>IF($D2377="", "", IF(COUNTIF(Budgets!$T$11:$T$20, $D2377)&gt;0, $F$9, IF(COUNTIF(Budgets!$T$22:$T$46, $D2377)&gt;0, $E$9, "")))</f>
        <v/>
      </c>
      <c r="P2377" s="12" t="str">
        <f t="shared" si="182"/>
        <v/>
      </c>
      <c r="R2377" s="12" t="str">
        <f t="shared" si="183"/>
        <v/>
      </c>
      <c r="T2377" s="12" t="str">
        <f ca="1">IFERROR(INDEX(Report!$BE$6:$BE$17, MATCH($P2377, Report!$AZ$6:$AZ$17, 0)), "")</f>
        <v/>
      </c>
      <c r="V2377" s="12" t="str">
        <f t="shared" ca="1" si="184"/>
        <v/>
      </c>
      <c r="X2377" s="12" t="str">
        <f>IF($B2377="", "", IF(OR(ISNUMBER($B2377)=FALSE, $B2377&lt;Report!$AX$6, $B2377&gt;Report!$AY$17), "Red", ""))</f>
        <v/>
      </c>
    </row>
    <row r="2378" spans="1:24" x14ac:dyDescent="0.25">
      <c r="A2378" s="2"/>
      <c r="B2378" s="86"/>
      <c r="C2378" s="87"/>
      <c r="D2378" s="88"/>
      <c r="E2378" s="89"/>
      <c r="F2378" s="90"/>
      <c r="G2378" s="2"/>
      <c r="H2378" s="38" t="str">
        <f t="shared" si="180"/>
        <v/>
      </c>
      <c r="I2378" s="2"/>
      <c r="M2378" s="6" t="str">
        <f t="shared" si="181"/>
        <v/>
      </c>
      <c r="N2378" s="7" t="str">
        <f>IF($D2378="", "", IF(COUNTIF(Budgets!$T$11:$T$20, $D2378)&gt;0, $F$9, IF(COUNTIF(Budgets!$T$22:$T$46, $D2378)&gt;0, $E$9, "")))</f>
        <v/>
      </c>
      <c r="P2378" s="12" t="str">
        <f t="shared" si="182"/>
        <v/>
      </c>
      <c r="R2378" s="12" t="str">
        <f t="shared" si="183"/>
        <v/>
      </c>
      <c r="T2378" s="12" t="str">
        <f ca="1">IFERROR(INDEX(Report!$BE$6:$BE$17, MATCH($P2378, Report!$AZ$6:$AZ$17, 0)), "")</f>
        <v/>
      </c>
      <c r="V2378" s="12" t="str">
        <f t="shared" ca="1" si="184"/>
        <v/>
      </c>
      <c r="X2378" s="12" t="str">
        <f>IF($B2378="", "", IF(OR(ISNUMBER($B2378)=FALSE, $B2378&lt;Report!$AX$6, $B2378&gt;Report!$AY$17), "Red", ""))</f>
        <v/>
      </c>
    </row>
    <row r="2379" spans="1:24" x14ac:dyDescent="0.25">
      <c r="A2379" s="2"/>
      <c r="B2379" s="86"/>
      <c r="C2379" s="87"/>
      <c r="D2379" s="88"/>
      <c r="E2379" s="89"/>
      <c r="F2379" s="90"/>
      <c r="G2379" s="2"/>
      <c r="H2379" s="38" t="str">
        <f t="shared" si="180"/>
        <v/>
      </c>
      <c r="I2379" s="2"/>
      <c r="M2379" s="6" t="str">
        <f t="shared" si="181"/>
        <v/>
      </c>
      <c r="N2379" s="7" t="str">
        <f>IF($D2379="", "", IF(COUNTIF(Budgets!$T$11:$T$20, $D2379)&gt;0, $F$9, IF(COUNTIF(Budgets!$T$22:$T$46, $D2379)&gt;0, $E$9, "")))</f>
        <v/>
      </c>
      <c r="P2379" s="12" t="str">
        <f t="shared" si="182"/>
        <v/>
      </c>
      <c r="R2379" s="12" t="str">
        <f t="shared" si="183"/>
        <v/>
      </c>
      <c r="T2379" s="12" t="str">
        <f ca="1">IFERROR(INDEX(Report!$BE$6:$BE$17, MATCH($P2379, Report!$AZ$6:$AZ$17, 0)), "")</f>
        <v/>
      </c>
      <c r="V2379" s="12" t="str">
        <f t="shared" ca="1" si="184"/>
        <v/>
      </c>
      <c r="X2379" s="12" t="str">
        <f>IF($B2379="", "", IF(OR(ISNUMBER($B2379)=FALSE, $B2379&lt;Report!$AX$6, $B2379&gt;Report!$AY$17), "Red", ""))</f>
        <v/>
      </c>
    </row>
    <row r="2380" spans="1:24" x14ac:dyDescent="0.25">
      <c r="A2380" s="2"/>
      <c r="B2380" s="86"/>
      <c r="C2380" s="87"/>
      <c r="D2380" s="88"/>
      <c r="E2380" s="89"/>
      <c r="F2380" s="90"/>
      <c r="G2380" s="2"/>
      <c r="H2380" s="38" t="str">
        <f t="shared" ref="H2380:H2443" si="185">IF(OR($M2380="", $N2380=""), "", IF($M2380=$N2380, "", $H$9))</f>
        <v/>
      </c>
      <c r="I2380" s="2"/>
      <c r="M2380" s="6" t="str">
        <f t="shared" ref="M2380:M2443" si="186">IF(AND($E2380="", $F2380=""), "", IF(AND(NOT($E2380=""), NOT($F2380="")), "", IF($E2380="", $F$9, IF($F2380="", $E$9, ""))))</f>
        <v/>
      </c>
      <c r="N2380" s="7" t="str">
        <f>IF($D2380="", "", IF(COUNTIF(Budgets!$T$11:$T$20, $D2380)&gt;0, $F$9, IF(COUNTIF(Budgets!$T$22:$T$46, $D2380)&gt;0, $E$9, "")))</f>
        <v/>
      </c>
      <c r="P2380" s="12" t="str">
        <f t="shared" ref="P2380:P2443" si="187">IF($B2380="", "", IFERROR(TEXT($B2380, "mmm yyyy"), ""))</f>
        <v/>
      </c>
      <c r="R2380" s="12" t="str">
        <f t="shared" ref="R2380:R2443" si="188">IF(OR($P2380="", $D2380=""), "", CONCATENATE($D2380, " - ", $P2380))</f>
        <v/>
      </c>
      <c r="T2380" s="12" t="str">
        <f ca="1">IFERROR(INDEX(Report!$BE$6:$BE$17, MATCH($P2380, Report!$AZ$6:$AZ$17, 0)), "")</f>
        <v/>
      </c>
      <c r="V2380" s="12" t="str">
        <f t="shared" ref="V2380:V2443" ca="1" si="189">IF($T2380="X", IF($D2380="", "", $D2380), "")</f>
        <v/>
      </c>
      <c r="X2380" s="12" t="str">
        <f>IF($B2380="", "", IF(OR(ISNUMBER($B2380)=FALSE, $B2380&lt;Report!$AX$6, $B2380&gt;Report!$AY$17), "Red", ""))</f>
        <v/>
      </c>
    </row>
    <row r="2381" spans="1:24" x14ac:dyDescent="0.25">
      <c r="A2381" s="2"/>
      <c r="B2381" s="86"/>
      <c r="C2381" s="87"/>
      <c r="D2381" s="88"/>
      <c r="E2381" s="89"/>
      <c r="F2381" s="90"/>
      <c r="G2381" s="2"/>
      <c r="H2381" s="38" t="str">
        <f t="shared" si="185"/>
        <v/>
      </c>
      <c r="I2381" s="2"/>
      <c r="M2381" s="6" t="str">
        <f t="shared" si="186"/>
        <v/>
      </c>
      <c r="N2381" s="7" t="str">
        <f>IF($D2381="", "", IF(COUNTIF(Budgets!$T$11:$T$20, $D2381)&gt;0, $F$9, IF(COUNTIF(Budgets!$T$22:$T$46, $D2381)&gt;0, $E$9, "")))</f>
        <v/>
      </c>
      <c r="P2381" s="12" t="str">
        <f t="shared" si="187"/>
        <v/>
      </c>
      <c r="R2381" s="12" t="str">
        <f t="shared" si="188"/>
        <v/>
      </c>
      <c r="T2381" s="12" t="str">
        <f ca="1">IFERROR(INDEX(Report!$BE$6:$BE$17, MATCH($P2381, Report!$AZ$6:$AZ$17, 0)), "")</f>
        <v/>
      </c>
      <c r="V2381" s="12" t="str">
        <f t="shared" ca="1" si="189"/>
        <v/>
      </c>
      <c r="X2381" s="12" t="str">
        <f>IF($B2381="", "", IF(OR(ISNUMBER($B2381)=FALSE, $B2381&lt;Report!$AX$6, $B2381&gt;Report!$AY$17), "Red", ""))</f>
        <v/>
      </c>
    </row>
    <row r="2382" spans="1:24" x14ac:dyDescent="0.25">
      <c r="A2382" s="2"/>
      <c r="B2382" s="86"/>
      <c r="C2382" s="87"/>
      <c r="D2382" s="88"/>
      <c r="E2382" s="89"/>
      <c r="F2382" s="90"/>
      <c r="G2382" s="2"/>
      <c r="H2382" s="38" t="str">
        <f t="shared" si="185"/>
        <v/>
      </c>
      <c r="I2382" s="2"/>
      <c r="M2382" s="6" t="str">
        <f t="shared" si="186"/>
        <v/>
      </c>
      <c r="N2382" s="7" t="str">
        <f>IF($D2382="", "", IF(COUNTIF(Budgets!$T$11:$T$20, $D2382)&gt;0, $F$9, IF(COUNTIF(Budgets!$T$22:$T$46, $D2382)&gt;0, $E$9, "")))</f>
        <v/>
      </c>
      <c r="P2382" s="12" t="str">
        <f t="shared" si="187"/>
        <v/>
      </c>
      <c r="R2382" s="12" t="str">
        <f t="shared" si="188"/>
        <v/>
      </c>
      <c r="T2382" s="12" t="str">
        <f ca="1">IFERROR(INDEX(Report!$BE$6:$BE$17, MATCH($P2382, Report!$AZ$6:$AZ$17, 0)), "")</f>
        <v/>
      </c>
      <c r="V2382" s="12" t="str">
        <f t="shared" ca="1" si="189"/>
        <v/>
      </c>
      <c r="X2382" s="12" t="str">
        <f>IF($B2382="", "", IF(OR(ISNUMBER($B2382)=FALSE, $B2382&lt;Report!$AX$6, $B2382&gt;Report!$AY$17), "Red", ""))</f>
        <v/>
      </c>
    </row>
    <row r="2383" spans="1:24" x14ac:dyDescent="0.25">
      <c r="A2383" s="2"/>
      <c r="B2383" s="86"/>
      <c r="C2383" s="87"/>
      <c r="D2383" s="88"/>
      <c r="E2383" s="89"/>
      <c r="F2383" s="90"/>
      <c r="G2383" s="2"/>
      <c r="H2383" s="38" t="str">
        <f t="shared" si="185"/>
        <v/>
      </c>
      <c r="I2383" s="2"/>
      <c r="M2383" s="6" t="str">
        <f t="shared" si="186"/>
        <v/>
      </c>
      <c r="N2383" s="7" t="str">
        <f>IF($D2383="", "", IF(COUNTIF(Budgets!$T$11:$T$20, $D2383)&gt;0, $F$9, IF(COUNTIF(Budgets!$T$22:$T$46, $D2383)&gt;0, $E$9, "")))</f>
        <v/>
      </c>
      <c r="P2383" s="12" t="str">
        <f t="shared" si="187"/>
        <v/>
      </c>
      <c r="R2383" s="12" t="str">
        <f t="shared" si="188"/>
        <v/>
      </c>
      <c r="T2383" s="12" t="str">
        <f ca="1">IFERROR(INDEX(Report!$BE$6:$BE$17, MATCH($P2383, Report!$AZ$6:$AZ$17, 0)), "")</f>
        <v/>
      </c>
      <c r="V2383" s="12" t="str">
        <f t="shared" ca="1" si="189"/>
        <v/>
      </c>
      <c r="X2383" s="12" t="str">
        <f>IF($B2383="", "", IF(OR(ISNUMBER($B2383)=FALSE, $B2383&lt;Report!$AX$6, $B2383&gt;Report!$AY$17), "Red", ""))</f>
        <v/>
      </c>
    </row>
    <row r="2384" spans="1:24" x14ac:dyDescent="0.25">
      <c r="A2384" s="2"/>
      <c r="B2384" s="86"/>
      <c r="C2384" s="87"/>
      <c r="D2384" s="88"/>
      <c r="E2384" s="89"/>
      <c r="F2384" s="90"/>
      <c r="G2384" s="2"/>
      <c r="H2384" s="38" t="str">
        <f t="shared" si="185"/>
        <v/>
      </c>
      <c r="I2384" s="2"/>
      <c r="M2384" s="6" t="str">
        <f t="shared" si="186"/>
        <v/>
      </c>
      <c r="N2384" s="7" t="str">
        <f>IF($D2384="", "", IF(COUNTIF(Budgets!$T$11:$T$20, $D2384)&gt;0, $F$9, IF(COUNTIF(Budgets!$T$22:$T$46, $D2384)&gt;0, $E$9, "")))</f>
        <v/>
      </c>
      <c r="P2384" s="12" t="str">
        <f t="shared" si="187"/>
        <v/>
      </c>
      <c r="R2384" s="12" t="str">
        <f t="shared" si="188"/>
        <v/>
      </c>
      <c r="T2384" s="12" t="str">
        <f ca="1">IFERROR(INDEX(Report!$BE$6:$BE$17, MATCH($P2384, Report!$AZ$6:$AZ$17, 0)), "")</f>
        <v/>
      </c>
      <c r="V2384" s="12" t="str">
        <f t="shared" ca="1" si="189"/>
        <v/>
      </c>
      <c r="X2384" s="12" t="str">
        <f>IF($B2384="", "", IF(OR(ISNUMBER($B2384)=FALSE, $B2384&lt;Report!$AX$6, $B2384&gt;Report!$AY$17), "Red", ""))</f>
        <v/>
      </c>
    </row>
    <row r="2385" spans="1:24" x14ac:dyDescent="0.25">
      <c r="A2385" s="2"/>
      <c r="B2385" s="86"/>
      <c r="C2385" s="87"/>
      <c r="D2385" s="88"/>
      <c r="E2385" s="89"/>
      <c r="F2385" s="90"/>
      <c r="G2385" s="2"/>
      <c r="H2385" s="38" t="str">
        <f t="shared" si="185"/>
        <v/>
      </c>
      <c r="I2385" s="2"/>
      <c r="M2385" s="6" t="str">
        <f t="shared" si="186"/>
        <v/>
      </c>
      <c r="N2385" s="7" t="str">
        <f>IF($D2385="", "", IF(COUNTIF(Budgets!$T$11:$T$20, $D2385)&gt;0, $F$9, IF(COUNTIF(Budgets!$T$22:$T$46, $D2385)&gt;0, $E$9, "")))</f>
        <v/>
      </c>
      <c r="P2385" s="12" t="str">
        <f t="shared" si="187"/>
        <v/>
      </c>
      <c r="R2385" s="12" t="str">
        <f t="shared" si="188"/>
        <v/>
      </c>
      <c r="T2385" s="12" t="str">
        <f ca="1">IFERROR(INDEX(Report!$BE$6:$BE$17, MATCH($P2385, Report!$AZ$6:$AZ$17, 0)), "")</f>
        <v/>
      </c>
      <c r="V2385" s="12" t="str">
        <f t="shared" ca="1" si="189"/>
        <v/>
      </c>
      <c r="X2385" s="12" t="str">
        <f>IF($B2385="", "", IF(OR(ISNUMBER($B2385)=FALSE, $B2385&lt;Report!$AX$6, $B2385&gt;Report!$AY$17), "Red", ""))</f>
        <v/>
      </c>
    </row>
    <row r="2386" spans="1:24" x14ac:dyDescent="0.25">
      <c r="A2386" s="2"/>
      <c r="B2386" s="86"/>
      <c r="C2386" s="87"/>
      <c r="D2386" s="88"/>
      <c r="E2386" s="89"/>
      <c r="F2386" s="90"/>
      <c r="G2386" s="2"/>
      <c r="H2386" s="38" t="str">
        <f t="shared" si="185"/>
        <v/>
      </c>
      <c r="I2386" s="2"/>
      <c r="M2386" s="6" t="str">
        <f t="shared" si="186"/>
        <v/>
      </c>
      <c r="N2386" s="7" t="str">
        <f>IF($D2386="", "", IF(COUNTIF(Budgets!$T$11:$T$20, $D2386)&gt;0, $F$9, IF(COUNTIF(Budgets!$T$22:$T$46, $D2386)&gt;0, $E$9, "")))</f>
        <v/>
      </c>
      <c r="P2386" s="12" t="str">
        <f t="shared" si="187"/>
        <v/>
      </c>
      <c r="R2386" s="12" t="str">
        <f t="shared" si="188"/>
        <v/>
      </c>
      <c r="T2386" s="12" t="str">
        <f ca="1">IFERROR(INDEX(Report!$BE$6:$BE$17, MATCH($P2386, Report!$AZ$6:$AZ$17, 0)), "")</f>
        <v/>
      </c>
      <c r="V2386" s="12" t="str">
        <f t="shared" ca="1" si="189"/>
        <v/>
      </c>
      <c r="X2386" s="12" t="str">
        <f>IF($B2386="", "", IF(OR(ISNUMBER($B2386)=FALSE, $B2386&lt;Report!$AX$6, $B2386&gt;Report!$AY$17), "Red", ""))</f>
        <v/>
      </c>
    </row>
    <row r="2387" spans="1:24" x14ac:dyDescent="0.25">
      <c r="A2387" s="2"/>
      <c r="B2387" s="86"/>
      <c r="C2387" s="87"/>
      <c r="D2387" s="88"/>
      <c r="E2387" s="89"/>
      <c r="F2387" s="90"/>
      <c r="G2387" s="2"/>
      <c r="H2387" s="38" t="str">
        <f t="shared" si="185"/>
        <v/>
      </c>
      <c r="I2387" s="2"/>
      <c r="M2387" s="6" t="str">
        <f t="shared" si="186"/>
        <v/>
      </c>
      <c r="N2387" s="7" t="str">
        <f>IF($D2387="", "", IF(COUNTIF(Budgets!$T$11:$T$20, $D2387)&gt;0, $F$9, IF(COUNTIF(Budgets!$T$22:$T$46, $D2387)&gt;0, $E$9, "")))</f>
        <v/>
      </c>
      <c r="P2387" s="12" t="str">
        <f t="shared" si="187"/>
        <v/>
      </c>
      <c r="R2387" s="12" t="str">
        <f t="shared" si="188"/>
        <v/>
      </c>
      <c r="T2387" s="12" t="str">
        <f ca="1">IFERROR(INDEX(Report!$BE$6:$BE$17, MATCH($P2387, Report!$AZ$6:$AZ$17, 0)), "")</f>
        <v/>
      </c>
      <c r="V2387" s="12" t="str">
        <f t="shared" ca="1" si="189"/>
        <v/>
      </c>
      <c r="X2387" s="12" t="str">
        <f>IF($B2387="", "", IF(OR(ISNUMBER($B2387)=FALSE, $B2387&lt;Report!$AX$6, $B2387&gt;Report!$AY$17), "Red", ""))</f>
        <v/>
      </c>
    </row>
    <row r="2388" spans="1:24" x14ac:dyDescent="0.25">
      <c r="A2388" s="2"/>
      <c r="B2388" s="86"/>
      <c r="C2388" s="87"/>
      <c r="D2388" s="88"/>
      <c r="E2388" s="89"/>
      <c r="F2388" s="90"/>
      <c r="G2388" s="2"/>
      <c r="H2388" s="38" t="str">
        <f t="shared" si="185"/>
        <v/>
      </c>
      <c r="I2388" s="2"/>
      <c r="M2388" s="6" t="str">
        <f t="shared" si="186"/>
        <v/>
      </c>
      <c r="N2388" s="7" t="str">
        <f>IF($D2388="", "", IF(COUNTIF(Budgets!$T$11:$T$20, $D2388)&gt;0, $F$9, IF(COUNTIF(Budgets!$T$22:$T$46, $D2388)&gt;0, $E$9, "")))</f>
        <v/>
      </c>
      <c r="P2388" s="12" t="str">
        <f t="shared" si="187"/>
        <v/>
      </c>
      <c r="R2388" s="12" t="str">
        <f t="shared" si="188"/>
        <v/>
      </c>
      <c r="T2388" s="12" t="str">
        <f ca="1">IFERROR(INDEX(Report!$BE$6:$BE$17, MATCH($P2388, Report!$AZ$6:$AZ$17, 0)), "")</f>
        <v/>
      </c>
      <c r="V2388" s="12" t="str">
        <f t="shared" ca="1" si="189"/>
        <v/>
      </c>
      <c r="X2388" s="12" t="str">
        <f>IF($B2388="", "", IF(OR(ISNUMBER($B2388)=FALSE, $B2388&lt;Report!$AX$6, $B2388&gt;Report!$AY$17), "Red", ""))</f>
        <v/>
      </c>
    </row>
    <row r="2389" spans="1:24" x14ac:dyDescent="0.25">
      <c r="A2389" s="2"/>
      <c r="B2389" s="86"/>
      <c r="C2389" s="87"/>
      <c r="D2389" s="88"/>
      <c r="E2389" s="89"/>
      <c r="F2389" s="90"/>
      <c r="G2389" s="2"/>
      <c r="H2389" s="38" t="str">
        <f t="shared" si="185"/>
        <v/>
      </c>
      <c r="I2389" s="2"/>
      <c r="M2389" s="6" t="str">
        <f t="shared" si="186"/>
        <v/>
      </c>
      <c r="N2389" s="7" t="str">
        <f>IF($D2389="", "", IF(COUNTIF(Budgets!$T$11:$T$20, $D2389)&gt;0, $F$9, IF(COUNTIF(Budgets!$T$22:$T$46, $D2389)&gt;0, $E$9, "")))</f>
        <v/>
      </c>
      <c r="P2389" s="12" t="str">
        <f t="shared" si="187"/>
        <v/>
      </c>
      <c r="R2389" s="12" t="str">
        <f t="shared" si="188"/>
        <v/>
      </c>
      <c r="T2389" s="12" t="str">
        <f ca="1">IFERROR(INDEX(Report!$BE$6:$BE$17, MATCH($P2389, Report!$AZ$6:$AZ$17, 0)), "")</f>
        <v/>
      </c>
      <c r="V2389" s="12" t="str">
        <f t="shared" ca="1" si="189"/>
        <v/>
      </c>
      <c r="X2389" s="12" t="str">
        <f>IF($B2389="", "", IF(OR(ISNUMBER($B2389)=FALSE, $B2389&lt;Report!$AX$6, $B2389&gt;Report!$AY$17), "Red", ""))</f>
        <v/>
      </c>
    </row>
    <row r="2390" spans="1:24" x14ac:dyDescent="0.25">
      <c r="A2390" s="2"/>
      <c r="B2390" s="86"/>
      <c r="C2390" s="87"/>
      <c r="D2390" s="88"/>
      <c r="E2390" s="89"/>
      <c r="F2390" s="90"/>
      <c r="G2390" s="2"/>
      <c r="H2390" s="38" t="str">
        <f t="shared" si="185"/>
        <v/>
      </c>
      <c r="I2390" s="2"/>
      <c r="M2390" s="6" t="str">
        <f t="shared" si="186"/>
        <v/>
      </c>
      <c r="N2390" s="7" t="str">
        <f>IF($D2390="", "", IF(COUNTIF(Budgets!$T$11:$T$20, $D2390)&gt;0, $F$9, IF(COUNTIF(Budgets!$T$22:$T$46, $D2390)&gt;0, $E$9, "")))</f>
        <v/>
      </c>
      <c r="P2390" s="12" t="str">
        <f t="shared" si="187"/>
        <v/>
      </c>
      <c r="R2390" s="12" t="str">
        <f t="shared" si="188"/>
        <v/>
      </c>
      <c r="T2390" s="12" t="str">
        <f ca="1">IFERROR(INDEX(Report!$BE$6:$BE$17, MATCH($P2390, Report!$AZ$6:$AZ$17, 0)), "")</f>
        <v/>
      </c>
      <c r="V2390" s="12" t="str">
        <f t="shared" ca="1" si="189"/>
        <v/>
      </c>
      <c r="X2390" s="12" t="str">
        <f>IF($B2390="", "", IF(OR(ISNUMBER($B2390)=FALSE, $B2390&lt;Report!$AX$6, $B2390&gt;Report!$AY$17), "Red", ""))</f>
        <v/>
      </c>
    </row>
    <row r="2391" spans="1:24" x14ac:dyDescent="0.25">
      <c r="A2391" s="2"/>
      <c r="B2391" s="86"/>
      <c r="C2391" s="87"/>
      <c r="D2391" s="88"/>
      <c r="E2391" s="89"/>
      <c r="F2391" s="90"/>
      <c r="G2391" s="2"/>
      <c r="H2391" s="38" t="str">
        <f t="shared" si="185"/>
        <v/>
      </c>
      <c r="I2391" s="2"/>
      <c r="M2391" s="6" t="str">
        <f t="shared" si="186"/>
        <v/>
      </c>
      <c r="N2391" s="7" t="str">
        <f>IF($D2391="", "", IF(COUNTIF(Budgets!$T$11:$T$20, $D2391)&gt;0, $F$9, IF(COUNTIF(Budgets!$T$22:$T$46, $D2391)&gt;0, $E$9, "")))</f>
        <v/>
      </c>
      <c r="P2391" s="12" t="str">
        <f t="shared" si="187"/>
        <v/>
      </c>
      <c r="R2391" s="12" t="str">
        <f t="shared" si="188"/>
        <v/>
      </c>
      <c r="T2391" s="12" t="str">
        <f ca="1">IFERROR(INDEX(Report!$BE$6:$BE$17, MATCH($P2391, Report!$AZ$6:$AZ$17, 0)), "")</f>
        <v/>
      </c>
      <c r="V2391" s="12" t="str">
        <f t="shared" ca="1" si="189"/>
        <v/>
      </c>
      <c r="X2391" s="12" t="str">
        <f>IF($B2391="", "", IF(OR(ISNUMBER($B2391)=FALSE, $B2391&lt;Report!$AX$6, $B2391&gt;Report!$AY$17), "Red", ""))</f>
        <v/>
      </c>
    </row>
    <row r="2392" spans="1:24" x14ac:dyDescent="0.25">
      <c r="A2392" s="2"/>
      <c r="B2392" s="86"/>
      <c r="C2392" s="87"/>
      <c r="D2392" s="88"/>
      <c r="E2392" s="89"/>
      <c r="F2392" s="90"/>
      <c r="G2392" s="2"/>
      <c r="H2392" s="38" t="str">
        <f t="shared" si="185"/>
        <v/>
      </c>
      <c r="I2392" s="2"/>
      <c r="M2392" s="6" t="str">
        <f t="shared" si="186"/>
        <v/>
      </c>
      <c r="N2392" s="7" t="str">
        <f>IF($D2392="", "", IF(COUNTIF(Budgets!$T$11:$T$20, $D2392)&gt;0, $F$9, IF(COUNTIF(Budgets!$T$22:$T$46, $D2392)&gt;0, $E$9, "")))</f>
        <v/>
      </c>
      <c r="P2392" s="12" t="str">
        <f t="shared" si="187"/>
        <v/>
      </c>
      <c r="R2392" s="12" t="str">
        <f t="shared" si="188"/>
        <v/>
      </c>
      <c r="T2392" s="12" t="str">
        <f ca="1">IFERROR(INDEX(Report!$BE$6:$BE$17, MATCH($P2392, Report!$AZ$6:$AZ$17, 0)), "")</f>
        <v/>
      </c>
      <c r="V2392" s="12" t="str">
        <f t="shared" ca="1" si="189"/>
        <v/>
      </c>
      <c r="X2392" s="12" t="str">
        <f>IF($B2392="", "", IF(OR(ISNUMBER($B2392)=FALSE, $B2392&lt;Report!$AX$6, $B2392&gt;Report!$AY$17), "Red", ""))</f>
        <v/>
      </c>
    </row>
    <row r="2393" spans="1:24" x14ac:dyDescent="0.25">
      <c r="A2393" s="2"/>
      <c r="B2393" s="86"/>
      <c r="C2393" s="87"/>
      <c r="D2393" s="88"/>
      <c r="E2393" s="89"/>
      <c r="F2393" s="90"/>
      <c r="G2393" s="2"/>
      <c r="H2393" s="38" t="str">
        <f t="shared" si="185"/>
        <v/>
      </c>
      <c r="I2393" s="2"/>
      <c r="M2393" s="6" t="str">
        <f t="shared" si="186"/>
        <v/>
      </c>
      <c r="N2393" s="7" t="str">
        <f>IF($D2393="", "", IF(COUNTIF(Budgets!$T$11:$T$20, $D2393)&gt;0, $F$9, IF(COUNTIF(Budgets!$T$22:$T$46, $D2393)&gt;0, $E$9, "")))</f>
        <v/>
      </c>
      <c r="P2393" s="12" t="str">
        <f t="shared" si="187"/>
        <v/>
      </c>
      <c r="R2393" s="12" t="str">
        <f t="shared" si="188"/>
        <v/>
      </c>
      <c r="T2393" s="12" t="str">
        <f ca="1">IFERROR(INDEX(Report!$BE$6:$BE$17, MATCH($P2393, Report!$AZ$6:$AZ$17, 0)), "")</f>
        <v/>
      </c>
      <c r="V2393" s="12" t="str">
        <f t="shared" ca="1" si="189"/>
        <v/>
      </c>
      <c r="X2393" s="12" t="str">
        <f>IF($B2393="", "", IF(OR(ISNUMBER($B2393)=FALSE, $B2393&lt;Report!$AX$6, $B2393&gt;Report!$AY$17), "Red", ""))</f>
        <v/>
      </c>
    </row>
    <row r="2394" spans="1:24" x14ac:dyDescent="0.25">
      <c r="A2394" s="2"/>
      <c r="B2394" s="86"/>
      <c r="C2394" s="87"/>
      <c r="D2394" s="88"/>
      <c r="E2394" s="89"/>
      <c r="F2394" s="90"/>
      <c r="G2394" s="2"/>
      <c r="H2394" s="38" t="str">
        <f t="shared" si="185"/>
        <v/>
      </c>
      <c r="I2394" s="2"/>
      <c r="M2394" s="6" t="str">
        <f t="shared" si="186"/>
        <v/>
      </c>
      <c r="N2394" s="7" t="str">
        <f>IF($D2394="", "", IF(COUNTIF(Budgets!$T$11:$T$20, $D2394)&gt;0, $F$9, IF(COUNTIF(Budgets!$T$22:$T$46, $D2394)&gt;0, $E$9, "")))</f>
        <v/>
      </c>
      <c r="P2394" s="12" t="str">
        <f t="shared" si="187"/>
        <v/>
      </c>
      <c r="R2394" s="12" t="str">
        <f t="shared" si="188"/>
        <v/>
      </c>
      <c r="T2394" s="12" t="str">
        <f ca="1">IFERROR(INDEX(Report!$BE$6:$BE$17, MATCH($P2394, Report!$AZ$6:$AZ$17, 0)), "")</f>
        <v/>
      </c>
      <c r="V2394" s="12" t="str">
        <f t="shared" ca="1" si="189"/>
        <v/>
      </c>
      <c r="X2394" s="12" t="str">
        <f>IF($B2394="", "", IF(OR(ISNUMBER($B2394)=FALSE, $B2394&lt;Report!$AX$6, $B2394&gt;Report!$AY$17), "Red", ""))</f>
        <v/>
      </c>
    </row>
    <row r="2395" spans="1:24" x14ac:dyDescent="0.25">
      <c r="A2395" s="2"/>
      <c r="B2395" s="86"/>
      <c r="C2395" s="87"/>
      <c r="D2395" s="88"/>
      <c r="E2395" s="89"/>
      <c r="F2395" s="90"/>
      <c r="G2395" s="2"/>
      <c r="H2395" s="38" t="str">
        <f t="shared" si="185"/>
        <v/>
      </c>
      <c r="I2395" s="2"/>
      <c r="M2395" s="6" t="str">
        <f t="shared" si="186"/>
        <v/>
      </c>
      <c r="N2395" s="7" t="str">
        <f>IF($D2395="", "", IF(COUNTIF(Budgets!$T$11:$T$20, $D2395)&gt;0, $F$9, IF(COUNTIF(Budgets!$T$22:$T$46, $D2395)&gt;0, $E$9, "")))</f>
        <v/>
      </c>
      <c r="P2395" s="12" t="str">
        <f t="shared" si="187"/>
        <v/>
      </c>
      <c r="R2395" s="12" t="str">
        <f t="shared" si="188"/>
        <v/>
      </c>
      <c r="T2395" s="12" t="str">
        <f ca="1">IFERROR(INDEX(Report!$BE$6:$BE$17, MATCH($P2395, Report!$AZ$6:$AZ$17, 0)), "")</f>
        <v/>
      </c>
      <c r="V2395" s="12" t="str">
        <f t="shared" ca="1" si="189"/>
        <v/>
      </c>
      <c r="X2395" s="12" t="str">
        <f>IF($B2395="", "", IF(OR(ISNUMBER($B2395)=FALSE, $B2395&lt;Report!$AX$6, $B2395&gt;Report!$AY$17), "Red", ""))</f>
        <v/>
      </c>
    </row>
    <row r="2396" spans="1:24" x14ac:dyDescent="0.25">
      <c r="A2396" s="2"/>
      <c r="B2396" s="86"/>
      <c r="C2396" s="87"/>
      <c r="D2396" s="88"/>
      <c r="E2396" s="89"/>
      <c r="F2396" s="90"/>
      <c r="G2396" s="2"/>
      <c r="H2396" s="38" t="str">
        <f t="shared" si="185"/>
        <v/>
      </c>
      <c r="I2396" s="2"/>
      <c r="M2396" s="6" t="str">
        <f t="shared" si="186"/>
        <v/>
      </c>
      <c r="N2396" s="7" t="str">
        <f>IF($D2396="", "", IF(COUNTIF(Budgets!$T$11:$T$20, $D2396)&gt;0, $F$9, IF(COUNTIF(Budgets!$T$22:$T$46, $D2396)&gt;0, $E$9, "")))</f>
        <v/>
      </c>
      <c r="P2396" s="12" t="str">
        <f t="shared" si="187"/>
        <v/>
      </c>
      <c r="R2396" s="12" t="str">
        <f t="shared" si="188"/>
        <v/>
      </c>
      <c r="T2396" s="12" t="str">
        <f ca="1">IFERROR(INDEX(Report!$BE$6:$BE$17, MATCH($P2396, Report!$AZ$6:$AZ$17, 0)), "")</f>
        <v/>
      </c>
      <c r="V2396" s="12" t="str">
        <f t="shared" ca="1" si="189"/>
        <v/>
      </c>
      <c r="X2396" s="12" t="str">
        <f>IF($B2396="", "", IF(OR(ISNUMBER($B2396)=FALSE, $B2396&lt;Report!$AX$6, $B2396&gt;Report!$AY$17), "Red", ""))</f>
        <v/>
      </c>
    </row>
    <row r="2397" spans="1:24" x14ac:dyDescent="0.25">
      <c r="A2397" s="2"/>
      <c r="B2397" s="86"/>
      <c r="C2397" s="87"/>
      <c r="D2397" s="88"/>
      <c r="E2397" s="89"/>
      <c r="F2397" s="90"/>
      <c r="G2397" s="2"/>
      <c r="H2397" s="38" t="str">
        <f t="shared" si="185"/>
        <v/>
      </c>
      <c r="I2397" s="2"/>
      <c r="M2397" s="6" t="str">
        <f t="shared" si="186"/>
        <v/>
      </c>
      <c r="N2397" s="7" t="str">
        <f>IF($D2397="", "", IF(COUNTIF(Budgets!$T$11:$T$20, $D2397)&gt;0, $F$9, IF(COUNTIF(Budgets!$T$22:$T$46, $D2397)&gt;0, $E$9, "")))</f>
        <v/>
      </c>
      <c r="P2397" s="12" t="str">
        <f t="shared" si="187"/>
        <v/>
      </c>
      <c r="R2397" s="12" t="str">
        <f t="shared" si="188"/>
        <v/>
      </c>
      <c r="T2397" s="12" t="str">
        <f ca="1">IFERROR(INDEX(Report!$BE$6:$BE$17, MATCH($P2397, Report!$AZ$6:$AZ$17, 0)), "")</f>
        <v/>
      </c>
      <c r="V2397" s="12" t="str">
        <f t="shared" ca="1" si="189"/>
        <v/>
      </c>
      <c r="X2397" s="12" t="str">
        <f>IF($B2397="", "", IF(OR(ISNUMBER($B2397)=FALSE, $B2397&lt;Report!$AX$6, $B2397&gt;Report!$AY$17), "Red", ""))</f>
        <v/>
      </c>
    </row>
    <row r="2398" spans="1:24" x14ac:dyDescent="0.25">
      <c r="A2398" s="2"/>
      <c r="B2398" s="86"/>
      <c r="C2398" s="87"/>
      <c r="D2398" s="88"/>
      <c r="E2398" s="89"/>
      <c r="F2398" s="90"/>
      <c r="G2398" s="2"/>
      <c r="H2398" s="38" t="str">
        <f t="shared" si="185"/>
        <v/>
      </c>
      <c r="I2398" s="2"/>
      <c r="M2398" s="6" t="str">
        <f t="shared" si="186"/>
        <v/>
      </c>
      <c r="N2398" s="7" t="str">
        <f>IF($D2398="", "", IF(COUNTIF(Budgets!$T$11:$T$20, $D2398)&gt;0, $F$9, IF(COUNTIF(Budgets!$T$22:$T$46, $D2398)&gt;0, $E$9, "")))</f>
        <v/>
      </c>
      <c r="P2398" s="12" t="str">
        <f t="shared" si="187"/>
        <v/>
      </c>
      <c r="R2398" s="12" t="str">
        <f t="shared" si="188"/>
        <v/>
      </c>
      <c r="T2398" s="12" t="str">
        <f ca="1">IFERROR(INDEX(Report!$BE$6:$BE$17, MATCH($P2398, Report!$AZ$6:$AZ$17, 0)), "")</f>
        <v/>
      </c>
      <c r="V2398" s="12" t="str">
        <f t="shared" ca="1" si="189"/>
        <v/>
      </c>
      <c r="X2398" s="12" t="str">
        <f>IF($B2398="", "", IF(OR(ISNUMBER($B2398)=FALSE, $B2398&lt;Report!$AX$6, $B2398&gt;Report!$AY$17), "Red", ""))</f>
        <v/>
      </c>
    </row>
    <row r="2399" spans="1:24" x14ac:dyDescent="0.25">
      <c r="A2399" s="2"/>
      <c r="B2399" s="86"/>
      <c r="C2399" s="87"/>
      <c r="D2399" s="88"/>
      <c r="E2399" s="89"/>
      <c r="F2399" s="90"/>
      <c r="G2399" s="2"/>
      <c r="H2399" s="38" t="str">
        <f t="shared" si="185"/>
        <v/>
      </c>
      <c r="I2399" s="2"/>
      <c r="M2399" s="6" t="str">
        <f t="shared" si="186"/>
        <v/>
      </c>
      <c r="N2399" s="7" t="str">
        <f>IF($D2399="", "", IF(COUNTIF(Budgets!$T$11:$T$20, $D2399)&gt;0, $F$9, IF(COUNTIF(Budgets!$T$22:$T$46, $D2399)&gt;0, $E$9, "")))</f>
        <v/>
      </c>
      <c r="P2399" s="12" t="str">
        <f t="shared" si="187"/>
        <v/>
      </c>
      <c r="R2399" s="12" t="str">
        <f t="shared" si="188"/>
        <v/>
      </c>
      <c r="T2399" s="12" t="str">
        <f ca="1">IFERROR(INDEX(Report!$BE$6:$BE$17, MATCH($P2399, Report!$AZ$6:$AZ$17, 0)), "")</f>
        <v/>
      </c>
      <c r="V2399" s="12" t="str">
        <f t="shared" ca="1" si="189"/>
        <v/>
      </c>
      <c r="X2399" s="12" t="str">
        <f>IF($B2399="", "", IF(OR(ISNUMBER($B2399)=FALSE, $B2399&lt;Report!$AX$6, $B2399&gt;Report!$AY$17), "Red", ""))</f>
        <v/>
      </c>
    </row>
    <row r="2400" spans="1:24" x14ac:dyDescent="0.25">
      <c r="A2400" s="2"/>
      <c r="B2400" s="86"/>
      <c r="C2400" s="87"/>
      <c r="D2400" s="88"/>
      <c r="E2400" s="89"/>
      <c r="F2400" s="90"/>
      <c r="G2400" s="2"/>
      <c r="H2400" s="38" t="str">
        <f t="shared" si="185"/>
        <v/>
      </c>
      <c r="I2400" s="2"/>
      <c r="M2400" s="6" t="str">
        <f t="shared" si="186"/>
        <v/>
      </c>
      <c r="N2400" s="7" t="str">
        <f>IF($D2400="", "", IF(COUNTIF(Budgets!$T$11:$T$20, $D2400)&gt;0, $F$9, IF(COUNTIF(Budgets!$T$22:$T$46, $D2400)&gt;0, $E$9, "")))</f>
        <v/>
      </c>
      <c r="P2400" s="12" t="str">
        <f t="shared" si="187"/>
        <v/>
      </c>
      <c r="R2400" s="12" t="str">
        <f t="shared" si="188"/>
        <v/>
      </c>
      <c r="T2400" s="12" t="str">
        <f ca="1">IFERROR(INDEX(Report!$BE$6:$BE$17, MATCH($P2400, Report!$AZ$6:$AZ$17, 0)), "")</f>
        <v/>
      </c>
      <c r="V2400" s="12" t="str">
        <f t="shared" ca="1" si="189"/>
        <v/>
      </c>
      <c r="X2400" s="12" t="str">
        <f>IF($B2400="", "", IF(OR(ISNUMBER($B2400)=FALSE, $B2400&lt;Report!$AX$6, $B2400&gt;Report!$AY$17), "Red", ""))</f>
        <v/>
      </c>
    </row>
    <row r="2401" spans="1:24" x14ac:dyDescent="0.25">
      <c r="A2401" s="2"/>
      <c r="B2401" s="86"/>
      <c r="C2401" s="87"/>
      <c r="D2401" s="88"/>
      <c r="E2401" s="89"/>
      <c r="F2401" s="90"/>
      <c r="G2401" s="2"/>
      <c r="H2401" s="38" t="str">
        <f t="shared" si="185"/>
        <v/>
      </c>
      <c r="I2401" s="2"/>
      <c r="M2401" s="6" t="str">
        <f t="shared" si="186"/>
        <v/>
      </c>
      <c r="N2401" s="7" t="str">
        <f>IF($D2401="", "", IF(COUNTIF(Budgets!$T$11:$T$20, $D2401)&gt;0, $F$9, IF(COUNTIF(Budgets!$T$22:$T$46, $D2401)&gt;0, $E$9, "")))</f>
        <v/>
      </c>
      <c r="P2401" s="12" t="str">
        <f t="shared" si="187"/>
        <v/>
      </c>
      <c r="R2401" s="12" t="str">
        <f t="shared" si="188"/>
        <v/>
      </c>
      <c r="T2401" s="12" t="str">
        <f ca="1">IFERROR(INDEX(Report!$BE$6:$BE$17, MATCH($P2401, Report!$AZ$6:$AZ$17, 0)), "")</f>
        <v/>
      </c>
      <c r="V2401" s="12" t="str">
        <f t="shared" ca="1" si="189"/>
        <v/>
      </c>
      <c r="X2401" s="12" t="str">
        <f>IF($B2401="", "", IF(OR(ISNUMBER($B2401)=FALSE, $B2401&lt;Report!$AX$6, $B2401&gt;Report!$AY$17), "Red", ""))</f>
        <v/>
      </c>
    </row>
    <row r="2402" spans="1:24" x14ac:dyDescent="0.25">
      <c r="A2402" s="2"/>
      <c r="B2402" s="86"/>
      <c r="C2402" s="87"/>
      <c r="D2402" s="88"/>
      <c r="E2402" s="89"/>
      <c r="F2402" s="90"/>
      <c r="G2402" s="2"/>
      <c r="H2402" s="38" t="str">
        <f t="shared" si="185"/>
        <v/>
      </c>
      <c r="I2402" s="2"/>
      <c r="M2402" s="6" t="str">
        <f t="shared" si="186"/>
        <v/>
      </c>
      <c r="N2402" s="7" t="str">
        <f>IF($D2402="", "", IF(COUNTIF(Budgets!$T$11:$T$20, $D2402)&gt;0, $F$9, IF(COUNTIF(Budgets!$T$22:$T$46, $D2402)&gt;0, $E$9, "")))</f>
        <v/>
      </c>
      <c r="P2402" s="12" t="str">
        <f t="shared" si="187"/>
        <v/>
      </c>
      <c r="R2402" s="12" t="str">
        <f t="shared" si="188"/>
        <v/>
      </c>
      <c r="T2402" s="12" t="str">
        <f ca="1">IFERROR(INDEX(Report!$BE$6:$BE$17, MATCH($P2402, Report!$AZ$6:$AZ$17, 0)), "")</f>
        <v/>
      </c>
      <c r="V2402" s="12" t="str">
        <f t="shared" ca="1" si="189"/>
        <v/>
      </c>
      <c r="X2402" s="12" t="str">
        <f>IF($B2402="", "", IF(OR(ISNUMBER($B2402)=FALSE, $B2402&lt;Report!$AX$6, $B2402&gt;Report!$AY$17), "Red", ""))</f>
        <v/>
      </c>
    </row>
    <row r="2403" spans="1:24" x14ac:dyDescent="0.25">
      <c r="A2403" s="2"/>
      <c r="B2403" s="86"/>
      <c r="C2403" s="87"/>
      <c r="D2403" s="88"/>
      <c r="E2403" s="89"/>
      <c r="F2403" s="90"/>
      <c r="G2403" s="2"/>
      <c r="H2403" s="38" t="str">
        <f t="shared" si="185"/>
        <v/>
      </c>
      <c r="I2403" s="2"/>
      <c r="M2403" s="6" t="str">
        <f t="shared" si="186"/>
        <v/>
      </c>
      <c r="N2403" s="7" t="str">
        <f>IF($D2403="", "", IF(COUNTIF(Budgets!$T$11:$T$20, $D2403)&gt;0, $F$9, IF(COUNTIF(Budgets!$T$22:$T$46, $D2403)&gt;0, $E$9, "")))</f>
        <v/>
      </c>
      <c r="P2403" s="12" t="str">
        <f t="shared" si="187"/>
        <v/>
      </c>
      <c r="R2403" s="12" t="str">
        <f t="shared" si="188"/>
        <v/>
      </c>
      <c r="T2403" s="12" t="str">
        <f ca="1">IFERROR(INDEX(Report!$BE$6:$BE$17, MATCH($P2403, Report!$AZ$6:$AZ$17, 0)), "")</f>
        <v/>
      </c>
      <c r="V2403" s="12" t="str">
        <f t="shared" ca="1" si="189"/>
        <v/>
      </c>
      <c r="X2403" s="12" t="str">
        <f>IF($B2403="", "", IF(OR(ISNUMBER($B2403)=FALSE, $B2403&lt;Report!$AX$6, $B2403&gt;Report!$AY$17), "Red", ""))</f>
        <v/>
      </c>
    </row>
    <row r="2404" spans="1:24" x14ac:dyDescent="0.25">
      <c r="A2404" s="2"/>
      <c r="B2404" s="86"/>
      <c r="C2404" s="87"/>
      <c r="D2404" s="88"/>
      <c r="E2404" s="89"/>
      <c r="F2404" s="90"/>
      <c r="G2404" s="2"/>
      <c r="H2404" s="38" t="str">
        <f t="shared" si="185"/>
        <v/>
      </c>
      <c r="I2404" s="2"/>
      <c r="M2404" s="6" t="str">
        <f t="shared" si="186"/>
        <v/>
      </c>
      <c r="N2404" s="7" t="str">
        <f>IF($D2404="", "", IF(COUNTIF(Budgets!$T$11:$T$20, $D2404)&gt;0, $F$9, IF(COUNTIF(Budgets!$T$22:$T$46, $D2404)&gt;0, $E$9, "")))</f>
        <v/>
      </c>
      <c r="P2404" s="12" t="str">
        <f t="shared" si="187"/>
        <v/>
      </c>
      <c r="R2404" s="12" t="str">
        <f t="shared" si="188"/>
        <v/>
      </c>
      <c r="T2404" s="12" t="str">
        <f ca="1">IFERROR(INDEX(Report!$BE$6:$BE$17, MATCH($P2404, Report!$AZ$6:$AZ$17, 0)), "")</f>
        <v/>
      </c>
      <c r="V2404" s="12" t="str">
        <f t="shared" ca="1" si="189"/>
        <v/>
      </c>
      <c r="X2404" s="12" t="str">
        <f>IF($B2404="", "", IF(OR(ISNUMBER($B2404)=FALSE, $B2404&lt;Report!$AX$6, $B2404&gt;Report!$AY$17), "Red", ""))</f>
        <v/>
      </c>
    </row>
    <row r="2405" spans="1:24" x14ac:dyDescent="0.25">
      <c r="A2405" s="2"/>
      <c r="B2405" s="86"/>
      <c r="C2405" s="87"/>
      <c r="D2405" s="88"/>
      <c r="E2405" s="89"/>
      <c r="F2405" s="90"/>
      <c r="G2405" s="2"/>
      <c r="H2405" s="38" t="str">
        <f t="shared" si="185"/>
        <v/>
      </c>
      <c r="I2405" s="2"/>
      <c r="M2405" s="6" t="str">
        <f t="shared" si="186"/>
        <v/>
      </c>
      <c r="N2405" s="7" t="str">
        <f>IF($D2405="", "", IF(COUNTIF(Budgets!$T$11:$T$20, $D2405)&gt;0, $F$9, IF(COUNTIF(Budgets!$T$22:$T$46, $D2405)&gt;0, $E$9, "")))</f>
        <v/>
      </c>
      <c r="P2405" s="12" t="str">
        <f t="shared" si="187"/>
        <v/>
      </c>
      <c r="R2405" s="12" t="str">
        <f t="shared" si="188"/>
        <v/>
      </c>
      <c r="T2405" s="12" t="str">
        <f ca="1">IFERROR(INDEX(Report!$BE$6:$BE$17, MATCH($P2405, Report!$AZ$6:$AZ$17, 0)), "")</f>
        <v/>
      </c>
      <c r="V2405" s="12" t="str">
        <f t="shared" ca="1" si="189"/>
        <v/>
      </c>
      <c r="X2405" s="12" t="str">
        <f>IF($B2405="", "", IF(OR(ISNUMBER($B2405)=FALSE, $B2405&lt;Report!$AX$6, $B2405&gt;Report!$AY$17), "Red", ""))</f>
        <v/>
      </c>
    </row>
    <row r="2406" spans="1:24" x14ac:dyDescent="0.25">
      <c r="A2406" s="2"/>
      <c r="B2406" s="86"/>
      <c r="C2406" s="87"/>
      <c r="D2406" s="88"/>
      <c r="E2406" s="89"/>
      <c r="F2406" s="90"/>
      <c r="G2406" s="2"/>
      <c r="H2406" s="38" t="str">
        <f t="shared" si="185"/>
        <v/>
      </c>
      <c r="I2406" s="2"/>
      <c r="M2406" s="6" t="str">
        <f t="shared" si="186"/>
        <v/>
      </c>
      <c r="N2406" s="7" t="str">
        <f>IF($D2406="", "", IF(COUNTIF(Budgets!$T$11:$T$20, $D2406)&gt;0, $F$9, IF(COUNTIF(Budgets!$T$22:$T$46, $D2406)&gt;0, $E$9, "")))</f>
        <v/>
      </c>
      <c r="P2406" s="12" t="str">
        <f t="shared" si="187"/>
        <v/>
      </c>
      <c r="R2406" s="12" t="str">
        <f t="shared" si="188"/>
        <v/>
      </c>
      <c r="T2406" s="12" t="str">
        <f ca="1">IFERROR(INDEX(Report!$BE$6:$BE$17, MATCH($P2406, Report!$AZ$6:$AZ$17, 0)), "")</f>
        <v/>
      </c>
      <c r="V2406" s="12" t="str">
        <f t="shared" ca="1" si="189"/>
        <v/>
      </c>
      <c r="X2406" s="12" t="str">
        <f>IF($B2406="", "", IF(OR(ISNUMBER($B2406)=FALSE, $B2406&lt;Report!$AX$6, $B2406&gt;Report!$AY$17), "Red", ""))</f>
        <v/>
      </c>
    </row>
    <row r="2407" spans="1:24" x14ac:dyDescent="0.25">
      <c r="A2407" s="2"/>
      <c r="B2407" s="86"/>
      <c r="C2407" s="87"/>
      <c r="D2407" s="88"/>
      <c r="E2407" s="89"/>
      <c r="F2407" s="90"/>
      <c r="G2407" s="2"/>
      <c r="H2407" s="38" t="str">
        <f t="shared" si="185"/>
        <v/>
      </c>
      <c r="I2407" s="2"/>
      <c r="M2407" s="6" t="str">
        <f t="shared" si="186"/>
        <v/>
      </c>
      <c r="N2407" s="7" t="str">
        <f>IF($D2407="", "", IF(COUNTIF(Budgets!$T$11:$T$20, $D2407)&gt;0, $F$9, IF(COUNTIF(Budgets!$T$22:$T$46, $D2407)&gt;0, $E$9, "")))</f>
        <v/>
      </c>
      <c r="P2407" s="12" t="str">
        <f t="shared" si="187"/>
        <v/>
      </c>
      <c r="R2407" s="12" t="str">
        <f t="shared" si="188"/>
        <v/>
      </c>
      <c r="T2407" s="12" t="str">
        <f ca="1">IFERROR(INDEX(Report!$BE$6:$BE$17, MATCH($P2407, Report!$AZ$6:$AZ$17, 0)), "")</f>
        <v/>
      </c>
      <c r="V2407" s="12" t="str">
        <f t="shared" ca="1" si="189"/>
        <v/>
      </c>
      <c r="X2407" s="12" t="str">
        <f>IF($B2407="", "", IF(OR(ISNUMBER($B2407)=FALSE, $B2407&lt;Report!$AX$6, $B2407&gt;Report!$AY$17), "Red", ""))</f>
        <v/>
      </c>
    </row>
    <row r="2408" spans="1:24" x14ac:dyDescent="0.25">
      <c r="A2408" s="2"/>
      <c r="B2408" s="86"/>
      <c r="C2408" s="87"/>
      <c r="D2408" s="88"/>
      <c r="E2408" s="89"/>
      <c r="F2408" s="90"/>
      <c r="G2408" s="2"/>
      <c r="H2408" s="38" t="str">
        <f t="shared" si="185"/>
        <v/>
      </c>
      <c r="I2408" s="2"/>
      <c r="M2408" s="6" t="str">
        <f t="shared" si="186"/>
        <v/>
      </c>
      <c r="N2408" s="7" t="str">
        <f>IF($D2408="", "", IF(COUNTIF(Budgets!$T$11:$T$20, $D2408)&gt;0, $F$9, IF(COUNTIF(Budgets!$T$22:$T$46, $D2408)&gt;0, $E$9, "")))</f>
        <v/>
      </c>
      <c r="P2408" s="12" t="str">
        <f t="shared" si="187"/>
        <v/>
      </c>
      <c r="R2408" s="12" t="str">
        <f t="shared" si="188"/>
        <v/>
      </c>
      <c r="T2408" s="12" t="str">
        <f ca="1">IFERROR(INDEX(Report!$BE$6:$BE$17, MATCH($P2408, Report!$AZ$6:$AZ$17, 0)), "")</f>
        <v/>
      </c>
      <c r="V2408" s="12" t="str">
        <f t="shared" ca="1" si="189"/>
        <v/>
      </c>
      <c r="X2408" s="12" t="str">
        <f>IF($B2408="", "", IF(OR(ISNUMBER($B2408)=FALSE, $B2408&lt;Report!$AX$6, $B2408&gt;Report!$AY$17), "Red", ""))</f>
        <v/>
      </c>
    </row>
    <row r="2409" spans="1:24" x14ac:dyDescent="0.25">
      <c r="A2409" s="2"/>
      <c r="B2409" s="86"/>
      <c r="C2409" s="87"/>
      <c r="D2409" s="88"/>
      <c r="E2409" s="89"/>
      <c r="F2409" s="90"/>
      <c r="G2409" s="2"/>
      <c r="H2409" s="38" t="str">
        <f t="shared" si="185"/>
        <v/>
      </c>
      <c r="I2409" s="2"/>
      <c r="M2409" s="6" t="str">
        <f t="shared" si="186"/>
        <v/>
      </c>
      <c r="N2409" s="7" t="str">
        <f>IF($D2409="", "", IF(COUNTIF(Budgets!$T$11:$T$20, $D2409)&gt;0, $F$9, IF(COUNTIF(Budgets!$T$22:$T$46, $D2409)&gt;0, $E$9, "")))</f>
        <v/>
      </c>
      <c r="P2409" s="12" t="str">
        <f t="shared" si="187"/>
        <v/>
      </c>
      <c r="R2409" s="12" t="str">
        <f t="shared" si="188"/>
        <v/>
      </c>
      <c r="T2409" s="12" t="str">
        <f ca="1">IFERROR(INDEX(Report!$BE$6:$BE$17, MATCH($P2409, Report!$AZ$6:$AZ$17, 0)), "")</f>
        <v/>
      </c>
      <c r="V2409" s="12" t="str">
        <f t="shared" ca="1" si="189"/>
        <v/>
      </c>
      <c r="X2409" s="12" t="str">
        <f>IF($B2409="", "", IF(OR(ISNUMBER($B2409)=FALSE, $B2409&lt;Report!$AX$6, $B2409&gt;Report!$AY$17), "Red", ""))</f>
        <v/>
      </c>
    </row>
    <row r="2410" spans="1:24" x14ac:dyDescent="0.25">
      <c r="A2410" s="2"/>
      <c r="B2410" s="86"/>
      <c r="C2410" s="87"/>
      <c r="D2410" s="88"/>
      <c r="E2410" s="89"/>
      <c r="F2410" s="90"/>
      <c r="G2410" s="2"/>
      <c r="H2410" s="38" t="str">
        <f t="shared" si="185"/>
        <v/>
      </c>
      <c r="I2410" s="2"/>
      <c r="M2410" s="6" t="str">
        <f t="shared" si="186"/>
        <v/>
      </c>
      <c r="N2410" s="7" t="str">
        <f>IF($D2410="", "", IF(COUNTIF(Budgets!$T$11:$T$20, $D2410)&gt;0, $F$9, IF(COUNTIF(Budgets!$T$22:$T$46, $D2410)&gt;0, $E$9, "")))</f>
        <v/>
      </c>
      <c r="P2410" s="12" t="str">
        <f t="shared" si="187"/>
        <v/>
      </c>
      <c r="R2410" s="12" t="str">
        <f t="shared" si="188"/>
        <v/>
      </c>
      <c r="T2410" s="12" t="str">
        <f ca="1">IFERROR(INDEX(Report!$BE$6:$BE$17, MATCH($P2410, Report!$AZ$6:$AZ$17, 0)), "")</f>
        <v/>
      </c>
      <c r="V2410" s="12" t="str">
        <f t="shared" ca="1" si="189"/>
        <v/>
      </c>
      <c r="X2410" s="12" t="str">
        <f>IF($B2410="", "", IF(OR(ISNUMBER($B2410)=FALSE, $B2410&lt;Report!$AX$6, $B2410&gt;Report!$AY$17), "Red", ""))</f>
        <v/>
      </c>
    </row>
    <row r="2411" spans="1:24" x14ac:dyDescent="0.25">
      <c r="A2411" s="2"/>
      <c r="B2411" s="86"/>
      <c r="C2411" s="87"/>
      <c r="D2411" s="88"/>
      <c r="E2411" s="89"/>
      <c r="F2411" s="90"/>
      <c r="G2411" s="2"/>
      <c r="H2411" s="38" t="str">
        <f t="shared" si="185"/>
        <v/>
      </c>
      <c r="I2411" s="2"/>
      <c r="M2411" s="6" t="str">
        <f t="shared" si="186"/>
        <v/>
      </c>
      <c r="N2411" s="7" t="str">
        <f>IF($D2411="", "", IF(COUNTIF(Budgets!$T$11:$T$20, $D2411)&gt;0, $F$9, IF(COUNTIF(Budgets!$T$22:$T$46, $D2411)&gt;0, $E$9, "")))</f>
        <v/>
      </c>
      <c r="P2411" s="12" t="str">
        <f t="shared" si="187"/>
        <v/>
      </c>
      <c r="R2411" s="12" t="str">
        <f t="shared" si="188"/>
        <v/>
      </c>
      <c r="T2411" s="12" t="str">
        <f ca="1">IFERROR(INDEX(Report!$BE$6:$BE$17, MATCH($P2411, Report!$AZ$6:$AZ$17, 0)), "")</f>
        <v/>
      </c>
      <c r="V2411" s="12" t="str">
        <f t="shared" ca="1" si="189"/>
        <v/>
      </c>
      <c r="X2411" s="12" t="str">
        <f>IF($B2411="", "", IF(OR(ISNUMBER($B2411)=FALSE, $B2411&lt;Report!$AX$6, $B2411&gt;Report!$AY$17), "Red", ""))</f>
        <v/>
      </c>
    </row>
    <row r="2412" spans="1:24" x14ac:dyDescent="0.25">
      <c r="A2412" s="2"/>
      <c r="B2412" s="86"/>
      <c r="C2412" s="87"/>
      <c r="D2412" s="88"/>
      <c r="E2412" s="89"/>
      <c r="F2412" s="90"/>
      <c r="G2412" s="2"/>
      <c r="H2412" s="38" t="str">
        <f t="shared" si="185"/>
        <v/>
      </c>
      <c r="I2412" s="2"/>
      <c r="M2412" s="6" t="str">
        <f t="shared" si="186"/>
        <v/>
      </c>
      <c r="N2412" s="7" t="str">
        <f>IF($D2412="", "", IF(COUNTIF(Budgets!$T$11:$T$20, $D2412)&gt;0, $F$9, IF(COUNTIF(Budgets!$T$22:$T$46, $D2412)&gt;0, $E$9, "")))</f>
        <v/>
      </c>
      <c r="P2412" s="12" t="str">
        <f t="shared" si="187"/>
        <v/>
      </c>
      <c r="R2412" s="12" t="str">
        <f t="shared" si="188"/>
        <v/>
      </c>
      <c r="T2412" s="12" t="str">
        <f ca="1">IFERROR(INDEX(Report!$BE$6:$BE$17, MATCH($P2412, Report!$AZ$6:$AZ$17, 0)), "")</f>
        <v/>
      </c>
      <c r="V2412" s="12" t="str">
        <f t="shared" ca="1" si="189"/>
        <v/>
      </c>
      <c r="X2412" s="12" t="str">
        <f>IF($B2412="", "", IF(OR(ISNUMBER($B2412)=FALSE, $B2412&lt;Report!$AX$6, $B2412&gt;Report!$AY$17), "Red", ""))</f>
        <v/>
      </c>
    </row>
    <row r="2413" spans="1:24" x14ac:dyDescent="0.25">
      <c r="A2413" s="2"/>
      <c r="B2413" s="86"/>
      <c r="C2413" s="87"/>
      <c r="D2413" s="88"/>
      <c r="E2413" s="89"/>
      <c r="F2413" s="90"/>
      <c r="G2413" s="2"/>
      <c r="H2413" s="38" t="str">
        <f t="shared" si="185"/>
        <v/>
      </c>
      <c r="I2413" s="2"/>
      <c r="M2413" s="6" t="str">
        <f t="shared" si="186"/>
        <v/>
      </c>
      <c r="N2413" s="7" t="str">
        <f>IF($D2413="", "", IF(COUNTIF(Budgets!$T$11:$T$20, $D2413)&gt;0, $F$9, IF(COUNTIF(Budgets!$T$22:$T$46, $D2413)&gt;0, $E$9, "")))</f>
        <v/>
      </c>
      <c r="P2413" s="12" t="str">
        <f t="shared" si="187"/>
        <v/>
      </c>
      <c r="R2413" s="12" t="str">
        <f t="shared" si="188"/>
        <v/>
      </c>
      <c r="T2413" s="12" t="str">
        <f ca="1">IFERROR(INDEX(Report!$BE$6:$BE$17, MATCH($P2413, Report!$AZ$6:$AZ$17, 0)), "")</f>
        <v/>
      </c>
      <c r="V2413" s="12" t="str">
        <f t="shared" ca="1" si="189"/>
        <v/>
      </c>
      <c r="X2413" s="12" t="str">
        <f>IF($B2413="", "", IF(OR(ISNUMBER($B2413)=FALSE, $B2413&lt;Report!$AX$6, $B2413&gt;Report!$AY$17), "Red", ""))</f>
        <v/>
      </c>
    </row>
    <row r="2414" spans="1:24" x14ac:dyDescent="0.25">
      <c r="A2414" s="2"/>
      <c r="B2414" s="86"/>
      <c r="C2414" s="87"/>
      <c r="D2414" s="88"/>
      <c r="E2414" s="89"/>
      <c r="F2414" s="90"/>
      <c r="G2414" s="2"/>
      <c r="H2414" s="38" t="str">
        <f t="shared" si="185"/>
        <v/>
      </c>
      <c r="I2414" s="2"/>
      <c r="M2414" s="6" t="str">
        <f t="shared" si="186"/>
        <v/>
      </c>
      <c r="N2414" s="7" t="str">
        <f>IF($D2414="", "", IF(COUNTIF(Budgets!$T$11:$T$20, $D2414)&gt;0, $F$9, IF(COUNTIF(Budgets!$T$22:$T$46, $D2414)&gt;0, $E$9, "")))</f>
        <v/>
      </c>
      <c r="P2414" s="12" t="str">
        <f t="shared" si="187"/>
        <v/>
      </c>
      <c r="R2414" s="12" t="str">
        <f t="shared" si="188"/>
        <v/>
      </c>
      <c r="T2414" s="12" t="str">
        <f ca="1">IFERROR(INDEX(Report!$BE$6:$BE$17, MATCH($P2414, Report!$AZ$6:$AZ$17, 0)), "")</f>
        <v/>
      </c>
      <c r="V2414" s="12" t="str">
        <f t="shared" ca="1" si="189"/>
        <v/>
      </c>
      <c r="X2414" s="12" t="str">
        <f>IF($B2414="", "", IF(OR(ISNUMBER($B2414)=FALSE, $B2414&lt;Report!$AX$6, $B2414&gt;Report!$AY$17), "Red", ""))</f>
        <v/>
      </c>
    </row>
    <row r="2415" spans="1:24" x14ac:dyDescent="0.25">
      <c r="A2415" s="2"/>
      <c r="B2415" s="86"/>
      <c r="C2415" s="87"/>
      <c r="D2415" s="88"/>
      <c r="E2415" s="89"/>
      <c r="F2415" s="90"/>
      <c r="G2415" s="2"/>
      <c r="H2415" s="38" t="str">
        <f t="shared" si="185"/>
        <v/>
      </c>
      <c r="I2415" s="2"/>
      <c r="M2415" s="6" t="str">
        <f t="shared" si="186"/>
        <v/>
      </c>
      <c r="N2415" s="7" t="str">
        <f>IF($D2415="", "", IF(COUNTIF(Budgets!$T$11:$T$20, $D2415)&gt;0, $F$9, IF(COUNTIF(Budgets!$T$22:$T$46, $D2415)&gt;0, $E$9, "")))</f>
        <v/>
      </c>
      <c r="P2415" s="12" t="str">
        <f t="shared" si="187"/>
        <v/>
      </c>
      <c r="R2415" s="12" t="str">
        <f t="shared" si="188"/>
        <v/>
      </c>
      <c r="T2415" s="12" t="str">
        <f ca="1">IFERROR(INDEX(Report!$BE$6:$BE$17, MATCH($P2415, Report!$AZ$6:$AZ$17, 0)), "")</f>
        <v/>
      </c>
      <c r="V2415" s="12" t="str">
        <f t="shared" ca="1" si="189"/>
        <v/>
      </c>
      <c r="X2415" s="12" t="str">
        <f>IF($B2415="", "", IF(OR(ISNUMBER($B2415)=FALSE, $B2415&lt;Report!$AX$6, $B2415&gt;Report!$AY$17), "Red", ""))</f>
        <v/>
      </c>
    </row>
    <row r="2416" spans="1:24" x14ac:dyDescent="0.25">
      <c r="A2416" s="2"/>
      <c r="B2416" s="86"/>
      <c r="C2416" s="87"/>
      <c r="D2416" s="88"/>
      <c r="E2416" s="89"/>
      <c r="F2416" s="90"/>
      <c r="G2416" s="2"/>
      <c r="H2416" s="38" t="str">
        <f t="shared" si="185"/>
        <v/>
      </c>
      <c r="I2416" s="2"/>
      <c r="M2416" s="6" t="str">
        <f t="shared" si="186"/>
        <v/>
      </c>
      <c r="N2416" s="7" t="str">
        <f>IF($D2416="", "", IF(COUNTIF(Budgets!$T$11:$T$20, $D2416)&gt;0, $F$9, IF(COUNTIF(Budgets!$T$22:$T$46, $D2416)&gt;0, $E$9, "")))</f>
        <v/>
      </c>
      <c r="P2416" s="12" t="str">
        <f t="shared" si="187"/>
        <v/>
      </c>
      <c r="R2416" s="12" t="str">
        <f t="shared" si="188"/>
        <v/>
      </c>
      <c r="T2416" s="12" t="str">
        <f ca="1">IFERROR(INDEX(Report!$BE$6:$BE$17, MATCH($P2416, Report!$AZ$6:$AZ$17, 0)), "")</f>
        <v/>
      </c>
      <c r="V2416" s="12" t="str">
        <f t="shared" ca="1" si="189"/>
        <v/>
      </c>
      <c r="X2416" s="12" t="str">
        <f>IF($B2416="", "", IF(OR(ISNUMBER($B2416)=FALSE, $B2416&lt;Report!$AX$6, $B2416&gt;Report!$AY$17), "Red", ""))</f>
        <v/>
      </c>
    </row>
    <row r="2417" spans="1:24" x14ac:dyDescent="0.25">
      <c r="A2417" s="2"/>
      <c r="B2417" s="86"/>
      <c r="C2417" s="87"/>
      <c r="D2417" s="88"/>
      <c r="E2417" s="89"/>
      <c r="F2417" s="90"/>
      <c r="G2417" s="2"/>
      <c r="H2417" s="38" t="str">
        <f t="shared" si="185"/>
        <v/>
      </c>
      <c r="I2417" s="2"/>
      <c r="M2417" s="6" t="str">
        <f t="shared" si="186"/>
        <v/>
      </c>
      <c r="N2417" s="7" t="str">
        <f>IF($D2417="", "", IF(COUNTIF(Budgets!$T$11:$T$20, $D2417)&gt;0, $F$9, IF(COUNTIF(Budgets!$T$22:$T$46, $D2417)&gt;0, $E$9, "")))</f>
        <v/>
      </c>
      <c r="P2417" s="12" t="str">
        <f t="shared" si="187"/>
        <v/>
      </c>
      <c r="R2417" s="12" t="str">
        <f t="shared" si="188"/>
        <v/>
      </c>
      <c r="T2417" s="12" t="str">
        <f ca="1">IFERROR(INDEX(Report!$BE$6:$BE$17, MATCH($P2417, Report!$AZ$6:$AZ$17, 0)), "")</f>
        <v/>
      </c>
      <c r="V2417" s="12" t="str">
        <f t="shared" ca="1" si="189"/>
        <v/>
      </c>
      <c r="X2417" s="12" t="str">
        <f>IF($B2417="", "", IF(OR(ISNUMBER($B2417)=FALSE, $B2417&lt;Report!$AX$6, $B2417&gt;Report!$AY$17), "Red", ""))</f>
        <v/>
      </c>
    </row>
    <row r="2418" spans="1:24" x14ac:dyDescent="0.25">
      <c r="A2418" s="2"/>
      <c r="B2418" s="86"/>
      <c r="C2418" s="87"/>
      <c r="D2418" s="88"/>
      <c r="E2418" s="89"/>
      <c r="F2418" s="90"/>
      <c r="G2418" s="2"/>
      <c r="H2418" s="38" t="str">
        <f t="shared" si="185"/>
        <v/>
      </c>
      <c r="I2418" s="2"/>
      <c r="M2418" s="6" t="str">
        <f t="shared" si="186"/>
        <v/>
      </c>
      <c r="N2418" s="7" t="str">
        <f>IF($D2418="", "", IF(COUNTIF(Budgets!$T$11:$T$20, $D2418)&gt;0, $F$9, IF(COUNTIF(Budgets!$T$22:$T$46, $D2418)&gt;0, $E$9, "")))</f>
        <v/>
      </c>
      <c r="P2418" s="12" t="str">
        <f t="shared" si="187"/>
        <v/>
      </c>
      <c r="R2418" s="12" t="str">
        <f t="shared" si="188"/>
        <v/>
      </c>
      <c r="T2418" s="12" t="str">
        <f ca="1">IFERROR(INDEX(Report!$BE$6:$BE$17, MATCH($P2418, Report!$AZ$6:$AZ$17, 0)), "")</f>
        <v/>
      </c>
      <c r="V2418" s="12" t="str">
        <f t="shared" ca="1" si="189"/>
        <v/>
      </c>
      <c r="X2418" s="12" t="str">
        <f>IF($B2418="", "", IF(OR(ISNUMBER($B2418)=FALSE, $B2418&lt;Report!$AX$6, $B2418&gt;Report!$AY$17), "Red", ""))</f>
        <v/>
      </c>
    </row>
    <row r="2419" spans="1:24" x14ac:dyDescent="0.25">
      <c r="A2419" s="2"/>
      <c r="B2419" s="86"/>
      <c r="C2419" s="87"/>
      <c r="D2419" s="88"/>
      <c r="E2419" s="89"/>
      <c r="F2419" s="90"/>
      <c r="G2419" s="2"/>
      <c r="H2419" s="38" t="str">
        <f t="shared" si="185"/>
        <v/>
      </c>
      <c r="I2419" s="2"/>
      <c r="M2419" s="6" t="str">
        <f t="shared" si="186"/>
        <v/>
      </c>
      <c r="N2419" s="7" t="str">
        <f>IF($D2419="", "", IF(COUNTIF(Budgets!$T$11:$T$20, $D2419)&gt;0, $F$9, IF(COUNTIF(Budgets!$T$22:$T$46, $D2419)&gt;0, $E$9, "")))</f>
        <v/>
      </c>
      <c r="P2419" s="12" t="str">
        <f t="shared" si="187"/>
        <v/>
      </c>
      <c r="R2419" s="12" t="str">
        <f t="shared" si="188"/>
        <v/>
      </c>
      <c r="T2419" s="12" t="str">
        <f ca="1">IFERROR(INDEX(Report!$BE$6:$BE$17, MATCH($P2419, Report!$AZ$6:$AZ$17, 0)), "")</f>
        <v/>
      </c>
      <c r="V2419" s="12" t="str">
        <f t="shared" ca="1" si="189"/>
        <v/>
      </c>
      <c r="X2419" s="12" t="str">
        <f>IF($B2419="", "", IF(OR(ISNUMBER($B2419)=FALSE, $B2419&lt;Report!$AX$6, $B2419&gt;Report!$AY$17), "Red", ""))</f>
        <v/>
      </c>
    </row>
    <row r="2420" spans="1:24" x14ac:dyDescent="0.25">
      <c r="A2420" s="2"/>
      <c r="B2420" s="86"/>
      <c r="C2420" s="87"/>
      <c r="D2420" s="88"/>
      <c r="E2420" s="89"/>
      <c r="F2420" s="90"/>
      <c r="G2420" s="2"/>
      <c r="H2420" s="38" t="str">
        <f t="shared" si="185"/>
        <v/>
      </c>
      <c r="I2420" s="2"/>
      <c r="M2420" s="6" t="str">
        <f t="shared" si="186"/>
        <v/>
      </c>
      <c r="N2420" s="7" t="str">
        <f>IF($D2420="", "", IF(COUNTIF(Budgets!$T$11:$T$20, $D2420)&gt;0, $F$9, IF(COUNTIF(Budgets!$T$22:$T$46, $D2420)&gt;0, $E$9, "")))</f>
        <v/>
      </c>
      <c r="P2420" s="12" t="str">
        <f t="shared" si="187"/>
        <v/>
      </c>
      <c r="R2420" s="12" t="str">
        <f t="shared" si="188"/>
        <v/>
      </c>
      <c r="T2420" s="12" t="str">
        <f ca="1">IFERROR(INDEX(Report!$BE$6:$BE$17, MATCH($P2420, Report!$AZ$6:$AZ$17, 0)), "")</f>
        <v/>
      </c>
      <c r="V2420" s="12" t="str">
        <f t="shared" ca="1" si="189"/>
        <v/>
      </c>
      <c r="X2420" s="12" t="str">
        <f>IF($B2420="", "", IF(OR(ISNUMBER($B2420)=FALSE, $B2420&lt;Report!$AX$6, $B2420&gt;Report!$AY$17), "Red", ""))</f>
        <v/>
      </c>
    </row>
    <row r="2421" spans="1:24" x14ac:dyDescent="0.25">
      <c r="A2421" s="2"/>
      <c r="B2421" s="86"/>
      <c r="C2421" s="87"/>
      <c r="D2421" s="88"/>
      <c r="E2421" s="89"/>
      <c r="F2421" s="90"/>
      <c r="G2421" s="2"/>
      <c r="H2421" s="38" t="str">
        <f t="shared" si="185"/>
        <v/>
      </c>
      <c r="I2421" s="2"/>
      <c r="M2421" s="6" t="str">
        <f t="shared" si="186"/>
        <v/>
      </c>
      <c r="N2421" s="7" t="str">
        <f>IF($D2421="", "", IF(COUNTIF(Budgets!$T$11:$T$20, $D2421)&gt;0, $F$9, IF(COUNTIF(Budgets!$T$22:$T$46, $D2421)&gt;0, $E$9, "")))</f>
        <v/>
      </c>
      <c r="P2421" s="12" t="str">
        <f t="shared" si="187"/>
        <v/>
      </c>
      <c r="R2421" s="12" t="str">
        <f t="shared" si="188"/>
        <v/>
      </c>
      <c r="T2421" s="12" t="str">
        <f ca="1">IFERROR(INDEX(Report!$BE$6:$BE$17, MATCH($P2421, Report!$AZ$6:$AZ$17, 0)), "")</f>
        <v/>
      </c>
      <c r="V2421" s="12" t="str">
        <f t="shared" ca="1" si="189"/>
        <v/>
      </c>
      <c r="X2421" s="12" t="str">
        <f>IF($B2421="", "", IF(OR(ISNUMBER($B2421)=FALSE, $B2421&lt;Report!$AX$6, $B2421&gt;Report!$AY$17), "Red", ""))</f>
        <v/>
      </c>
    </row>
    <row r="2422" spans="1:24" x14ac:dyDescent="0.25">
      <c r="A2422" s="2"/>
      <c r="B2422" s="86"/>
      <c r="C2422" s="87"/>
      <c r="D2422" s="88"/>
      <c r="E2422" s="89"/>
      <c r="F2422" s="90"/>
      <c r="G2422" s="2"/>
      <c r="H2422" s="38" t="str">
        <f t="shared" si="185"/>
        <v/>
      </c>
      <c r="I2422" s="2"/>
      <c r="M2422" s="6" t="str">
        <f t="shared" si="186"/>
        <v/>
      </c>
      <c r="N2422" s="7" t="str">
        <f>IF($D2422="", "", IF(COUNTIF(Budgets!$T$11:$T$20, $D2422)&gt;0, $F$9, IF(COUNTIF(Budgets!$T$22:$T$46, $D2422)&gt;0, $E$9, "")))</f>
        <v/>
      </c>
      <c r="P2422" s="12" t="str">
        <f t="shared" si="187"/>
        <v/>
      </c>
      <c r="R2422" s="12" t="str">
        <f t="shared" si="188"/>
        <v/>
      </c>
      <c r="T2422" s="12" t="str">
        <f ca="1">IFERROR(INDEX(Report!$BE$6:$BE$17, MATCH($P2422, Report!$AZ$6:$AZ$17, 0)), "")</f>
        <v/>
      </c>
      <c r="V2422" s="12" t="str">
        <f t="shared" ca="1" si="189"/>
        <v/>
      </c>
      <c r="X2422" s="12" t="str">
        <f>IF($B2422="", "", IF(OR(ISNUMBER($B2422)=FALSE, $B2422&lt;Report!$AX$6, $B2422&gt;Report!$AY$17), "Red", ""))</f>
        <v/>
      </c>
    </row>
    <row r="2423" spans="1:24" x14ac:dyDescent="0.25">
      <c r="A2423" s="2"/>
      <c r="B2423" s="86"/>
      <c r="C2423" s="87"/>
      <c r="D2423" s="88"/>
      <c r="E2423" s="89"/>
      <c r="F2423" s="90"/>
      <c r="G2423" s="2"/>
      <c r="H2423" s="38" t="str">
        <f t="shared" si="185"/>
        <v/>
      </c>
      <c r="I2423" s="2"/>
      <c r="M2423" s="6" t="str">
        <f t="shared" si="186"/>
        <v/>
      </c>
      <c r="N2423" s="7" t="str">
        <f>IF($D2423="", "", IF(COUNTIF(Budgets!$T$11:$T$20, $D2423)&gt;0, $F$9, IF(COUNTIF(Budgets!$T$22:$T$46, $D2423)&gt;0, $E$9, "")))</f>
        <v/>
      </c>
      <c r="P2423" s="12" t="str">
        <f t="shared" si="187"/>
        <v/>
      </c>
      <c r="R2423" s="12" t="str">
        <f t="shared" si="188"/>
        <v/>
      </c>
      <c r="T2423" s="12" t="str">
        <f ca="1">IFERROR(INDEX(Report!$BE$6:$BE$17, MATCH($P2423, Report!$AZ$6:$AZ$17, 0)), "")</f>
        <v/>
      </c>
      <c r="V2423" s="12" t="str">
        <f t="shared" ca="1" si="189"/>
        <v/>
      </c>
      <c r="X2423" s="12" t="str">
        <f>IF($B2423="", "", IF(OR(ISNUMBER($B2423)=FALSE, $B2423&lt;Report!$AX$6, $B2423&gt;Report!$AY$17), "Red", ""))</f>
        <v/>
      </c>
    </row>
    <row r="2424" spans="1:24" x14ac:dyDescent="0.25">
      <c r="A2424" s="2"/>
      <c r="B2424" s="86"/>
      <c r="C2424" s="87"/>
      <c r="D2424" s="88"/>
      <c r="E2424" s="89"/>
      <c r="F2424" s="90"/>
      <c r="G2424" s="2"/>
      <c r="H2424" s="38" t="str">
        <f t="shared" si="185"/>
        <v/>
      </c>
      <c r="I2424" s="2"/>
      <c r="M2424" s="6" t="str">
        <f t="shared" si="186"/>
        <v/>
      </c>
      <c r="N2424" s="7" t="str">
        <f>IF($D2424="", "", IF(COUNTIF(Budgets!$T$11:$T$20, $D2424)&gt;0, $F$9, IF(COUNTIF(Budgets!$T$22:$T$46, $D2424)&gt;0, $E$9, "")))</f>
        <v/>
      </c>
      <c r="P2424" s="12" t="str">
        <f t="shared" si="187"/>
        <v/>
      </c>
      <c r="R2424" s="12" t="str">
        <f t="shared" si="188"/>
        <v/>
      </c>
      <c r="T2424" s="12" t="str">
        <f ca="1">IFERROR(INDEX(Report!$BE$6:$BE$17, MATCH($P2424, Report!$AZ$6:$AZ$17, 0)), "")</f>
        <v/>
      </c>
      <c r="V2424" s="12" t="str">
        <f t="shared" ca="1" si="189"/>
        <v/>
      </c>
      <c r="X2424" s="12" t="str">
        <f>IF($B2424="", "", IF(OR(ISNUMBER($B2424)=FALSE, $B2424&lt;Report!$AX$6, $B2424&gt;Report!$AY$17), "Red", ""))</f>
        <v/>
      </c>
    </row>
    <row r="2425" spans="1:24" x14ac:dyDescent="0.25">
      <c r="A2425" s="2"/>
      <c r="B2425" s="86"/>
      <c r="C2425" s="87"/>
      <c r="D2425" s="88"/>
      <c r="E2425" s="89"/>
      <c r="F2425" s="90"/>
      <c r="G2425" s="2"/>
      <c r="H2425" s="38" t="str">
        <f t="shared" si="185"/>
        <v/>
      </c>
      <c r="I2425" s="2"/>
      <c r="M2425" s="6" t="str">
        <f t="shared" si="186"/>
        <v/>
      </c>
      <c r="N2425" s="7" t="str">
        <f>IF($D2425="", "", IF(COUNTIF(Budgets!$T$11:$T$20, $D2425)&gt;0, $F$9, IF(COUNTIF(Budgets!$T$22:$T$46, $D2425)&gt;0, $E$9, "")))</f>
        <v/>
      </c>
      <c r="P2425" s="12" t="str">
        <f t="shared" si="187"/>
        <v/>
      </c>
      <c r="R2425" s="12" t="str">
        <f t="shared" si="188"/>
        <v/>
      </c>
      <c r="T2425" s="12" t="str">
        <f ca="1">IFERROR(INDEX(Report!$BE$6:$BE$17, MATCH($P2425, Report!$AZ$6:$AZ$17, 0)), "")</f>
        <v/>
      </c>
      <c r="V2425" s="12" t="str">
        <f t="shared" ca="1" si="189"/>
        <v/>
      </c>
      <c r="X2425" s="12" t="str">
        <f>IF($B2425="", "", IF(OR(ISNUMBER($B2425)=FALSE, $B2425&lt;Report!$AX$6, $B2425&gt;Report!$AY$17), "Red", ""))</f>
        <v/>
      </c>
    </row>
    <row r="2426" spans="1:24" x14ac:dyDescent="0.25">
      <c r="A2426" s="2"/>
      <c r="B2426" s="86"/>
      <c r="C2426" s="87"/>
      <c r="D2426" s="88"/>
      <c r="E2426" s="89"/>
      <c r="F2426" s="90"/>
      <c r="G2426" s="2"/>
      <c r="H2426" s="38" t="str">
        <f t="shared" si="185"/>
        <v/>
      </c>
      <c r="I2426" s="2"/>
      <c r="M2426" s="6" t="str">
        <f t="shared" si="186"/>
        <v/>
      </c>
      <c r="N2426" s="7" t="str">
        <f>IF($D2426="", "", IF(COUNTIF(Budgets!$T$11:$T$20, $D2426)&gt;0, $F$9, IF(COUNTIF(Budgets!$T$22:$T$46, $D2426)&gt;0, $E$9, "")))</f>
        <v/>
      </c>
      <c r="P2426" s="12" t="str">
        <f t="shared" si="187"/>
        <v/>
      </c>
      <c r="R2426" s="12" t="str">
        <f t="shared" si="188"/>
        <v/>
      </c>
      <c r="T2426" s="12" t="str">
        <f ca="1">IFERROR(INDEX(Report!$BE$6:$BE$17, MATCH($P2426, Report!$AZ$6:$AZ$17, 0)), "")</f>
        <v/>
      </c>
      <c r="V2426" s="12" t="str">
        <f t="shared" ca="1" si="189"/>
        <v/>
      </c>
      <c r="X2426" s="12" t="str">
        <f>IF($B2426="", "", IF(OR(ISNUMBER($B2426)=FALSE, $B2426&lt;Report!$AX$6, $B2426&gt;Report!$AY$17), "Red", ""))</f>
        <v/>
      </c>
    </row>
    <row r="2427" spans="1:24" x14ac:dyDescent="0.25">
      <c r="A2427" s="2"/>
      <c r="B2427" s="86"/>
      <c r="C2427" s="87"/>
      <c r="D2427" s="88"/>
      <c r="E2427" s="89"/>
      <c r="F2427" s="90"/>
      <c r="G2427" s="2"/>
      <c r="H2427" s="38" t="str">
        <f t="shared" si="185"/>
        <v/>
      </c>
      <c r="I2427" s="2"/>
      <c r="M2427" s="6" t="str">
        <f t="shared" si="186"/>
        <v/>
      </c>
      <c r="N2427" s="7" t="str">
        <f>IF($D2427="", "", IF(COUNTIF(Budgets!$T$11:$T$20, $D2427)&gt;0, $F$9, IF(COUNTIF(Budgets!$T$22:$T$46, $D2427)&gt;0, $E$9, "")))</f>
        <v/>
      </c>
      <c r="P2427" s="12" t="str">
        <f t="shared" si="187"/>
        <v/>
      </c>
      <c r="R2427" s="12" t="str">
        <f t="shared" si="188"/>
        <v/>
      </c>
      <c r="T2427" s="12" t="str">
        <f ca="1">IFERROR(INDEX(Report!$BE$6:$BE$17, MATCH($P2427, Report!$AZ$6:$AZ$17, 0)), "")</f>
        <v/>
      </c>
      <c r="V2427" s="12" t="str">
        <f t="shared" ca="1" si="189"/>
        <v/>
      </c>
      <c r="X2427" s="12" t="str">
        <f>IF($B2427="", "", IF(OR(ISNUMBER($B2427)=FALSE, $B2427&lt;Report!$AX$6, $B2427&gt;Report!$AY$17), "Red", ""))</f>
        <v/>
      </c>
    </row>
    <row r="2428" spans="1:24" x14ac:dyDescent="0.25">
      <c r="A2428" s="2"/>
      <c r="B2428" s="86"/>
      <c r="C2428" s="87"/>
      <c r="D2428" s="88"/>
      <c r="E2428" s="89"/>
      <c r="F2428" s="90"/>
      <c r="G2428" s="2"/>
      <c r="H2428" s="38" t="str">
        <f t="shared" si="185"/>
        <v/>
      </c>
      <c r="I2428" s="2"/>
      <c r="M2428" s="6" t="str">
        <f t="shared" si="186"/>
        <v/>
      </c>
      <c r="N2428" s="7" t="str">
        <f>IF($D2428="", "", IF(COUNTIF(Budgets!$T$11:$T$20, $D2428)&gt;0, $F$9, IF(COUNTIF(Budgets!$T$22:$T$46, $D2428)&gt;0, $E$9, "")))</f>
        <v/>
      </c>
      <c r="P2428" s="12" t="str">
        <f t="shared" si="187"/>
        <v/>
      </c>
      <c r="R2428" s="12" t="str">
        <f t="shared" si="188"/>
        <v/>
      </c>
      <c r="T2428" s="12" t="str">
        <f ca="1">IFERROR(INDEX(Report!$BE$6:$BE$17, MATCH($P2428, Report!$AZ$6:$AZ$17, 0)), "")</f>
        <v/>
      </c>
      <c r="V2428" s="12" t="str">
        <f t="shared" ca="1" si="189"/>
        <v/>
      </c>
      <c r="X2428" s="12" t="str">
        <f>IF($B2428="", "", IF(OR(ISNUMBER($B2428)=FALSE, $B2428&lt;Report!$AX$6, $B2428&gt;Report!$AY$17), "Red", ""))</f>
        <v/>
      </c>
    </row>
    <row r="2429" spans="1:24" x14ac:dyDescent="0.25">
      <c r="A2429" s="2"/>
      <c r="B2429" s="86"/>
      <c r="C2429" s="87"/>
      <c r="D2429" s="88"/>
      <c r="E2429" s="89"/>
      <c r="F2429" s="90"/>
      <c r="G2429" s="2"/>
      <c r="H2429" s="38" t="str">
        <f t="shared" si="185"/>
        <v/>
      </c>
      <c r="I2429" s="2"/>
      <c r="M2429" s="6" t="str">
        <f t="shared" si="186"/>
        <v/>
      </c>
      <c r="N2429" s="7" t="str">
        <f>IF($D2429="", "", IF(COUNTIF(Budgets!$T$11:$T$20, $D2429)&gt;0, $F$9, IF(COUNTIF(Budgets!$T$22:$T$46, $D2429)&gt;0, $E$9, "")))</f>
        <v/>
      </c>
      <c r="P2429" s="12" t="str">
        <f t="shared" si="187"/>
        <v/>
      </c>
      <c r="R2429" s="12" t="str">
        <f t="shared" si="188"/>
        <v/>
      </c>
      <c r="T2429" s="12" t="str">
        <f ca="1">IFERROR(INDEX(Report!$BE$6:$BE$17, MATCH($P2429, Report!$AZ$6:$AZ$17, 0)), "")</f>
        <v/>
      </c>
      <c r="V2429" s="12" t="str">
        <f t="shared" ca="1" si="189"/>
        <v/>
      </c>
      <c r="X2429" s="12" t="str">
        <f>IF($B2429="", "", IF(OR(ISNUMBER($B2429)=FALSE, $B2429&lt;Report!$AX$6, $B2429&gt;Report!$AY$17), "Red", ""))</f>
        <v/>
      </c>
    </row>
    <row r="2430" spans="1:24" x14ac:dyDescent="0.25">
      <c r="A2430" s="2"/>
      <c r="B2430" s="86"/>
      <c r="C2430" s="87"/>
      <c r="D2430" s="88"/>
      <c r="E2430" s="89"/>
      <c r="F2430" s="90"/>
      <c r="G2430" s="2"/>
      <c r="H2430" s="38" t="str">
        <f t="shared" si="185"/>
        <v/>
      </c>
      <c r="I2430" s="2"/>
      <c r="M2430" s="6" t="str">
        <f t="shared" si="186"/>
        <v/>
      </c>
      <c r="N2430" s="7" t="str">
        <f>IF($D2430="", "", IF(COUNTIF(Budgets!$T$11:$T$20, $D2430)&gt;0, $F$9, IF(COUNTIF(Budgets!$T$22:$T$46, $D2430)&gt;0, $E$9, "")))</f>
        <v/>
      </c>
      <c r="P2430" s="12" t="str">
        <f t="shared" si="187"/>
        <v/>
      </c>
      <c r="R2430" s="12" t="str">
        <f t="shared" si="188"/>
        <v/>
      </c>
      <c r="T2430" s="12" t="str">
        <f ca="1">IFERROR(INDEX(Report!$BE$6:$BE$17, MATCH($P2430, Report!$AZ$6:$AZ$17, 0)), "")</f>
        <v/>
      </c>
      <c r="V2430" s="12" t="str">
        <f t="shared" ca="1" si="189"/>
        <v/>
      </c>
      <c r="X2430" s="12" t="str">
        <f>IF($B2430="", "", IF(OR(ISNUMBER($B2430)=FALSE, $B2430&lt;Report!$AX$6, $B2430&gt;Report!$AY$17), "Red", ""))</f>
        <v/>
      </c>
    </row>
    <row r="2431" spans="1:24" x14ac:dyDescent="0.25">
      <c r="A2431" s="2"/>
      <c r="B2431" s="86"/>
      <c r="C2431" s="87"/>
      <c r="D2431" s="88"/>
      <c r="E2431" s="89"/>
      <c r="F2431" s="90"/>
      <c r="G2431" s="2"/>
      <c r="H2431" s="38" t="str">
        <f t="shared" si="185"/>
        <v/>
      </c>
      <c r="I2431" s="2"/>
      <c r="M2431" s="6" t="str">
        <f t="shared" si="186"/>
        <v/>
      </c>
      <c r="N2431" s="7" t="str">
        <f>IF($D2431="", "", IF(COUNTIF(Budgets!$T$11:$T$20, $D2431)&gt;0, $F$9, IF(COUNTIF(Budgets!$T$22:$T$46, $D2431)&gt;0, $E$9, "")))</f>
        <v/>
      </c>
      <c r="P2431" s="12" t="str">
        <f t="shared" si="187"/>
        <v/>
      </c>
      <c r="R2431" s="12" t="str">
        <f t="shared" si="188"/>
        <v/>
      </c>
      <c r="T2431" s="12" t="str">
        <f ca="1">IFERROR(INDEX(Report!$BE$6:$BE$17, MATCH($P2431, Report!$AZ$6:$AZ$17, 0)), "")</f>
        <v/>
      </c>
      <c r="V2431" s="12" t="str">
        <f t="shared" ca="1" si="189"/>
        <v/>
      </c>
      <c r="X2431" s="12" t="str">
        <f>IF($B2431="", "", IF(OR(ISNUMBER($B2431)=FALSE, $B2431&lt;Report!$AX$6, $B2431&gt;Report!$AY$17), "Red", ""))</f>
        <v/>
      </c>
    </row>
    <row r="2432" spans="1:24" x14ac:dyDescent="0.25">
      <c r="A2432" s="2"/>
      <c r="B2432" s="86"/>
      <c r="C2432" s="87"/>
      <c r="D2432" s="88"/>
      <c r="E2432" s="89"/>
      <c r="F2432" s="90"/>
      <c r="G2432" s="2"/>
      <c r="H2432" s="38" t="str">
        <f t="shared" si="185"/>
        <v/>
      </c>
      <c r="I2432" s="2"/>
      <c r="M2432" s="6" t="str">
        <f t="shared" si="186"/>
        <v/>
      </c>
      <c r="N2432" s="7" t="str">
        <f>IF($D2432="", "", IF(COUNTIF(Budgets!$T$11:$T$20, $D2432)&gt;0, $F$9, IF(COUNTIF(Budgets!$T$22:$T$46, $D2432)&gt;0, $E$9, "")))</f>
        <v/>
      </c>
      <c r="P2432" s="12" t="str">
        <f t="shared" si="187"/>
        <v/>
      </c>
      <c r="R2432" s="12" t="str">
        <f t="shared" si="188"/>
        <v/>
      </c>
      <c r="T2432" s="12" t="str">
        <f ca="1">IFERROR(INDEX(Report!$BE$6:$BE$17, MATCH($P2432, Report!$AZ$6:$AZ$17, 0)), "")</f>
        <v/>
      </c>
      <c r="V2432" s="12" t="str">
        <f t="shared" ca="1" si="189"/>
        <v/>
      </c>
      <c r="X2432" s="12" t="str">
        <f>IF($B2432="", "", IF(OR(ISNUMBER($B2432)=FALSE, $B2432&lt;Report!$AX$6, $B2432&gt;Report!$AY$17), "Red", ""))</f>
        <v/>
      </c>
    </row>
    <row r="2433" spans="1:24" x14ac:dyDescent="0.25">
      <c r="A2433" s="2"/>
      <c r="B2433" s="86"/>
      <c r="C2433" s="87"/>
      <c r="D2433" s="88"/>
      <c r="E2433" s="89"/>
      <c r="F2433" s="90"/>
      <c r="G2433" s="2"/>
      <c r="H2433" s="38" t="str">
        <f t="shared" si="185"/>
        <v/>
      </c>
      <c r="I2433" s="2"/>
      <c r="M2433" s="6" t="str">
        <f t="shared" si="186"/>
        <v/>
      </c>
      <c r="N2433" s="7" t="str">
        <f>IF($D2433="", "", IF(COUNTIF(Budgets!$T$11:$T$20, $D2433)&gt;0, $F$9, IF(COUNTIF(Budgets!$T$22:$T$46, $D2433)&gt;0, $E$9, "")))</f>
        <v/>
      </c>
      <c r="P2433" s="12" t="str">
        <f t="shared" si="187"/>
        <v/>
      </c>
      <c r="R2433" s="12" t="str">
        <f t="shared" si="188"/>
        <v/>
      </c>
      <c r="T2433" s="12" t="str">
        <f ca="1">IFERROR(INDEX(Report!$BE$6:$BE$17, MATCH($P2433, Report!$AZ$6:$AZ$17, 0)), "")</f>
        <v/>
      </c>
      <c r="V2433" s="12" t="str">
        <f t="shared" ca="1" si="189"/>
        <v/>
      </c>
      <c r="X2433" s="12" t="str">
        <f>IF($B2433="", "", IF(OR(ISNUMBER($B2433)=FALSE, $B2433&lt;Report!$AX$6, $B2433&gt;Report!$AY$17), "Red", ""))</f>
        <v/>
      </c>
    </row>
    <row r="2434" spans="1:24" x14ac:dyDescent="0.25">
      <c r="A2434" s="2"/>
      <c r="B2434" s="86"/>
      <c r="C2434" s="87"/>
      <c r="D2434" s="88"/>
      <c r="E2434" s="89"/>
      <c r="F2434" s="90"/>
      <c r="G2434" s="2"/>
      <c r="H2434" s="38" t="str">
        <f t="shared" si="185"/>
        <v/>
      </c>
      <c r="I2434" s="2"/>
      <c r="M2434" s="6" t="str">
        <f t="shared" si="186"/>
        <v/>
      </c>
      <c r="N2434" s="7" t="str">
        <f>IF($D2434="", "", IF(COUNTIF(Budgets!$T$11:$T$20, $D2434)&gt;0, $F$9, IF(COUNTIF(Budgets!$T$22:$T$46, $D2434)&gt;0, $E$9, "")))</f>
        <v/>
      </c>
      <c r="P2434" s="12" t="str">
        <f t="shared" si="187"/>
        <v/>
      </c>
      <c r="R2434" s="12" t="str">
        <f t="shared" si="188"/>
        <v/>
      </c>
      <c r="T2434" s="12" t="str">
        <f ca="1">IFERROR(INDEX(Report!$BE$6:$BE$17, MATCH($P2434, Report!$AZ$6:$AZ$17, 0)), "")</f>
        <v/>
      </c>
      <c r="V2434" s="12" t="str">
        <f t="shared" ca="1" si="189"/>
        <v/>
      </c>
      <c r="X2434" s="12" t="str">
        <f>IF($B2434="", "", IF(OR(ISNUMBER($B2434)=FALSE, $B2434&lt;Report!$AX$6, $B2434&gt;Report!$AY$17), "Red", ""))</f>
        <v/>
      </c>
    </row>
    <row r="2435" spans="1:24" x14ac:dyDescent="0.25">
      <c r="A2435" s="2"/>
      <c r="B2435" s="86"/>
      <c r="C2435" s="87"/>
      <c r="D2435" s="88"/>
      <c r="E2435" s="89"/>
      <c r="F2435" s="90"/>
      <c r="G2435" s="2"/>
      <c r="H2435" s="38" t="str">
        <f t="shared" si="185"/>
        <v/>
      </c>
      <c r="I2435" s="2"/>
      <c r="M2435" s="6" t="str">
        <f t="shared" si="186"/>
        <v/>
      </c>
      <c r="N2435" s="7" t="str">
        <f>IF($D2435="", "", IF(COUNTIF(Budgets!$T$11:$T$20, $D2435)&gt;0, $F$9, IF(COUNTIF(Budgets!$T$22:$T$46, $D2435)&gt;0, $E$9, "")))</f>
        <v/>
      </c>
      <c r="P2435" s="12" t="str">
        <f t="shared" si="187"/>
        <v/>
      </c>
      <c r="R2435" s="12" t="str">
        <f t="shared" si="188"/>
        <v/>
      </c>
      <c r="T2435" s="12" t="str">
        <f ca="1">IFERROR(INDEX(Report!$BE$6:$BE$17, MATCH($P2435, Report!$AZ$6:$AZ$17, 0)), "")</f>
        <v/>
      </c>
      <c r="V2435" s="12" t="str">
        <f t="shared" ca="1" si="189"/>
        <v/>
      </c>
      <c r="X2435" s="12" t="str">
        <f>IF($B2435="", "", IF(OR(ISNUMBER($B2435)=FALSE, $B2435&lt;Report!$AX$6, $B2435&gt;Report!$AY$17), "Red", ""))</f>
        <v/>
      </c>
    </row>
    <row r="2436" spans="1:24" x14ac:dyDescent="0.25">
      <c r="A2436" s="2"/>
      <c r="B2436" s="86"/>
      <c r="C2436" s="87"/>
      <c r="D2436" s="88"/>
      <c r="E2436" s="89"/>
      <c r="F2436" s="90"/>
      <c r="G2436" s="2"/>
      <c r="H2436" s="38" t="str">
        <f t="shared" si="185"/>
        <v/>
      </c>
      <c r="I2436" s="2"/>
      <c r="M2436" s="6" t="str">
        <f t="shared" si="186"/>
        <v/>
      </c>
      <c r="N2436" s="7" t="str">
        <f>IF($D2436="", "", IF(COUNTIF(Budgets!$T$11:$T$20, $D2436)&gt;0, $F$9, IF(COUNTIF(Budgets!$T$22:$T$46, $D2436)&gt;0, $E$9, "")))</f>
        <v/>
      </c>
      <c r="P2436" s="12" t="str">
        <f t="shared" si="187"/>
        <v/>
      </c>
      <c r="R2436" s="12" t="str">
        <f t="shared" si="188"/>
        <v/>
      </c>
      <c r="T2436" s="12" t="str">
        <f ca="1">IFERROR(INDEX(Report!$BE$6:$BE$17, MATCH($P2436, Report!$AZ$6:$AZ$17, 0)), "")</f>
        <v/>
      </c>
      <c r="V2436" s="12" t="str">
        <f t="shared" ca="1" si="189"/>
        <v/>
      </c>
      <c r="X2436" s="12" t="str">
        <f>IF($B2436="", "", IF(OR(ISNUMBER($B2436)=FALSE, $B2436&lt;Report!$AX$6, $B2436&gt;Report!$AY$17), "Red", ""))</f>
        <v/>
      </c>
    </row>
    <row r="2437" spans="1:24" x14ac:dyDescent="0.25">
      <c r="A2437" s="2"/>
      <c r="B2437" s="86"/>
      <c r="C2437" s="87"/>
      <c r="D2437" s="88"/>
      <c r="E2437" s="89"/>
      <c r="F2437" s="90"/>
      <c r="G2437" s="2"/>
      <c r="H2437" s="38" t="str">
        <f t="shared" si="185"/>
        <v/>
      </c>
      <c r="I2437" s="2"/>
      <c r="M2437" s="6" t="str">
        <f t="shared" si="186"/>
        <v/>
      </c>
      <c r="N2437" s="7" t="str">
        <f>IF($D2437="", "", IF(COUNTIF(Budgets!$T$11:$T$20, $D2437)&gt;0, $F$9, IF(COUNTIF(Budgets!$T$22:$T$46, $D2437)&gt;0, $E$9, "")))</f>
        <v/>
      </c>
      <c r="P2437" s="12" t="str">
        <f t="shared" si="187"/>
        <v/>
      </c>
      <c r="R2437" s="12" t="str">
        <f t="shared" si="188"/>
        <v/>
      </c>
      <c r="T2437" s="12" t="str">
        <f ca="1">IFERROR(INDEX(Report!$BE$6:$BE$17, MATCH($P2437, Report!$AZ$6:$AZ$17, 0)), "")</f>
        <v/>
      </c>
      <c r="V2437" s="12" t="str">
        <f t="shared" ca="1" si="189"/>
        <v/>
      </c>
      <c r="X2437" s="12" t="str">
        <f>IF($B2437="", "", IF(OR(ISNUMBER($B2437)=FALSE, $B2437&lt;Report!$AX$6, $B2437&gt;Report!$AY$17), "Red", ""))</f>
        <v/>
      </c>
    </row>
    <row r="2438" spans="1:24" x14ac:dyDescent="0.25">
      <c r="A2438" s="2"/>
      <c r="B2438" s="86"/>
      <c r="C2438" s="87"/>
      <c r="D2438" s="88"/>
      <c r="E2438" s="89"/>
      <c r="F2438" s="90"/>
      <c r="G2438" s="2"/>
      <c r="H2438" s="38" t="str">
        <f t="shared" si="185"/>
        <v/>
      </c>
      <c r="I2438" s="2"/>
      <c r="M2438" s="6" t="str">
        <f t="shared" si="186"/>
        <v/>
      </c>
      <c r="N2438" s="7" t="str">
        <f>IF($D2438="", "", IF(COUNTIF(Budgets!$T$11:$T$20, $D2438)&gt;0, $F$9, IF(COUNTIF(Budgets!$T$22:$T$46, $D2438)&gt;0, $E$9, "")))</f>
        <v/>
      </c>
      <c r="P2438" s="12" t="str">
        <f t="shared" si="187"/>
        <v/>
      </c>
      <c r="R2438" s="12" t="str">
        <f t="shared" si="188"/>
        <v/>
      </c>
      <c r="T2438" s="12" t="str">
        <f ca="1">IFERROR(INDEX(Report!$BE$6:$BE$17, MATCH($P2438, Report!$AZ$6:$AZ$17, 0)), "")</f>
        <v/>
      </c>
      <c r="V2438" s="12" t="str">
        <f t="shared" ca="1" si="189"/>
        <v/>
      </c>
      <c r="X2438" s="12" t="str">
        <f>IF($B2438="", "", IF(OR(ISNUMBER($B2438)=FALSE, $B2438&lt;Report!$AX$6, $B2438&gt;Report!$AY$17), "Red", ""))</f>
        <v/>
      </c>
    </row>
    <row r="2439" spans="1:24" x14ac:dyDescent="0.25">
      <c r="A2439" s="2"/>
      <c r="B2439" s="86"/>
      <c r="C2439" s="87"/>
      <c r="D2439" s="88"/>
      <c r="E2439" s="89"/>
      <c r="F2439" s="90"/>
      <c r="G2439" s="2"/>
      <c r="H2439" s="38" t="str">
        <f t="shared" si="185"/>
        <v/>
      </c>
      <c r="I2439" s="2"/>
      <c r="M2439" s="6" t="str">
        <f t="shared" si="186"/>
        <v/>
      </c>
      <c r="N2439" s="7" t="str">
        <f>IF($D2439="", "", IF(COUNTIF(Budgets!$T$11:$T$20, $D2439)&gt;0, $F$9, IF(COUNTIF(Budgets!$T$22:$T$46, $D2439)&gt;0, $E$9, "")))</f>
        <v/>
      </c>
      <c r="P2439" s="12" t="str">
        <f t="shared" si="187"/>
        <v/>
      </c>
      <c r="R2439" s="12" t="str">
        <f t="shared" si="188"/>
        <v/>
      </c>
      <c r="T2439" s="12" t="str">
        <f ca="1">IFERROR(INDEX(Report!$BE$6:$BE$17, MATCH($P2439, Report!$AZ$6:$AZ$17, 0)), "")</f>
        <v/>
      </c>
      <c r="V2439" s="12" t="str">
        <f t="shared" ca="1" si="189"/>
        <v/>
      </c>
      <c r="X2439" s="12" t="str">
        <f>IF($B2439="", "", IF(OR(ISNUMBER($B2439)=FALSE, $B2439&lt;Report!$AX$6, $B2439&gt;Report!$AY$17), "Red", ""))</f>
        <v/>
      </c>
    </row>
    <row r="2440" spans="1:24" x14ac:dyDescent="0.25">
      <c r="A2440" s="2"/>
      <c r="B2440" s="86"/>
      <c r="C2440" s="87"/>
      <c r="D2440" s="88"/>
      <c r="E2440" s="89"/>
      <c r="F2440" s="90"/>
      <c r="G2440" s="2"/>
      <c r="H2440" s="38" t="str">
        <f t="shared" si="185"/>
        <v/>
      </c>
      <c r="I2440" s="2"/>
      <c r="M2440" s="6" t="str">
        <f t="shared" si="186"/>
        <v/>
      </c>
      <c r="N2440" s="7" t="str">
        <f>IF($D2440="", "", IF(COUNTIF(Budgets!$T$11:$T$20, $D2440)&gt;0, $F$9, IF(COUNTIF(Budgets!$T$22:$T$46, $D2440)&gt;0, $E$9, "")))</f>
        <v/>
      </c>
      <c r="P2440" s="12" t="str">
        <f t="shared" si="187"/>
        <v/>
      </c>
      <c r="R2440" s="12" t="str">
        <f t="shared" si="188"/>
        <v/>
      </c>
      <c r="T2440" s="12" t="str">
        <f ca="1">IFERROR(INDEX(Report!$BE$6:$BE$17, MATCH($P2440, Report!$AZ$6:$AZ$17, 0)), "")</f>
        <v/>
      </c>
      <c r="V2440" s="12" t="str">
        <f t="shared" ca="1" si="189"/>
        <v/>
      </c>
      <c r="X2440" s="12" t="str">
        <f>IF($B2440="", "", IF(OR(ISNUMBER($B2440)=FALSE, $B2440&lt;Report!$AX$6, $B2440&gt;Report!$AY$17), "Red", ""))</f>
        <v/>
      </c>
    </row>
    <row r="2441" spans="1:24" x14ac:dyDescent="0.25">
      <c r="A2441" s="2"/>
      <c r="B2441" s="86"/>
      <c r="C2441" s="87"/>
      <c r="D2441" s="88"/>
      <c r="E2441" s="89"/>
      <c r="F2441" s="90"/>
      <c r="G2441" s="2"/>
      <c r="H2441" s="38" t="str">
        <f t="shared" si="185"/>
        <v/>
      </c>
      <c r="I2441" s="2"/>
      <c r="M2441" s="6" t="str">
        <f t="shared" si="186"/>
        <v/>
      </c>
      <c r="N2441" s="7" t="str">
        <f>IF($D2441="", "", IF(COUNTIF(Budgets!$T$11:$T$20, $D2441)&gt;0, $F$9, IF(COUNTIF(Budgets!$T$22:$T$46, $D2441)&gt;0, $E$9, "")))</f>
        <v/>
      </c>
      <c r="P2441" s="12" t="str">
        <f t="shared" si="187"/>
        <v/>
      </c>
      <c r="R2441" s="12" t="str">
        <f t="shared" si="188"/>
        <v/>
      </c>
      <c r="T2441" s="12" t="str">
        <f ca="1">IFERROR(INDEX(Report!$BE$6:$BE$17, MATCH($P2441, Report!$AZ$6:$AZ$17, 0)), "")</f>
        <v/>
      </c>
      <c r="V2441" s="12" t="str">
        <f t="shared" ca="1" si="189"/>
        <v/>
      </c>
      <c r="X2441" s="12" t="str">
        <f>IF($B2441="", "", IF(OR(ISNUMBER($B2441)=FALSE, $B2441&lt;Report!$AX$6, $B2441&gt;Report!$AY$17), "Red", ""))</f>
        <v/>
      </c>
    </row>
    <row r="2442" spans="1:24" x14ac:dyDescent="0.25">
      <c r="A2442" s="2"/>
      <c r="B2442" s="86"/>
      <c r="C2442" s="87"/>
      <c r="D2442" s="88"/>
      <c r="E2442" s="89"/>
      <c r="F2442" s="90"/>
      <c r="G2442" s="2"/>
      <c r="H2442" s="38" t="str">
        <f t="shared" si="185"/>
        <v/>
      </c>
      <c r="I2442" s="2"/>
      <c r="M2442" s="6" t="str">
        <f t="shared" si="186"/>
        <v/>
      </c>
      <c r="N2442" s="7" t="str">
        <f>IF($D2442="", "", IF(COUNTIF(Budgets!$T$11:$T$20, $D2442)&gt;0, $F$9, IF(COUNTIF(Budgets!$T$22:$T$46, $D2442)&gt;0, $E$9, "")))</f>
        <v/>
      </c>
      <c r="P2442" s="12" t="str">
        <f t="shared" si="187"/>
        <v/>
      </c>
      <c r="R2442" s="12" t="str">
        <f t="shared" si="188"/>
        <v/>
      </c>
      <c r="T2442" s="12" t="str">
        <f ca="1">IFERROR(INDEX(Report!$BE$6:$BE$17, MATCH($P2442, Report!$AZ$6:$AZ$17, 0)), "")</f>
        <v/>
      </c>
      <c r="V2442" s="12" t="str">
        <f t="shared" ca="1" si="189"/>
        <v/>
      </c>
      <c r="X2442" s="12" t="str">
        <f>IF($B2442="", "", IF(OR(ISNUMBER($B2442)=FALSE, $B2442&lt;Report!$AX$6, $B2442&gt;Report!$AY$17), "Red", ""))</f>
        <v/>
      </c>
    </row>
    <row r="2443" spans="1:24" x14ac:dyDescent="0.25">
      <c r="A2443" s="2"/>
      <c r="B2443" s="86"/>
      <c r="C2443" s="87"/>
      <c r="D2443" s="88"/>
      <c r="E2443" s="89"/>
      <c r="F2443" s="90"/>
      <c r="G2443" s="2"/>
      <c r="H2443" s="38" t="str">
        <f t="shared" si="185"/>
        <v/>
      </c>
      <c r="I2443" s="2"/>
      <c r="M2443" s="6" t="str">
        <f t="shared" si="186"/>
        <v/>
      </c>
      <c r="N2443" s="7" t="str">
        <f>IF($D2443="", "", IF(COUNTIF(Budgets!$T$11:$T$20, $D2443)&gt;0, $F$9, IF(COUNTIF(Budgets!$T$22:$T$46, $D2443)&gt;0, $E$9, "")))</f>
        <v/>
      </c>
      <c r="P2443" s="12" t="str">
        <f t="shared" si="187"/>
        <v/>
      </c>
      <c r="R2443" s="12" t="str">
        <f t="shared" si="188"/>
        <v/>
      </c>
      <c r="T2443" s="12" t="str">
        <f ca="1">IFERROR(INDEX(Report!$BE$6:$BE$17, MATCH($P2443, Report!$AZ$6:$AZ$17, 0)), "")</f>
        <v/>
      </c>
      <c r="V2443" s="12" t="str">
        <f t="shared" ca="1" si="189"/>
        <v/>
      </c>
      <c r="X2443" s="12" t="str">
        <f>IF($B2443="", "", IF(OR(ISNUMBER($B2443)=FALSE, $B2443&lt;Report!$AX$6, $B2443&gt;Report!$AY$17), "Red", ""))</f>
        <v/>
      </c>
    </row>
    <row r="2444" spans="1:24" x14ac:dyDescent="0.25">
      <c r="A2444" s="2"/>
      <c r="B2444" s="86"/>
      <c r="C2444" s="87"/>
      <c r="D2444" s="88"/>
      <c r="E2444" s="89"/>
      <c r="F2444" s="90"/>
      <c r="G2444" s="2"/>
      <c r="H2444" s="38" t="str">
        <f t="shared" ref="H2444:H2507" si="190">IF(OR($M2444="", $N2444=""), "", IF($M2444=$N2444, "", $H$9))</f>
        <v/>
      </c>
      <c r="I2444" s="2"/>
      <c r="M2444" s="6" t="str">
        <f t="shared" ref="M2444:M2507" si="191">IF(AND($E2444="", $F2444=""), "", IF(AND(NOT($E2444=""), NOT($F2444="")), "", IF($E2444="", $F$9, IF($F2444="", $E$9, ""))))</f>
        <v/>
      </c>
      <c r="N2444" s="7" t="str">
        <f>IF($D2444="", "", IF(COUNTIF(Budgets!$T$11:$T$20, $D2444)&gt;0, $F$9, IF(COUNTIF(Budgets!$T$22:$T$46, $D2444)&gt;0, $E$9, "")))</f>
        <v/>
      </c>
      <c r="P2444" s="12" t="str">
        <f t="shared" ref="P2444:P2507" si="192">IF($B2444="", "", IFERROR(TEXT($B2444, "mmm yyyy"), ""))</f>
        <v/>
      </c>
      <c r="R2444" s="12" t="str">
        <f t="shared" ref="R2444:R2507" si="193">IF(OR($P2444="", $D2444=""), "", CONCATENATE($D2444, " - ", $P2444))</f>
        <v/>
      </c>
      <c r="T2444" s="12" t="str">
        <f ca="1">IFERROR(INDEX(Report!$BE$6:$BE$17, MATCH($P2444, Report!$AZ$6:$AZ$17, 0)), "")</f>
        <v/>
      </c>
      <c r="V2444" s="12" t="str">
        <f t="shared" ref="V2444:V2507" ca="1" si="194">IF($T2444="X", IF($D2444="", "", $D2444), "")</f>
        <v/>
      </c>
      <c r="X2444" s="12" t="str">
        <f>IF($B2444="", "", IF(OR(ISNUMBER($B2444)=FALSE, $B2444&lt;Report!$AX$6, $B2444&gt;Report!$AY$17), "Red", ""))</f>
        <v/>
      </c>
    </row>
    <row r="2445" spans="1:24" x14ac:dyDescent="0.25">
      <c r="A2445" s="2"/>
      <c r="B2445" s="86"/>
      <c r="C2445" s="87"/>
      <c r="D2445" s="88"/>
      <c r="E2445" s="89"/>
      <c r="F2445" s="90"/>
      <c r="G2445" s="2"/>
      <c r="H2445" s="38" t="str">
        <f t="shared" si="190"/>
        <v/>
      </c>
      <c r="I2445" s="2"/>
      <c r="M2445" s="6" t="str">
        <f t="shared" si="191"/>
        <v/>
      </c>
      <c r="N2445" s="7" t="str">
        <f>IF($D2445="", "", IF(COUNTIF(Budgets!$T$11:$T$20, $D2445)&gt;0, $F$9, IF(COUNTIF(Budgets!$T$22:$T$46, $D2445)&gt;0, $E$9, "")))</f>
        <v/>
      </c>
      <c r="P2445" s="12" t="str">
        <f t="shared" si="192"/>
        <v/>
      </c>
      <c r="R2445" s="12" t="str">
        <f t="shared" si="193"/>
        <v/>
      </c>
      <c r="T2445" s="12" t="str">
        <f ca="1">IFERROR(INDEX(Report!$BE$6:$BE$17, MATCH($P2445, Report!$AZ$6:$AZ$17, 0)), "")</f>
        <v/>
      </c>
      <c r="V2445" s="12" t="str">
        <f t="shared" ca="1" si="194"/>
        <v/>
      </c>
      <c r="X2445" s="12" t="str">
        <f>IF($B2445="", "", IF(OR(ISNUMBER($B2445)=FALSE, $B2445&lt;Report!$AX$6, $B2445&gt;Report!$AY$17), "Red", ""))</f>
        <v/>
      </c>
    </row>
    <row r="2446" spans="1:24" x14ac:dyDescent="0.25">
      <c r="A2446" s="2"/>
      <c r="B2446" s="86"/>
      <c r="C2446" s="87"/>
      <c r="D2446" s="88"/>
      <c r="E2446" s="89"/>
      <c r="F2446" s="90"/>
      <c r="G2446" s="2"/>
      <c r="H2446" s="38" t="str">
        <f t="shared" si="190"/>
        <v/>
      </c>
      <c r="I2446" s="2"/>
      <c r="M2446" s="6" t="str">
        <f t="shared" si="191"/>
        <v/>
      </c>
      <c r="N2446" s="7" t="str">
        <f>IF($D2446="", "", IF(COUNTIF(Budgets!$T$11:$T$20, $D2446)&gt;0, $F$9, IF(COUNTIF(Budgets!$T$22:$T$46, $D2446)&gt;0, $E$9, "")))</f>
        <v/>
      </c>
      <c r="P2446" s="12" t="str">
        <f t="shared" si="192"/>
        <v/>
      </c>
      <c r="R2446" s="12" t="str">
        <f t="shared" si="193"/>
        <v/>
      </c>
      <c r="T2446" s="12" t="str">
        <f ca="1">IFERROR(INDEX(Report!$BE$6:$BE$17, MATCH($P2446, Report!$AZ$6:$AZ$17, 0)), "")</f>
        <v/>
      </c>
      <c r="V2446" s="12" t="str">
        <f t="shared" ca="1" si="194"/>
        <v/>
      </c>
      <c r="X2446" s="12" t="str">
        <f>IF($B2446="", "", IF(OR(ISNUMBER($B2446)=FALSE, $B2446&lt;Report!$AX$6, $B2446&gt;Report!$AY$17), "Red", ""))</f>
        <v/>
      </c>
    </row>
    <row r="2447" spans="1:24" x14ac:dyDescent="0.25">
      <c r="A2447" s="2"/>
      <c r="B2447" s="86"/>
      <c r="C2447" s="87"/>
      <c r="D2447" s="88"/>
      <c r="E2447" s="89"/>
      <c r="F2447" s="90"/>
      <c r="G2447" s="2"/>
      <c r="H2447" s="38" t="str">
        <f t="shared" si="190"/>
        <v/>
      </c>
      <c r="I2447" s="2"/>
      <c r="M2447" s="6" t="str">
        <f t="shared" si="191"/>
        <v/>
      </c>
      <c r="N2447" s="7" t="str">
        <f>IF($D2447="", "", IF(COUNTIF(Budgets!$T$11:$T$20, $D2447)&gt;0, $F$9, IF(COUNTIF(Budgets!$T$22:$T$46, $D2447)&gt;0, $E$9, "")))</f>
        <v/>
      </c>
      <c r="P2447" s="12" t="str">
        <f t="shared" si="192"/>
        <v/>
      </c>
      <c r="R2447" s="12" t="str">
        <f t="shared" si="193"/>
        <v/>
      </c>
      <c r="T2447" s="12" t="str">
        <f ca="1">IFERROR(INDEX(Report!$BE$6:$BE$17, MATCH($P2447, Report!$AZ$6:$AZ$17, 0)), "")</f>
        <v/>
      </c>
      <c r="V2447" s="12" t="str">
        <f t="shared" ca="1" si="194"/>
        <v/>
      </c>
      <c r="X2447" s="12" t="str">
        <f>IF($B2447="", "", IF(OR(ISNUMBER($B2447)=FALSE, $B2447&lt;Report!$AX$6, $B2447&gt;Report!$AY$17), "Red", ""))</f>
        <v/>
      </c>
    </row>
    <row r="2448" spans="1:24" x14ac:dyDescent="0.25">
      <c r="A2448" s="2"/>
      <c r="B2448" s="86"/>
      <c r="C2448" s="87"/>
      <c r="D2448" s="88"/>
      <c r="E2448" s="89"/>
      <c r="F2448" s="90"/>
      <c r="G2448" s="2"/>
      <c r="H2448" s="38" t="str">
        <f t="shared" si="190"/>
        <v/>
      </c>
      <c r="I2448" s="2"/>
      <c r="M2448" s="6" t="str">
        <f t="shared" si="191"/>
        <v/>
      </c>
      <c r="N2448" s="7" t="str">
        <f>IF($D2448="", "", IF(COUNTIF(Budgets!$T$11:$T$20, $D2448)&gt;0, $F$9, IF(COUNTIF(Budgets!$T$22:$T$46, $D2448)&gt;0, $E$9, "")))</f>
        <v/>
      </c>
      <c r="P2448" s="12" t="str">
        <f t="shared" si="192"/>
        <v/>
      </c>
      <c r="R2448" s="12" t="str">
        <f t="shared" si="193"/>
        <v/>
      </c>
      <c r="T2448" s="12" t="str">
        <f ca="1">IFERROR(INDEX(Report!$BE$6:$BE$17, MATCH($P2448, Report!$AZ$6:$AZ$17, 0)), "")</f>
        <v/>
      </c>
      <c r="V2448" s="12" t="str">
        <f t="shared" ca="1" si="194"/>
        <v/>
      </c>
      <c r="X2448" s="12" t="str">
        <f>IF($B2448="", "", IF(OR(ISNUMBER($B2448)=FALSE, $B2448&lt;Report!$AX$6, $B2448&gt;Report!$AY$17), "Red", ""))</f>
        <v/>
      </c>
    </row>
    <row r="2449" spans="1:24" x14ac:dyDescent="0.25">
      <c r="A2449" s="2"/>
      <c r="B2449" s="86"/>
      <c r="C2449" s="87"/>
      <c r="D2449" s="88"/>
      <c r="E2449" s="89"/>
      <c r="F2449" s="90"/>
      <c r="G2449" s="2"/>
      <c r="H2449" s="38" t="str">
        <f t="shared" si="190"/>
        <v/>
      </c>
      <c r="I2449" s="2"/>
      <c r="M2449" s="6" t="str">
        <f t="shared" si="191"/>
        <v/>
      </c>
      <c r="N2449" s="7" t="str">
        <f>IF($D2449="", "", IF(COUNTIF(Budgets!$T$11:$T$20, $D2449)&gt;0, $F$9, IF(COUNTIF(Budgets!$T$22:$T$46, $D2449)&gt;0, $E$9, "")))</f>
        <v/>
      </c>
      <c r="P2449" s="12" t="str">
        <f t="shared" si="192"/>
        <v/>
      </c>
      <c r="R2449" s="12" t="str">
        <f t="shared" si="193"/>
        <v/>
      </c>
      <c r="T2449" s="12" t="str">
        <f ca="1">IFERROR(INDEX(Report!$BE$6:$BE$17, MATCH($P2449, Report!$AZ$6:$AZ$17, 0)), "")</f>
        <v/>
      </c>
      <c r="V2449" s="12" t="str">
        <f t="shared" ca="1" si="194"/>
        <v/>
      </c>
      <c r="X2449" s="12" t="str">
        <f>IF($B2449="", "", IF(OR(ISNUMBER($B2449)=FALSE, $B2449&lt;Report!$AX$6, $B2449&gt;Report!$AY$17), "Red", ""))</f>
        <v/>
      </c>
    </row>
    <row r="2450" spans="1:24" x14ac:dyDescent="0.25">
      <c r="A2450" s="2"/>
      <c r="B2450" s="86"/>
      <c r="C2450" s="87"/>
      <c r="D2450" s="88"/>
      <c r="E2450" s="89"/>
      <c r="F2450" s="90"/>
      <c r="G2450" s="2"/>
      <c r="H2450" s="38" t="str">
        <f t="shared" si="190"/>
        <v/>
      </c>
      <c r="I2450" s="2"/>
      <c r="M2450" s="6" t="str">
        <f t="shared" si="191"/>
        <v/>
      </c>
      <c r="N2450" s="7" t="str">
        <f>IF($D2450="", "", IF(COUNTIF(Budgets!$T$11:$T$20, $D2450)&gt;0, $F$9, IF(COUNTIF(Budgets!$T$22:$T$46, $D2450)&gt;0, $E$9, "")))</f>
        <v/>
      </c>
      <c r="P2450" s="12" t="str">
        <f t="shared" si="192"/>
        <v/>
      </c>
      <c r="R2450" s="12" t="str">
        <f t="shared" si="193"/>
        <v/>
      </c>
      <c r="T2450" s="12" t="str">
        <f ca="1">IFERROR(INDEX(Report!$BE$6:$BE$17, MATCH($P2450, Report!$AZ$6:$AZ$17, 0)), "")</f>
        <v/>
      </c>
      <c r="V2450" s="12" t="str">
        <f t="shared" ca="1" si="194"/>
        <v/>
      </c>
      <c r="X2450" s="12" t="str">
        <f>IF($B2450="", "", IF(OR(ISNUMBER($B2450)=FALSE, $B2450&lt;Report!$AX$6, $B2450&gt;Report!$AY$17), "Red", ""))</f>
        <v/>
      </c>
    </row>
    <row r="2451" spans="1:24" x14ac:dyDescent="0.25">
      <c r="A2451" s="2"/>
      <c r="B2451" s="86"/>
      <c r="C2451" s="87"/>
      <c r="D2451" s="88"/>
      <c r="E2451" s="89"/>
      <c r="F2451" s="90"/>
      <c r="G2451" s="2"/>
      <c r="H2451" s="38" t="str">
        <f t="shared" si="190"/>
        <v/>
      </c>
      <c r="I2451" s="2"/>
      <c r="M2451" s="6" t="str">
        <f t="shared" si="191"/>
        <v/>
      </c>
      <c r="N2451" s="7" t="str">
        <f>IF($D2451="", "", IF(COUNTIF(Budgets!$T$11:$T$20, $D2451)&gt;0, $F$9, IF(COUNTIF(Budgets!$T$22:$T$46, $D2451)&gt;0, $E$9, "")))</f>
        <v/>
      </c>
      <c r="P2451" s="12" t="str">
        <f t="shared" si="192"/>
        <v/>
      </c>
      <c r="R2451" s="12" t="str">
        <f t="shared" si="193"/>
        <v/>
      </c>
      <c r="T2451" s="12" t="str">
        <f ca="1">IFERROR(INDEX(Report!$BE$6:$BE$17, MATCH($P2451, Report!$AZ$6:$AZ$17, 0)), "")</f>
        <v/>
      </c>
      <c r="V2451" s="12" t="str">
        <f t="shared" ca="1" si="194"/>
        <v/>
      </c>
      <c r="X2451" s="12" t="str">
        <f>IF($B2451="", "", IF(OR(ISNUMBER($B2451)=FALSE, $B2451&lt;Report!$AX$6, $B2451&gt;Report!$AY$17), "Red", ""))</f>
        <v/>
      </c>
    </row>
    <row r="2452" spans="1:24" x14ac:dyDescent="0.25">
      <c r="A2452" s="2"/>
      <c r="B2452" s="86"/>
      <c r="C2452" s="87"/>
      <c r="D2452" s="88"/>
      <c r="E2452" s="89"/>
      <c r="F2452" s="90"/>
      <c r="G2452" s="2"/>
      <c r="H2452" s="38" t="str">
        <f t="shared" si="190"/>
        <v/>
      </c>
      <c r="I2452" s="2"/>
      <c r="M2452" s="6" t="str">
        <f t="shared" si="191"/>
        <v/>
      </c>
      <c r="N2452" s="7" t="str">
        <f>IF($D2452="", "", IF(COUNTIF(Budgets!$T$11:$T$20, $D2452)&gt;0, $F$9, IF(COUNTIF(Budgets!$T$22:$T$46, $D2452)&gt;0, $E$9, "")))</f>
        <v/>
      </c>
      <c r="P2452" s="12" t="str">
        <f t="shared" si="192"/>
        <v/>
      </c>
      <c r="R2452" s="12" t="str">
        <f t="shared" si="193"/>
        <v/>
      </c>
      <c r="T2452" s="12" t="str">
        <f ca="1">IFERROR(INDEX(Report!$BE$6:$BE$17, MATCH($P2452, Report!$AZ$6:$AZ$17, 0)), "")</f>
        <v/>
      </c>
      <c r="V2452" s="12" t="str">
        <f t="shared" ca="1" si="194"/>
        <v/>
      </c>
      <c r="X2452" s="12" t="str">
        <f>IF($B2452="", "", IF(OR(ISNUMBER($B2452)=FALSE, $B2452&lt;Report!$AX$6, $B2452&gt;Report!$AY$17), "Red", ""))</f>
        <v/>
      </c>
    </row>
    <row r="2453" spans="1:24" x14ac:dyDescent="0.25">
      <c r="A2453" s="2"/>
      <c r="B2453" s="86"/>
      <c r="C2453" s="87"/>
      <c r="D2453" s="88"/>
      <c r="E2453" s="89"/>
      <c r="F2453" s="90"/>
      <c r="G2453" s="2"/>
      <c r="H2453" s="38" t="str">
        <f t="shared" si="190"/>
        <v/>
      </c>
      <c r="I2453" s="2"/>
      <c r="M2453" s="6" t="str">
        <f t="shared" si="191"/>
        <v/>
      </c>
      <c r="N2453" s="7" t="str">
        <f>IF($D2453="", "", IF(COUNTIF(Budgets!$T$11:$T$20, $D2453)&gt;0, $F$9, IF(COUNTIF(Budgets!$T$22:$T$46, $D2453)&gt;0, $E$9, "")))</f>
        <v/>
      </c>
      <c r="P2453" s="12" t="str">
        <f t="shared" si="192"/>
        <v/>
      </c>
      <c r="R2453" s="12" t="str">
        <f t="shared" si="193"/>
        <v/>
      </c>
      <c r="T2453" s="12" t="str">
        <f ca="1">IFERROR(INDEX(Report!$BE$6:$BE$17, MATCH($P2453, Report!$AZ$6:$AZ$17, 0)), "")</f>
        <v/>
      </c>
      <c r="V2453" s="12" t="str">
        <f t="shared" ca="1" si="194"/>
        <v/>
      </c>
      <c r="X2453" s="12" t="str">
        <f>IF($B2453="", "", IF(OR(ISNUMBER($B2453)=FALSE, $B2453&lt;Report!$AX$6, $B2453&gt;Report!$AY$17), "Red", ""))</f>
        <v/>
      </c>
    </row>
    <row r="2454" spans="1:24" x14ac:dyDescent="0.25">
      <c r="A2454" s="2"/>
      <c r="B2454" s="86"/>
      <c r="C2454" s="87"/>
      <c r="D2454" s="88"/>
      <c r="E2454" s="89"/>
      <c r="F2454" s="90"/>
      <c r="G2454" s="2"/>
      <c r="H2454" s="38" t="str">
        <f t="shared" si="190"/>
        <v/>
      </c>
      <c r="I2454" s="2"/>
      <c r="M2454" s="6" t="str">
        <f t="shared" si="191"/>
        <v/>
      </c>
      <c r="N2454" s="7" t="str">
        <f>IF($D2454="", "", IF(COUNTIF(Budgets!$T$11:$T$20, $D2454)&gt;0, $F$9, IF(COUNTIF(Budgets!$T$22:$T$46, $D2454)&gt;0, $E$9, "")))</f>
        <v/>
      </c>
      <c r="P2454" s="12" t="str">
        <f t="shared" si="192"/>
        <v/>
      </c>
      <c r="R2454" s="12" t="str">
        <f t="shared" si="193"/>
        <v/>
      </c>
      <c r="T2454" s="12" t="str">
        <f ca="1">IFERROR(INDEX(Report!$BE$6:$BE$17, MATCH($P2454, Report!$AZ$6:$AZ$17, 0)), "")</f>
        <v/>
      </c>
      <c r="V2454" s="12" t="str">
        <f t="shared" ca="1" si="194"/>
        <v/>
      </c>
      <c r="X2454" s="12" t="str">
        <f>IF($B2454="", "", IF(OR(ISNUMBER($B2454)=FALSE, $B2454&lt;Report!$AX$6, $B2454&gt;Report!$AY$17), "Red", ""))</f>
        <v/>
      </c>
    </row>
    <row r="2455" spans="1:24" x14ac:dyDescent="0.25">
      <c r="A2455" s="2"/>
      <c r="B2455" s="86"/>
      <c r="C2455" s="87"/>
      <c r="D2455" s="88"/>
      <c r="E2455" s="89"/>
      <c r="F2455" s="90"/>
      <c r="G2455" s="2"/>
      <c r="H2455" s="38" t="str">
        <f t="shared" si="190"/>
        <v/>
      </c>
      <c r="I2455" s="2"/>
      <c r="M2455" s="6" t="str">
        <f t="shared" si="191"/>
        <v/>
      </c>
      <c r="N2455" s="7" t="str">
        <f>IF($D2455="", "", IF(COUNTIF(Budgets!$T$11:$T$20, $D2455)&gt;0, $F$9, IF(COUNTIF(Budgets!$T$22:$T$46, $D2455)&gt;0, $E$9, "")))</f>
        <v/>
      </c>
      <c r="P2455" s="12" t="str">
        <f t="shared" si="192"/>
        <v/>
      </c>
      <c r="R2455" s="12" t="str">
        <f t="shared" si="193"/>
        <v/>
      </c>
      <c r="T2455" s="12" t="str">
        <f ca="1">IFERROR(INDEX(Report!$BE$6:$BE$17, MATCH($P2455, Report!$AZ$6:$AZ$17, 0)), "")</f>
        <v/>
      </c>
      <c r="V2455" s="12" t="str">
        <f t="shared" ca="1" si="194"/>
        <v/>
      </c>
      <c r="X2455" s="12" t="str">
        <f>IF($B2455="", "", IF(OR(ISNUMBER($B2455)=FALSE, $B2455&lt;Report!$AX$6, $B2455&gt;Report!$AY$17), "Red", ""))</f>
        <v/>
      </c>
    </row>
    <row r="2456" spans="1:24" x14ac:dyDescent="0.25">
      <c r="A2456" s="2"/>
      <c r="B2456" s="86"/>
      <c r="C2456" s="87"/>
      <c r="D2456" s="88"/>
      <c r="E2456" s="89"/>
      <c r="F2456" s="90"/>
      <c r="G2456" s="2"/>
      <c r="H2456" s="38" t="str">
        <f t="shared" si="190"/>
        <v/>
      </c>
      <c r="I2456" s="2"/>
      <c r="M2456" s="6" t="str">
        <f t="shared" si="191"/>
        <v/>
      </c>
      <c r="N2456" s="7" t="str">
        <f>IF($D2456="", "", IF(COUNTIF(Budgets!$T$11:$T$20, $D2456)&gt;0, $F$9, IF(COUNTIF(Budgets!$T$22:$T$46, $D2456)&gt;0, $E$9, "")))</f>
        <v/>
      </c>
      <c r="P2456" s="12" t="str">
        <f t="shared" si="192"/>
        <v/>
      </c>
      <c r="R2456" s="12" t="str">
        <f t="shared" si="193"/>
        <v/>
      </c>
      <c r="T2456" s="12" t="str">
        <f ca="1">IFERROR(INDEX(Report!$BE$6:$BE$17, MATCH($P2456, Report!$AZ$6:$AZ$17, 0)), "")</f>
        <v/>
      </c>
      <c r="V2456" s="12" t="str">
        <f t="shared" ca="1" si="194"/>
        <v/>
      </c>
      <c r="X2456" s="12" t="str">
        <f>IF($B2456="", "", IF(OR(ISNUMBER($B2456)=FALSE, $B2456&lt;Report!$AX$6, $B2456&gt;Report!$AY$17), "Red", ""))</f>
        <v/>
      </c>
    </row>
    <row r="2457" spans="1:24" x14ac:dyDescent="0.25">
      <c r="A2457" s="2"/>
      <c r="B2457" s="86"/>
      <c r="C2457" s="87"/>
      <c r="D2457" s="88"/>
      <c r="E2457" s="89"/>
      <c r="F2457" s="90"/>
      <c r="G2457" s="2"/>
      <c r="H2457" s="38" t="str">
        <f t="shared" si="190"/>
        <v/>
      </c>
      <c r="I2457" s="2"/>
      <c r="M2457" s="6" t="str">
        <f t="shared" si="191"/>
        <v/>
      </c>
      <c r="N2457" s="7" t="str">
        <f>IF($D2457="", "", IF(COUNTIF(Budgets!$T$11:$T$20, $D2457)&gt;0, $F$9, IF(COUNTIF(Budgets!$T$22:$T$46, $D2457)&gt;0, $E$9, "")))</f>
        <v/>
      </c>
      <c r="P2457" s="12" t="str">
        <f t="shared" si="192"/>
        <v/>
      </c>
      <c r="R2457" s="12" t="str">
        <f t="shared" si="193"/>
        <v/>
      </c>
      <c r="T2457" s="12" t="str">
        <f ca="1">IFERROR(INDEX(Report!$BE$6:$BE$17, MATCH($P2457, Report!$AZ$6:$AZ$17, 0)), "")</f>
        <v/>
      </c>
      <c r="V2457" s="12" t="str">
        <f t="shared" ca="1" si="194"/>
        <v/>
      </c>
      <c r="X2457" s="12" t="str">
        <f>IF($B2457="", "", IF(OR(ISNUMBER($B2457)=FALSE, $B2457&lt;Report!$AX$6, $B2457&gt;Report!$AY$17), "Red", ""))</f>
        <v/>
      </c>
    </row>
    <row r="2458" spans="1:24" x14ac:dyDescent="0.25">
      <c r="A2458" s="2"/>
      <c r="B2458" s="86"/>
      <c r="C2458" s="87"/>
      <c r="D2458" s="88"/>
      <c r="E2458" s="89"/>
      <c r="F2458" s="90"/>
      <c r="G2458" s="2"/>
      <c r="H2458" s="38" t="str">
        <f t="shared" si="190"/>
        <v/>
      </c>
      <c r="I2458" s="2"/>
      <c r="M2458" s="6" t="str">
        <f t="shared" si="191"/>
        <v/>
      </c>
      <c r="N2458" s="7" t="str">
        <f>IF($D2458="", "", IF(COUNTIF(Budgets!$T$11:$T$20, $D2458)&gt;0, $F$9, IF(COUNTIF(Budgets!$T$22:$T$46, $D2458)&gt;0, $E$9, "")))</f>
        <v/>
      </c>
      <c r="P2458" s="12" t="str">
        <f t="shared" si="192"/>
        <v/>
      </c>
      <c r="R2458" s="12" t="str">
        <f t="shared" si="193"/>
        <v/>
      </c>
      <c r="T2458" s="12" t="str">
        <f ca="1">IFERROR(INDEX(Report!$BE$6:$BE$17, MATCH($P2458, Report!$AZ$6:$AZ$17, 0)), "")</f>
        <v/>
      </c>
      <c r="V2458" s="12" t="str">
        <f t="shared" ca="1" si="194"/>
        <v/>
      </c>
      <c r="X2458" s="12" t="str">
        <f>IF($B2458="", "", IF(OR(ISNUMBER($B2458)=FALSE, $B2458&lt;Report!$AX$6, $B2458&gt;Report!$AY$17), "Red", ""))</f>
        <v/>
      </c>
    </row>
    <row r="2459" spans="1:24" x14ac:dyDescent="0.25">
      <c r="A2459" s="2"/>
      <c r="B2459" s="86"/>
      <c r="C2459" s="87"/>
      <c r="D2459" s="88"/>
      <c r="E2459" s="89"/>
      <c r="F2459" s="90"/>
      <c r="G2459" s="2"/>
      <c r="H2459" s="38" t="str">
        <f t="shared" si="190"/>
        <v/>
      </c>
      <c r="I2459" s="2"/>
      <c r="M2459" s="6" t="str">
        <f t="shared" si="191"/>
        <v/>
      </c>
      <c r="N2459" s="7" t="str">
        <f>IF($D2459="", "", IF(COUNTIF(Budgets!$T$11:$T$20, $D2459)&gt;0, $F$9, IF(COUNTIF(Budgets!$T$22:$T$46, $D2459)&gt;0, $E$9, "")))</f>
        <v/>
      </c>
      <c r="P2459" s="12" t="str">
        <f t="shared" si="192"/>
        <v/>
      </c>
      <c r="R2459" s="12" t="str">
        <f t="shared" si="193"/>
        <v/>
      </c>
      <c r="T2459" s="12" t="str">
        <f ca="1">IFERROR(INDEX(Report!$BE$6:$BE$17, MATCH($P2459, Report!$AZ$6:$AZ$17, 0)), "")</f>
        <v/>
      </c>
      <c r="V2459" s="12" t="str">
        <f t="shared" ca="1" si="194"/>
        <v/>
      </c>
      <c r="X2459" s="12" t="str">
        <f>IF($B2459="", "", IF(OR(ISNUMBER($B2459)=FALSE, $B2459&lt;Report!$AX$6, $B2459&gt;Report!$AY$17), "Red", ""))</f>
        <v/>
      </c>
    </row>
    <row r="2460" spans="1:24" x14ac:dyDescent="0.25">
      <c r="A2460" s="2"/>
      <c r="B2460" s="86"/>
      <c r="C2460" s="87"/>
      <c r="D2460" s="88"/>
      <c r="E2460" s="89"/>
      <c r="F2460" s="90"/>
      <c r="G2460" s="2"/>
      <c r="H2460" s="38" t="str">
        <f t="shared" si="190"/>
        <v/>
      </c>
      <c r="I2460" s="2"/>
      <c r="M2460" s="6" t="str">
        <f t="shared" si="191"/>
        <v/>
      </c>
      <c r="N2460" s="7" t="str">
        <f>IF($D2460="", "", IF(COUNTIF(Budgets!$T$11:$T$20, $D2460)&gt;0, $F$9, IF(COUNTIF(Budgets!$T$22:$T$46, $D2460)&gt;0, $E$9, "")))</f>
        <v/>
      </c>
      <c r="P2460" s="12" t="str">
        <f t="shared" si="192"/>
        <v/>
      </c>
      <c r="R2460" s="12" t="str">
        <f t="shared" si="193"/>
        <v/>
      </c>
      <c r="T2460" s="12" t="str">
        <f ca="1">IFERROR(INDEX(Report!$BE$6:$BE$17, MATCH($P2460, Report!$AZ$6:$AZ$17, 0)), "")</f>
        <v/>
      </c>
      <c r="V2460" s="12" t="str">
        <f t="shared" ca="1" si="194"/>
        <v/>
      </c>
      <c r="X2460" s="12" t="str">
        <f>IF($B2460="", "", IF(OR(ISNUMBER($B2460)=FALSE, $B2460&lt;Report!$AX$6, $B2460&gt;Report!$AY$17), "Red", ""))</f>
        <v/>
      </c>
    </row>
    <row r="2461" spans="1:24" x14ac:dyDescent="0.25">
      <c r="A2461" s="2"/>
      <c r="B2461" s="86"/>
      <c r="C2461" s="87"/>
      <c r="D2461" s="88"/>
      <c r="E2461" s="89"/>
      <c r="F2461" s="90"/>
      <c r="G2461" s="2"/>
      <c r="H2461" s="38" t="str">
        <f t="shared" si="190"/>
        <v/>
      </c>
      <c r="I2461" s="2"/>
      <c r="M2461" s="6" t="str">
        <f t="shared" si="191"/>
        <v/>
      </c>
      <c r="N2461" s="7" t="str">
        <f>IF($D2461="", "", IF(COUNTIF(Budgets!$T$11:$T$20, $D2461)&gt;0, $F$9, IF(COUNTIF(Budgets!$T$22:$T$46, $D2461)&gt;0, $E$9, "")))</f>
        <v/>
      </c>
      <c r="P2461" s="12" t="str">
        <f t="shared" si="192"/>
        <v/>
      </c>
      <c r="R2461" s="12" t="str">
        <f t="shared" si="193"/>
        <v/>
      </c>
      <c r="T2461" s="12" t="str">
        <f ca="1">IFERROR(INDEX(Report!$BE$6:$BE$17, MATCH($P2461, Report!$AZ$6:$AZ$17, 0)), "")</f>
        <v/>
      </c>
      <c r="V2461" s="12" t="str">
        <f t="shared" ca="1" si="194"/>
        <v/>
      </c>
      <c r="X2461" s="12" t="str">
        <f>IF($B2461="", "", IF(OR(ISNUMBER($B2461)=FALSE, $B2461&lt;Report!$AX$6, $B2461&gt;Report!$AY$17), "Red", ""))</f>
        <v/>
      </c>
    </row>
    <row r="2462" spans="1:24" x14ac:dyDescent="0.25">
      <c r="A2462" s="2"/>
      <c r="B2462" s="86"/>
      <c r="C2462" s="87"/>
      <c r="D2462" s="88"/>
      <c r="E2462" s="89"/>
      <c r="F2462" s="90"/>
      <c r="G2462" s="2"/>
      <c r="H2462" s="38" t="str">
        <f t="shared" si="190"/>
        <v/>
      </c>
      <c r="I2462" s="2"/>
      <c r="M2462" s="6" t="str">
        <f t="shared" si="191"/>
        <v/>
      </c>
      <c r="N2462" s="7" t="str">
        <f>IF($D2462="", "", IF(COUNTIF(Budgets!$T$11:$T$20, $D2462)&gt;0, $F$9, IF(COUNTIF(Budgets!$T$22:$T$46, $D2462)&gt;0, $E$9, "")))</f>
        <v/>
      </c>
      <c r="P2462" s="12" t="str">
        <f t="shared" si="192"/>
        <v/>
      </c>
      <c r="R2462" s="12" t="str">
        <f t="shared" si="193"/>
        <v/>
      </c>
      <c r="T2462" s="12" t="str">
        <f ca="1">IFERROR(INDEX(Report!$BE$6:$BE$17, MATCH($P2462, Report!$AZ$6:$AZ$17, 0)), "")</f>
        <v/>
      </c>
      <c r="V2462" s="12" t="str">
        <f t="shared" ca="1" si="194"/>
        <v/>
      </c>
      <c r="X2462" s="12" t="str">
        <f>IF($B2462="", "", IF(OR(ISNUMBER($B2462)=FALSE, $B2462&lt;Report!$AX$6, $B2462&gt;Report!$AY$17), "Red", ""))</f>
        <v/>
      </c>
    </row>
    <row r="2463" spans="1:24" x14ac:dyDescent="0.25">
      <c r="A2463" s="2"/>
      <c r="B2463" s="86"/>
      <c r="C2463" s="87"/>
      <c r="D2463" s="88"/>
      <c r="E2463" s="89"/>
      <c r="F2463" s="90"/>
      <c r="G2463" s="2"/>
      <c r="H2463" s="38" t="str">
        <f t="shared" si="190"/>
        <v/>
      </c>
      <c r="I2463" s="2"/>
      <c r="M2463" s="6" t="str">
        <f t="shared" si="191"/>
        <v/>
      </c>
      <c r="N2463" s="7" t="str">
        <f>IF($D2463="", "", IF(COUNTIF(Budgets!$T$11:$T$20, $D2463)&gt;0, $F$9, IF(COUNTIF(Budgets!$T$22:$T$46, $D2463)&gt;0, $E$9, "")))</f>
        <v/>
      </c>
      <c r="P2463" s="12" t="str">
        <f t="shared" si="192"/>
        <v/>
      </c>
      <c r="R2463" s="12" t="str">
        <f t="shared" si="193"/>
        <v/>
      </c>
      <c r="T2463" s="12" t="str">
        <f ca="1">IFERROR(INDEX(Report!$BE$6:$BE$17, MATCH($P2463, Report!$AZ$6:$AZ$17, 0)), "")</f>
        <v/>
      </c>
      <c r="V2463" s="12" t="str">
        <f t="shared" ca="1" si="194"/>
        <v/>
      </c>
      <c r="X2463" s="12" t="str">
        <f>IF($B2463="", "", IF(OR(ISNUMBER($B2463)=FALSE, $B2463&lt;Report!$AX$6, $B2463&gt;Report!$AY$17), "Red", ""))</f>
        <v/>
      </c>
    </row>
    <row r="2464" spans="1:24" x14ac:dyDescent="0.25">
      <c r="A2464" s="2"/>
      <c r="B2464" s="86"/>
      <c r="C2464" s="87"/>
      <c r="D2464" s="88"/>
      <c r="E2464" s="89"/>
      <c r="F2464" s="90"/>
      <c r="G2464" s="2"/>
      <c r="H2464" s="38" t="str">
        <f t="shared" si="190"/>
        <v/>
      </c>
      <c r="I2464" s="2"/>
      <c r="M2464" s="6" t="str">
        <f t="shared" si="191"/>
        <v/>
      </c>
      <c r="N2464" s="7" t="str">
        <f>IF($D2464="", "", IF(COUNTIF(Budgets!$T$11:$T$20, $D2464)&gt;0, $F$9, IF(COUNTIF(Budgets!$T$22:$T$46, $D2464)&gt;0, $E$9, "")))</f>
        <v/>
      </c>
      <c r="P2464" s="12" t="str">
        <f t="shared" si="192"/>
        <v/>
      </c>
      <c r="R2464" s="12" t="str">
        <f t="shared" si="193"/>
        <v/>
      </c>
      <c r="T2464" s="12" t="str">
        <f ca="1">IFERROR(INDEX(Report!$BE$6:$BE$17, MATCH($P2464, Report!$AZ$6:$AZ$17, 0)), "")</f>
        <v/>
      </c>
      <c r="V2464" s="12" t="str">
        <f t="shared" ca="1" si="194"/>
        <v/>
      </c>
      <c r="X2464" s="12" t="str">
        <f>IF($B2464="", "", IF(OR(ISNUMBER($B2464)=FALSE, $B2464&lt;Report!$AX$6, $B2464&gt;Report!$AY$17), "Red", ""))</f>
        <v/>
      </c>
    </row>
    <row r="2465" spans="1:24" x14ac:dyDescent="0.25">
      <c r="A2465" s="2"/>
      <c r="B2465" s="86"/>
      <c r="C2465" s="87"/>
      <c r="D2465" s="88"/>
      <c r="E2465" s="89"/>
      <c r="F2465" s="90"/>
      <c r="G2465" s="2"/>
      <c r="H2465" s="38" t="str">
        <f t="shared" si="190"/>
        <v/>
      </c>
      <c r="I2465" s="2"/>
      <c r="M2465" s="6" t="str">
        <f t="shared" si="191"/>
        <v/>
      </c>
      <c r="N2465" s="7" t="str">
        <f>IF($D2465="", "", IF(COUNTIF(Budgets!$T$11:$T$20, $D2465)&gt;0, $F$9, IF(COUNTIF(Budgets!$T$22:$T$46, $D2465)&gt;0, $E$9, "")))</f>
        <v/>
      </c>
      <c r="P2465" s="12" t="str">
        <f t="shared" si="192"/>
        <v/>
      </c>
      <c r="R2465" s="12" t="str">
        <f t="shared" si="193"/>
        <v/>
      </c>
      <c r="T2465" s="12" t="str">
        <f ca="1">IFERROR(INDEX(Report!$BE$6:$BE$17, MATCH($P2465, Report!$AZ$6:$AZ$17, 0)), "")</f>
        <v/>
      </c>
      <c r="V2465" s="12" t="str">
        <f t="shared" ca="1" si="194"/>
        <v/>
      </c>
      <c r="X2465" s="12" t="str">
        <f>IF($B2465="", "", IF(OR(ISNUMBER($B2465)=FALSE, $B2465&lt;Report!$AX$6, $B2465&gt;Report!$AY$17), "Red", ""))</f>
        <v/>
      </c>
    </row>
    <row r="2466" spans="1:24" x14ac:dyDescent="0.25">
      <c r="A2466" s="2"/>
      <c r="B2466" s="86"/>
      <c r="C2466" s="87"/>
      <c r="D2466" s="88"/>
      <c r="E2466" s="89"/>
      <c r="F2466" s="90"/>
      <c r="G2466" s="2"/>
      <c r="H2466" s="38" t="str">
        <f t="shared" si="190"/>
        <v/>
      </c>
      <c r="I2466" s="2"/>
      <c r="M2466" s="6" t="str">
        <f t="shared" si="191"/>
        <v/>
      </c>
      <c r="N2466" s="7" t="str">
        <f>IF($D2466="", "", IF(COUNTIF(Budgets!$T$11:$T$20, $D2466)&gt;0, $F$9, IF(COUNTIF(Budgets!$T$22:$T$46, $D2466)&gt;0, $E$9, "")))</f>
        <v/>
      </c>
      <c r="P2466" s="12" t="str">
        <f t="shared" si="192"/>
        <v/>
      </c>
      <c r="R2466" s="12" t="str">
        <f t="shared" si="193"/>
        <v/>
      </c>
      <c r="T2466" s="12" t="str">
        <f ca="1">IFERROR(INDEX(Report!$BE$6:$BE$17, MATCH($P2466, Report!$AZ$6:$AZ$17, 0)), "")</f>
        <v/>
      </c>
      <c r="V2466" s="12" t="str">
        <f t="shared" ca="1" si="194"/>
        <v/>
      </c>
      <c r="X2466" s="12" t="str">
        <f>IF($B2466="", "", IF(OR(ISNUMBER($B2466)=FALSE, $B2466&lt;Report!$AX$6, $B2466&gt;Report!$AY$17), "Red", ""))</f>
        <v/>
      </c>
    </row>
    <row r="2467" spans="1:24" x14ac:dyDescent="0.25">
      <c r="A2467" s="2"/>
      <c r="B2467" s="86"/>
      <c r="C2467" s="87"/>
      <c r="D2467" s="88"/>
      <c r="E2467" s="89"/>
      <c r="F2467" s="90"/>
      <c r="G2467" s="2"/>
      <c r="H2467" s="38" t="str">
        <f t="shared" si="190"/>
        <v/>
      </c>
      <c r="I2467" s="2"/>
      <c r="M2467" s="6" t="str">
        <f t="shared" si="191"/>
        <v/>
      </c>
      <c r="N2467" s="7" t="str">
        <f>IF($D2467="", "", IF(COUNTIF(Budgets!$T$11:$T$20, $D2467)&gt;0, $F$9, IF(COUNTIF(Budgets!$T$22:$T$46, $D2467)&gt;0, $E$9, "")))</f>
        <v/>
      </c>
      <c r="P2467" s="12" t="str">
        <f t="shared" si="192"/>
        <v/>
      </c>
      <c r="R2467" s="12" t="str">
        <f t="shared" si="193"/>
        <v/>
      </c>
      <c r="T2467" s="12" t="str">
        <f ca="1">IFERROR(INDEX(Report!$BE$6:$BE$17, MATCH($P2467, Report!$AZ$6:$AZ$17, 0)), "")</f>
        <v/>
      </c>
      <c r="V2467" s="12" t="str">
        <f t="shared" ca="1" si="194"/>
        <v/>
      </c>
      <c r="X2467" s="12" t="str">
        <f>IF($B2467="", "", IF(OR(ISNUMBER($B2467)=FALSE, $B2467&lt;Report!$AX$6, $B2467&gt;Report!$AY$17), "Red", ""))</f>
        <v/>
      </c>
    </row>
    <row r="2468" spans="1:24" x14ac:dyDescent="0.25">
      <c r="A2468" s="2"/>
      <c r="B2468" s="86"/>
      <c r="C2468" s="87"/>
      <c r="D2468" s="88"/>
      <c r="E2468" s="89"/>
      <c r="F2468" s="90"/>
      <c r="G2468" s="2"/>
      <c r="H2468" s="38" t="str">
        <f t="shared" si="190"/>
        <v/>
      </c>
      <c r="I2468" s="2"/>
      <c r="M2468" s="6" t="str">
        <f t="shared" si="191"/>
        <v/>
      </c>
      <c r="N2468" s="7" t="str">
        <f>IF($D2468="", "", IF(COUNTIF(Budgets!$T$11:$T$20, $D2468)&gt;0, $F$9, IF(COUNTIF(Budgets!$T$22:$T$46, $D2468)&gt;0, $E$9, "")))</f>
        <v/>
      </c>
      <c r="P2468" s="12" t="str">
        <f t="shared" si="192"/>
        <v/>
      </c>
      <c r="R2468" s="12" t="str">
        <f t="shared" si="193"/>
        <v/>
      </c>
      <c r="T2468" s="12" t="str">
        <f ca="1">IFERROR(INDEX(Report!$BE$6:$BE$17, MATCH($P2468, Report!$AZ$6:$AZ$17, 0)), "")</f>
        <v/>
      </c>
      <c r="V2468" s="12" t="str">
        <f t="shared" ca="1" si="194"/>
        <v/>
      </c>
      <c r="X2468" s="12" t="str">
        <f>IF($B2468="", "", IF(OR(ISNUMBER($B2468)=FALSE, $B2468&lt;Report!$AX$6, $B2468&gt;Report!$AY$17), "Red", ""))</f>
        <v/>
      </c>
    </row>
    <row r="2469" spans="1:24" x14ac:dyDescent="0.25">
      <c r="A2469" s="2"/>
      <c r="B2469" s="86"/>
      <c r="C2469" s="87"/>
      <c r="D2469" s="88"/>
      <c r="E2469" s="89"/>
      <c r="F2469" s="90"/>
      <c r="G2469" s="2"/>
      <c r="H2469" s="38" t="str">
        <f t="shared" si="190"/>
        <v/>
      </c>
      <c r="I2469" s="2"/>
      <c r="M2469" s="6" t="str">
        <f t="shared" si="191"/>
        <v/>
      </c>
      <c r="N2469" s="7" t="str">
        <f>IF($D2469="", "", IF(COUNTIF(Budgets!$T$11:$T$20, $D2469)&gt;0, $F$9, IF(COUNTIF(Budgets!$T$22:$T$46, $D2469)&gt;0, $E$9, "")))</f>
        <v/>
      </c>
      <c r="P2469" s="12" t="str">
        <f t="shared" si="192"/>
        <v/>
      </c>
      <c r="R2469" s="12" t="str">
        <f t="shared" si="193"/>
        <v/>
      </c>
      <c r="T2469" s="12" t="str">
        <f ca="1">IFERROR(INDEX(Report!$BE$6:$BE$17, MATCH($P2469, Report!$AZ$6:$AZ$17, 0)), "")</f>
        <v/>
      </c>
      <c r="V2469" s="12" t="str">
        <f t="shared" ca="1" si="194"/>
        <v/>
      </c>
      <c r="X2469" s="12" t="str">
        <f>IF($B2469="", "", IF(OR(ISNUMBER($B2469)=FALSE, $B2469&lt;Report!$AX$6, $B2469&gt;Report!$AY$17), "Red", ""))</f>
        <v/>
      </c>
    </row>
    <row r="2470" spans="1:24" x14ac:dyDescent="0.25">
      <c r="A2470" s="2"/>
      <c r="B2470" s="86"/>
      <c r="C2470" s="87"/>
      <c r="D2470" s="88"/>
      <c r="E2470" s="89"/>
      <c r="F2470" s="90"/>
      <c r="G2470" s="2"/>
      <c r="H2470" s="38" t="str">
        <f t="shared" si="190"/>
        <v/>
      </c>
      <c r="I2470" s="2"/>
      <c r="M2470" s="6" t="str">
        <f t="shared" si="191"/>
        <v/>
      </c>
      <c r="N2470" s="7" t="str">
        <f>IF($D2470="", "", IF(COUNTIF(Budgets!$T$11:$T$20, $D2470)&gt;0, $F$9, IF(COUNTIF(Budgets!$T$22:$T$46, $D2470)&gt;0, $E$9, "")))</f>
        <v/>
      </c>
      <c r="P2470" s="12" t="str">
        <f t="shared" si="192"/>
        <v/>
      </c>
      <c r="R2470" s="12" t="str">
        <f t="shared" si="193"/>
        <v/>
      </c>
      <c r="T2470" s="12" t="str">
        <f ca="1">IFERROR(INDEX(Report!$BE$6:$BE$17, MATCH($P2470, Report!$AZ$6:$AZ$17, 0)), "")</f>
        <v/>
      </c>
      <c r="V2470" s="12" t="str">
        <f t="shared" ca="1" si="194"/>
        <v/>
      </c>
      <c r="X2470" s="12" t="str">
        <f>IF($B2470="", "", IF(OR(ISNUMBER($B2470)=FALSE, $B2470&lt;Report!$AX$6, $B2470&gt;Report!$AY$17), "Red", ""))</f>
        <v/>
      </c>
    </row>
    <row r="2471" spans="1:24" x14ac:dyDescent="0.25">
      <c r="A2471" s="2"/>
      <c r="B2471" s="86"/>
      <c r="C2471" s="87"/>
      <c r="D2471" s="88"/>
      <c r="E2471" s="89"/>
      <c r="F2471" s="90"/>
      <c r="G2471" s="2"/>
      <c r="H2471" s="38" t="str">
        <f t="shared" si="190"/>
        <v/>
      </c>
      <c r="I2471" s="2"/>
      <c r="M2471" s="6" t="str">
        <f t="shared" si="191"/>
        <v/>
      </c>
      <c r="N2471" s="7" t="str">
        <f>IF($D2471="", "", IF(COUNTIF(Budgets!$T$11:$T$20, $D2471)&gt;0, $F$9, IF(COUNTIF(Budgets!$T$22:$T$46, $D2471)&gt;0, $E$9, "")))</f>
        <v/>
      </c>
      <c r="P2471" s="12" t="str">
        <f t="shared" si="192"/>
        <v/>
      </c>
      <c r="R2471" s="12" t="str">
        <f t="shared" si="193"/>
        <v/>
      </c>
      <c r="T2471" s="12" t="str">
        <f ca="1">IFERROR(INDEX(Report!$BE$6:$BE$17, MATCH($P2471, Report!$AZ$6:$AZ$17, 0)), "")</f>
        <v/>
      </c>
      <c r="V2471" s="12" t="str">
        <f t="shared" ca="1" si="194"/>
        <v/>
      </c>
      <c r="X2471" s="12" t="str">
        <f>IF($B2471="", "", IF(OR(ISNUMBER($B2471)=FALSE, $B2471&lt;Report!$AX$6, $B2471&gt;Report!$AY$17), "Red", ""))</f>
        <v/>
      </c>
    </row>
    <row r="2472" spans="1:24" x14ac:dyDescent="0.25">
      <c r="A2472" s="2"/>
      <c r="B2472" s="86"/>
      <c r="C2472" s="87"/>
      <c r="D2472" s="88"/>
      <c r="E2472" s="89"/>
      <c r="F2472" s="90"/>
      <c r="G2472" s="2"/>
      <c r="H2472" s="38" t="str">
        <f t="shared" si="190"/>
        <v/>
      </c>
      <c r="I2472" s="2"/>
      <c r="M2472" s="6" t="str">
        <f t="shared" si="191"/>
        <v/>
      </c>
      <c r="N2472" s="7" t="str">
        <f>IF($D2472="", "", IF(COUNTIF(Budgets!$T$11:$T$20, $D2472)&gt;0, $F$9, IF(COUNTIF(Budgets!$T$22:$T$46, $D2472)&gt;0, $E$9, "")))</f>
        <v/>
      </c>
      <c r="P2472" s="12" t="str">
        <f t="shared" si="192"/>
        <v/>
      </c>
      <c r="R2472" s="12" t="str">
        <f t="shared" si="193"/>
        <v/>
      </c>
      <c r="T2472" s="12" t="str">
        <f ca="1">IFERROR(INDEX(Report!$BE$6:$BE$17, MATCH($P2472, Report!$AZ$6:$AZ$17, 0)), "")</f>
        <v/>
      </c>
      <c r="V2472" s="12" t="str">
        <f t="shared" ca="1" si="194"/>
        <v/>
      </c>
      <c r="X2472" s="12" t="str">
        <f>IF($B2472="", "", IF(OR(ISNUMBER($B2472)=FALSE, $B2472&lt;Report!$AX$6, $B2472&gt;Report!$AY$17), "Red", ""))</f>
        <v/>
      </c>
    </row>
    <row r="2473" spans="1:24" x14ac:dyDescent="0.25">
      <c r="A2473" s="2"/>
      <c r="B2473" s="86"/>
      <c r="C2473" s="87"/>
      <c r="D2473" s="88"/>
      <c r="E2473" s="89"/>
      <c r="F2473" s="90"/>
      <c r="G2473" s="2"/>
      <c r="H2473" s="38" t="str">
        <f t="shared" si="190"/>
        <v/>
      </c>
      <c r="I2473" s="2"/>
      <c r="M2473" s="6" t="str">
        <f t="shared" si="191"/>
        <v/>
      </c>
      <c r="N2473" s="7" t="str">
        <f>IF($D2473="", "", IF(COUNTIF(Budgets!$T$11:$T$20, $D2473)&gt;0, $F$9, IF(COUNTIF(Budgets!$T$22:$T$46, $D2473)&gt;0, $E$9, "")))</f>
        <v/>
      </c>
      <c r="P2473" s="12" t="str">
        <f t="shared" si="192"/>
        <v/>
      </c>
      <c r="R2473" s="12" t="str">
        <f t="shared" si="193"/>
        <v/>
      </c>
      <c r="T2473" s="12" t="str">
        <f ca="1">IFERROR(INDEX(Report!$BE$6:$BE$17, MATCH($P2473, Report!$AZ$6:$AZ$17, 0)), "")</f>
        <v/>
      </c>
      <c r="V2473" s="12" t="str">
        <f t="shared" ca="1" si="194"/>
        <v/>
      </c>
      <c r="X2473" s="12" t="str">
        <f>IF($B2473="", "", IF(OR(ISNUMBER($B2473)=FALSE, $B2473&lt;Report!$AX$6, $B2473&gt;Report!$AY$17), "Red", ""))</f>
        <v/>
      </c>
    </row>
    <row r="2474" spans="1:24" x14ac:dyDescent="0.25">
      <c r="A2474" s="2"/>
      <c r="B2474" s="86"/>
      <c r="C2474" s="87"/>
      <c r="D2474" s="88"/>
      <c r="E2474" s="89"/>
      <c r="F2474" s="90"/>
      <c r="G2474" s="2"/>
      <c r="H2474" s="38" t="str">
        <f t="shared" si="190"/>
        <v/>
      </c>
      <c r="I2474" s="2"/>
      <c r="M2474" s="6" t="str">
        <f t="shared" si="191"/>
        <v/>
      </c>
      <c r="N2474" s="7" t="str">
        <f>IF($D2474="", "", IF(COUNTIF(Budgets!$T$11:$T$20, $D2474)&gt;0, $F$9, IF(COUNTIF(Budgets!$T$22:$T$46, $D2474)&gt;0, $E$9, "")))</f>
        <v/>
      </c>
      <c r="P2474" s="12" t="str">
        <f t="shared" si="192"/>
        <v/>
      </c>
      <c r="R2474" s="12" t="str">
        <f t="shared" si="193"/>
        <v/>
      </c>
      <c r="T2474" s="12" t="str">
        <f ca="1">IFERROR(INDEX(Report!$BE$6:$BE$17, MATCH($P2474, Report!$AZ$6:$AZ$17, 0)), "")</f>
        <v/>
      </c>
      <c r="V2474" s="12" t="str">
        <f t="shared" ca="1" si="194"/>
        <v/>
      </c>
      <c r="X2474" s="12" t="str">
        <f>IF($B2474="", "", IF(OR(ISNUMBER($B2474)=FALSE, $B2474&lt;Report!$AX$6, $B2474&gt;Report!$AY$17), "Red", ""))</f>
        <v/>
      </c>
    </row>
    <row r="2475" spans="1:24" x14ac:dyDescent="0.25">
      <c r="A2475" s="2"/>
      <c r="B2475" s="86"/>
      <c r="C2475" s="87"/>
      <c r="D2475" s="88"/>
      <c r="E2475" s="89"/>
      <c r="F2475" s="90"/>
      <c r="G2475" s="2"/>
      <c r="H2475" s="38" t="str">
        <f t="shared" si="190"/>
        <v/>
      </c>
      <c r="I2475" s="2"/>
      <c r="M2475" s="6" t="str">
        <f t="shared" si="191"/>
        <v/>
      </c>
      <c r="N2475" s="7" t="str">
        <f>IF($D2475="", "", IF(COUNTIF(Budgets!$T$11:$T$20, $D2475)&gt;0, $F$9, IF(COUNTIF(Budgets!$T$22:$T$46, $D2475)&gt;0, $E$9, "")))</f>
        <v/>
      </c>
      <c r="P2475" s="12" t="str">
        <f t="shared" si="192"/>
        <v/>
      </c>
      <c r="R2475" s="12" t="str">
        <f t="shared" si="193"/>
        <v/>
      </c>
      <c r="T2475" s="12" t="str">
        <f ca="1">IFERROR(INDEX(Report!$BE$6:$BE$17, MATCH($P2475, Report!$AZ$6:$AZ$17, 0)), "")</f>
        <v/>
      </c>
      <c r="V2475" s="12" t="str">
        <f t="shared" ca="1" si="194"/>
        <v/>
      </c>
      <c r="X2475" s="12" t="str">
        <f>IF($B2475="", "", IF(OR(ISNUMBER($B2475)=FALSE, $B2475&lt;Report!$AX$6, $B2475&gt;Report!$AY$17), "Red", ""))</f>
        <v/>
      </c>
    </row>
    <row r="2476" spans="1:24" x14ac:dyDescent="0.25">
      <c r="A2476" s="2"/>
      <c r="B2476" s="86"/>
      <c r="C2476" s="87"/>
      <c r="D2476" s="88"/>
      <c r="E2476" s="89"/>
      <c r="F2476" s="90"/>
      <c r="G2476" s="2"/>
      <c r="H2476" s="38" t="str">
        <f t="shared" si="190"/>
        <v/>
      </c>
      <c r="I2476" s="2"/>
      <c r="M2476" s="6" t="str">
        <f t="shared" si="191"/>
        <v/>
      </c>
      <c r="N2476" s="7" t="str">
        <f>IF($D2476="", "", IF(COUNTIF(Budgets!$T$11:$T$20, $D2476)&gt;0, $F$9, IF(COUNTIF(Budgets!$T$22:$T$46, $D2476)&gt;0, $E$9, "")))</f>
        <v/>
      </c>
      <c r="P2476" s="12" t="str">
        <f t="shared" si="192"/>
        <v/>
      </c>
      <c r="R2476" s="12" t="str">
        <f t="shared" si="193"/>
        <v/>
      </c>
      <c r="T2476" s="12" t="str">
        <f ca="1">IFERROR(INDEX(Report!$BE$6:$BE$17, MATCH($P2476, Report!$AZ$6:$AZ$17, 0)), "")</f>
        <v/>
      </c>
      <c r="V2476" s="12" t="str">
        <f t="shared" ca="1" si="194"/>
        <v/>
      </c>
      <c r="X2476" s="12" t="str">
        <f>IF($B2476="", "", IF(OR(ISNUMBER($B2476)=FALSE, $B2476&lt;Report!$AX$6, $B2476&gt;Report!$AY$17), "Red", ""))</f>
        <v/>
      </c>
    </row>
    <row r="2477" spans="1:24" x14ac:dyDescent="0.25">
      <c r="A2477" s="2"/>
      <c r="B2477" s="86"/>
      <c r="C2477" s="87"/>
      <c r="D2477" s="88"/>
      <c r="E2477" s="89"/>
      <c r="F2477" s="90"/>
      <c r="G2477" s="2"/>
      <c r="H2477" s="38" t="str">
        <f t="shared" si="190"/>
        <v/>
      </c>
      <c r="I2477" s="2"/>
      <c r="M2477" s="6" t="str">
        <f t="shared" si="191"/>
        <v/>
      </c>
      <c r="N2477" s="7" t="str">
        <f>IF($D2477="", "", IF(COUNTIF(Budgets!$T$11:$T$20, $D2477)&gt;0, $F$9, IF(COUNTIF(Budgets!$T$22:$T$46, $D2477)&gt;0, $E$9, "")))</f>
        <v/>
      </c>
      <c r="P2477" s="12" t="str">
        <f t="shared" si="192"/>
        <v/>
      </c>
      <c r="R2477" s="12" t="str">
        <f t="shared" si="193"/>
        <v/>
      </c>
      <c r="T2477" s="12" t="str">
        <f ca="1">IFERROR(INDEX(Report!$BE$6:$BE$17, MATCH($P2477, Report!$AZ$6:$AZ$17, 0)), "")</f>
        <v/>
      </c>
      <c r="V2477" s="12" t="str">
        <f t="shared" ca="1" si="194"/>
        <v/>
      </c>
      <c r="X2477" s="12" t="str">
        <f>IF($B2477="", "", IF(OR(ISNUMBER($B2477)=FALSE, $B2477&lt;Report!$AX$6, $B2477&gt;Report!$AY$17), "Red", ""))</f>
        <v/>
      </c>
    </row>
    <row r="2478" spans="1:24" x14ac:dyDescent="0.25">
      <c r="A2478" s="2"/>
      <c r="B2478" s="86"/>
      <c r="C2478" s="87"/>
      <c r="D2478" s="88"/>
      <c r="E2478" s="89"/>
      <c r="F2478" s="90"/>
      <c r="G2478" s="2"/>
      <c r="H2478" s="38" t="str">
        <f t="shared" si="190"/>
        <v/>
      </c>
      <c r="I2478" s="2"/>
      <c r="M2478" s="6" t="str">
        <f t="shared" si="191"/>
        <v/>
      </c>
      <c r="N2478" s="7" t="str">
        <f>IF($D2478="", "", IF(COUNTIF(Budgets!$T$11:$T$20, $D2478)&gt;0, $F$9, IF(COUNTIF(Budgets!$T$22:$T$46, $D2478)&gt;0, $E$9, "")))</f>
        <v/>
      </c>
      <c r="P2478" s="12" t="str">
        <f t="shared" si="192"/>
        <v/>
      </c>
      <c r="R2478" s="12" t="str">
        <f t="shared" si="193"/>
        <v/>
      </c>
      <c r="T2478" s="12" t="str">
        <f ca="1">IFERROR(INDEX(Report!$BE$6:$BE$17, MATCH($P2478, Report!$AZ$6:$AZ$17, 0)), "")</f>
        <v/>
      </c>
      <c r="V2478" s="12" t="str">
        <f t="shared" ca="1" si="194"/>
        <v/>
      </c>
      <c r="X2478" s="12" t="str">
        <f>IF($B2478="", "", IF(OR(ISNUMBER($B2478)=FALSE, $B2478&lt;Report!$AX$6, $B2478&gt;Report!$AY$17), "Red", ""))</f>
        <v/>
      </c>
    </row>
    <row r="2479" spans="1:24" x14ac:dyDescent="0.25">
      <c r="A2479" s="2"/>
      <c r="B2479" s="86"/>
      <c r="C2479" s="87"/>
      <c r="D2479" s="88"/>
      <c r="E2479" s="89"/>
      <c r="F2479" s="90"/>
      <c r="G2479" s="2"/>
      <c r="H2479" s="38" t="str">
        <f t="shared" si="190"/>
        <v/>
      </c>
      <c r="I2479" s="2"/>
      <c r="M2479" s="6" t="str">
        <f t="shared" si="191"/>
        <v/>
      </c>
      <c r="N2479" s="7" t="str">
        <f>IF($D2479="", "", IF(COUNTIF(Budgets!$T$11:$T$20, $D2479)&gt;0, $F$9, IF(COUNTIF(Budgets!$T$22:$T$46, $D2479)&gt;0, $E$9, "")))</f>
        <v/>
      </c>
      <c r="P2479" s="12" t="str">
        <f t="shared" si="192"/>
        <v/>
      </c>
      <c r="R2479" s="12" t="str">
        <f t="shared" si="193"/>
        <v/>
      </c>
      <c r="T2479" s="12" t="str">
        <f ca="1">IFERROR(INDEX(Report!$BE$6:$BE$17, MATCH($P2479, Report!$AZ$6:$AZ$17, 0)), "")</f>
        <v/>
      </c>
      <c r="V2479" s="12" t="str">
        <f t="shared" ca="1" si="194"/>
        <v/>
      </c>
      <c r="X2479" s="12" t="str">
        <f>IF($B2479="", "", IF(OR(ISNUMBER($B2479)=FALSE, $B2479&lt;Report!$AX$6, $B2479&gt;Report!$AY$17), "Red", ""))</f>
        <v/>
      </c>
    </row>
    <row r="2480" spans="1:24" x14ac:dyDescent="0.25">
      <c r="A2480" s="2"/>
      <c r="B2480" s="86"/>
      <c r="C2480" s="87"/>
      <c r="D2480" s="88"/>
      <c r="E2480" s="89"/>
      <c r="F2480" s="90"/>
      <c r="G2480" s="2"/>
      <c r="H2480" s="38" t="str">
        <f t="shared" si="190"/>
        <v/>
      </c>
      <c r="I2480" s="2"/>
      <c r="M2480" s="6" t="str">
        <f t="shared" si="191"/>
        <v/>
      </c>
      <c r="N2480" s="7" t="str">
        <f>IF($D2480="", "", IF(COUNTIF(Budgets!$T$11:$T$20, $D2480)&gt;0, $F$9, IF(COUNTIF(Budgets!$T$22:$T$46, $D2480)&gt;0, $E$9, "")))</f>
        <v/>
      </c>
      <c r="P2480" s="12" t="str">
        <f t="shared" si="192"/>
        <v/>
      </c>
      <c r="R2480" s="12" t="str">
        <f t="shared" si="193"/>
        <v/>
      </c>
      <c r="T2480" s="12" t="str">
        <f ca="1">IFERROR(INDEX(Report!$BE$6:$BE$17, MATCH($P2480, Report!$AZ$6:$AZ$17, 0)), "")</f>
        <v/>
      </c>
      <c r="V2480" s="12" t="str">
        <f t="shared" ca="1" si="194"/>
        <v/>
      </c>
      <c r="X2480" s="12" t="str">
        <f>IF($B2480="", "", IF(OR(ISNUMBER($B2480)=FALSE, $B2480&lt;Report!$AX$6, $B2480&gt;Report!$AY$17), "Red", ""))</f>
        <v/>
      </c>
    </row>
    <row r="2481" spans="1:24" x14ac:dyDescent="0.25">
      <c r="A2481" s="2"/>
      <c r="B2481" s="86"/>
      <c r="C2481" s="87"/>
      <c r="D2481" s="88"/>
      <c r="E2481" s="89"/>
      <c r="F2481" s="90"/>
      <c r="G2481" s="2"/>
      <c r="H2481" s="38" t="str">
        <f t="shared" si="190"/>
        <v/>
      </c>
      <c r="I2481" s="2"/>
      <c r="M2481" s="6" t="str">
        <f t="shared" si="191"/>
        <v/>
      </c>
      <c r="N2481" s="7" t="str">
        <f>IF($D2481="", "", IF(COUNTIF(Budgets!$T$11:$T$20, $D2481)&gt;0, $F$9, IF(COUNTIF(Budgets!$T$22:$T$46, $D2481)&gt;0, $E$9, "")))</f>
        <v/>
      </c>
      <c r="P2481" s="12" t="str">
        <f t="shared" si="192"/>
        <v/>
      </c>
      <c r="R2481" s="12" t="str">
        <f t="shared" si="193"/>
        <v/>
      </c>
      <c r="T2481" s="12" t="str">
        <f ca="1">IFERROR(INDEX(Report!$BE$6:$BE$17, MATCH($P2481, Report!$AZ$6:$AZ$17, 0)), "")</f>
        <v/>
      </c>
      <c r="V2481" s="12" t="str">
        <f t="shared" ca="1" si="194"/>
        <v/>
      </c>
      <c r="X2481" s="12" t="str">
        <f>IF($B2481="", "", IF(OR(ISNUMBER($B2481)=FALSE, $B2481&lt;Report!$AX$6, $B2481&gt;Report!$AY$17), "Red", ""))</f>
        <v/>
      </c>
    </row>
    <row r="2482" spans="1:24" x14ac:dyDescent="0.25">
      <c r="A2482" s="2"/>
      <c r="B2482" s="86"/>
      <c r="C2482" s="87"/>
      <c r="D2482" s="88"/>
      <c r="E2482" s="89"/>
      <c r="F2482" s="90"/>
      <c r="G2482" s="2"/>
      <c r="H2482" s="38" t="str">
        <f t="shared" si="190"/>
        <v/>
      </c>
      <c r="I2482" s="2"/>
      <c r="M2482" s="6" t="str">
        <f t="shared" si="191"/>
        <v/>
      </c>
      <c r="N2482" s="7" t="str">
        <f>IF($D2482="", "", IF(COUNTIF(Budgets!$T$11:$T$20, $D2482)&gt;0, $F$9, IF(COUNTIF(Budgets!$T$22:$T$46, $D2482)&gt;0, $E$9, "")))</f>
        <v/>
      </c>
      <c r="P2482" s="12" t="str">
        <f t="shared" si="192"/>
        <v/>
      </c>
      <c r="R2482" s="12" t="str">
        <f t="shared" si="193"/>
        <v/>
      </c>
      <c r="T2482" s="12" t="str">
        <f ca="1">IFERROR(INDEX(Report!$BE$6:$BE$17, MATCH($P2482, Report!$AZ$6:$AZ$17, 0)), "")</f>
        <v/>
      </c>
      <c r="V2482" s="12" t="str">
        <f t="shared" ca="1" si="194"/>
        <v/>
      </c>
      <c r="X2482" s="12" t="str">
        <f>IF($B2482="", "", IF(OR(ISNUMBER($B2482)=FALSE, $B2482&lt;Report!$AX$6, $B2482&gt;Report!$AY$17), "Red", ""))</f>
        <v/>
      </c>
    </row>
    <row r="2483" spans="1:24" x14ac:dyDescent="0.25">
      <c r="A2483" s="2"/>
      <c r="B2483" s="86"/>
      <c r="C2483" s="87"/>
      <c r="D2483" s="88"/>
      <c r="E2483" s="89"/>
      <c r="F2483" s="90"/>
      <c r="G2483" s="2"/>
      <c r="H2483" s="38" t="str">
        <f t="shared" si="190"/>
        <v/>
      </c>
      <c r="I2483" s="2"/>
      <c r="M2483" s="6" t="str">
        <f t="shared" si="191"/>
        <v/>
      </c>
      <c r="N2483" s="7" t="str">
        <f>IF($D2483="", "", IF(COUNTIF(Budgets!$T$11:$T$20, $D2483)&gt;0, $F$9, IF(COUNTIF(Budgets!$T$22:$T$46, $D2483)&gt;0, $E$9, "")))</f>
        <v/>
      </c>
      <c r="P2483" s="12" t="str">
        <f t="shared" si="192"/>
        <v/>
      </c>
      <c r="R2483" s="12" t="str">
        <f t="shared" si="193"/>
        <v/>
      </c>
      <c r="T2483" s="12" t="str">
        <f ca="1">IFERROR(INDEX(Report!$BE$6:$BE$17, MATCH($P2483, Report!$AZ$6:$AZ$17, 0)), "")</f>
        <v/>
      </c>
      <c r="V2483" s="12" t="str">
        <f t="shared" ca="1" si="194"/>
        <v/>
      </c>
      <c r="X2483" s="12" t="str">
        <f>IF($B2483="", "", IF(OR(ISNUMBER($B2483)=FALSE, $B2483&lt;Report!$AX$6, $B2483&gt;Report!$AY$17), "Red", ""))</f>
        <v/>
      </c>
    </row>
    <row r="2484" spans="1:24" x14ac:dyDescent="0.25">
      <c r="A2484" s="2"/>
      <c r="B2484" s="86"/>
      <c r="C2484" s="87"/>
      <c r="D2484" s="88"/>
      <c r="E2484" s="89"/>
      <c r="F2484" s="90"/>
      <c r="G2484" s="2"/>
      <c r="H2484" s="38" t="str">
        <f t="shared" si="190"/>
        <v/>
      </c>
      <c r="I2484" s="2"/>
      <c r="M2484" s="6" t="str">
        <f t="shared" si="191"/>
        <v/>
      </c>
      <c r="N2484" s="7" t="str">
        <f>IF($D2484="", "", IF(COUNTIF(Budgets!$T$11:$T$20, $D2484)&gt;0, $F$9, IF(COUNTIF(Budgets!$T$22:$T$46, $D2484)&gt;0, $E$9, "")))</f>
        <v/>
      </c>
      <c r="P2484" s="12" t="str">
        <f t="shared" si="192"/>
        <v/>
      </c>
      <c r="R2484" s="12" t="str">
        <f t="shared" si="193"/>
        <v/>
      </c>
      <c r="T2484" s="12" t="str">
        <f ca="1">IFERROR(INDEX(Report!$BE$6:$BE$17, MATCH($P2484, Report!$AZ$6:$AZ$17, 0)), "")</f>
        <v/>
      </c>
      <c r="V2484" s="12" t="str">
        <f t="shared" ca="1" si="194"/>
        <v/>
      </c>
      <c r="X2484" s="12" t="str">
        <f>IF($B2484="", "", IF(OR(ISNUMBER($B2484)=FALSE, $B2484&lt;Report!$AX$6, $B2484&gt;Report!$AY$17), "Red", ""))</f>
        <v/>
      </c>
    </row>
    <row r="2485" spans="1:24" x14ac:dyDescent="0.25">
      <c r="A2485" s="2"/>
      <c r="B2485" s="86"/>
      <c r="C2485" s="87"/>
      <c r="D2485" s="88"/>
      <c r="E2485" s="89"/>
      <c r="F2485" s="90"/>
      <c r="G2485" s="2"/>
      <c r="H2485" s="38" t="str">
        <f t="shared" si="190"/>
        <v/>
      </c>
      <c r="I2485" s="2"/>
      <c r="M2485" s="6" t="str">
        <f t="shared" si="191"/>
        <v/>
      </c>
      <c r="N2485" s="7" t="str">
        <f>IF($D2485="", "", IF(COUNTIF(Budgets!$T$11:$T$20, $D2485)&gt;0, $F$9, IF(COUNTIF(Budgets!$T$22:$T$46, $D2485)&gt;0, $E$9, "")))</f>
        <v/>
      </c>
      <c r="P2485" s="12" t="str">
        <f t="shared" si="192"/>
        <v/>
      </c>
      <c r="R2485" s="12" t="str">
        <f t="shared" si="193"/>
        <v/>
      </c>
      <c r="T2485" s="12" t="str">
        <f ca="1">IFERROR(INDEX(Report!$BE$6:$BE$17, MATCH($P2485, Report!$AZ$6:$AZ$17, 0)), "")</f>
        <v/>
      </c>
      <c r="V2485" s="12" t="str">
        <f t="shared" ca="1" si="194"/>
        <v/>
      </c>
      <c r="X2485" s="12" t="str">
        <f>IF($B2485="", "", IF(OR(ISNUMBER($B2485)=FALSE, $B2485&lt;Report!$AX$6, $B2485&gt;Report!$AY$17), "Red", ""))</f>
        <v/>
      </c>
    </row>
    <row r="2486" spans="1:24" x14ac:dyDescent="0.25">
      <c r="A2486" s="2"/>
      <c r="B2486" s="86"/>
      <c r="C2486" s="87"/>
      <c r="D2486" s="88"/>
      <c r="E2486" s="89"/>
      <c r="F2486" s="90"/>
      <c r="G2486" s="2"/>
      <c r="H2486" s="38" t="str">
        <f t="shared" si="190"/>
        <v/>
      </c>
      <c r="I2486" s="2"/>
      <c r="M2486" s="6" t="str">
        <f t="shared" si="191"/>
        <v/>
      </c>
      <c r="N2486" s="7" t="str">
        <f>IF($D2486="", "", IF(COUNTIF(Budgets!$T$11:$T$20, $D2486)&gt;0, $F$9, IF(COUNTIF(Budgets!$T$22:$T$46, $D2486)&gt;0, $E$9, "")))</f>
        <v/>
      </c>
      <c r="P2486" s="12" t="str">
        <f t="shared" si="192"/>
        <v/>
      </c>
      <c r="R2486" s="12" t="str">
        <f t="shared" si="193"/>
        <v/>
      </c>
      <c r="T2486" s="12" t="str">
        <f ca="1">IFERROR(INDEX(Report!$BE$6:$BE$17, MATCH($P2486, Report!$AZ$6:$AZ$17, 0)), "")</f>
        <v/>
      </c>
      <c r="V2486" s="12" t="str">
        <f t="shared" ca="1" si="194"/>
        <v/>
      </c>
      <c r="X2486" s="12" t="str">
        <f>IF($B2486="", "", IF(OR(ISNUMBER($B2486)=FALSE, $B2486&lt;Report!$AX$6, $B2486&gt;Report!$AY$17), "Red", ""))</f>
        <v/>
      </c>
    </row>
    <row r="2487" spans="1:24" x14ac:dyDescent="0.25">
      <c r="A2487" s="2"/>
      <c r="B2487" s="86"/>
      <c r="C2487" s="87"/>
      <c r="D2487" s="88"/>
      <c r="E2487" s="89"/>
      <c r="F2487" s="90"/>
      <c r="G2487" s="2"/>
      <c r="H2487" s="38" t="str">
        <f t="shared" si="190"/>
        <v/>
      </c>
      <c r="I2487" s="2"/>
      <c r="M2487" s="6" t="str">
        <f t="shared" si="191"/>
        <v/>
      </c>
      <c r="N2487" s="7" t="str">
        <f>IF($D2487="", "", IF(COUNTIF(Budgets!$T$11:$T$20, $D2487)&gt;0, $F$9, IF(COUNTIF(Budgets!$T$22:$T$46, $D2487)&gt;0, $E$9, "")))</f>
        <v/>
      </c>
      <c r="P2487" s="12" t="str">
        <f t="shared" si="192"/>
        <v/>
      </c>
      <c r="R2487" s="12" t="str">
        <f t="shared" si="193"/>
        <v/>
      </c>
      <c r="T2487" s="12" t="str">
        <f ca="1">IFERROR(INDEX(Report!$BE$6:$BE$17, MATCH($P2487, Report!$AZ$6:$AZ$17, 0)), "")</f>
        <v/>
      </c>
      <c r="V2487" s="12" t="str">
        <f t="shared" ca="1" si="194"/>
        <v/>
      </c>
      <c r="X2487" s="12" t="str">
        <f>IF($B2487="", "", IF(OR(ISNUMBER($B2487)=FALSE, $B2487&lt;Report!$AX$6, $B2487&gt;Report!$AY$17), "Red", ""))</f>
        <v/>
      </c>
    </row>
    <row r="2488" spans="1:24" x14ac:dyDescent="0.25">
      <c r="A2488" s="2"/>
      <c r="B2488" s="86"/>
      <c r="C2488" s="87"/>
      <c r="D2488" s="88"/>
      <c r="E2488" s="89"/>
      <c r="F2488" s="90"/>
      <c r="G2488" s="2"/>
      <c r="H2488" s="38" t="str">
        <f t="shared" si="190"/>
        <v/>
      </c>
      <c r="I2488" s="2"/>
      <c r="M2488" s="6" t="str">
        <f t="shared" si="191"/>
        <v/>
      </c>
      <c r="N2488" s="7" t="str">
        <f>IF($D2488="", "", IF(COUNTIF(Budgets!$T$11:$T$20, $D2488)&gt;0, $F$9, IF(COUNTIF(Budgets!$T$22:$T$46, $D2488)&gt;0, $E$9, "")))</f>
        <v/>
      </c>
      <c r="P2488" s="12" t="str">
        <f t="shared" si="192"/>
        <v/>
      </c>
      <c r="R2488" s="12" t="str">
        <f t="shared" si="193"/>
        <v/>
      </c>
      <c r="T2488" s="12" t="str">
        <f ca="1">IFERROR(INDEX(Report!$BE$6:$BE$17, MATCH($P2488, Report!$AZ$6:$AZ$17, 0)), "")</f>
        <v/>
      </c>
      <c r="V2488" s="12" t="str">
        <f t="shared" ca="1" si="194"/>
        <v/>
      </c>
      <c r="X2488" s="12" t="str">
        <f>IF($B2488="", "", IF(OR(ISNUMBER($B2488)=FALSE, $B2488&lt;Report!$AX$6, $B2488&gt;Report!$AY$17), "Red", ""))</f>
        <v/>
      </c>
    </row>
    <row r="2489" spans="1:24" x14ac:dyDescent="0.25">
      <c r="A2489" s="2"/>
      <c r="B2489" s="86"/>
      <c r="C2489" s="87"/>
      <c r="D2489" s="88"/>
      <c r="E2489" s="89"/>
      <c r="F2489" s="90"/>
      <c r="G2489" s="2"/>
      <c r="H2489" s="38" t="str">
        <f t="shared" si="190"/>
        <v/>
      </c>
      <c r="I2489" s="2"/>
      <c r="M2489" s="6" t="str">
        <f t="shared" si="191"/>
        <v/>
      </c>
      <c r="N2489" s="7" t="str">
        <f>IF($D2489="", "", IF(COUNTIF(Budgets!$T$11:$T$20, $D2489)&gt;0, $F$9, IF(COUNTIF(Budgets!$T$22:$T$46, $D2489)&gt;0, $E$9, "")))</f>
        <v/>
      </c>
      <c r="P2489" s="12" t="str">
        <f t="shared" si="192"/>
        <v/>
      </c>
      <c r="R2489" s="12" t="str">
        <f t="shared" si="193"/>
        <v/>
      </c>
      <c r="T2489" s="12" t="str">
        <f ca="1">IFERROR(INDEX(Report!$BE$6:$BE$17, MATCH($P2489, Report!$AZ$6:$AZ$17, 0)), "")</f>
        <v/>
      </c>
      <c r="V2489" s="12" t="str">
        <f t="shared" ca="1" si="194"/>
        <v/>
      </c>
      <c r="X2489" s="12" t="str">
        <f>IF($B2489="", "", IF(OR(ISNUMBER($B2489)=FALSE, $B2489&lt;Report!$AX$6, $B2489&gt;Report!$AY$17), "Red", ""))</f>
        <v/>
      </c>
    </row>
    <row r="2490" spans="1:24" x14ac:dyDescent="0.25">
      <c r="A2490" s="2"/>
      <c r="B2490" s="86"/>
      <c r="C2490" s="87"/>
      <c r="D2490" s="88"/>
      <c r="E2490" s="89"/>
      <c r="F2490" s="90"/>
      <c r="G2490" s="2"/>
      <c r="H2490" s="38" t="str">
        <f t="shared" si="190"/>
        <v/>
      </c>
      <c r="I2490" s="2"/>
      <c r="M2490" s="6" t="str">
        <f t="shared" si="191"/>
        <v/>
      </c>
      <c r="N2490" s="7" t="str">
        <f>IF($D2490="", "", IF(COUNTIF(Budgets!$T$11:$T$20, $D2490)&gt;0, $F$9, IF(COUNTIF(Budgets!$T$22:$T$46, $D2490)&gt;0, $E$9, "")))</f>
        <v/>
      </c>
      <c r="P2490" s="12" t="str">
        <f t="shared" si="192"/>
        <v/>
      </c>
      <c r="R2490" s="12" t="str">
        <f t="shared" si="193"/>
        <v/>
      </c>
      <c r="T2490" s="12" t="str">
        <f ca="1">IFERROR(INDEX(Report!$BE$6:$BE$17, MATCH($P2490, Report!$AZ$6:$AZ$17, 0)), "")</f>
        <v/>
      </c>
      <c r="V2490" s="12" t="str">
        <f t="shared" ca="1" si="194"/>
        <v/>
      </c>
      <c r="X2490" s="12" t="str">
        <f>IF($B2490="", "", IF(OR(ISNUMBER($B2490)=FALSE, $B2490&lt;Report!$AX$6, $B2490&gt;Report!$AY$17), "Red", ""))</f>
        <v/>
      </c>
    </row>
    <row r="2491" spans="1:24" x14ac:dyDescent="0.25">
      <c r="A2491" s="2"/>
      <c r="B2491" s="86"/>
      <c r="C2491" s="87"/>
      <c r="D2491" s="88"/>
      <c r="E2491" s="89"/>
      <c r="F2491" s="90"/>
      <c r="G2491" s="2"/>
      <c r="H2491" s="38" t="str">
        <f t="shared" si="190"/>
        <v/>
      </c>
      <c r="I2491" s="2"/>
      <c r="M2491" s="6" t="str">
        <f t="shared" si="191"/>
        <v/>
      </c>
      <c r="N2491" s="7" t="str">
        <f>IF($D2491="", "", IF(COUNTIF(Budgets!$T$11:$T$20, $D2491)&gt;0, $F$9, IF(COUNTIF(Budgets!$T$22:$T$46, $D2491)&gt;0, $E$9, "")))</f>
        <v/>
      </c>
      <c r="P2491" s="12" t="str">
        <f t="shared" si="192"/>
        <v/>
      </c>
      <c r="R2491" s="12" t="str">
        <f t="shared" si="193"/>
        <v/>
      </c>
      <c r="T2491" s="12" t="str">
        <f ca="1">IFERROR(INDEX(Report!$BE$6:$BE$17, MATCH($P2491, Report!$AZ$6:$AZ$17, 0)), "")</f>
        <v/>
      </c>
      <c r="V2491" s="12" t="str">
        <f t="shared" ca="1" si="194"/>
        <v/>
      </c>
      <c r="X2491" s="12" t="str">
        <f>IF($B2491="", "", IF(OR(ISNUMBER($B2491)=FALSE, $B2491&lt;Report!$AX$6, $B2491&gt;Report!$AY$17), "Red", ""))</f>
        <v/>
      </c>
    </row>
    <row r="2492" spans="1:24" x14ac:dyDescent="0.25">
      <c r="A2492" s="2"/>
      <c r="B2492" s="86"/>
      <c r="C2492" s="87"/>
      <c r="D2492" s="88"/>
      <c r="E2492" s="89"/>
      <c r="F2492" s="90"/>
      <c r="G2492" s="2"/>
      <c r="H2492" s="38" t="str">
        <f t="shared" si="190"/>
        <v/>
      </c>
      <c r="I2492" s="2"/>
      <c r="M2492" s="6" t="str">
        <f t="shared" si="191"/>
        <v/>
      </c>
      <c r="N2492" s="7" t="str">
        <f>IF($D2492="", "", IF(COUNTIF(Budgets!$T$11:$T$20, $D2492)&gt;0, $F$9, IF(COUNTIF(Budgets!$T$22:$T$46, $D2492)&gt;0, $E$9, "")))</f>
        <v/>
      </c>
      <c r="P2492" s="12" t="str">
        <f t="shared" si="192"/>
        <v/>
      </c>
      <c r="R2492" s="12" t="str">
        <f t="shared" si="193"/>
        <v/>
      </c>
      <c r="T2492" s="12" t="str">
        <f ca="1">IFERROR(INDEX(Report!$BE$6:$BE$17, MATCH($P2492, Report!$AZ$6:$AZ$17, 0)), "")</f>
        <v/>
      </c>
      <c r="V2492" s="12" t="str">
        <f t="shared" ca="1" si="194"/>
        <v/>
      </c>
      <c r="X2492" s="12" t="str">
        <f>IF($B2492="", "", IF(OR(ISNUMBER($B2492)=FALSE, $B2492&lt;Report!$AX$6, $B2492&gt;Report!$AY$17), "Red", ""))</f>
        <v/>
      </c>
    </row>
    <row r="2493" spans="1:24" x14ac:dyDescent="0.25">
      <c r="A2493" s="2"/>
      <c r="B2493" s="86"/>
      <c r="C2493" s="87"/>
      <c r="D2493" s="88"/>
      <c r="E2493" s="89"/>
      <c r="F2493" s="90"/>
      <c r="G2493" s="2"/>
      <c r="H2493" s="38" t="str">
        <f t="shared" si="190"/>
        <v/>
      </c>
      <c r="I2493" s="2"/>
      <c r="M2493" s="6" t="str">
        <f t="shared" si="191"/>
        <v/>
      </c>
      <c r="N2493" s="7" t="str">
        <f>IF($D2493="", "", IF(COUNTIF(Budgets!$T$11:$T$20, $D2493)&gt;0, $F$9, IF(COUNTIF(Budgets!$T$22:$T$46, $D2493)&gt;0, $E$9, "")))</f>
        <v/>
      </c>
      <c r="P2493" s="12" t="str">
        <f t="shared" si="192"/>
        <v/>
      </c>
      <c r="R2493" s="12" t="str">
        <f t="shared" si="193"/>
        <v/>
      </c>
      <c r="T2493" s="12" t="str">
        <f ca="1">IFERROR(INDEX(Report!$BE$6:$BE$17, MATCH($P2493, Report!$AZ$6:$AZ$17, 0)), "")</f>
        <v/>
      </c>
      <c r="V2493" s="12" t="str">
        <f t="shared" ca="1" si="194"/>
        <v/>
      </c>
      <c r="X2493" s="12" t="str">
        <f>IF($B2493="", "", IF(OR(ISNUMBER($B2493)=FALSE, $B2493&lt;Report!$AX$6, $B2493&gt;Report!$AY$17), "Red", ""))</f>
        <v/>
      </c>
    </row>
    <row r="2494" spans="1:24" x14ac:dyDescent="0.25">
      <c r="A2494" s="2"/>
      <c r="B2494" s="86"/>
      <c r="C2494" s="87"/>
      <c r="D2494" s="88"/>
      <c r="E2494" s="89"/>
      <c r="F2494" s="90"/>
      <c r="G2494" s="2"/>
      <c r="H2494" s="38" t="str">
        <f t="shared" si="190"/>
        <v/>
      </c>
      <c r="I2494" s="2"/>
      <c r="M2494" s="6" t="str">
        <f t="shared" si="191"/>
        <v/>
      </c>
      <c r="N2494" s="7" t="str">
        <f>IF($D2494="", "", IF(COUNTIF(Budgets!$T$11:$T$20, $D2494)&gt;0, $F$9, IF(COUNTIF(Budgets!$T$22:$T$46, $D2494)&gt;0, $E$9, "")))</f>
        <v/>
      </c>
      <c r="P2494" s="12" t="str">
        <f t="shared" si="192"/>
        <v/>
      </c>
      <c r="R2494" s="12" t="str">
        <f t="shared" si="193"/>
        <v/>
      </c>
      <c r="T2494" s="12" t="str">
        <f ca="1">IFERROR(INDEX(Report!$BE$6:$BE$17, MATCH($P2494, Report!$AZ$6:$AZ$17, 0)), "")</f>
        <v/>
      </c>
      <c r="V2494" s="12" t="str">
        <f t="shared" ca="1" si="194"/>
        <v/>
      </c>
      <c r="X2494" s="12" t="str">
        <f>IF($B2494="", "", IF(OR(ISNUMBER($B2494)=FALSE, $B2494&lt;Report!$AX$6, $B2494&gt;Report!$AY$17), "Red", ""))</f>
        <v/>
      </c>
    </row>
    <row r="2495" spans="1:24" x14ac:dyDescent="0.25">
      <c r="A2495" s="2"/>
      <c r="B2495" s="86"/>
      <c r="C2495" s="87"/>
      <c r="D2495" s="88"/>
      <c r="E2495" s="89"/>
      <c r="F2495" s="90"/>
      <c r="G2495" s="2"/>
      <c r="H2495" s="38" t="str">
        <f t="shared" si="190"/>
        <v/>
      </c>
      <c r="I2495" s="2"/>
      <c r="M2495" s="6" t="str">
        <f t="shared" si="191"/>
        <v/>
      </c>
      <c r="N2495" s="7" t="str">
        <f>IF($D2495="", "", IF(COUNTIF(Budgets!$T$11:$T$20, $D2495)&gt;0, $F$9, IF(COUNTIF(Budgets!$T$22:$T$46, $D2495)&gt;0, $E$9, "")))</f>
        <v/>
      </c>
      <c r="P2495" s="12" t="str">
        <f t="shared" si="192"/>
        <v/>
      </c>
      <c r="R2495" s="12" t="str">
        <f t="shared" si="193"/>
        <v/>
      </c>
      <c r="T2495" s="12" t="str">
        <f ca="1">IFERROR(INDEX(Report!$BE$6:$BE$17, MATCH($P2495, Report!$AZ$6:$AZ$17, 0)), "")</f>
        <v/>
      </c>
      <c r="V2495" s="12" t="str">
        <f t="shared" ca="1" si="194"/>
        <v/>
      </c>
      <c r="X2495" s="12" t="str">
        <f>IF($B2495="", "", IF(OR(ISNUMBER($B2495)=FALSE, $B2495&lt;Report!$AX$6, $B2495&gt;Report!$AY$17), "Red", ""))</f>
        <v/>
      </c>
    </row>
    <row r="2496" spans="1:24" x14ac:dyDescent="0.25">
      <c r="A2496" s="2"/>
      <c r="B2496" s="86"/>
      <c r="C2496" s="87"/>
      <c r="D2496" s="88"/>
      <c r="E2496" s="89"/>
      <c r="F2496" s="90"/>
      <c r="G2496" s="2"/>
      <c r="H2496" s="38" t="str">
        <f t="shared" si="190"/>
        <v/>
      </c>
      <c r="I2496" s="2"/>
      <c r="M2496" s="6" t="str">
        <f t="shared" si="191"/>
        <v/>
      </c>
      <c r="N2496" s="7" t="str">
        <f>IF($D2496="", "", IF(COUNTIF(Budgets!$T$11:$T$20, $D2496)&gt;0, $F$9, IF(COUNTIF(Budgets!$T$22:$T$46, $D2496)&gt;0, $E$9, "")))</f>
        <v/>
      </c>
      <c r="P2496" s="12" t="str">
        <f t="shared" si="192"/>
        <v/>
      </c>
      <c r="R2496" s="12" t="str">
        <f t="shared" si="193"/>
        <v/>
      </c>
      <c r="T2496" s="12" t="str">
        <f ca="1">IFERROR(INDEX(Report!$BE$6:$BE$17, MATCH($P2496, Report!$AZ$6:$AZ$17, 0)), "")</f>
        <v/>
      </c>
      <c r="V2496" s="12" t="str">
        <f t="shared" ca="1" si="194"/>
        <v/>
      </c>
      <c r="X2496" s="12" t="str">
        <f>IF($B2496="", "", IF(OR(ISNUMBER($B2496)=FALSE, $B2496&lt;Report!$AX$6, $B2496&gt;Report!$AY$17), "Red", ""))</f>
        <v/>
      </c>
    </row>
    <row r="2497" spans="1:24" x14ac:dyDescent="0.25">
      <c r="A2497" s="2"/>
      <c r="B2497" s="86"/>
      <c r="C2497" s="87"/>
      <c r="D2497" s="88"/>
      <c r="E2497" s="89"/>
      <c r="F2497" s="90"/>
      <c r="G2497" s="2"/>
      <c r="H2497" s="38" t="str">
        <f t="shared" si="190"/>
        <v/>
      </c>
      <c r="I2497" s="2"/>
      <c r="M2497" s="6" t="str">
        <f t="shared" si="191"/>
        <v/>
      </c>
      <c r="N2497" s="7" t="str">
        <f>IF($D2497="", "", IF(COUNTIF(Budgets!$T$11:$T$20, $D2497)&gt;0, $F$9, IF(COUNTIF(Budgets!$T$22:$T$46, $D2497)&gt;0, $E$9, "")))</f>
        <v/>
      </c>
      <c r="P2497" s="12" t="str">
        <f t="shared" si="192"/>
        <v/>
      </c>
      <c r="R2497" s="12" t="str">
        <f t="shared" si="193"/>
        <v/>
      </c>
      <c r="T2497" s="12" t="str">
        <f ca="1">IFERROR(INDEX(Report!$BE$6:$BE$17, MATCH($P2497, Report!$AZ$6:$AZ$17, 0)), "")</f>
        <v/>
      </c>
      <c r="V2497" s="12" t="str">
        <f t="shared" ca="1" si="194"/>
        <v/>
      </c>
      <c r="X2497" s="12" t="str">
        <f>IF($B2497="", "", IF(OR(ISNUMBER($B2497)=FALSE, $B2497&lt;Report!$AX$6, $B2497&gt;Report!$AY$17), "Red", ""))</f>
        <v/>
      </c>
    </row>
    <row r="2498" spans="1:24" x14ac:dyDescent="0.25">
      <c r="A2498" s="2"/>
      <c r="B2498" s="86"/>
      <c r="C2498" s="87"/>
      <c r="D2498" s="88"/>
      <c r="E2498" s="89"/>
      <c r="F2498" s="90"/>
      <c r="G2498" s="2"/>
      <c r="H2498" s="38" t="str">
        <f t="shared" si="190"/>
        <v/>
      </c>
      <c r="I2498" s="2"/>
      <c r="M2498" s="6" t="str">
        <f t="shared" si="191"/>
        <v/>
      </c>
      <c r="N2498" s="7" t="str">
        <f>IF($D2498="", "", IF(COUNTIF(Budgets!$T$11:$T$20, $D2498)&gt;0, $F$9, IF(COUNTIF(Budgets!$T$22:$T$46, $D2498)&gt;0, $E$9, "")))</f>
        <v/>
      </c>
      <c r="P2498" s="12" t="str">
        <f t="shared" si="192"/>
        <v/>
      </c>
      <c r="R2498" s="12" t="str">
        <f t="shared" si="193"/>
        <v/>
      </c>
      <c r="T2498" s="12" t="str">
        <f ca="1">IFERROR(INDEX(Report!$BE$6:$BE$17, MATCH($P2498, Report!$AZ$6:$AZ$17, 0)), "")</f>
        <v/>
      </c>
      <c r="V2498" s="12" t="str">
        <f t="shared" ca="1" si="194"/>
        <v/>
      </c>
      <c r="X2498" s="12" t="str">
        <f>IF($B2498="", "", IF(OR(ISNUMBER($B2498)=FALSE, $B2498&lt;Report!$AX$6, $B2498&gt;Report!$AY$17), "Red", ""))</f>
        <v/>
      </c>
    </row>
    <row r="2499" spans="1:24" x14ac:dyDescent="0.25">
      <c r="A2499" s="2"/>
      <c r="B2499" s="86"/>
      <c r="C2499" s="87"/>
      <c r="D2499" s="88"/>
      <c r="E2499" s="89"/>
      <c r="F2499" s="90"/>
      <c r="G2499" s="2"/>
      <c r="H2499" s="38" t="str">
        <f t="shared" si="190"/>
        <v/>
      </c>
      <c r="I2499" s="2"/>
      <c r="M2499" s="6" t="str">
        <f t="shared" si="191"/>
        <v/>
      </c>
      <c r="N2499" s="7" t="str">
        <f>IF($D2499="", "", IF(COUNTIF(Budgets!$T$11:$T$20, $D2499)&gt;0, $F$9, IF(COUNTIF(Budgets!$T$22:$T$46, $D2499)&gt;0, $E$9, "")))</f>
        <v/>
      </c>
      <c r="P2499" s="12" t="str">
        <f t="shared" si="192"/>
        <v/>
      </c>
      <c r="R2499" s="12" t="str">
        <f t="shared" si="193"/>
        <v/>
      </c>
      <c r="T2499" s="12" t="str">
        <f ca="1">IFERROR(INDEX(Report!$BE$6:$BE$17, MATCH($P2499, Report!$AZ$6:$AZ$17, 0)), "")</f>
        <v/>
      </c>
      <c r="V2499" s="12" t="str">
        <f t="shared" ca="1" si="194"/>
        <v/>
      </c>
      <c r="X2499" s="12" t="str">
        <f>IF($B2499="", "", IF(OR(ISNUMBER($B2499)=FALSE, $B2499&lt;Report!$AX$6, $B2499&gt;Report!$AY$17), "Red", ""))</f>
        <v/>
      </c>
    </row>
    <row r="2500" spans="1:24" x14ac:dyDescent="0.25">
      <c r="A2500" s="2"/>
      <c r="B2500" s="86"/>
      <c r="C2500" s="87"/>
      <c r="D2500" s="88"/>
      <c r="E2500" s="89"/>
      <c r="F2500" s="90"/>
      <c r="G2500" s="2"/>
      <c r="H2500" s="38" t="str">
        <f t="shared" si="190"/>
        <v/>
      </c>
      <c r="I2500" s="2"/>
      <c r="M2500" s="6" t="str">
        <f t="shared" si="191"/>
        <v/>
      </c>
      <c r="N2500" s="7" t="str">
        <f>IF($D2500="", "", IF(COUNTIF(Budgets!$T$11:$T$20, $D2500)&gt;0, $F$9, IF(COUNTIF(Budgets!$T$22:$T$46, $D2500)&gt;0, $E$9, "")))</f>
        <v/>
      </c>
      <c r="P2500" s="12" t="str">
        <f t="shared" si="192"/>
        <v/>
      </c>
      <c r="R2500" s="12" t="str">
        <f t="shared" si="193"/>
        <v/>
      </c>
      <c r="T2500" s="12" t="str">
        <f ca="1">IFERROR(INDEX(Report!$BE$6:$BE$17, MATCH($P2500, Report!$AZ$6:$AZ$17, 0)), "")</f>
        <v/>
      </c>
      <c r="V2500" s="12" t="str">
        <f t="shared" ca="1" si="194"/>
        <v/>
      </c>
      <c r="X2500" s="12" t="str">
        <f>IF($B2500="", "", IF(OR(ISNUMBER($B2500)=FALSE, $B2500&lt;Report!$AX$6, $B2500&gt;Report!$AY$17), "Red", ""))</f>
        <v/>
      </c>
    </row>
    <row r="2501" spans="1:24" x14ac:dyDescent="0.25">
      <c r="A2501" s="2"/>
      <c r="B2501" s="86"/>
      <c r="C2501" s="87"/>
      <c r="D2501" s="88"/>
      <c r="E2501" s="89"/>
      <c r="F2501" s="90"/>
      <c r="G2501" s="2"/>
      <c r="H2501" s="38" t="str">
        <f t="shared" si="190"/>
        <v/>
      </c>
      <c r="I2501" s="2"/>
      <c r="M2501" s="6" t="str">
        <f t="shared" si="191"/>
        <v/>
      </c>
      <c r="N2501" s="7" t="str">
        <f>IF($D2501="", "", IF(COUNTIF(Budgets!$T$11:$T$20, $D2501)&gt;0, $F$9, IF(COUNTIF(Budgets!$T$22:$T$46, $D2501)&gt;0, $E$9, "")))</f>
        <v/>
      </c>
      <c r="P2501" s="12" t="str">
        <f t="shared" si="192"/>
        <v/>
      </c>
      <c r="R2501" s="12" t="str">
        <f t="shared" si="193"/>
        <v/>
      </c>
      <c r="T2501" s="12" t="str">
        <f ca="1">IFERROR(INDEX(Report!$BE$6:$BE$17, MATCH($P2501, Report!$AZ$6:$AZ$17, 0)), "")</f>
        <v/>
      </c>
      <c r="V2501" s="12" t="str">
        <f t="shared" ca="1" si="194"/>
        <v/>
      </c>
      <c r="X2501" s="12" t="str">
        <f>IF($B2501="", "", IF(OR(ISNUMBER($B2501)=FALSE, $B2501&lt;Report!$AX$6, $B2501&gt;Report!$AY$17), "Red", ""))</f>
        <v/>
      </c>
    </row>
    <row r="2502" spans="1:24" x14ac:dyDescent="0.25">
      <c r="A2502" s="2"/>
      <c r="B2502" s="86"/>
      <c r="C2502" s="87"/>
      <c r="D2502" s="88"/>
      <c r="E2502" s="89"/>
      <c r="F2502" s="90"/>
      <c r="G2502" s="2"/>
      <c r="H2502" s="38" t="str">
        <f t="shared" si="190"/>
        <v/>
      </c>
      <c r="I2502" s="2"/>
      <c r="M2502" s="6" t="str">
        <f t="shared" si="191"/>
        <v/>
      </c>
      <c r="N2502" s="7" t="str">
        <f>IF($D2502="", "", IF(COUNTIF(Budgets!$T$11:$T$20, $D2502)&gt;0, $F$9, IF(COUNTIF(Budgets!$T$22:$T$46, $D2502)&gt;0, $E$9, "")))</f>
        <v/>
      </c>
      <c r="P2502" s="12" t="str">
        <f t="shared" si="192"/>
        <v/>
      </c>
      <c r="R2502" s="12" t="str">
        <f t="shared" si="193"/>
        <v/>
      </c>
      <c r="T2502" s="12" t="str">
        <f ca="1">IFERROR(INDEX(Report!$BE$6:$BE$17, MATCH($P2502, Report!$AZ$6:$AZ$17, 0)), "")</f>
        <v/>
      </c>
      <c r="V2502" s="12" t="str">
        <f t="shared" ca="1" si="194"/>
        <v/>
      </c>
      <c r="X2502" s="12" t="str">
        <f>IF($B2502="", "", IF(OR(ISNUMBER($B2502)=FALSE, $B2502&lt;Report!$AX$6, $B2502&gt;Report!$AY$17), "Red", ""))</f>
        <v/>
      </c>
    </row>
    <row r="2503" spans="1:24" x14ac:dyDescent="0.25">
      <c r="A2503" s="2"/>
      <c r="B2503" s="86"/>
      <c r="C2503" s="87"/>
      <c r="D2503" s="88"/>
      <c r="E2503" s="89"/>
      <c r="F2503" s="90"/>
      <c r="G2503" s="2"/>
      <c r="H2503" s="38" t="str">
        <f t="shared" si="190"/>
        <v/>
      </c>
      <c r="I2503" s="2"/>
      <c r="M2503" s="6" t="str">
        <f t="shared" si="191"/>
        <v/>
      </c>
      <c r="N2503" s="7" t="str">
        <f>IF($D2503="", "", IF(COUNTIF(Budgets!$T$11:$T$20, $D2503)&gt;0, $F$9, IF(COUNTIF(Budgets!$T$22:$T$46, $D2503)&gt;0, $E$9, "")))</f>
        <v/>
      </c>
      <c r="P2503" s="12" t="str">
        <f t="shared" si="192"/>
        <v/>
      </c>
      <c r="R2503" s="12" t="str">
        <f t="shared" si="193"/>
        <v/>
      </c>
      <c r="T2503" s="12" t="str">
        <f ca="1">IFERROR(INDEX(Report!$BE$6:$BE$17, MATCH($P2503, Report!$AZ$6:$AZ$17, 0)), "")</f>
        <v/>
      </c>
      <c r="V2503" s="12" t="str">
        <f t="shared" ca="1" si="194"/>
        <v/>
      </c>
      <c r="X2503" s="12" t="str">
        <f>IF($B2503="", "", IF(OR(ISNUMBER($B2503)=FALSE, $B2503&lt;Report!$AX$6, $B2503&gt;Report!$AY$17), "Red", ""))</f>
        <v/>
      </c>
    </row>
    <row r="2504" spans="1:24" x14ac:dyDescent="0.25">
      <c r="A2504" s="2"/>
      <c r="B2504" s="86"/>
      <c r="C2504" s="87"/>
      <c r="D2504" s="88"/>
      <c r="E2504" s="89"/>
      <c r="F2504" s="90"/>
      <c r="G2504" s="2"/>
      <c r="H2504" s="38" t="str">
        <f t="shared" si="190"/>
        <v/>
      </c>
      <c r="I2504" s="2"/>
      <c r="M2504" s="6" t="str">
        <f t="shared" si="191"/>
        <v/>
      </c>
      <c r="N2504" s="7" t="str">
        <f>IF($D2504="", "", IF(COUNTIF(Budgets!$T$11:$T$20, $D2504)&gt;0, $F$9, IF(COUNTIF(Budgets!$T$22:$T$46, $D2504)&gt;0, $E$9, "")))</f>
        <v/>
      </c>
      <c r="P2504" s="12" t="str">
        <f t="shared" si="192"/>
        <v/>
      </c>
      <c r="R2504" s="12" t="str">
        <f t="shared" si="193"/>
        <v/>
      </c>
      <c r="T2504" s="12" t="str">
        <f ca="1">IFERROR(INDEX(Report!$BE$6:$BE$17, MATCH($P2504, Report!$AZ$6:$AZ$17, 0)), "")</f>
        <v/>
      </c>
      <c r="V2504" s="12" t="str">
        <f t="shared" ca="1" si="194"/>
        <v/>
      </c>
      <c r="X2504" s="12" t="str">
        <f>IF($B2504="", "", IF(OR(ISNUMBER($B2504)=FALSE, $B2504&lt;Report!$AX$6, $B2504&gt;Report!$AY$17), "Red", ""))</f>
        <v/>
      </c>
    </row>
    <row r="2505" spans="1:24" x14ac:dyDescent="0.25">
      <c r="A2505" s="2"/>
      <c r="B2505" s="86"/>
      <c r="C2505" s="87"/>
      <c r="D2505" s="88"/>
      <c r="E2505" s="89"/>
      <c r="F2505" s="90"/>
      <c r="G2505" s="2"/>
      <c r="H2505" s="38" t="str">
        <f t="shared" si="190"/>
        <v/>
      </c>
      <c r="I2505" s="2"/>
      <c r="M2505" s="6" t="str">
        <f t="shared" si="191"/>
        <v/>
      </c>
      <c r="N2505" s="7" t="str">
        <f>IF($D2505="", "", IF(COUNTIF(Budgets!$T$11:$T$20, $D2505)&gt;0, $F$9, IF(COUNTIF(Budgets!$T$22:$T$46, $D2505)&gt;0, $E$9, "")))</f>
        <v/>
      </c>
      <c r="P2505" s="12" t="str">
        <f t="shared" si="192"/>
        <v/>
      </c>
      <c r="R2505" s="12" t="str">
        <f t="shared" si="193"/>
        <v/>
      </c>
      <c r="T2505" s="12" t="str">
        <f ca="1">IFERROR(INDEX(Report!$BE$6:$BE$17, MATCH($P2505, Report!$AZ$6:$AZ$17, 0)), "")</f>
        <v/>
      </c>
      <c r="V2505" s="12" t="str">
        <f t="shared" ca="1" si="194"/>
        <v/>
      </c>
      <c r="X2505" s="12" t="str">
        <f>IF($B2505="", "", IF(OR(ISNUMBER($B2505)=FALSE, $B2505&lt;Report!$AX$6, $B2505&gt;Report!$AY$17), "Red", ""))</f>
        <v/>
      </c>
    </row>
    <row r="2506" spans="1:24" x14ac:dyDescent="0.25">
      <c r="A2506" s="2"/>
      <c r="B2506" s="86"/>
      <c r="C2506" s="87"/>
      <c r="D2506" s="88"/>
      <c r="E2506" s="89"/>
      <c r="F2506" s="90"/>
      <c r="G2506" s="2"/>
      <c r="H2506" s="38" t="str">
        <f t="shared" si="190"/>
        <v/>
      </c>
      <c r="I2506" s="2"/>
      <c r="M2506" s="6" t="str">
        <f t="shared" si="191"/>
        <v/>
      </c>
      <c r="N2506" s="7" t="str">
        <f>IF($D2506="", "", IF(COUNTIF(Budgets!$T$11:$T$20, $D2506)&gt;0, $F$9, IF(COUNTIF(Budgets!$T$22:$T$46, $D2506)&gt;0, $E$9, "")))</f>
        <v/>
      </c>
      <c r="P2506" s="12" t="str">
        <f t="shared" si="192"/>
        <v/>
      </c>
      <c r="R2506" s="12" t="str">
        <f t="shared" si="193"/>
        <v/>
      </c>
      <c r="T2506" s="12" t="str">
        <f ca="1">IFERROR(INDEX(Report!$BE$6:$BE$17, MATCH($P2506, Report!$AZ$6:$AZ$17, 0)), "")</f>
        <v/>
      </c>
      <c r="V2506" s="12" t="str">
        <f t="shared" ca="1" si="194"/>
        <v/>
      </c>
      <c r="X2506" s="12" t="str">
        <f>IF($B2506="", "", IF(OR(ISNUMBER($B2506)=FALSE, $B2506&lt;Report!$AX$6, $B2506&gt;Report!$AY$17), "Red", ""))</f>
        <v/>
      </c>
    </row>
    <row r="2507" spans="1:24" x14ac:dyDescent="0.25">
      <c r="A2507" s="2"/>
      <c r="B2507" s="86"/>
      <c r="C2507" s="87"/>
      <c r="D2507" s="88"/>
      <c r="E2507" s="89"/>
      <c r="F2507" s="90"/>
      <c r="G2507" s="2"/>
      <c r="H2507" s="38" t="str">
        <f t="shared" si="190"/>
        <v/>
      </c>
      <c r="I2507" s="2"/>
      <c r="M2507" s="6" t="str">
        <f t="shared" si="191"/>
        <v/>
      </c>
      <c r="N2507" s="7" t="str">
        <f>IF($D2507="", "", IF(COUNTIF(Budgets!$T$11:$T$20, $D2507)&gt;0, $F$9, IF(COUNTIF(Budgets!$T$22:$T$46, $D2507)&gt;0, $E$9, "")))</f>
        <v/>
      </c>
      <c r="P2507" s="12" t="str">
        <f t="shared" si="192"/>
        <v/>
      </c>
      <c r="R2507" s="12" t="str">
        <f t="shared" si="193"/>
        <v/>
      </c>
      <c r="T2507" s="12" t="str">
        <f ca="1">IFERROR(INDEX(Report!$BE$6:$BE$17, MATCH($P2507, Report!$AZ$6:$AZ$17, 0)), "")</f>
        <v/>
      </c>
      <c r="V2507" s="12" t="str">
        <f t="shared" ca="1" si="194"/>
        <v/>
      </c>
      <c r="X2507" s="12" t="str">
        <f>IF($B2507="", "", IF(OR(ISNUMBER($B2507)=FALSE, $B2507&lt;Report!$AX$6, $B2507&gt;Report!$AY$17), "Red", ""))</f>
        <v/>
      </c>
    </row>
    <row r="2508" spans="1:24" x14ac:dyDescent="0.25">
      <c r="A2508" s="2"/>
      <c r="B2508" s="86"/>
      <c r="C2508" s="87"/>
      <c r="D2508" s="88"/>
      <c r="E2508" s="89"/>
      <c r="F2508" s="90"/>
      <c r="G2508" s="2"/>
      <c r="H2508" s="38" t="str">
        <f t="shared" ref="H2508:H2571" si="195">IF(OR($M2508="", $N2508=""), "", IF($M2508=$N2508, "", $H$9))</f>
        <v/>
      </c>
      <c r="I2508" s="2"/>
      <c r="M2508" s="6" t="str">
        <f t="shared" ref="M2508:M2571" si="196">IF(AND($E2508="", $F2508=""), "", IF(AND(NOT($E2508=""), NOT($F2508="")), "", IF($E2508="", $F$9, IF($F2508="", $E$9, ""))))</f>
        <v/>
      </c>
      <c r="N2508" s="7" t="str">
        <f>IF($D2508="", "", IF(COUNTIF(Budgets!$T$11:$T$20, $D2508)&gt;0, $F$9, IF(COUNTIF(Budgets!$T$22:$T$46, $D2508)&gt;0, $E$9, "")))</f>
        <v/>
      </c>
      <c r="P2508" s="12" t="str">
        <f t="shared" ref="P2508:P2571" si="197">IF($B2508="", "", IFERROR(TEXT($B2508, "mmm yyyy"), ""))</f>
        <v/>
      </c>
      <c r="R2508" s="12" t="str">
        <f t="shared" ref="R2508:R2571" si="198">IF(OR($P2508="", $D2508=""), "", CONCATENATE($D2508, " - ", $P2508))</f>
        <v/>
      </c>
      <c r="T2508" s="12" t="str">
        <f ca="1">IFERROR(INDEX(Report!$BE$6:$BE$17, MATCH($P2508, Report!$AZ$6:$AZ$17, 0)), "")</f>
        <v/>
      </c>
      <c r="V2508" s="12" t="str">
        <f t="shared" ref="V2508:V2571" ca="1" si="199">IF($T2508="X", IF($D2508="", "", $D2508), "")</f>
        <v/>
      </c>
      <c r="X2508" s="12" t="str">
        <f>IF($B2508="", "", IF(OR(ISNUMBER($B2508)=FALSE, $B2508&lt;Report!$AX$6, $B2508&gt;Report!$AY$17), "Red", ""))</f>
        <v/>
      </c>
    </row>
    <row r="2509" spans="1:24" x14ac:dyDescent="0.25">
      <c r="A2509" s="2"/>
      <c r="B2509" s="86"/>
      <c r="C2509" s="87"/>
      <c r="D2509" s="88"/>
      <c r="E2509" s="89"/>
      <c r="F2509" s="90"/>
      <c r="G2509" s="2"/>
      <c r="H2509" s="38" t="str">
        <f t="shared" si="195"/>
        <v/>
      </c>
      <c r="I2509" s="2"/>
      <c r="M2509" s="6" t="str">
        <f t="shared" si="196"/>
        <v/>
      </c>
      <c r="N2509" s="7" t="str">
        <f>IF($D2509="", "", IF(COUNTIF(Budgets!$T$11:$T$20, $D2509)&gt;0, $F$9, IF(COUNTIF(Budgets!$T$22:$T$46, $D2509)&gt;0, $E$9, "")))</f>
        <v/>
      </c>
      <c r="P2509" s="12" t="str">
        <f t="shared" si="197"/>
        <v/>
      </c>
      <c r="R2509" s="12" t="str">
        <f t="shared" si="198"/>
        <v/>
      </c>
      <c r="T2509" s="12" t="str">
        <f ca="1">IFERROR(INDEX(Report!$BE$6:$BE$17, MATCH($P2509, Report!$AZ$6:$AZ$17, 0)), "")</f>
        <v/>
      </c>
      <c r="V2509" s="12" t="str">
        <f t="shared" ca="1" si="199"/>
        <v/>
      </c>
      <c r="X2509" s="12" t="str">
        <f>IF($B2509="", "", IF(OR(ISNUMBER($B2509)=FALSE, $B2509&lt;Report!$AX$6, $B2509&gt;Report!$AY$17), "Red", ""))</f>
        <v/>
      </c>
    </row>
    <row r="2510" spans="1:24" x14ac:dyDescent="0.25">
      <c r="A2510" s="2"/>
      <c r="B2510" s="86"/>
      <c r="C2510" s="87"/>
      <c r="D2510" s="88"/>
      <c r="E2510" s="89"/>
      <c r="F2510" s="90"/>
      <c r="G2510" s="2"/>
      <c r="H2510" s="38" t="str">
        <f t="shared" si="195"/>
        <v/>
      </c>
      <c r="I2510" s="2"/>
      <c r="M2510" s="6" t="str">
        <f t="shared" si="196"/>
        <v/>
      </c>
      <c r="N2510" s="7" t="str">
        <f>IF($D2510="", "", IF(COUNTIF(Budgets!$T$11:$T$20, $D2510)&gt;0, $F$9, IF(COUNTIF(Budgets!$T$22:$T$46, $D2510)&gt;0, $E$9, "")))</f>
        <v/>
      </c>
      <c r="P2510" s="12" t="str">
        <f t="shared" si="197"/>
        <v/>
      </c>
      <c r="R2510" s="12" t="str">
        <f t="shared" si="198"/>
        <v/>
      </c>
      <c r="T2510" s="12" t="str">
        <f ca="1">IFERROR(INDEX(Report!$BE$6:$BE$17, MATCH($P2510, Report!$AZ$6:$AZ$17, 0)), "")</f>
        <v/>
      </c>
      <c r="V2510" s="12" t="str">
        <f t="shared" ca="1" si="199"/>
        <v/>
      </c>
      <c r="X2510" s="12" t="str">
        <f>IF($B2510="", "", IF(OR(ISNUMBER($B2510)=FALSE, $B2510&lt;Report!$AX$6, $B2510&gt;Report!$AY$17), "Red", ""))</f>
        <v/>
      </c>
    </row>
    <row r="2511" spans="1:24" x14ac:dyDescent="0.25">
      <c r="A2511" s="2"/>
      <c r="B2511" s="86"/>
      <c r="C2511" s="87"/>
      <c r="D2511" s="88"/>
      <c r="E2511" s="89"/>
      <c r="F2511" s="90"/>
      <c r="G2511" s="2"/>
      <c r="H2511" s="38" t="str">
        <f t="shared" si="195"/>
        <v/>
      </c>
      <c r="I2511" s="2"/>
      <c r="M2511" s="6" t="str">
        <f t="shared" si="196"/>
        <v/>
      </c>
      <c r="N2511" s="7" t="str">
        <f>IF($D2511="", "", IF(COUNTIF(Budgets!$T$11:$T$20, $D2511)&gt;0, $F$9, IF(COUNTIF(Budgets!$T$22:$T$46, $D2511)&gt;0, $E$9, "")))</f>
        <v/>
      </c>
      <c r="P2511" s="12" t="str">
        <f t="shared" si="197"/>
        <v/>
      </c>
      <c r="R2511" s="12" t="str">
        <f t="shared" si="198"/>
        <v/>
      </c>
      <c r="T2511" s="12" t="str">
        <f ca="1">IFERROR(INDEX(Report!$BE$6:$BE$17, MATCH($P2511, Report!$AZ$6:$AZ$17, 0)), "")</f>
        <v/>
      </c>
      <c r="V2511" s="12" t="str">
        <f t="shared" ca="1" si="199"/>
        <v/>
      </c>
      <c r="X2511" s="12" t="str">
        <f>IF($B2511="", "", IF(OR(ISNUMBER($B2511)=FALSE, $B2511&lt;Report!$AX$6, $B2511&gt;Report!$AY$17), "Red", ""))</f>
        <v/>
      </c>
    </row>
    <row r="2512" spans="1:24" x14ac:dyDescent="0.25">
      <c r="A2512" s="2"/>
      <c r="B2512" s="86"/>
      <c r="C2512" s="87"/>
      <c r="D2512" s="88"/>
      <c r="E2512" s="89"/>
      <c r="F2512" s="90"/>
      <c r="G2512" s="2"/>
      <c r="H2512" s="38" t="str">
        <f t="shared" si="195"/>
        <v/>
      </c>
      <c r="I2512" s="2"/>
      <c r="M2512" s="6" t="str">
        <f t="shared" si="196"/>
        <v/>
      </c>
      <c r="N2512" s="7" t="str">
        <f>IF($D2512="", "", IF(COUNTIF(Budgets!$T$11:$T$20, $D2512)&gt;0, $F$9, IF(COUNTIF(Budgets!$T$22:$T$46, $D2512)&gt;0, $E$9, "")))</f>
        <v/>
      </c>
      <c r="P2512" s="12" t="str">
        <f t="shared" si="197"/>
        <v/>
      </c>
      <c r="R2512" s="12" t="str">
        <f t="shared" si="198"/>
        <v/>
      </c>
      <c r="T2512" s="12" t="str">
        <f ca="1">IFERROR(INDEX(Report!$BE$6:$BE$17, MATCH($P2512, Report!$AZ$6:$AZ$17, 0)), "")</f>
        <v/>
      </c>
      <c r="V2512" s="12" t="str">
        <f t="shared" ca="1" si="199"/>
        <v/>
      </c>
      <c r="X2512" s="12" t="str">
        <f>IF($B2512="", "", IF(OR(ISNUMBER($B2512)=FALSE, $B2512&lt;Report!$AX$6, $B2512&gt;Report!$AY$17), "Red", ""))</f>
        <v/>
      </c>
    </row>
    <row r="2513" spans="1:24" x14ac:dyDescent="0.25">
      <c r="A2513" s="2"/>
      <c r="B2513" s="86"/>
      <c r="C2513" s="87"/>
      <c r="D2513" s="88"/>
      <c r="E2513" s="89"/>
      <c r="F2513" s="90"/>
      <c r="G2513" s="2"/>
      <c r="H2513" s="38" t="str">
        <f t="shared" si="195"/>
        <v/>
      </c>
      <c r="I2513" s="2"/>
      <c r="M2513" s="6" t="str">
        <f t="shared" si="196"/>
        <v/>
      </c>
      <c r="N2513" s="7" t="str">
        <f>IF($D2513="", "", IF(COUNTIF(Budgets!$T$11:$T$20, $D2513)&gt;0, $F$9, IF(COUNTIF(Budgets!$T$22:$T$46, $D2513)&gt;0, $E$9, "")))</f>
        <v/>
      </c>
      <c r="P2513" s="12" t="str">
        <f t="shared" si="197"/>
        <v/>
      </c>
      <c r="R2513" s="12" t="str">
        <f t="shared" si="198"/>
        <v/>
      </c>
      <c r="T2513" s="12" t="str">
        <f ca="1">IFERROR(INDEX(Report!$BE$6:$BE$17, MATCH($P2513, Report!$AZ$6:$AZ$17, 0)), "")</f>
        <v/>
      </c>
      <c r="V2513" s="12" t="str">
        <f t="shared" ca="1" si="199"/>
        <v/>
      </c>
      <c r="X2513" s="12" t="str">
        <f>IF($B2513="", "", IF(OR(ISNUMBER($B2513)=FALSE, $B2513&lt;Report!$AX$6, $B2513&gt;Report!$AY$17), "Red", ""))</f>
        <v/>
      </c>
    </row>
    <row r="2514" spans="1:24" x14ac:dyDescent="0.25">
      <c r="A2514" s="2"/>
      <c r="B2514" s="86"/>
      <c r="C2514" s="87"/>
      <c r="D2514" s="88"/>
      <c r="E2514" s="89"/>
      <c r="F2514" s="90"/>
      <c r="G2514" s="2"/>
      <c r="H2514" s="38" t="str">
        <f t="shared" si="195"/>
        <v/>
      </c>
      <c r="I2514" s="2"/>
      <c r="M2514" s="6" t="str">
        <f t="shared" si="196"/>
        <v/>
      </c>
      <c r="N2514" s="7" t="str">
        <f>IF($D2514="", "", IF(COUNTIF(Budgets!$T$11:$T$20, $D2514)&gt;0, $F$9, IF(COUNTIF(Budgets!$T$22:$T$46, $D2514)&gt;0, $E$9, "")))</f>
        <v/>
      </c>
      <c r="P2514" s="12" t="str">
        <f t="shared" si="197"/>
        <v/>
      </c>
      <c r="R2514" s="12" t="str">
        <f t="shared" si="198"/>
        <v/>
      </c>
      <c r="T2514" s="12" t="str">
        <f ca="1">IFERROR(INDEX(Report!$BE$6:$BE$17, MATCH($P2514, Report!$AZ$6:$AZ$17, 0)), "")</f>
        <v/>
      </c>
      <c r="V2514" s="12" t="str">
        <f t="shared" ca="1" si="199"/>
        <v/>
      </c>
      <c r="X2514" s="12" t="str">
        <f>IF($B2514="", "", IF(OR(ISNUMBER($B2514)=FALSE, $B2514&lt;Report!$AX$6, $B2514&gt;Report!$AY$17), "Red", ""))</f>
        <v/>
      </c>
    </row>
    <row r="2515" spans="1:24" x14ac:dyDescent="0.25">
      <c r="A2515" s="2"/>
      <c r="B2515" s="86"/>
      <c r="C2515" s="87"/>
      <c r="D2515" s="88"/>
      <c r="E2515" s="89"/>
      <c r="F2515" s="90"/>
      <c r="G2515" s="2"/>
      <c r="H2515" s="38" t="str">
        <f t="shared" si="195"/>
        <v/>
      </c>
      <c r="I2515" s="2"/>
      <c r="M2515" s="6" t="str">
        <f t="shared" si="196"/>
        <v/>
      </c>
      <c r="N2515" s="7" t="str">
        <f>IF($D2515="", "", IF(COUNTIF(Budgets!$T$11:$T$20, $D2515)&gt;0, $F$9, IF(COUNTIF(Budgets!$T$22:$T$46, $D2515)&gt;0, $E$9, "")))</f>
        <v/>
      </c>
      <c r="P2515" s="12" t="str">
        <f t="shared" si="197"/>
        <v/>
      </c>
      <c r="R2515" s="12" t="str">
        <f t="shared" si="198"/>
        <v/>
      </c>
      <c r="T2515" s="12" t="str">
        <f ca="1">IFERROR(INDEX(Report!$BE$6:$BE$17, MATCH($P2515, Report!$AZ$6:$AZ$17, 0)), "")</f>
        <v/>
      </c>
      <c r="V2515" s="12" t="str">
        <f t="shared" ca="1" si="199"/>
        <v/>
      </c>
      <c r="X2515" s="12" t="str">
        <f>IF($B2515="", "", IF(OR(ISNUMBER($B2515)=FALSE, $B2515&lt;Report!$AX$6, $B2515&gt;Report!$AY$17), "Red", ""))</f>
        <v/>
      </c>
    </row>
    <row r="2516" spans="1:24" x14ac:dyDescent="0.25">
      <c r="A2516" s="2"/>
      <c r="B2516" s="86"/>
      <c r="C2516" s="87"/>
      <c r="D2516" s="88"/>
      <c r="E2516" s="89"/>
      <c r="F2516" s="90"/>
      <c r="G2516" s="2"/>
      <c r="H2516" s="38" t="str">
        <f t="shared" si="195"/>
        <v/>
      </c>
      <c r="I2516" s="2"/>
      <c r="M2516" s="6" t="str">
        <f t="shared" si="196"/>
        <v/>
      </c>
      <c r="N2516" s="7" t="str">
        <f>IF($D2516="", "", IF(COUNTIF(Budgets!$T$11:$T$20, $D2516)&gt;0, $F$9, IF(COUNTIF(Budgets!$T$22:$T$46, $D2516)&gt;0, $E$9, "")))</f>
        <v/>
      </c>
      <c r="P2516" s="12" t="str">
        <f t="shared" si="197"/>
        <v/>
      </c>
      <c r="R2516" s="12" t="str">
        <f t="shared" si="198"/>
        <v/>
      </c>
      <c r="T2516" s="12" t="str">
        <f ca="1">IFERROR(INDEX(Report!$BE$6:$BE$17, MATCH($P2516, Report!$AZ$6:$AZ$17, 0)), "")</f>
        <v/>
      </c>
      <c r="V2516" s="12" t="str">
        <f t="shared" ca="1" si="199"/>
        <v/>
      </c>
      <c r="X2516" s="12" t="str">
        <f>IF($B2516="", "", IF(OR(ISNUMBER($B2516)=FALSE, $B2516&lt;Report!$AX$6, $B2516&gt;Report!$AY$17), "Red", ""))</f>
        <v/>
      </c>
    </row>
    <row r="2517" spans="1:24" x14ac:dyDescent="0.25">
      <c r="A2517" s="2"/>
      <c r="B2517" s="86"/>
      <c r="C2517" s="87"/>
      <c r="D2517" s="88"/>
      <c r="E2517" s="89"/>
      <c r="F2517" s="90"/>
      <c r="G2517" s="2"/>
      <c r="H2517" s="38" t="str">
        <f t="shared" si="195"/>
        <v/>
      </c>
      <c r="I2517" s="2"/>
      <c r="M2517" s="6" t="str">
        <f t="shared" si="196"/>
        <v/>
      </c>
      <c r="N2517" s="7" t="str">
        <f>IF($D2517="", "", IF(COUNTIF(Budgets!$T$11:$T$20, $D2517)&gt;0, $F$9, IF(COUNTIF(Budgets!$T$22:$T$46, $D2517)&gt;0, $E$9, "")))</f>
        <v/>
      </c>
      <c r="P2517" s="12" t="str">
        <f t="shared" si="197"/>
        <v/>
      </c>
      <c r="R2517" s="12" t="str">
        <f t="shared" si="198"/>
        <v/>
      </c>
      <c r="T2517" s="12" t="str">
        <f ca="1">IFERROR(INDEX(Report!$BE$6:$BE$17, MATCH($P2517, Report!$AZ$6:$AZ$17, 0)), "")</f>
        <v/>
      </c>
      <c r="V2517" s="12" t="str">
        <f t="shared" ca="1" si="199"/>
        <v/>
      </c>
      <c r="X2517" s="12" t="str">
        <f>IF($B2517="", "", IF(OR(ISNUMBER($B2517)=FALSE, $B2517&lt;Report!$AX$6, $B2517&gt;Report!$AY$17), "Red", ""))</f>
        <v/>
      </c>
    </row>
    <row r="2518" spans="1:24" x14ac:dyDescent="0.25">
      <c r="A2518" s="2"/>
      <c r="B2518" s="86"/>
      <c r="C2518" s="87"/>
      <c r="D2518" s="88"/>
      <c r="E2518" s="89"/>
      <c r="F2518" s="90"/>
      <c r="G2518" s="2"/>
      <c r="H2518" s="38" t="str">
        <f t="shared" si="195"/>
        <v/>
      </c>
      <c r="I2518" s="2"/>
      <c r="M2518" s="6" t="str">
        <f t="shared" si="196"/>
        <v/>
      </c>
      <c r="N2518" s="7" t="str">
        <f>IF($D2518="", "", IF(COUNTIF(Budgets!$T$11:$T$20, $D2518)&gt;0, $F$9, IF(COUNTIF(Budgets!$T$22:$T$46, $D2518)&gt;0, $E$9, "")))</f>
        <v/>
      </c>
      <c r="P2518" s="12" t="str">
        <f t="shared" si="197"/>
        <v/>
      </c>
      <c r="R2518" s="12" t="str">
        <f t="shared" si="198"/>
        <v/>
      </c>
      <c r="T2518" s="12" t="str">
        <f ca="1">IFERROR(INDEX(Report!$BE$6:$BE$17, MATCH($P2518, Report!$AZ$6:$AZ$17, 0)), "")</f>
        <v/>
      </c>
      <c r="V2518" s="12" t="str">
        <f t="shared" ca="1" si="199"/>
        <v/>
      </c>
      <c r="X2518" s="12" t="str">
        <f>IF($B2518="", "", IF(OR(ISNUMBER($B2518)=FALSE, $B2518&lt;Report!$AX$6, $B2518&gt;Report!$AY$17), "Red", ""))</f>
        <v/>
      </c>
    </row>
    <row r="2519" spans="1:24" x14ac:dyDescent="0.25">
      <c r="A2519" s="2"/>
      <c r="B2519" s="86"/>
      <c r="C2519" s="87"/>
      <c r="D2519" s="88"/>
      <c r="E2519" s="89"/>
      <c r="F2519" s="90"/>
      <c r="G2519" s="2"/>
      <c r="H2519" s="38" t="str">
        <f t="shared" si="195"/>
        <v/>
      </c>
      <c r="I2519" s="2"/>
      <c r="M2519" s="6" t="str">
        <f t="shared" si="196"/>
        <v/>
      </c>
      <c r="N2519" s="7" t="str">
        <f>IF($D2519="", "", IF(COUNTIF(Budgets!$T$11:$T$20, $D2519)&gt;0, $F$9, IF(COUNTIF(Budgets!$T$22:$T$46, $D2519)&gt;0, $E$9, "")))</f>
        <v/>
      </c>
      <c r="P2519" s="12" t="str">
        <f t="shared" si="197"/>
        <v/>
      </c>
      <c r="R2519" s="12" t="str">
        <f t="shared" si="198"/>
        <v/>
      </c>
      <c r="T2519" s="12" t="str">
        <f ca="1">IFERROR(INDEX(Report!$BE$6:$BE$17, MATCH($P2519, Report!$AZ$6:$AZ$17, 0)), "")</f>
        <v/>
      </c>
      <c r="V2519" s="12" t="str">
        <f t="shared" ca="1" si="199"/>
        <v/>
      </c>
      <c r="X2519" s="12" t="str">
        <f>IF($B2519="", "", IF(OR(ISNUMBER($B2519)=FALSE, $B2519&lt;Report!$AX$6, $B2519&gt;Report!$AY$17), "Red", ""))</f>
        <v/>
      </c>
    </row>
    <row r="2520" spans="1:24" x14ac:dyDescent="0.25">
      <c r="A2520" s="2"/>
      <c r="B2520" s="86"/>
      <c r="C2520" s="87"/>
      <c r="D2520" s="88"/>
      <c r="E2520" s="89"/>
      <c r="F2520" s="90"/>
      <c r="G2520" s="2"/>
      <c r="H2520" s="38" t="str">
        <f t="shared" si="195"/>
        <v/>
      </c>
      <c r="I2520" s="2"/>
      <c r="M2520" s="6" t="str">
        <f t="shared" si="196"/>
        <v/>
      </c>
      <c r="N2520" s="7" t="str">
        <f>IF($D2520="", "", IF(COUNTIF(Budgets!$T$11:$T$20, $D2520)&gt;0, $F$9, IF(COUNTIF(Budgets!$T$22:$T$46, $D2520)&gt;0, $E$9, "")))</f>
        <v/>
      </c>
      <c r="P2520" s="12" t="str">
        <f t="shared" si="197"/>
        <v/>
      </c>
      <c r="R2520" s="12" t="str">
        <f t="shared" si="198"/>
        <v/>
      </c>
      <c r="T2520" s="12" t="str">
        <f ca="1">IFERROR(INDEX(Report!$BE$6:$BE$17, MATCH($P2520, Report!$AZ$6:$AZ$17, 0)), "")</f>
        <v/>
      </c>
      <c r="V2520" s="12" t="str">
        <f t="shared" ca="1" si="199"/>
        <v/>
      </c>
      <c r="X2520" s="12" t="str">
        <f>IF($B2520="", "", IF(OR(ISNUMBER($B2520)=FALSE, $B2520&lt;Report!$AX$6, $B2520&gt;Report!$AY$17), "Red", ""))</f>
        <v/>
      </c>
    </row>
    <row r="2521" spans="1:24" x14ac:dyDescent="0.25">
      <c r="A2521" s="2"/>
      <c r="B2521" s="86"/>
      <c r="C2521" s="87"/>
      <c r="D2521" s="88"/>
      <c r="E2521" s="89"/>
      <c r="F2521" s="90"/>
      <c r="G2521" s="2"/>
      <c r="H2521" s="38" t="str">
        <f t="shared" si="195"/>
        <v/>
      </c>
      <c r="I2521" s="2"/>
      <c r="M2521" s="6" t="str">
        <f t="shared" si="196"/>
        <v/>
      </c>
      <c r="N2521" s="7" t="str">
        <f>IF($D2521="", "", IF(COUNTIF(Budgets!$T$11:$T$20, $D2521)&gt;0, $F$9, IF(COUNTIF(Budgets!$T$22:$T$46, $D2521)&gt;0, $E$9, "")))</f>
        <v/>
      </c>
      <c r="P2521" s="12" t="str">
        <f t="shared" si="197"/>
        <v/>
      </c>
      <c r="R2521" s="12" t="str">
        <f t="shared" si="198"/>
        <v/>
      </c>
      <c r="T2521" s="12" t="str">
        <f ca="1">IFERROR(INDEX(Report!$BE$6:$BE$17, MATCH($P2521, Report!$AZ$6:$AZ$17, 0)), "")</f>
        <v/>
      </c>
      <c r="V2521" s="12" t="str">
        <f t="shared" ca="1" si="199"/>
        <v/>
      </c>
      <c r="X2521" s="12" t="str">
        <f>IF($B2521="", "", IF(OR(ISNUMBER($B2521)=FALSE, $B2521&lt;Report!$AX$6, $B2521&gt;Report!$AY$17), "Red", ""))</f>
        <v/>
      </c>
    </row>
    <row r="2522" spans="1:24" x14ac:dyDescent="0.25">
      <c r="A2522" s="2"/>
      <c r="B2522" s="86"/>
      <c r="C2522" s="87"/>
      <c r="D2522" s="88"/>
      <c r="E2522" s="89"/>
      <c r="F2522" s="90"/>
      <c r="G2522" s="2"/>
      <c r="H2522" s="38" t="str">
        <f t="shared" si="195"/>
        <v/>
      </c>
      <c r="I2522" s="2"/>
      <c r="M2522" s="6" t="str">
        <f t="shared" si="196"/>
        <v/>
      </c>
      <c r="N2522" s="7" t="str">
        <f>IF($D2522="", "", IF(COUNTIF(Budgets!$T$11:$T$20, $D2522)&gt;0, $F$9, IF(COUNTIF(Budgets!$T$22:$T$46, $D2522)&gt;0, $E$9, "")))</f>
        <v/>
      </c>
      <c r="P2522" s="12" t="str">
        <f t="shared" si="197"/>
        <v/>
      </c>
      <c r="R2522" s="12" t="str">
        <f t="shared" si="198"/>
        <v/>
      </c>
      <c r="T2522" s="12" t="str">
        <f ca="1">IFERROR(INDEX(Report!$BE$6:$BE$17, MATCH($P2522, Report!$AZ$6:$AZ$17, 0)), "")</f>
        <v/>
      </c>
      <c r="V2522" s="12" t="str">
        <f t="shared" ca="1" si="199"/>
        <v/>
      </c>
      <c r="X2522" s="12" t="str">
        <f>IF($B2522="", "", IF(OR(ISNUMBER($B2522)=FALSE, $B2522&lt;Report!$AX$6, $B2522&gt;Report!$AY$17), "Red", ""))</f>
        <v/>
      </c>
    </row>
    <row r="2523" spans="1:24" x14ac:dyDescent="0.25">
      <c r="A2523" s="2"/>
      <c r="B2523" s="86"/>
      <c r="C2523" s="87"/>
      <c r="D2523" s="88"/>
      <c r="E2523" s="89"/>
      <c r="F2523" s="90"/>
      <c r="G2523" s="2"/>
      <c r="H2523" s="38" t="str">
        <f t="shared" si="195"/>
        <v/>
      </c>
      <c r="I2523" s="2"/>
      <c r="M2523" s="6" t="str">
        <f t="shared" si="196"/>
        <v/>
      </c>
      <c r="N2523" s="7" t="str">
        <f>IF($D2523="", "", IF(COUNTIF(Budgets!$T$11:$T$20, $D2523)&gt;0, $F$9, IF(COUNTIF(Budgets!$T$22:$T$46, $D2523)&gt;0, $E$9, "")))</f>
        <v/>
      </c>
      <c r="P2523" s="12" t="str">
        <f t="shared" si="197"/>
        <v/>
      </c>
      <c r="R2523" s="12" t="str">
        <f t="shared" si="198"/>
        <v/>
      </c>
      <c r="T2523" s="12" t="str">
        <f ca="1">IFERROR(INDEX(Report!$BE$6:$BE$17, MATCH($P2523, Report!$AZ$6:$AZ$17, 0)), "")</f>
        <v/>
      </c>
      <c r="V2523" s="12" t="str">
        <f t="shared" ca="1" si="199"/>
        <v/>
      </c>
      <c r="X2523" s="12" t="str">
        <f>IF($B2523="", "", IF(OR(ISNUMBER($B2523)=FALSE, $B2523&lt;Report!$AX$6, $B2523&gt;Report!$AY$17), "Red", ""))</f>
        <v/>
      </c>
    </row>
    <row r="2524" spans="1:24" x14ac:dyDescent="0.25">
      <c r="A2524" s="2"/>
      <c r="B2524" s="86"/>
      <c r="C2524" s="87"/>
      <c r="D2524" s="88"/>
      <c r="E2524" s="89"/>
      <c r="F2524" s="90"/>
      <c r="G2524" s="2"/>
      <c r="H2524" s="38" t="str">
        <f t="shared" si="195"/>
        <v/>
      </c>
      <c r="I2524" s="2"/>
      <c r="M2524" s="6" t="str">
        <f t="shared" si="196"/>
        <v/>
      </c>
      <c r="N2524" s="7" t="str">
        <f>IF($D2524="", "", IF(COUNTIF(Budgets!$T$11:$T$20, $D2524)&gt;0, $F$9, IF(COUNTIF(Budgets!$T$22:$T$46, $D2524)&gt;0, $E$9, "")))</f>
        <v/>
      </c>
      <c r="P2524" s="12" t="str">
        <f t="shared" si="197"/>
        <v/>
      </c>
      <c r="R2524" s="12" t="str">
        <f t="shared" si="198"/>
        <v/>
      </c>
      <c r="T2524" s="12" t="str">
        <f ca="1">IFERROR(INDEX(Report!$BE$6:$BE$17, MATCH($P2524, Report!$AZ$6:$AZ$17, 0)), "")</f>
        <v/>
      </c>
      <c r="V2524" s="12" t="str">
        <f t="shared" ca="1" si="199"/>
        <v/>
      </c>
      <c r="X2524" s="12" t="str">
        <f>IF($B2524="", "", IF(OR(ISNUMBER($B2524)=FALSE, $B2524&lt;Report!$AX$6, $B2524&gt;Report!$AY$17), "Red", ""))</f>
        <v/>
      </c>
    </row>
    <row r="2525" spans="1:24" x14ac:dyDescent="0.25">
      <c r="A2525" s="2"/>
      <c r="B2525" s="86"/>
      <c r="C2525" s="87"/>
      <c r="D2525" s="88"/>
      <c r="E2525" s="89"/>
      <c r="F2525" s="90"/>
      <c r="G2525" s="2"/>
      <c r="H2525" s="38" t="str">
        <f t="shared" si="195"/>
        <v/>
      </c>
      <c r="I2525" s="2"/>
      <c r="M2525" s="6" t="str">
        <f t="shared" si="196"/>
        <v/>
      </c>
      <c r="N2525" s="7" t="str">
        <f>IF($D2525="", "", IF(COUNTIF(Budgets!$T$11:$T$20, $D2525)&gt;0, $F$9, IF(COUNTIF(Budgets!$T$22:$T$46, $D2525)&gt;0, $E$9, "")))</f>
        <v/>
      </c>
      <c r="P2525" s="12" t="str">
        <f t="shared" si="197"/>
        <v/>
      </c>
      <c r="R2525" s="12" t="str">
        <f t="shared" si="198"/>
        <v/>
      </c>
      <c r="T2525" s="12" t="str">
        <f ca="1">IFERROR(INDEX(Report!$BE$6:$BE$17, MATCH($P2525, Report!$AZ$6:$AZ$17, 0)), "")</f>
        <v/>
      </c>
      <c r="V2525" s="12" t="str">
        <f t="shared" ca="1" si="199"/>
        <v/>
      </c>
      <c r="X2525" s="12" t="str">
        <f>IF($B2525="", "", IF(OR(ISNUMBER($B2525)=FALSE, $B2525&lt;Report!$AX$6, $B2525&gt;Report!$AY$17), "Red", ""))</f>
        <v/>
      </c>
    </row>
    <row r="2526" spans="1:24" x14ac:dyDescent="0.25">
      <c r="A2526" s="2"/>
      <c r="B2526" s="86"/>
      <c r="C2526" s="87"/>
      <c r="D2526" s="88"/>
      <c r="E2526" s="89"/>
      <c r="F2526" s="90"/>
      <c r="G2526" s="2"/>
      <c r="H2526" s="38" t="str">
        <f t="shared" si="195"/>
        <v/>
      </c>
      <c r="I2526" s="2"/>
      <c r="M2526" s="6" t="str">
        <f t="shared" si="196"/>
        <v/>
      </c>
      <c r="N2526" s="7" t="str">
        <f>IF($D2526="", "", IF(COUNTIF(Budgets!$T$11:$T$20, $D2526)&gt;0, $F$9, IF(COUNTIF(Budgets!$T$22:$T$46, $D2526)&gt;0, $E$9, "")))</f>
        <v/>
      </c>
      <c r="P2526" s="12" t="str">
        <f t="shared" si="197"/>
        <v/>
      </c>
      <c r="R2526" s="12" t="str">
        <f t="shared" si="198"/>
        <v/>
      </c>
      <c r="T2526" s="12" t="str">
        <f ca="1">IFERROR(INDEX(Report!$BE$6:$BE$17, MATCH($P2526, Report!$AZ$6:$AZ$17, 0)), "")</f>
        <v/>
      </c>
      <c r="V2526" s="12" t="str">
        <f t="shared" ca="1" si="199"/>
        <v/>
      </c>
      <c r="X2526" s="12" t="str">
        <f>IF($B2526="", "", IF(OR(ISNUMBER($B2526)=FALSE, $B2526&lt;Report!$AX$6, $B2526&gt;Report!$AY$17), "Red", ""))</f>
        <v/>
      </c>
    </row>
    <row r="2527" spans="1:24" x14ac:dyDescent="0.25">
      <c r="A2527" s="2"/>
      <c r="B2527" s="86"/>
      <c r="C2527" s="87"/>
      <c r="D2527" s="88"/>
      <c r="E2527" s="89"/>
      <c r="F2527" s="90"/>
      <c r="G2527" s="2"/>
      <c r="H2527" s="38" t="str">
        <f t="shared" si="195"/>
        <v/>
      </c>
      <c r="I2527" s="2"/>
      <c r="M2527" s="6" t="str">
        <f t="shared" si="196"/>
        <v/>
      </c>
      <c r="N2527" s="7" t="str">
        <f>IF($D2527="", "", IF(COUNTIF(Budgets!$T$11:$T$20, $D2527)&gt;0, $F$9, IF(COUNTIF(Budgets!$T$22:$T$46, $D2527)&gt;0, $E$9, "")))</f>
        <v/>
      </c>
      <c r="P2527" s="12" t="str">
        <f t="shared" si="197"/>
        <v/>
      </c>
      <c r="R2527" s="12" t="str">
        <f t="shared" si="198"/>
        <v/>
      </c>
      <c r="T2527" s="12" t="str">
        <f ca="1">IFERROR(INDEX(Report!$BE$6:$BE$17, MATCH($P2527, Report!$AZ$6:$AZ$17, 0)), "")</f>
        <v/>
      </c>
      <c r="V2527" s="12" t="str">
        <f t="shared" ca="1" si="199"/>
        <v/>
      </c>
      <c r="X2527" s="12" t="str">
        <f>IF($B2527="", "", IF(OR(ISNUMBER($B2527)=FALSE, $B2527&lt;Report!$AX$6, $B2527&gt;Report!$AY$17), "Red", ""))</f>
        <v/>
      </c>
    </row>
    <row r="2528" spans="1:24" x14ac:dyDescent="0.25">
      <c r="A2528" s="2"/>
      <c r="B2528" s="86"/>
      <c r="C2528" s="87"/>
      <c r="D2528" s="88"/>
      <c r="E2528" s="89"/>
      <c r="F2528" s="90"/>
      <c r="G2528" s="2"/>
      <c r="H2528" s="38" t="str">
        <f t="shared" si="195"/>
        <v/>
      </c>
      <c r="I2528" s="2"/>
      <c r="M2528" s="6" t="str">
        <f t="shared" si="196"/>
        <v/>
      </c>
      <c r="N2528" s="7" t="str">
        <f>IF($D2528="", "", IF(COUNTIF(Budgets!$T$11:$T$20, $D2528)&gt;0, $F$9, IF(COUNTIF(Budgets!$T$22:$T$46, $D2528)&gt;0, $E$9, "")))</f>
        <v/>
      </c>
      <c r="P2528" s="12" t="str">
        <f t="shared" si="197"/>
        <v/>
      </c>
      <c r="R2528" s="12" t="str">
        <f t="shared" si="198"/>
        <v/>
      </c>
      <c r="T2528" s="12" t="str">
        <f ca="1">IFERROR(INDEX(Report!$BE$6:$BE$17, MATCH($P2528, Report!$AZ$6:$AZ$17, 0)), "")</f>
        <v/>
      </c>
      <c r="V2528" s="12" t="str">
        <f t="shared" ca="1" si="199"/>
        <v/>
      </c>
      <c r="X2528" s="12" t="str">
        <f>IF($B2528="", "", IF(OR(ISNUMBER($B2528)=FALSE, $B2528&lt;Report!$AX$6, $B2528&gt;Report!$AY$17), "Red", ""))</f>
        <v/>
      </c>
    </row>
    <row r="2529" spans="1:24" x14ac:dyDescent="0.25">
      <c r="A2529" s="2"/>
      <c r="B2529" s="86"/>
      <c r="C2529" s="87"/>
      <c r="D2529" s="88"/>
      <c r="E2529" s="89"/>
      <c r="F2529" s="90"/>
      <c r="G2529" s="2"/>
      <c r="H2529" s="38" t="str">
        <f t="shared" si="195"/>
        <v/>
      </c>
      <c r="I2529" s="2"/>
      <c r="M2529" s="6" t="str">
        <f t="shared" si="196"/>
        <v/>
      </c>
      <c r="N2529" s="7" t="str">
        <f>IF($D2529="", "", IF(COUNTIF(Budgets!$T$11:$T$20, $D2529)&gt;0, $F$9, IF(COUNTIF(Budgets!$T$22:$T$46, $D2529)&gt;0, $E$9, "")))</f>
        <v/>
      </c>
      <c r="P2529" s="12" t="str">
        <f t="shared" si="197"/>
        <v/>
      </c>
      <c r="R2529" s="12" t="str">
        <f t="shared" si="198"/>
        <v/>
      </c>
      <c r="T2529" s="12" t="str">
        <f ca="1">IFERROR(INDEX(Report!$BE$6:$BE$17, MATCH($P2529, Report!$AZ$6:$AZ$17, 0)), "")</f>
        <v/>
      </c>
      <c r="V2529" s="12" t="str">
        <f t="shared" ca="1" si="199"/>
        <v/>
      </c>
      <c r="X2529" s="12" t="str">
        <f>IF($B2529="", "", IF(OR(ISNUMBER($B2529)=FALSE, $B2529&lt;Report!$AX$6, $B2529&gt;Report!$AY$17), "Red", ""))</f>
        <v/>
      </c>
    </row>
    <row r="2530" spans="1:24" x14ac:dyDescent="0.25">
      <c r="A2530" s="2"/>
      <c r="B2530" s="86"/>
      <c r="C2530" s="87"/>
      <c r="D2530" s="88"/>
      <c r="E2530" s="89"/>
      <c r="F2530" s="90"/>
      <c r="G2530" s="2"/>
      <c r="H2530" s="38" t="str">
        <f t="shared" si="195"/>
        <v/>
      </c>
      <c r="I2530" s="2"/>
      <c r="M2530" s="6" t="str">
        <f t="shared" si="196"/>
        <v/>
      </c>
      <c r="N2530" s="7" t="str">
        <f>IF($D2530="", "", IF(COUNTIF(Budgets!$T$11:$T$20, $D2530)&gt;0, $F$9, IF(COUNTIF(Budgets!$T$22:$T$46, $D2530)&gt;0, $E$9, "")))</f>
        <v/>
      </c>
      <c r="P2530" s="12" t="str">
        <f t="shared" si="197"/>
        <v/>
      </c>
      <c r="R2530" s="12" t="str">
        <f t="shared" si="198"/>
        <v/>
      </c>
      <c r="T2530" s="12" t="str">
        <f ca="1">IFERROR(INDEX(Report!$BE$6:$BE$17, MATCH($P2530, Report!$AZ$6:$AZ$17, 0)), "")</f>
        <v/>
      </c>
      <c r="V2530" s="12" t="str">
        <f t="shared" ca="1" si="199"/>
        <v/>
      </c>
      <c r="X2530" s="12" t="str">
        <f>IF($B2530="", "", IF(OR(ISNUMBER($B2530)=FALSE, $B2530&lt;Report!$AX$6, $B2530&gt;Report!$AY$17), "Red", ""))</f>
        <v/>
      </c>
    </row>
    <row r="2531" spans="1:24" x14ac:dyDescent="0.25">
      <c r="A2531" s="2"/>
      <c r="B2531" s="86"/>
      <c r="C2531" s="87"/>
      <c r="D2531" s="88"/>
      <c r="E2531" s="89"/>
      <c r="F2531" s="90"/>
      <c r="G2531" s="2"/>
      <c r="H2531" s="38" t="str">
        <f t="shared" si="195"/>
        <v/>
      </c>
      <c r="I2531" s="2"/>
      <c r="M2531" s="6" t="str">
        <f t="shared" si="196"/>
        <v/>
      </c>
      <c r="N2531" s="7" t="str">
        <f>IF($D2531="", "", IF(COUNTIF(Budgets!$T$11:$T$20, $D2531)&gt;0, $F$9, IF(COUNTIF(Budgets!$T$22:$T$46, $D2531)&gt;0, $E$9, "")))</f>
        <v/>
      </c>
      <c r="P2531" s="12" t="str">
        <f t="shared" si="197"/>
        <v/>
      </c>
      <c r="R2531" s="12" t="str">
        <f t="shared" si="198"/>
        <v/>
      </c>
      <c r="T2531" s="12" t="str">
        <f ca="1">IFERROR(INDEX(Report!$BE$6:$BE$17, MATCH($P2531, Report!$AZ$6:$AZ$17, 0)), "")</f>
        <v/>
      </c>
      <c r="V2531" s="12" t="str">
        <f t="shared" ca="1" si="199"/>
        <v/>
      </c>
      <c r="X2531" s="12" t="str">
        <f>IF($B2531="", "", IF(OR(ISNUMBER($B2531)=FALSE, $B2531&lt;Report!$AX$6, $B2531&gt;Report!$AY$17), "Red", ""))</f>
        <v/>
      </c>
    </row>
    <row r="2532" spans="1:24" x14ac:dyDescent="0.25">
      <c r="A2532" s="2"/>
      <c r="B2532" s="86"/>
      <c r="C2532" s="87"/>
      <c r="D2532" s="88"/>
      <c r="E2532" s="89"/>
      <c r="F2532" s="90"/>
      <c r="G2532" s="2"/>
      <c r="H2532" s="38" t="str">
        <f t="shared" si="195"/>
        <v/>
      </c>
      <c r="I2532" s="2"/>
      <c r="M2532" s="6" t="str">
        <f t="shared" si="196"/>
        <v/>
      </c>
      <c r="N2532" s="7" t="str">
        <f>IF($D2532="", "", IF(COUNTIF(Budgets!$T$11:$T$20, $D2532)&gt;0, $F$9, IF(COUNTIF(Budgets!$T$22:$T$46, $D2532)&gt;0, $E$9, "")))</f>
        <v/>
      </c>
      <c r="P2532" s="12" t="str">
        <f t="shared" si="197"/>
        <v/>
      </c>
      <c r="R2532" s="12" t="str">
        <f t="shared" si="198"/>
        <v/>
      </c>
      <c r="T2532" s="12" t="str">
        <f ca="1">IFERROR(INDEX(Report!$BE$6:$BE$17, MATCH($P2532, Report!$AZ$6:$AZ$17, 0)), "")</f>
        <v/>
      </c>
      <c r="V2532" s="12" t="str">
        <f t="shared" ca="1" si="199"/>
        <v/>
      </c>
      <c r="X2532" s="12" t="str">
        <f>IF($B2532="", "", IF(OR(ISNUMBER($B2532)=FALSE, $B2532&lt;Report!$AX$6, $B2532&gt;Report!$AY$17), "Red", ""))</f>
        <v/>
      </c>
    </row>
    <row r="2533" spans="1:24" x14ac:dyDescent="0.25">
      <c r="A2533" s="2"/>
      <c r="B2533" s="86"/>
      <c r="C2533" s="87"/>
      <c r="D2533" s="88"/>
      <c r="E2533" s="89"/>
      <c r="F2533" s="90"/>
      <c r="G2533" s="2"/>
      <c r="H2533" s="38" t="str">
        <f t="shared" si="195"/>
        <v/>
      </c>
      <c r="I2533" s="2"/>
      <c r="M2533" s="6" t="str">
        <f t="shared" si="196"/>
        <v/>
      </c>
      <c r="N2533" s="7" t="str">
        <f>IF($D2533="", "", IF(COUNTIF(Budgets!$T$11:$T$20, $D2533)&gt;0, $F$9, IF(COUNTIF(Budgets!$T$22:$T$46, $D2533)&gt;0, $E$9, "")))</f>
        <v/>
      </c>
      <c r="P2533" s="12" t="str">
        <f t="shared" si="197"/>
        <v/>
      </c>
      <c r="R2533" s="12" t="str">
        <f t="shared" si="198"/>
        <v/>
      </c>
      <c r="T2533" s="12" t="str">
        <f ca="1">IFERROR(INDEX(Report!$BE$6:$BE$17, MATCH($P2533, Report!$AZ$6:$AZ$17, 0)), "")</f>
        <v/>
      </c>
      <c r="V2533" s="12" t="str">
        <f t="shared" ca="1" si="199"/>
        <v/>
      </c>
      <c r="X2533" s="12" t="str">
        <f>IF($B2533="", "", IF(OR(ISNUMBER($B2533)=FALSE, $B2533&lt;Report!$AX$6, $B2533&gt;Report!$AY$17), "Red", ""))</f>
        <v/>
      </c>
    </row>
    <row r="2534" spans="1:24" x14ac:dyDescent="0.25">
      <c r="A2534" s="2"/>
      <c r="B2534" s="86"/>
      <c r="C2534" s="87"/>
      <c r="D2534" s="88"/>
      <c r="E2534" s="89"/>
      <c r="F2534" s="90"/>
      <c r="G2534" s="2"/>
      <c r="H2534" s="38" t="str">
        <f t="shared" si="195"/>
        <v/>
      </c>
      <c r="I2534" s="2"/>
      <c r="M2534" s="6" t="str">
        <f t="shared" si="196"/>
        <v/>
      </c>
      <c r="N2534" s="7" t="str">
        <f>IF($D2534="", "", IF(COUNTIF(Budgets!$T$11:$T$20, $D2534)&gt;0, $F$9, IF(COUNTIF(Budgets!$T$22:$T$46, $D2534)&gt;0, $E$9, "")))</f>
        <v/>
      </c>
      <c r="P2534" s="12" t="str">
        <f t="shared" si="197"/>
        <v/>
      </c>
      <c r="R2534" s="12" t="str">
        <f t="shared" si="198"/>
        <v/>
      </c>
      <c r="T2534" s="12" t="str">
        <f ca="1">IFERROR(INDEX(Report!$BE$6:$BE$17, MATCH($P2534, Report!$AZ$6:$AZ$17, 0)), "")</f>
        <v/>
      </c>
      <c r="V2534" s="12" t="str">
        <f t="shared" ca="1" si="199"/>
        <v/>
      </c>
      <c r="X2534" s="12" t="str">
        <f>IF($B2534="", "", IF(OR(ISNUMBER($B2534)=FALSE, $B2534&lt;Report!$AX$6, $B2534&gt;Report!$AY$17), "Red", ""))</f>
        <v/>
      </c>
    </row>
    <row r="2535" spans="1:24" x14ac:dyDescent="0.25">
      <c r="A2535" s="2"/>
      <c r="B2535" s="86"/>
      <c r="C2535" s="87"/>
      <c r="D2535" s="88"/>
      <c r="E2535" s="89"/>
      <c r="F2535" s="90"/>
      <c r="G2535" s="2"/>
      <c r="H2535" s="38" t="str">
        <f t="shared" si="195"/>
        <v/>
      </c>
      <c r="I2535" s="2"/>
      <c r="M2535" s="6" t="str">
        <f t="shared" si="196"/>
        <v/>
      </c>
      <c r="N2535" s="7" t="str">
        <f>IF($D2535="", "", IF(COUNTIF(Budgets!$T$11:$T$20, $D2535)&gt;0, $F$9, IF(COUNTIF(Budgets!$T$22:$T$46, $D2535)&gt;0, $E$9, "")))</f>
        <v/>
      </c>
      <c r="P2535" s="12" t="str">
        <f t="shared" si="197"/>
        <v/>
      </c>
      <c r="R2535" s="12" t="str">
        <f t="shared" si="198"/>
        <v/>
      </c>
      <c r="T2535" s="12" t="str">
        <f ca="1">IFERROR(INDEX(Report!$BE$6:$BE$17, MATCH($P2535, Report!$AZ$6:$AZ$17, 0)), "")</f>
        <v/>
      </c>
      <c r="V2535" s="12" t="str">
        <f t="shared" ca="1" si="199"/>
        <v/>
      </c>
      <c r="X2535" s="12" t="str">
        <f>IF($B2535="", "", IF(OR(ISNUMBER($B2535)=FALSE, $B2535&lt;Report!$AX$6, $B2535&gt;Report!$AY$17), "Red", ""))</f>
        <v/>
      </c>
    </row>
    <row r="2536" spans="1:24" x14ac:dyDescent="0.25">
      <c r="A2536" s="2"/>
      <c r="B2536" s="86"/>
      <c r="C2536" s="87"/>
      <c r="D2536" s="88"/>
      <c r="E2536" s="89"/>
      <c r="F2536" s="90"/>
      <c r="G2536" s="2"/>
      <c r="H2536" s="38" t="str">
        <f t="shared" si="195"/>
        <v/>
      </c>
      <c r="I2536" s="2"/>
      <c r="M2536" s="6" t="str">
        <f t="shared" si="196"/>
        <v/>
      </c>
      <c r="N2536" s="7" t="str">
        <f>IF($D2536="", "", IF(COUNTIF(Budgets!$T$11:$T$20, $D2536)&gt;0, $F$9, IF(COUNTIF(Budgets!$T$22:$T$46, $D2536)&gt;0, $E$9, "")))</f>
        <v/>
      </c>
      <c r="P2536" s="12" t="str">
        <f t="shared" si="197"/>
        <v/>
      </c>
      <c r="R2536" s="12" t="str">
        <f t="shared" si="198"/>
        <v/>
      </c>
      <c r="T2536" s="12" t="str">
        <f ca="1">IFERROR(INDEX(Report!$BE$6:$BE$17, MATCH($P2536, Report!$AZ$6:$AZ$17, 0)), "")</f>
        <v/>
      </c>
      <c r="V2536" s="12" t="str">
        <f t="shared" ca="1" si="199"/>
        <v/>
      </c>
      <c r="X2536" s="12" t="str">
        <f>IF($B2536="", "", IF(OR(ISNUMBER($B2536)=FALSE, $B2536&lt;Report!$AX$6, $B2536&gt;Report!$AY$17), "Red", ""))</f>
        <v/>
      </c>
    </row>
    <row r="2537" spans="1:24" x14ac:dyDescent="0.25">
      <c r="A2537" s="2"/>
      <c r="B2537" s="86"/>
      <c r="C2537" s="87"/>
      <c r="D2537" s="88"/>
      <c r="E2537" s="89"/>
      <c r="F2537" s="90"/>
      <c r="G2537" s="2"/>
      <c r="H2537" s="38" t="str">
        <f t="shared" si="195"/>
        <v/>
      </c>
      <c r="I2537" s="2"/>
      <c r="M2537" s="6" t="str">
        <f t="shared" si="196"/>
        <v/>
      </c>
      <c r="N2537" s="7" t="str">
        <f>IF($D2537="", "", IF(COUNTIF(Budgets!$T$11:$T$20, $D2537)&gt;0, $F$9, IF(COUNTIF(Budgets!$T$22:$T$46, $D2537)&gt;0, $E$9, "")))</f>
        <v/>
      </c>
      <c r="P2537" s="12" t="str">
        <f t="shared" si="197"/>
        <v/>
      </c>
      <c r="R2537" s="12" t="str">
        <f t="shared" si="198"/>
        <v/>
      </c>
      <c r="T2537" s="12" t="str">
        <f ca="1">IFERROR(INDEX(Report!$BE$6:$BE$17, MATCH($P2537, Report!$AZ$6:$AZ$17, 0)), "")</f>
        <v/>
      </c>
      <c r="V2537" s="12" t="str">
        <f t="shared" ca="1" si="199"/>
        <v/>
      </c>
      <c r="X2537" s="12" t="str">
        <f>IF($B2537="", "", IF(OR(ISNUMBER($B2537)=FALSE, $B2537&lt;Report!$AX$6, $B2537&gt;Report!$AY$17), "Red", ""))</f>
        <v/>
      </c>
    </row>
    <row r="2538" spans="1:24" x14ac:dyDescent="0.25">
      <c r="A2538" s="2"/>
      <c r="B2538" s="86"/>
      <c r="C2538" s="87"/>
      <c r="D2538" s="88"/>
      <c r="E2538" s="89"/>
      <c r="F2538" s="90"/>
      <c r="G2538" s="2"/>
      <c r="H2538" s="38" t="str">
        <f t="shared" si="195"/>
        <v/>
      </c>
      <c r="I2538" s="2"/>
      <c r="M2538" s="6" t="str">
        <f t="shared" si="196"/>
        <v/>
      </c>
      <c r="N2538" s="7" t="str">
        <f>IF($D2538="", "", IF(COUNTIF(Budgets!$T$11:$T$20, $D2538)&gt;0, $F$9, IF(COUNTIF(Budgets!$T$22:$T$46, $D2538)&gt;0, $E$9, "")))</f>
        <v/>
      </c>
      <c r="P2538" s="12" t="str">
        <f t="shared" si="197"/>
        <v/>
      </c>
      <c r="R2538" s="12" t="str">
        <f t="shared" si="198"/>
        <v/>
      </c>
      <c r="T2538" s="12" t="str">
        <f ca="1">IFERROR(INDEX(Report!$BE$6:$BE$17, MATCH($P2538, Report!$AZ$6:$AZ$17, 0)), "")</f>
        <v/>
      </c>
      <c r="V2538" s="12" t="str">
        <f t="shared" ca="1" si="199"/>
        <v/>
      </c>
      <c r="X2538" s="12" t="str">
        <f>IF($B2538="", "", IF(OR(ISNUMBER($B2538)=FALSE, $B2538&lt;Report!$AX$6, $B2538&gt;Report!$AY$17), "Red", ""))</f>
        <v/>
      </c>
    </row>
    <row r="2539" spans="1:24" x14ac:dyDescent="0.25">
      <c r="A2539" s="2"/>
      <c r="B2539" s="86"/>
      <c r="C2539" s="87"/>
      <c r="D2539" s="88"/>
      <c r="E2539" s="89"/>
      <c r="F2539" s="90"/>
      <c r="G2539" s="2"/>
      <c r="H2539" s="38" t="str">
        <f t="shared" si="195"/>
        <v/>
      </c>
      <c r="I2539" s="2"/>
      <c r="M2539" s="6" t="str">
        <f t="shared" si="196"/>
        <v/>
      </c>
      <c r="N2539" s="7" t="str">
        <f>IF($D2539="", "", IF(COUNTIF(Budgets!$T$11:$T$20, $D2539)&gt;0, $F$9, IF(COUNTIF(Budgets!$T$22:$T$46, $D2539)&gt;0, $E$9, "")))</f>
        <v/>
      </c>
      <c r="P2539" s="12" t="str">
        <f t="shared" si="197"/>
        <v/>
      </c>
      <c r="R2539" s="12" t="str">
        <f t="shared" si="198"/>
        <v/>
      </c>
      <c r="T2539" s="12" t="str">
        <f ca="1">IFERROR(INDEX(Report!$BE$6:$BE$17, MATCH($P2539, Report!$AZ$6:$AZ$17, 0)), "")</f>
        <v/>
      </c>
      <c r="V2539" s="12" t="str">
        <f t="shared" ca="1" si="199"/>
        <v/>
      </c>
      <c r="X2539" s="12" t="str">
        <f>IF($B2539="", "", IF(OR(ISNUMBER($B2539)=FALSE, $B2539&lt;Report!$AX$6, $B2539&gt;Report!$AY$17), "Red", ""))</f>
        <v/>
      </c>
    </row>
    <row r="2540" spans="1:24" x14ac:dyDescent="0.25">
      <c r="A2540" s="2"/>
      <c r="B2540" s="86"/>
      <c r="C2540" s="87"/>
      <c r="D2540" s="88"/>
      <c r="E2540" s="89"/>
      <c r="F2540" s="90"/>
      <c r="G2540" s="2"/>
      <c r="H2540" s="38" t="str">
        <f t="shared" si="195"/>
        <v/>
      </c>
      <c r="I2540" s="2"/>
      <c r="M2540" s="6" t="str">
        <f t="shared" si="196"/>
        <v/>
      </c>
      <c r="N2540" s="7" t="str">
        <f>IF($D2540="", "", IF(COUNTIF(Budgets!$T$11:$T$20, $D2540)&gt;0, $F$9, IF(COUNTIF(Budgets!$T$22:$T$46, $D2540)&gt;0, $E$9, "")))</f>
        <v/>
      </c>
      <c r="P2540" s="12" t="str">
        <f t="shared" si="197"/>
        <v/>
      </c>
      <c r="R2540" s="12" t="str">
        <f t="shared" si="198"/>
        <v/>
      </c>
      <c r="T2540" s="12" t="str">
        <f ca="1">IFERROR(INDEX(Report!$BE$6:$BE$17, MATCH($P2540, Report!$AZ$6:$AZ$17, 0)), "")</f>
        <v/>
      </c>
      <c r="V2540" s="12" t="str">
        <f t="shared" ca="1" si="199"/>
        <v/>
      </c>
      <c r="X2540" s="12" t="str">
        <f>IF($B2540="", "", IF(OR(ISNUMBER($B2540)=FALSE, $B2540&lt;Report!$AX$6, $B2540&gt;Report!$AY$17), "Red", ""))</f>
        <v/>
      </c>
    </row>
    <row r="2541" spans="1:24" x14ac:dyDescent="0.25">
      <c r="A2541" s="2"/>
      <c r="B2541" s="86"/>
      <c r="C2541" s="87"/>
      <c r="D2541" s="88"/>
      <c r="E2541" s="89"/>
      <c r="F2541" s="90"/>
      <c r="G2541" s="2"/>
      <c r="H2541" s="38" t="str">
        <f t="shared" si="195"/>
        <v/>
      </c>
      <c r="I2541" s="2"/>
      <c r="M2541" s="6" t="str">
        <f t="shared" si="196"/>
        <v/>
      </c>
      <c r="N2541" s="7" t="str">
        <f>IF($D2541="", "", IF(COUNTIF(Budgets!$T$11:$T$20, $D2541)&gt;0, $F$9, IF(COUNTIF(Budgets!$T$22:$T$46, $D2541)&gt;0, $E$9, "")))</f>
        <v/>
      </c>
      <c r="P2541" s="12" t="str">
        <f t="shared" si="197"/>
        <v/>
      </c>
      <c r="R2541" s="12" t="str">
        <f t="shared" si="198"/>
        <v/>
      </c>
      <c r="T2541" s="12" t="str">
        <f ca="1">IFERROR(INDEX(Report!$BE$6:$BE$17, MATCH($P2541, Report!$AZ$6:$AZ$17, 0)), "")</f>
        <v/>
      </c>
      <c r="V2541" s="12" t="str">
        <f t="shared" ca="1" si="199"/>
        <v/>
      </c>
      <c r="X2541" s="12" t="str">
        <f>IF($B2541="", "", IF(OR(ISNUMBER($B2541)=FALSE, $B2541&lt;Report!$AX$6, $B2541&gt;Report!$AY$17), "Red", ""))</f>
        <v/>
      </c>
    </row>
    <row r="2542" spans="1:24" x14ac:dyDescent="0.25">
      <c r="A2542" s="2"/>
      <c r="B2542" s="86"/>
      <c r="C2542" s="87"/>
      <c r="D2542" s="88"/>
      <c r="E2542" s="89"/>
      <c r="F2542" s="90"/>
      <c r="G2542" s="2"/>
      <c r="H2542" s="38" t="str">
        <f t="shared" si="195"/>
        <v/>
      </c>
      <c r="I2542" s="2"/>
      <c r="M2542" s="6" t="str">
        <f t="shared" si="196"/>
        <v/>
      </c>
      <c r="N2542" s="7" t="str">
        <f>IF($D2542="", "", IF(COUNTIF(Budgets!$T$11:$T$20, $D2542)&gt;0, $F$9, IF(COUNTIF(Budgets!$T$22:$T$46, $D2542)&gt;0, $E$9, "")))</f>
        <v/>
      </c>
      <c r="P2542" s="12" t="str">
        <f t="shared" si="197"/>
        <v/>
      </c>
      <c r="R2542" s="12" t="str">
        <f t="shared" si="198"/>
        <v/>
      </c>
      <c r="T2542" s="12" t="str">
        <f ca="1">IFERROR(INDEX(Report!$BE$6:$BE$17, MATCH($P2542, Report!$AZ$6:$AZ$17, 0)), "")</f>
        <v/>
      </c>
      <c r="V2542" s="12" t="str">
        <f t="shared" ca="1" si="199"/>
        <v/>
      </c>
      <c r="X2542" s="12" t="str">
        <f>IF($B2542="", "", IF(OR(ISNUMBER($B2542)=FALSE, $B2542&lt;Report!$AX$6, $B2542&gt;Report!$AY$17), "Red", ""))</f>
        <v/>
      </c>
    </row>
    <row r="2543" spans="1:24" x14ac:dyDescent="0.25">
      <c r="A2543" s="2"/>
      <c r="B2543" s="86"/>
      <c r="C2543" s="87"/>
      <c r="D2543" s="88"/>
      <c r="E2543" s="89"/>
      <c r="F2543" s="90"/>
      <c r="G2543" s="2"/>
      <c r="H2543" s="38" t="str">
        <f t="shared" si="195"/>
        <v/>
      </c>
      <c r="I2543" s="2"/>
      <c r="M2543" s="6" t="str">
        <f t="shared" si="196"/>
        <v/>
      </c>
      <c r="N2543" s="7" t="str">
        <f>IF($D2543="", "", IF(COUNTIF(Budgets!$T$11:$T$20, $D2543)&gt;0, $F$9, IF(COUNTIF(Budgets!$T$22:$T$46, $D2543)&gt;0, $E$9, "")))</f>
        <v/>
      </c>
      <c r="P2543" s="12" t="str">
        <f t="shared" si="197"/>
        <v/>
      </c>
      <c r="R2543" s="12" t="str">
        <f t="shared" si="198"/>
        <v/>
      </c>
      <c r="T2543" s="12" t="str">
        <f ca="1">IFERROR(INDEX(Report!$BE$6:$BE$17, MATCH($P2543, Report!$AZ$6:$AZ$17, 0)), "")</f>
        <v/>
      </c>
      <c r="V2543" s="12" t="str">
        <f t="shared" ca="1" si="199"/>
        <v/>
      </c>
      <c r="X2543" s="12" t="str">
        <f>IF($B2543="", "", IF(OR(ISNUMBER($B2543)=FALSE, $B2543&lt;Report!$AX$6, $B2543&gt;Report!$AY$17), "Red", ""))</f>
        <v/>
      </c>
    </row>
    <row r="2544" spans="1:24" x14ac:dyDescent="0.25">
      <c r="A2544" s="2"/>
      <c r="B2544" s="86"/>
      <c r="C2544" s="87"/>
      <c r="D2544" s="88"/>
      <c r="E2544" s="89"/>
      <c r="F2544" s="90"/>
      <c r="G2544" s="2"/>
      <c r="H2544" s="38" t="str">
        <f t="shared" si="195"/>
        <v/>
      </c>
      <c r="I2544" s="2"/>
      <c r="M2544" s="6" t="str">
        <f t="shared" si="196"/>
        <v/>
      </c>
      <c r="N2544" s="7" t="str">
        <f>IF($D2544="", "", IF(COUNTIF(Budgets!$T$11:$T$20, $D2544)&gt;0, $F$9, IF(COUNTIF(Budgets!$T$22:$T$46, $D2544)&gt;0, $E$9, "")))</f>
        <v/>
      </c>
      <c r="P2544" s="12" t="str">
        <f t="shared" si="197"/>
        <v/>
      </c>
      <c r="R2544" s="12" t="str">
        <f t="shared" si="198"/>
        <v/>
      </c>
      <c r="T2544" s="12" t="str">
        <f ca="1">IFERROR(INDEX(Report!$BE$6:$BE$17, MATCH($P2544, Report!$AZ$6:$AZ$17, 0)), "")</f>
        <v/>
      </c>
      <c r="V2544" s="12" t="str">
        <f t="shared" ca="1" si="199"/>
        <v/>
      </c>
      <c r="X2544" s="12" t="str">
        <f>IF($B2544="", "", IF(OR(ISNUMBER($B2544)=FALSE, $B2544&lt;Report!$AX$6, $B2544&gt;Report!$AY$17), "Red", ""))</f>
        <v/>
      </c>
    </row>
    <row r="2545" spans="1:24" x14ac:dyDescent="0.25">
      <c r="A2545" s="2"/>
      <c r="B2545" s="86"/>
      <c r="C2545" s="87"/>
      <c r="D2545" s="88"/>
      <c r="E2545" s="89"/>
      <c r="F2545" s="90"/>
      <c r="G2545" s="2"/>
      <c r="H2545" s="38" t="str">
        <f t="shared" si="195"/>
        <v/>
      </c>
      <c r="I2545" s="2"/>
      <c r="M2545" s="6" t="str">
        <f t="shared" si="196"/>
        <v/>
      </c>
      <c r="N2545" s="7" t="str">
        <f>IF($D2545="", "", IF(COUNTIF(Budgets!$T$11:$T$20, $D2545)&gt;0, $F$9, IF(COUNTIF(Budgets!$T$22:$T$46, $D2545)&gt;0, $E$9, "")))</f>
        <v/>
      </c>
      <c r="P2545" s="12" t="str">
        <f t="shared" si="197"/>
        <v/>
      </c>
      <c r="R2545" s="12" t="str">
        <f t="shared" si="198"/>
        <v/>
      </c>
      <c r="T2545" s="12" t="str">
        <f ca="1">IFERROR(INDEX(Report!$BE$6:$BE$17, MATCH($P2545, Report!$AZ$6:$AZ$17, 0)), "")</f>
        <v/>
      </c>
      <c r="V2545" s="12" t="str">
        <f t="shared" ca="1" si="199"/>
        <v/>
      </c>
      <c r="X2545" s="12" t="str">
        <f>IF($B2545="", "", IF(OR(ISNUMBER($B2545)=FALSE, $B2545&lt;Report!$AX$6, $B2545&gt;Report!$AY$17), "Red", ""))</f>
        <v/>
      </c>
    </row>
    <row r="2546" spans="1:24" x14ac:dyDescent="0.25">
      <c r="A2546" s="2"/>
      <c r="B2546" s="86"/>
      <c r="C2546" s="87"/>
      <c r="D2546" s="88"/>
      <c r="E2546" s="89"/>
      <c r="F2546" s="90"/>
      <c r="G2546" s="2"/>
      <c r="H2546" s="38" t="str">
        <f t="shared" si="195"/>
        <v/>
      </c>
      <c r="I2546" s="2"/>
      <c r="M2546" s="6" t="str">
        <f t="shared" si="196"/>
        <v/>
      </c>
      <c r="N2546" s="7" t="str">
        <f>IF($D2546="", "", IF(COUNTIF(Budgets!$T$11:$T$20, $D2546)&gt;0, $F$9, IF(COUNTIF(Budgets!$T$22:$T$46, $D2546)&gt;0, $E$9, "")))</f>
        <v/>
      </c>
      <c r="P2546" s="12" t="str">
        <f t="shared" si="197"/>
        <v/>
      </c>
      <c r="R2546" s="12" t="str">
        <f t="shared" si="198"/>
        <v/>
      </c>
      <c r="T2546" s="12" t="str">
        <f ca="1">IFERROR(INDEX(Report!$BE$6:$BE$17, MATCH($P2546, Report!$AZ$6:$AZ$17, 0)), "")</f>
        <v/>
      </c>
      <c r="V2546" s="12" t="str">
        <f t="shared" ca="1" si="199"/>
        <v/>
      </c>
      <c r="X2546" s="12" t="str">
        <f>IF($B2546="", "", IF(OR(ISNUMBER($B2546)=FALSE, $B2546&lt;Report!$AX$6, $B2546&gt;Report!$AY$17), "Red", ""))</f>
        <v/>
      </c>
    </row>
    <row r="2547" spans="1:24" x14ac:dyDescent="0.25">
      <c r="A2547" s="2"/>
      <c r="B2547" s="86"/>
      <c r="C2547" s="87"/>
      <c r="D2547" s="88"/>
      <c r="E2547" s="89"/>
      <c r="F2547" s="90"/>
      <c r="G2547" s="2"/>
      <c r="H2547" s="38" t="str">
        <f t="shared" si="195"/>
        <v/>
      </c>
      <c r="I2547" s="2"/>
      <c r="M2547" s="6" t="str">
        <f t="shared" si="196"/>
        <v/>
      </c>
      <c r="N2547" s="7" t="str">
        <f>IF($D2547="", "", IF(COUNTIF(Budgets!$T$11:$T$20, $D2547)&gt;0, $F$9, IF(COUNTIF(Budgets!$T$22:$T$46, $D2547)&gt;0, $E$9, "")))</f>
        <v/>
      </c>
      <c r="P2547" s="12" t="str">
        <f t="shared" si="197"/>
        <v/>
      </c>
      <c r="R2547" s="12" t="str">
        <f t="shared" si="198"/>
        <v/>
      </c>
      <c r="T2547" s="12" t="str">
        <f ca="1">IFERROR(INDEX(Report!$BE$6:$BE$17, MATCH($P2547, Report!$AZ$6:$AZ$17, 0)), "")</f>
        <v/>
      </c>
      <c r="V2547" s="12" t="str">
        <f t="shared" ca="1" si="199"/>
        <v/>
      </c>
      <c r="X2547" s="12" t="str">
        <f>IF($B2547="", "", IF(OR(ISNUMBER($B2547)=FALSE, $B2547&lt;Report!$AX$6, $B2547&gt;Report!$AY$17), "Red", ""))</f>
        <v/>
      </c>
    </row>
    <row r="2548" spans="1:24" x14ac:dyDescent="0.25">
      <c r="A2548" s="2"/>
      <c r="B2548" s="86"/>
      <c r="C2548" s="87"/>
      <c r="D2548" s="88"/>
      <c r="E2548" s="89"/>
      <c r="F2548" s="90"/>
      <c r="G2548" s="2"/>
      <c r="H2548" s="38" t="str">
        <f t="shared" si="195"/>
        <v/>
      </c>
      <c r="I2548" s="2"/>
      <c r="M2548" s="6" t="str">
        <f t="shared" si="196"/>
        <v/>
      </c>
      <c r="N2548" s="7" t="str">
        <f>IF($D2548="", "", IF(COUNTIF(Budgets!$T$11:$T$20, $D2548)&gt;0, $F$9, IF(COUNTIF(Budgets!$T$22:$T$46, $D2548)&gt;0, $E$9, "")))</f>
        <v/>
      </c>
      <c r="P2548" s="12" t="str">
        <f t="shared" si="197"/>
        <v/>
      </c>
      <c r="R2548" s="12" t="str">
        <f t="shared" si="198"/>
        <v/>
      </c>
      <c r="T2548" s="12" t="str">
        <f ca="1">IFERROR(INDEX(Report!$BE$6:$BE$17, MATCH($P2548, Report!$AZ$6:$AZ$17, 0)), "")</f>
        <v/>
      </c>
      <c r="V2548" s="12" t="str">
        <f t="shared" ca="1" si="199"/>
        <v/>
      </c>
      <c r="X2548" s="12" t="str">
        <f>IF($B2548="", "", IF(OR(ISNUMBER($B2548)=FALSE, $B2548&lt;Report!$AX$6, $B2548&gt;Report!$AY$17), "Red", ""))</f>
        <v/>
      </c>
    </row>
    <row r="2549" spans="1:24" x14ac:dyDescent="0.25">
      <c r="A2549" s="2"/>
      <c r="B2549" s="86"/>
      <c r="C2549" s="87"/>
      <c r="D2549" s="88"/>
      <c r="E2549" s="89"/>
      <c r="F2549" s="90"/>
      <c r="G2549" s="2"/>
      <c r="H2549" s="38" t="str">
        <f t="shared" si="195"/>
        <v/>
      </c>
      <c r="I2549" s="2"/>
      <c r="M2549" s="6" t="str">
        <f t="shared" si="196"/>
        <v/>
      </c>
      <c r="N2549" s="7" t="str">
        <f>IF($D2549="", "", IF(COUNTIF(Budgets!$T$11:$T$20, $D2549)&gt;0, $F$9, IF(COUNTIF(Budgets!$T$22:$T$46, $D2549)&gt;0, $E$9, "")))</f>
        <v/>
      </c>
      <c r="P2549" s="12" t="str">
        <f t="shared" si="197"/>
        <v/>
      </c>
      <c r="R2549" s="12" t="str">
        <f t="shared" si="198"/>
        <v/>
      </c>
      <c r="T2549" s="12" t="str">
        <f ca="1">IFERROR(INDEX(Report!$BE$6:$BE$17, MATCH($P2549, Report!$AZ$6:$AZ$17, 0)), "")</f>
        <v/>
      </c>
      <c r="V2549" s="12" t="str">
        <f t="shared" ca="1" si="199"/>
        <v/>
      </c>
      <c r="X2549" s="12" t="str">
        <f>IF($B2549="", "", IF(OR(ISNUMBER($B2549)=FALSE, $B2549&lt;Report!$AX$6, $B2549&gt;Report!$AY$17), "Red", ""))</f>
        <v/>
      </c>
    </row>
    <row r="2550" spans="1:24" x14ac:dyDescent="0.25">
      <c r="A2550" s="2"/>
      <c r="B2550" s="86"/>
      <c r="C2550" s="87"/>
      <c r="D2550" s="88"/>
      <c r="E2550" s="89"/>
      <c r="F2550" s="90"/>
      <c r="G2550" s="2"/>
      <c r="H2550" s="38" t="str">
        <f t="shared" si="195"/>
        <v/>
      </c>
      <c r="I2550" s="2"/>
      <c r="M2550" s="6" t="str">
        <f t="shared" si="196"/>
        <v/>
      </c>
      <c r="N2550" s="7" t="str">
        <f>IF($D2550="", "", IF(COUNTIF(Budgets!$T$11:$T$20, $D2550)&gt;0, $F$9, IF(COUNTIF(Budgets!$T$22:$T$46, $D2550)&gt;0, $E$9, "")))</f>
        <v/>
      </c>
      <c r="P2550" s="12" t="str">
        <f t="shared" si="197"/>
        <v/>
      </c>
      <c r="R2550" s="12" t="str">
        <f t="shared" si="198"/>
        <v/>
      </c>
      <c r="T2550" s="12" t="str">
        <f ca="1">IFERROR(INDEX(Report!$BE$6:$BE$17, MATCH($P2550, Report!$AZ$6:$AZ$17, 0)), "")</f>
        <v/>
      </c>
      <c r="V2550" s="12" t="str">
        <f t="shared" ca="1" si="199"/>
        <v/>
      </c>
      <c r="X2550" s="12" t="str">
        <f>IF($B2550="", "", IF(OR(ISNUMBER($B2550)=FALSE, $B2550&lt;Report!$AX$6, $B2550&gt;Report!$AY$17), "Red", ""))</f>
        <v/>
      </c>
    </row>
    <row r="2551" spans="1:24" x14ac:dyDescent="0.25">
      <c r="A2551" s="2"/>
      <c r="B2551" s="86"/>
      <c r="C2551" s="87"/>
      <c r="D2551" s="88"/>
      <c r="E2551" s="89"/>
      <c r="F2551" s="90"/>
      <c r="G2551" s="2"/>
      <c r="H2551" s="38" t="str">
        <f t="shared" si="195"/>
        <v/>
      </c>
      <c r="I2551" s="2"/>
      <c r="M2551" s="6" t="str">
        <f t="shared" si="196"/>
        <v/>
      </c>
      <c r="N2551" s="7" t="str">
        <f>IF($D2551="", "", IF(COUNTIF(Budgets!$T$11:$T$20, $D2551)&gt;0, $F$9, IF(COUNTIF(Budgets!$T$22:$T$46, $D2551)&gt;0, $E$9, "")))</f>
        <v/>
      </c>
      <c r="P2551" s="12" t="str">
        <f t="shared" si="197"/>
        <v/>
      </c>
      <c r="R2551" s="12" t="str">
        <f t="shared" si="198"/>
        <v/>
      </c>
      <c r="T2551" s="12" t="str">
        <f ca="1">IFERROR(INDEX(Report!$BE$6:$BE$17, MATCH($P2551, Report!$AZ$6:$AZ$17, 0)), "")</f>
        <v/>
      </c>
      <c r="V2551" s="12" t="str">
        <f t="shared" ca="1" si="199"/>
        <v/>
      </c>
      <c r="X2551" s="12" t="str">
        <f>IF($B2551="", "", IF(OR(ISNUMBER($B2551)=FALSE, $B2551&lt;Report!$AX$6, $B2551&gt;Report!$AY$17), "Red", ""))</f>
        <v/>
      </c>
    </row>
    <row r="2552" spans="1:24" x14ac:dyDescent="0.25">
      <c r="A2552" s="2"/>
      <c r="B2552" s="86"/>
      <c r="C2552" s="87"/>
      <c r="D2552" s="88"/>
      <c r="E2552" s="89"/>
      <c r="F2552" s="90"/>
      <c r="G2552" s="2"/>
      <c r="H2552" s="38" t="str">
        <f t="shared" si="195"/>
        <v/>
      </c>
      <c r="I2552" s="2"/>
      <c r="M2552" s="6" t="str">
        <f t="shared" si="196"/>
        <v/>
      </c>
      <c r="N2552" s="7" t="str">
        <f>IF($D2552="", "", IF(COUNTIF(Budgets!$T$11:$T$20, $D2552)&gt;0, $F$9, IF(COUNTIF(Budgets!$T$22:$T$46, $D2552)&gt;0, $E$9, "")))</f>
        <v/>
      </c>
      <c r="P2552" s="12" t="str">
        <f t="shared" si="197"/>
        <v/>
      </c>
      <c r="R2552" s="12" t="str">
        <f t="shared" si="198"/>
        <v/>
      </c>
      <c r="T2552" s="12" t="str">
        <f ca="1">IFERROR(INDEX(Report!$BE$6:$BE$17, MATCH($P2552, Report!$AZ$6:$AZ$17, 0)), "")</f>
        <v/>
      </c>
      <c r="V2552" s="12" t="str">
        <f t="shared" ca="1" si="199"/>
        <v/>
      </c>
      <c r="X2552" s="12" t="str">
        <f>IF($B2552="", "", IF(OR(ISNUMBER($B2552)=FALSE, $B2552&lt;Report!$AX$6, $B2552&gt;Report!$AY$17), "Red", ""))</f>
        <v/>
      </c>
    </row>
    <row r="2553" spans="1:24" x14ac:dyDescent="0.25">
      <c r="A2553" s="2"/>
      <c r="B2553" s="86"/>
      <c r="C2553" s="87"/>
      <c r="D2553" s="88"/>
      <c r="E2553" s="89"/>
      <c r="F2553" s="90"/>
      <c r="G2553" s="2"/>
      <c r="H2553" s="38" t="str">
        <f t="shared" si="195"/>
        <v/>
      </c>
      <c r="I2553" s="2"/>
      <c r="M2553" s="6" t="str">
        <f t="shared" si="196"/>
        <v/>
      </c>
      <c r="N2553" s="7" t="str">
        <f>IF($D2553="", "", IF(COUNTIF(Budgets!$T$11:$T$20, $D2553)&gt;0, $F$9, IF(COUNTIF(Budgets!$T$22:$T$46, $D2553)&gt;0, $E$9, "")))</f>
        <v/>
      </c>
      <c r="P2553" s="12" t="str">
        <f t="shared" si="197"/>
        <v/>
      </c>
      <c r="R2553" s="12" t="str">
        <f t="shared" si="198"/>
        <v/>
      </c>
      <c r="T2553" s="12" t="str">
        <f ca="1">IFERROR(INDEX(Report!$BE$6:$BE$17, MATCH($P2553, Report!$AZ$6:$AZ$17, 0)), "")</f>
        <v/>
      </c>
      <c r="V2553" s="12" t="str">
        <f t="shared" ca="1" si="199"/>
        <v/>
      </c>
      <c r="X2553" s="12" t="str">
        <f>IF($B2553="", "", IF(OR(ISNUMBER($B2553)=FALSE, $B2553&lt;Report!$AX$6, $B2553&gt;Report!$AY$17), "Red", ""))</f>
        <v/>
      </c>
    </row>
    <row r="2554" spans="1:24" x14ac:dyDescent="0.25">
      <c r="A2554" s="2"/>
      <c r="B2554" s="86"/>
      <c r="C2554" s="87"/>
      <c r="D2554" s="88"/>
      <c r="E2554" s="89"/>
      <c r="F2554" s="90"/>
      <c r="G2554" s="2"/>
      <c r="H2554" s="38" t="str">
        <f t="shared" si="195"/>
        <v/>
      </c>
      <c r="I2554" s="2"/>
      <c r="M2554" s="6" t="str">
        <f t="shared" si="196"/>
        <v/>
      </c>
      <c r="N2554" s="7" t="str">
        <f>IF($D2554="", "", IF(COUNTIF(Budgets!$T$11:$T$20, $D2554)&gt;0, $F$9, IF(COUNTIF(Budgets!$T$22:$T$46, $D2554)&gt;0, $E$9, "")))</f>
        <v/>
      </c>
      <c r="P2554" s="12" t="str">
        <f t="shared" si="197"/>
        <v/>
      </c>
      <c r="R2554" s="12" t="str">
        <f t="shared" si="198"/>
        <v/>
      </c>
      <c r="T2554" s="12" t="str">
        <f ca="1">IFERROR(INDEX(Report!$BE$6:$BE$17, MATCH($P2554, Report!$AZ$6:$AZ$17, 0)), "")</f>
        <v/>
      </c>
      <c r="V2554" s="12" t="str">
        <f t="shared" ca="1" si="199"/>
        <v/>
      </c>
      <c r="X2554" s="12" t="str">
        <f>IF($B2554="", "", IF(OR(ISNUMBER($B2554)=FALSE, $B2554&lt;Report!$AX$6, $B2554&gt;Report!$AY$17), "Red", ""))</f>
        <v/>
      </c>
    </row>
    <row r="2555" spans="1:24" x14ac:dyDescent="0.25">
      <c r="A2555" s="2"/>
      <c r="B2555" s="86"/>
      <c r="C2555" s="87"/>
      <c r="D2555" s="88"/>
      <c r="E2555" s="89"/>
      <c r="F2555" s="90"/>
      <c r="G2555" s="2"/>
      <c r="H2555" s="38" t="str">
        <f t="shared" si="195"/>
        <v/>
      </c>
      <c r="I2555" s="2"/>
      <c r="M2555" s="6" t="str">
        <f t="shared" si="196"/>
        <v/>
      </c>
      <c r="N2555" s="7" t="str">
        <f>IF($D2555="", "", IF(COUNTIF(Budgets!$T$11:$T$20, $D2555)&gt;0, $F$9, IF(COUNTIF(Budgets!$T$22:$T$46, $D2555)&gt;0, $E$9, "")))</f>
        <v/>
      </c>
      <c r="P2555" s="12" t="str">
        <f t="shared" si="197"/>
        <v/>
      </c>
      <c r="R2555" s="12" t="str">
        <f t="shared" si="198"/>
        <v/>
      </c>
      <c r="T2555" s="12" t="str">
        <f ca="1">IFERROR(INDEX(Report!$BE$6:$BE$17, MATCH($P2555, Report!$AZ$6:$AZ$17, 0)), "")</f>
        <v/>
      </c>
      <c r="V2555" s="12" t="str">
        <f t="shared" ca="1" si="199"/>
        <v/>
      </c>
      <c r="X2555" s="12" t="str">
        <f>IF($B2555="", "", IF(OR(ISNUMBER($B2555)=FALSE, $B2555&lt;Report!$AX$6, $B2555&gt;Report!$AY$17), "Red", ""))</f>
        <v/>
      </c>
    </row>
    <row r="2556" spans="1:24" x14ac:dyDescent="0.25">
      <c r="A2556" s="2"/>
      <c r="B2556" s="86"/>
      <c r="C2556" s="87"/>
      <c r="D2556" s="88"/>
      <c r="E2556" s="89"/>
      <c r="F2556" s="90"/>
      <c r="G2556" s="2"/>
      <c r="H2556" s="38" t="str">
        <f t="shared" si="195"/>
        <v/>
      </c>
      <c r="I2556" s="2"/>
      <c r="M2556" s="6" t="str">
        <f t="shared" si="196"/>
        <v/>
      </c>
      <c r="N2556" s="7" t="str">
        <f>IF($D2556="", "", IF(COUNTIF(Budgets!$T$11:$T$20, $D2556)&gt;0, $F$9, IF(COUNTIF(Budgets!$T$22:$T$46, $D2556)&gt;0, $E$9, "")))</f>
        <v/>
      </c>
      <c r="P2556" s="12" t="str">
        <f t="shared" si="197"/>
        <v/>
      </c>
      <c r="R2556" s="12" t="str">
        <f t="shared" si="198"/>
        <v/>
      </c>
      <c r="T2556" s="12" t="str">
        <f ca="1">IFERROR(INDEX(Report!$BE$6:$BE$17, MATCH($P2556, Report!$AZ$6:$AZ$17, 0)), "")</f>
        <v/>
      </c>
      <c r="V2556" s="12" t="str">
        <f t="shared" ca="1" si="199"/>
        <v/>
      </c>
      <c r="X2556" s="12" t="str">
        <f>IF($B2556="", "", IF(OR(ISNUMBER($B2556)=FALSE, $B2556&lt;Report!$AX$6, $B2556&gt;Report!$AY$17), "Red", ""))</f>
        <v/>
      </c>
    </row>
    <row r="2557" spans="1:24" x14ac:dyDescent="0.25">
      <c r="A2557" s="2"/>
      <c r="B2557" s="86"/>
      <c r="C2557" s="87"/>
      <c r="D2557" s="88"/>
      <c r="E2557" s="89"/>
      <c r="F2557" s="90"/>
      <c r="G2557" s="2"/>
      <c r="H2557" s="38" t="str">
        <f t="shared" si="195"/>
        <v/>
      </c>
      <c r="I2557" s="2"/>
      <c r="M2557" s="6" t="str">
        <f t="shared" si="196"/>
        <v/>
      </c>
      <c r="N2557" s="7" t="str">
        <f>IF($D2557="", "", IF(COUNTIF(Budgets!$T$11:$T$20, $D2557)&gt;0, $F$9, IF(COUNTIF(Budgets!$T$22:$T$46, $D2557)&gt;0, $E$9, "")))</f>
        <v/>
      </c>
      <c r="P2557" s="12" t="str">
        <f t="shared" si="197"/>
        <v/>
      </c>
      <c r="R2557" s="12" t="str">
        <f t="shared" si="198"/>
        <v/>
      </c>
      <c r="T2557" s="12" t="str">
        <f ca="1">IFERROR(INDEX(Report!$BE$6:$BE$17, MATCH($P2557, Report!$AZ$6:$AZ$17, 0)), "")</f>
        <v/>
      </c>
      <c r="V2557" s="12" t="str">
        <f t="shared" ca="1" si="199"/>
        <v/>
      </c>
      <c r="X2557" s="12" t="str">
        <f>IF($B2557="", "", IF(OR(ISNUMBER($B2557)=FALSE, $B2557&lt;Report!$AX$6, $B2557&gt;Report!$AY$17), "Red", ""))</f>
        <v/>
      </c>
    </row>
    <row r="2558" spans="1:24" x14ac:dyDescent="0.25">
      <c r="A2558" s="2"/>
      <c r="B2558" s="86"/>
      <c r="C2558" s="87"/>
      <c r="D2558" s="88"/>
      <c r="E2558" s="89"/>
      <c r="F2558" s="90"/>
      <c r="G2558" s="2"/>
      <c r="H2558" s="38" t="str">
        <f t="shared" si="195"/>
        <v/>
      </c>
      <c r="I2558" s="2"/>
      <c r="M2558" s="6" t="str">
        <f t="shared" si="196"/>
        <v/>
      </c>
      <c r="N2558" s="7" t="str">
        <f>IF($D2558="", "", IF(COUNTIF(Budgets!$T$11:$T$20, $D2558)&gt;0, $F$9, IF(COUNTIF(Budgets!$T$22:$T$46, $D2558)&gt;0, $E$9, "")))</f>
        <v/>
      </c>
      <c r="P2558" s="12" t="str">
        <f t="shared" si="197"/>
        <v/>
      </c>
      <c r="R2558" s="12" t="str">
        <f t="shared" si="198"/>
        <v/>
      </c>
      <c r="T2558" s="12" t="str">
        <f ca="1">IFERROR(INDEX(Report!$BE$6:$BE$17, MATCH($P2558, Report!$AZ$6:$AZ$17, 0)), "")</f>
        <v/>
      </c>
      <c r="V2558" s="12" t="str">
        <f t="shared" ca="1" si="199"/>
        <v/>
      </c>
      <c r="X2558" s="12" t="str">
        <f>IF($B2558="", "", IF(OR(ISNUMBER($B2558)=FALSE, $B2558&lt;Report!$AX$6, $B2558&gt;Report!$AY$17), "Red", ""))</f>
        <v/>
      </c>
    </row>
    <row r="2559" spans="1:24" x14ac:dyDescent="0.25">
      <c r="A2559" s="2"/>
      <c r="B2559" s="86"/>
      <c r="C2559" s="87"/>
      <c r="D2559" s="88"/>
      <c r="E2559" s="89"/>
      <c r="F2559" s="90"/>
      <c r="G2559" s="2"/>
      <c r="H2559" s="38" t="str">
        <f t="shared" si="195"/>
        <v/>
      </c>
      <c r="I2559" s="2"/>
      <c r="M2559" s="6" t="str">
        <f t="shared" si="196"/>
        <v/>
      </c>
      <c r="N2559" s="7" t="str">
        <f>IF($D2559="", "", IF(COUNTIF(Budgets!$T$11:$T$20, $D2559)&gt;0, $F$9, IF(COUNTIF(Budgets!$T$22:$T$46, $D2559)&gt;0, $E$9, "")))</f>
        <v/>
      </c>
      <c r="P2559" s="12" t="str">
        <f t="shared" si="197"/>
        <v/>
      </c>
      <c r="R2559" s="12" t="str">
        <f t="shared" si="198"/>
        <v/>
      </c>
      <c r="T2559" s="12" t="str">
        <f ca="1">IFERROR(INDEX(Report!$BE$6:$BE$17, MATCH($P2559, Report!$AZ$6:$AZ$17, 0)), "")</f>
        <v/>
      </c>
      <c r="V2559" s="12" t="str">
        <f t="shared" ca="1" si="199"/>
        <v/>
      </c>
      <c r="X2559" s="12" t="str">
        <f>IF($B2559="", "", IF(OR(ISNUMBER($B2559)=FALSE, $B2559&lt;Report!$AX$6, $B2559&gt;Report!$AY$17), "Red", ""))</f>
        <v/>
      </c>
    </row>
    <row r="2560" spans="1:24" x14ac:dyDescent="0.25">
      <c r="A2560" s="2"/>
      <c r="B2560" s="86"/>
      <c r="C2560" s="87"/>
      <c r="D2560" s="88"/>
      <c r="E2560" s="89"/>
      <c r="F2560" s="90"/>
      <c r="G2560" s="2"/>
      <c r="H2560" s="38" t="str">
        <f t="shared" si="195"/>
        <v/>
      </c>
      <c r="I2560" s="2"/>
      <c r="M2560" s="6" t="str">
        <f t="shared" si="196"/>
        <v/>
      </c>
      <c r="N2560" s="7" t="str">
        <f>IF($D2560="", "", IF(COUNTIF(Budgets!$T$11:$T$20, $D2560)&gt;0, $F$9, IF(COUNTIF(Budgets!$T$22:$T$46, $D2560)&gt;0, $E$9, "")))</f>
        <v/>
      </c>
      <c r="P2560" s="12" t="str">
        <f t="shared" si="197"/>
        <v/>
      </c>
      <c r="R2560" s="12" t="str">
        <f t="shared" si="198"/>
        <v/>
      </c>
      <c r="T2560" s="12" t="str">
        <f ca="1">IFERROR(INDEX(Report!$BE$6:$BE$17, MATCH($P2560, Report!$AZ$6:$AZ$17, 0)), "")</f>
        <v/>
      </c>
      <c r="V2560" s="12" t="str">
        <f t="shared" ca="1" si="199"/>
        <v/>
      </c>
      <c r="X2560" s="12" t="str">
        <f>IF($B2560="", "", IF(OR(ISNUMBER($B2560)=FALSE, $B2560&lt;Report!$AX$6, $B2560&gt;Report!$AY$17), "Red", ""))</f>
        <v/>
      </c>
    </row>
    <row r="2561" spans="1:24" x14ac:dyDescent="0.25">
      <c r="A2561" s="2"/>
      <c r="B2561" s="86"/>
      <c r="C2561" s="87"/>
      <c r="D2561" s="88"/>
      <c r="E2561" s="89"/>
      <c r="F2561" s="90"/>
      <c r="G2561" s="2"/>
      <c r="H2561" s="38" t="str">
        <f t="shared" si="195"/>
        <v/>
      </c>
      <c r="I2561" s="2"/>
      <c r="M2561" s="6" t="str">
        <f t="shared" si="196"/>
        <v/>
      </c>
      <c r="N2561" s="7" t="str">
        <f>IF($D2561="", "", IF(COUNTIF(Budgets!$T$11:$T$20, $D2561)&gt;0, $F$9, IF(COUNTIF(Budgets!$T$22:$T$46, $D2561)&gt;0, $E$9, "")))</f>
        <v/>
      </c>
      <c r="P2561" s="12" t="str">
        <f t="shared" si="197"/>
        <v/>
      </c>
      <c r="R2561" s="12" t="str">
        <f t="shared" si="198"/>
        <v/>
      </c>
      <c r="T2561" s="12" t="str">
        <f ca="1">IFERROR(INDEX(Report!$BE$6:$BE$17, MATCH($P2561, Report!$AZ$6:$AZ$17, 0)), "")</f>
        <v/>
      </c>
      <c r="V2561" s="12" t="str">
        <f t="shared" ca="1" si="199"/>
        <v/>
      </c>
      <c r="X2561" s="12" t="str">
        <f>IF($B2561="", "", IF(OR(ISNUMBER($B2561)=FALSE, $B2561&lt;Report!$AX$6, $B2561&gt;Report!$AY$17), "Red", ""))</f>
        <v/>
      </c>
    </row>
    <row r="2562" spans="1:24" x14ac:dyDescent="0.25">
      <c r="A2562" s="2"/>
      <c r="B2562" s="86"/>
      <c r="C2562" s="87"/>
      <c r="D2562" s="88"/>
      <c r="E2562" s="89"/>
      <c r="F2562" s="90"/>
      <c r="G2562" s="2"/>
      <c r="H2562" s="38" t="str">
        <f t="shared" si="195"/>
        <v/>
      </c>
      <c r="I2562" s="2"/>
      <c r="M2562" s="6" t="str">
        <f t="shared" si="196"/>
        <v/>
      </c>
      <c r="N2562" s="7" t="str">
        <f>IF($D2562="", "", IF(COUNTIF(Budgets!$T$11:$T$20, $D2562)&gt;0, $F$9, IF(COUNTIF(Budgets!$T$22:$T$46, $D2562)&gt;0, $E$9, "")))</f>
        <v/>
      </c>
      <c r="P2562" s="12" t="str">
        <f t="shared" si="197"/>
        <v/>
      </c>
      <c r="R2562" s="12" t="str">
        <f t="shared" si="198"/>
        <v/>
      </c>
      <c r="T2562" s="12" t="str">
        <f ca="1">IFERROR(INDEX(Report!$BE$6:$BE$17, MATCH($P2562, Report!$AZ$6:$AZ$17, 0)), "")</f>
        <v/>
      </c>
      <c r="V2562" s="12" t="str">
        <f t="shared" ca="1" si="199"/>
        <v/>
      </c>
      <c r="X2562" s="12" t="str">
        <f>IF($B2562="", "", IF(OR(ISNUMBER($B2562)=FALSE, $B2562&lt;Report!$AX$6, $B2562&gt;Report!$AY$17), "Red", ""))</f>
        <v/>
      </c>
    </row>
    <row r="2563" spans="1:24" x14ac:dyDescent="0.25">
      <c r="A2563" s="2"/>
      <c r="B2563" s="86"/>
      <c r="C2563" s="87"/>
      <c r="D2563" s="88"/>
      <c r="E2563" s="89"/>
      <c r="F2563" s="90"/>
      <c r="G2563" s="2"/>
      <c r="H2563" s="38" t="str">
        <f t="shared" si="195"/>
        <v/>
      </c>
      <c r="I2563" s="2"/>
      <c r="M2563" s="6" t="str">
        <f t="shared" si="196"/>
        <v/>
      </c>
      <c r="N2563" s="7" t="str">
        <f>IF($D2563="", "", IF(COUNTIF(Budgets!$T$11:$T$20, $D2563)&gt;0, $F$9, IF(COUNTIF(Budgets!$T$22:$T$46, $D2563)&gt;0, $E$9, "")))</f>
        <v/>
      </c>
      <c r="P2563" s="12" t="str">
        <f t="shared" si="197"/>
        <v/>
      </c>
      <c r="R2563" s="12" t="str">
        <f t="shared" si="198"/>
        <v/>
      </c>
      <c r="T2563" s="12" t="str">
        <f ca="1">IFERROR(INDEX(Report!$BE$6:$BE$17, MATCH($P2563, Report!$AZ$6:$AZ$17, 0)), "")</f>
        <v/>
      </c>
      <c r="V2563" s="12" t="str">
        <f t="shared" ca="1" si="199"/>
        <v/>
      </c>
      <c r="X2563" s="12" t="str">
        <f>IF($B2563="", "", IF(OR(ISNUMBER($B2563)=FALSE, $B2563&lt;Report!$AX$6, $B2563&gt;Report!$AY$17), "Red", ""))</f>
        <v/>
      </c>
    </row>
    <row r="2564" spans="1:24" x14ac:dyDescent="0.25">
      <c r="A2564" s="2"/>
      <c r="B2564" s="86"/>
      <c r="C2564" s="87"/>
      <c r="D2564" s="88"/>
      <c r="E2564" s="89"/>
      <c r="F2564" s="90"/>
      <c r="G2564" s="2"/>
      <c r="H2564" s="38" t="str">
        <f t="shared" si="195"/>
        <v/>
      </c>
      <c r="I2564" s="2"/>
      <c r="M2564" s="6" t="str">
        <f t="shared" si="196"/>
        <v/>
      </c>
      <c r="N2564" s="7" t="str">
        <f>IF($D2564="", "", IF(COUNTIF(Budgets!$T$11:$T$20, $D2564)&gt;0, $F$9, IF(COUNTIF(Budgets!$T$22:$T$46, $D2564)&gt;0, $E$9, "")))</f>
        <v/>
      </c>
      <c r="P2564" s="12" t="str">
        <f t="shared" si="197"/>
        <v/>
      </c>
      <c r="R2564" s="12" t="str">
        <f t="shared" si="198"/>
        <v/>
      </c>
      <c r="T2564" s="12" t="str">
        <f ca="1">IFERROR(INDEX(Report!$BE$6:$BE$17, MATCH($P2564, Report!$AZ$6:$AZ$17, 0)), "")</f>
        <v/>
      </c>
      <c r="V2564" s="12" t="str">
        <f t="shared" ca="1" si="199"/>
        <v/>
      </c>
      <c r="X2564" s="12" t="str">
        <f>IF($B2564="", "", IF(OR(ISNUMBER($B2564)=FALSE, $B2564&lt;Report!$AX$6, $B2564&gt;Report!$AY$17), "Red", ""))</f>
        <v/>
      </c>
    </row>
    <row r="2565" spans="1:24" x14ac:dyDescent="0.25">
      <c r="A2565" s="2"/>
      <c r="B2565" s="86"/>
      <c r="C2565" s="87"/>
      <c r="D2565" s="88"/>
      <c r="E2565" s="89"/>
      <c r="F2565" s="90"/>
      <c r="G2565" s="2"/>
      <c r="H2565" s="38" t="str">
        <f t="shared" si="195"/>
        <v/>
      </c>
      <c r="I2565" s="2"/>
      <c r="M2565" s="6" t="str">
        <f t="shared" si="196"/>
        <v/>
      </c>
      <c r="N2565" s="7" t="str">
        <f>IF($D2565="", "", IF(COUNTIF(Budgets!$T$11:$T$20, $D2565)&gt;0, $F$9, IF(COUNTIF(Budgets!$T$22:$T$46, $D2565)&gt;0, $E$9, "")))</f>
        <v/>
      </c>
      <c r="P2565" s="12" t="str">
        <f t="shared" si="197"/>
        <v/>
      </c>
      <c r="R2565" s="12" t="str">
        <f t="shared" si="198"/>
        <v/>
      </c>
      <c r="T2565" s="12" t="str">
        <f ca="1">IFERROR(INDEX(Report!$BE$6:$BE$17, MATCH($P2565, Report!$AZ$6:$AZ$17, 0)), "")</f>
        <v/>
      </c>
      <c r="V2565" s="12" t="str">
        <f t="shared" ca="1" si="199"/>
        <v/>
      </c>
      <c r="X2565" s="12" t="str">
        <f>IF($B2565="", "", IF(OR(ISNUMBER($B2565)=FALSE, $B2565&lt;Report!$AX$6, $B2565&gt;Report!$AY$17), "Red", ""))</f>
        <v/>
      </c>
    </row>
    <row r="2566" spans="1:24" x14ac:dyDescent="0.25">
      <c r="A2566" s="2"/>
      <c r="B2566" s="86"/>
      <c r="C2566" s="87"/>
      <c r="D2566" s="88"/>
      <c r="E2566" s="89"/>
      <c r="F2566" s="90"/>
      <c r="G2566" s="2"/>
      <c r="H2566" s="38" t="str">
        <f t="shared" si="195"/>
        <v/>
      </c>
      <c r="I2566" s="2"/>
      <c r="M2566" s="6" t="str">
        <f t="shared" si="196"/>
        <v/>
      </c>
      <c r="N2566" s="7" t="str">
        <f>IF($D2566="", "", IF(COUNTIF(Budgets!$T$11:$T$20, $D2566)&gt;0, $F$9, IF(COUNTIF(Budgets!$T$22:$T$46, $D2566)&gt;0, $E$9, "")))</f>
        <v/>
      </c>
      <c r="P2566" s="12" t="str">
        <f t="shared" si="197"/>
        <v/>
      </c>
      <c r="R2566" s="12" t="str">
        <f t="shared" si="198"/>
        <v/>
      </c>
      <c r="T2566" s="12" t="str">
        <f ca="1">IFERROR(INDEX(Report!$BE$6:$BE$17, MATCH($P2566, Report!$AZ$6:$AZ$17, 0)), "")</f>
        <v/>
      </c>
      <c r="V2566" s="12" t="str">
        <f t="shared" ca="1" si="199"/>
        <v/>
      </c>
      <c r="X2566" s="12" t="str">
        <f>IF($B2566="", "", IF(OR(ISNUMBER($B2566)=FALSE, $B2566&lt;Report!$AX$6, $B2566&gt;Report!$AY$17), "Red", ""))</f>
        <v/>
      </c>
    </row>
    <row r="2567" spans="1:24" x14ac:dyDescent="0.25">
      <c r="A2567" s="2"/>
      <c r="B2567" s="86"/>
      <c r="C2567" s="87"/>
      <c r="D2567" s="88"/>
      <c r="E2567" s="89"/>
      <c r="F2567" s="90"/>
      <c r="G2567" s="2"/>
      <c r="H2567" s="38" t="str">
        <f t="shared" si="195"/>
        <v/>
      </c>
      <c r="I2567" s="2"/>
      <c r="M2567" s="6" t="str">
        <f t="shared" si="196"/>
        <v/>
      </c>
      <c r="N2567" s="7" t="str">
        <f>IF($D2567="", "", IF(COUNTIF(Budgets!$T$11:$T$20, $D2567)&gt;0, $F$9, IF(COUNTIF(Budgets!$T$22:$T$46, $D2567)&gt;0, $E$9, "")))</f>
        <v/>
      </c>
      <c r="P2567" s="12" t="str">
        <f t="shared" si="197"/>
        <v/>
      </c>
      <c r="R2567" s="12" t="str">
        <f t="shared" si="198"/>
        <v/>
      </c>
      <c r="T2567" s="12" t="str">
        <f ca="1">IFERROR(INDEX(Report!$BE$6:$BE$17, MATCH($P2567, Report!$AZ$6:$AZ$17, 0)), "")</f>
        <v/>
      </c>
      <c r="V2567" s="12" t="str">
        <f t="shared" ca="1" si="199"/>
        <v/>
      </c>
      <c r="X2567" s="12" t="str">
        <f>IF($B2567="", "", IF(OR(ISNUMBER($B2567)=FALSE, $B2567&lt;Report!$AX$6, $B2567&gt;Report!$AY$17), "Red", ""))</f>
        <v/>
      </c>
    </row>
    <row r="2568" spans="1:24" x14ac:dyDescent="0.25">
      <c r="A2568" s="2"/>
      <c r="B2568" s="86"/>
      <c r="C2568" s="87"/>
      <c r="D2568" s="88"/>
      <c r="E2568" s="89"/>
      <c r="F2568" s="90"/>
      <c r="G2568" s="2"/>
      <c r="H2568" s="38" t="str">
        <f t="shared" si="195"/>
        <v/>
      </c>
      <c r="I2568" s="2"/>
      <c r="M2568" s="6" t="str">
        <f t="shared" si="196"/>
        <v/>
      </c>
      <c r="N2568" s="7" t="str">
        <f>IF($D2568="", "", IF(COUNTIF(Budgets!$T$11:$T$20, $D2568)&gt;0, $F$9, IF(COUNTIF(Budgets!$T$22:$T$46, $D2568)&gt;0, $E$9, "")))</f>
        <v/>
      </c>
      <c r="P2568" s="12" t="str">
        <f t="shared" si="197"/>
        <v/>
      </c>
      <c r="R2568" s="12" t="str">
        <f t="shared" si="198"/>
        <v/>
      </c>
      <c r="T2568" s="12" t="str">
        <f ca="1">IFERROR(INDEX(Report!$BE$6:$BE$17, MATCH($P2568, Report!$AZ$6:$AZ$17, 0)), "")</f>
        <v/>
      </c>
      <c r="V2568" s="12" t="str">
        <f t="shared" ca="1" si="199"/>
        <v/>
      </c>
      <c r="X2568" s="12" t="str">
        <f>IF($B2568="", "", IF(OR(ISNUMBER($B2568)=FALSE, $B2568&lt;Report!$AX$6, $B2568&gt;Report!$AY$17), "Red", ""))</f>
        <v/>
      </c>
    </row>
    <row r="2569" spans="1:24" x14ac:dyDescent="0.25">
      <c r="A2569" s="2"/>
      <c r="B2569" s="86"/>
      <c r="C2569" s="87"/>
      <c r="D2569" s="88"/>
      <c r="E2569" s="89"/>
      <c r="F2569" s="90"/>
      <c r="G2569" s="2"/>
      <c r="H2569" s="38" t="str">
        <f t="shared" si="195"/>
        <v/>
      </c>
      <c r="I2569" s="2"/>
      <c r="M2569" s="6" t="str">
        <f t="shared" si="196"/>
        <v/>
      </c>
      <c r="N2569" s="7" t="str">
        <f>IF($D2569="", "", IF(COUNTIF(Budgets!$T$11:$T$20, $D2569)&gt;0, $F$9, IF(COUNTIF(Budgets!$T$22:$T$46, $D2569)&gt;0, $E$9, "")))</f>
        <v/>
      </c>
      <c r="P2569" s="12" t="str">
        <f t="shared" si="197"/>
        <v/>
      </c>
      <c r="R2569" s="12" t="str">
        <f t="shared" si="198"/>
        <v/>
      </c>
      <c r="T2569" s="12" t="str">
        <f ca="1">IFERROR(INDEX(Report!$BE$6:$BE$17, MATCH($P2569, Report!$AZ$6:$AZ$17, 0)), "")</f>
        <v/>
      </c>
      <c r="V2569" s="12" t="str">
        <f t="shared" ca="1" si="199"/>
        <v/>
      </c>
      <c r="X2569" s="12" t="str">
        <f>IF($B2569="", "", IF(OR(ISNUMBER($B2569)=FALSE, $B2569&lt;Report!$AX$6, $B2569&gt;Report!$AY$17), "Red", ""))</f>
        <v/>
      </c>
    </row>
    <row r="2570" spans="1:24" x14ac:dyDescent="0.25">
      <c r="A2570" s="2"/>
      <c r="B2570" s="86"/>
      <c r="C2570" s="87"/>
      <c r="D2570" s="88"/>
      <c r="E2570" s="89"/>
      <c r="F2570" s="90"/>
      <c r="G2570" s="2"/>
      <c r="H2570" s="38" t="str">
        <f t="shared" si="195"/>
        <v/>
      </c>
      <c r="I2570" s="2"/>
      <c r="M2570" s="6" t="str">
        <f t="shared" si="196"/>
        <v/>
      </c>
      <c r="N2570" s="7" t="str">
        <f>IF($D2570="", "", IF(COUNTIF(Budgets!$T$11:$T$20, $D2570)&gt;0, $F$9, IF(COUNTIF(Budgets!$T$22:$T$46, $D2570)&gt;0, $E$9, "")))</f>
        <v/>
      </c>
      <c r="P2570" s="12" t="str">
        <f t="shared" si="197"/>
        <v/>
      </c>
      <c r="R2570" s="12" t="str">
        <f t="shared" si="198"/>
        <v/>
      </c>
      <c r="T2570" s="12" t="str">
        <f ca="1">IFERROR(INDEX(Report!$BE$6:$BE$17, MATCH($P2570, Report!$AZ$6:$AZ$17, 0)), "")</f>
        <v/>
      </c>
      <c r="V2570" s="12" t="str">
        <f t="shared" ca="1" si="199"/>
        <v/>
      </c>
      <c r="X2570" s="12" t="str">
        <f>IF($B2570="", "", IF(OR(ISNUMBER($B2570)=FALSE, $B2570&lt;Report!$AX$6, $B2570&gt;Report!$AY$17), "Red", ""))</f>
        <v/>
      </c>
    </row>
    <row r="2571" spans="1:24" x14ac:dyDescent="0.25">
      <c r="A2571" s="2"/>
      <c r="B2571" s="86"/>
      <c r="C2571" s="87"/>
      <c r="D2571" s="88"/>
      <c r="E2571" s="89"/>
      <c r="F2571" s="90"/>
      <c r="G2571" s="2"/>
      <c r="H2571" s="38" t="str">
        <f t="shared" si="195"/>
        <v/>
      </c>
      <c r="I2571" s="2"/>
      <c r="M2571" s="6" t="str">
        <f t="shared" si="196"/>
        <v/>
      </c>
      <c r="N2571" s="7" t="str">
        <f>IF($D2571="", "", IF(COUNTIF(Budgets!$T$11:$T$20, $D2571)&gt;0, $F$9, IF(COUNTIF(Budgets!$T$22:$T$46, $D2571)&gt;0, $E$9, "")))</f>
        <v/>
      </c>
      <c r="P2571" s="12" t="str">
        <f t="shared" si="197"/>
        <v/>
      </c>
      <c r="R2571" s="12" t="str">
        <f t="shared" si="198"/>
        <v/>
      </c>
      <c r="T2571" s="12" t="str">
        <f ca="1">IFERROR(INDEX(Report!$BE$6:$BE$17, MATCH($P2571, Report!$AZ$6:$AZ$17, 0)), "")</f>
        <v/>
      </c>
      <c r="V2571" s="12" t="str">
        <f t="shared" ca="1" si="199"/>
        <v/>
      </c>
      <c r="X2571" s="12" t="str">
        <f>IF($B2571="", "", IF(OR(ISNUMBER($B2571)=FALSE, $B2571&lt;Report!$AX$6, $B2571&gt;Report!$AY$17), "Red", ""))</f>
        <v/>
      </c>
    </row>
    <row r="2572" spans="1:24" x14ac:dyDescent="0.25">
      <c r="A2572" s="2"/>
      <c r="B2572" s="86"/>
      <c r="C2572" s="87"/>
      <c r="D2572" s="88"/>
      <c r="E2572" s="89"/>
      <c r="F2572" s="90"/>
      <c r="G2572" s="2"/>
      <c r="H2572" s="38" t="str">
        <f t="shared" ref="H2572:H2635" si="200">IF(OR($M2572="", $N2572=""), "", IF($M2572=$N2572, "", $H$9))</f>
        <v/>
      </c>
      <c r="I2572" s="2"/>
      <c r="M2572" s="6" t="str">
        <f t="shared" ref="M2572:M2635" si="201">IF(AND($E2572="", $F2572=""), "", IF(AND(NOT($E2572=""), NOT($F2572="")), "", IF($E2572="", $F$9, IF($F2572="", $E$9, ""))))</f>
        <v/>
      </c>
      <c r="N2572" s="7" t="str">
        <f>IF($D2572="", "", IF(COUNTIF(Budgets!$T$11:$T$20, $D2572)&gt;0, $F$9, IF(COUNTIF(Budgets!$T$22:$T$46, $D2572)&gt;0, $E$9, "")))</f>
        <v/>
      </c>
      <c r="P2572" s="12" t="str">
        <f t="shared" ref="P2572:P2635" si="202">IF($B2572="", "", IFERROR(TEXT($B2572, "mmm yyyy"), ""))</f>
        <v/>
      </c>
      <c r="R2572" s="12" t="str">
        <f t="shared" ref="R2572:R2635" si="203">IF(OR($P2572="", $D2572=""), "", CONCATENATE($D2572, " - ", $P2572))</f>
        <v/>
      </c>
      <c r="T2572" s="12" t="str">
        <f ca="1">IFERROR(INDEX(Report!$BE$6:$BE$17, MATCH($P2572, Report!$AZ$6:$AZ$17, 0)), "")</f>
        <v/>
      </c>
      <c r="V2572" s="12" t="str">
        <f t="shared" ref="V2572:V2635" ca="1" si="204">IF($T2572="X", IF($D2572="", "", $D2572), "")</f>
        <v/>
      </c>
      <c r="X2572" s="12" t="str">
        <f>IF($B2572="", "", IF(OR(ISNUMBER($B2572)=FALSE, $B2572&lt;Report!$AX$6, $B2572&gt;Report!$AY$17), "Red", ""))</f>
        <v/>
      </c>
    </row>
    <row r="2573" spans="1:24" x14ac:dyDescent="0.25">
      <c r="A2573" s="2"/>
      <c r="B2573" s="86"/>
      <c r="C2573" s="87"/>
      <c r="D2573" s="88"/>
      <c r="E2573" s="89"/>
      <c r="F2573" s="90"/>
      <c r="G2573" s="2"/>
      <c r="H2573" s="38" t="str">
        <f t="shared" si="200"/>
        <v/>
      </c>
      <c r="I2573" s="2"/>
      <c r="M2573" s="6" t="str">
        <f t="shared" si="201"/>
        <v/>
      </c>
      <c r="N2573" s="7" t="str">
        <f>IF($D2573="", "", IF(COUNTIF(Budgets!$T$11:$T$20, $D2573)&gt;0, $F$9, IF(COUNTIF(Budgets!$T$22:$T$46, $D2573)&gt;0, $E$9, "")))</f>
        <v/>
      </c>
      <c r="P2573" s="12" t="str">
        <f t="shared" si="202"/>
        <v/>
      </c>
      <c r="R2573" s="12" t="str">
        <f t="shared" si="203"/>
        <v/>
      </c>
      <c r="T2573" s="12" t="str">
        <f ca="1">IFERROR(INDEX(Report!$BE$6:$BE$17, MATCH($P2573, Report!$AZ$6:$AZ$17, 0)), "")</f>
        <v/>
      </c>
      <c r="V2573" s="12" t="str">
        <f t="shared" ca="1" si="204"/>
        <v/>
      </c>
      <c r="X2573" s="12" t="str">
        <f>IF($B2573="", "", IF(OR(ISNUMBER($B2573)=FALSE, $B2573&lt;Report!$AX$6, $B2573&gt;Report!$AY$17), "Red", ""))</f>
        <v/>
      </c>
    </row>
    <row r="2574" spans="1:24" x14ac:dyDescent="0.25">
      <c r="A2574" s="2"/>
      <c r="B2574" s="86"/>
      <c r="C2574" s="87"/>
      <c r="D2574" s="88"/>
      <c r="E2574" s="89"/>
      <c r="F2574" s="90"/>
      <c r="G2574" s="2"/>
      <c r="H2574" s="38" t="str">
        <f t="shared" si="200"/>
        <v/>
      </c>
      <c r="I2574" s="2"/>
      <c r="M2574" s="6" t="str">
        <f t="shared" si="201"/>
        <v/>
      </c>
      <c r="N2574" s="7" t="str">
        <f>IF($D2574="", "", IF(COUNTIF(Budgets!$T$11:$T$20, $D2574)&gt;0, $F$9, IF(COUNTIF(Budgets!$T$22:$T$46, $D2574)&gt;0, $E$9, "")))</f>
        <v/>
      </c>
      <c r="P2574" s="12" t="str">
        <f t="shared" si="202"/>
        <v/>
      </c>
      <c r="R2574" s="12" t="str">
        <f t="shared" si="203"/>
        <v/>
      </c>
      <c r="T2574" s="12" t="str">
        <f ca="1">IFERROR(INDEX(Report!$BE$6:$BE$17, MATCH($P2574, Report!$AZ$6:$AZ$17, 0)), "")</f>
        <v/>
      </c>
      <c r="V2574" s="12" t="str">
        <f t="shared" ca="1" si="204"/>
        <v/>
      </c>
      <c r="X2574" s="12" t="str">
        <f>IF($B2574="", "", IF(OR(ISNUMBER($B2574)=FALSE, $B2574&lt;Report!$AX$6, $B2574&gt;Report!$AY$17), "Red", ""))</f>
        <v/>
      </c>
    </row>
    <row r="2575" spans="1:24" x14ac:dyDescent="0.25">
      <c r="A2575" s="2"/>
      <c r="B2575" s="86"/>
      <c r="C2575" s="87"/>
      <c r="D2575" s="88"/>
      <c r="E2575" s="89"/>
      <c r="F2575" s="90"/>
      <c r="G2575" s="2"/>
      <c r="H2575" s="38" t="str">
        <f t="shared" si="200"/>
        <v/>
      </c>
      <c r="I2575" s="2"/>
      <c r="M2575" s="6" t="str">
        <f t="shared" si="201"/>
        <v/>
      </c>
      <c r="N2575" s="7" t="str">
        <f>IF($D2575="", "", IF(COUNTIF(Budgets!$T$11:$T$20, $D2575)&gt;0, $F$9, IF(COUNTIF(Budgets!$T$22:$T$46, $D2575)&gt;0, $E$9, "")))</f>
        <v/>
      </c>
      <c r="P2575" s="12" t="str">
        <f t="shared" si="202"/>
        <v/>
      </c>
      <c r="R2575" s="12" t="str">
        <f t="shared" si="203"/>
        <v/>
      </c>
      <c r="T2575" s="12" t="str">
        <f ca="1">IFERROR(INDEX(Report!$BE$6:$BE$17, MATCH($P2575, Report!$AZ$6:$AZ$17, 0)), "")</f>
        <v/>
      </c>
      <c r="V2575" s="12" t="str">
        <f t="shared" ca="1" si="204"/>
        <v/>
      </c>
      <c r="X2575" s="12" t="str">
        <f>IF($B2575="", "", IF(OR(ISNUMBER($B2575)=FALSE, $B2575&lt;Report!$AX$6, $B2575&gt;Report!$AY$17), "Red", ""))</f>
        <v/>
      </c>
    </row>
    <row r="2576" spans="1:24" x14ac:dyDescent="0.25">
      <c r="A2576" s="2"/>
      <c r="B2576" s="86"/>
      <c r="C2576" s="87"/>
      <c r="D2576" s="88"/>
      <c r="E2576" s="89"/>
      <c r="F2576" s="90"/>
      <c r="G2576" s="2"/>
      <c r="H2576" s="38" t="str">
        <f t="shared" si="200"/>
        <v/>
      </c>
      <c r="I2576" s="2"/>
      <c r="M2576" s="6" t="str">
        <f t="shared" si="201"/>
        <v/>
      </c>
      <c r="N2576" s="7" t="str">
        <f>IF($D2576="", "", IF(COUNTIF(Budgets!$T$11:$T$20, $D2576)&gt;0, $F$9, IF(COUNTIF(Budgets!$T$22:$T$46, $D2576)&gt;0, $E$9, "")))</f>
        <v/>
      </c>
      <c r="P2576" s="12" t="str">
        <f t="shared" si="202"/>
        <v/>
      </c>
      <c r="R2576" s="12" t="str">
        <f t="shared" si="203"/>
        <v/>
      </c>
      <c r="T2576" s="12" t="str">
        <f ca="1">IFERROR(INDEX(Report!$BE$6:$BE$17, MATCH($P2576, Report!$AZ$6:$AZ$17, 0)), "")</f>
        <v/>
      </c>
      <c r="V2576" s="12" t="str">
        <f t="shared" ca="1" si="204"/>
        <v/>
      </c>
      <c r="X2576" s="12" t="str">
        <f>IF($B2576="", "", IF(OR(ISNUMBER($B2576)=FALSE, $B2576&lt;Report!$AX$6, $B2576&gt;Report!$AY$17), "Red", ""))</f>
        <v/>
      </c>
    </row>
    <row r="2577" spans="1:24" x14ac:dyDescent="0.25">
      <c r="A2577" s="2"/>
      <c r="B2577" s="86"/>
      <c r="C2577" s="87"/>
      <c r="D2577" s="88"/>
      <c r="E2577" s="89"/>
      <c r="F2577" s="90"/>
      <c r="G2577" s="2"/>
      <c r="H2577" s="38" t="str">
        <f t="shared" si="200"/>
        <v/>
      </c>
      <c r="I2577" s="2"/>
      <c r="M2577" s="6" t="str">
        <f t="shared" si="201"/>
        <v/>
      </c>
      <c r="N2577" s="7" t="str">
        <f>IF($D2577="", "", IF(COUNTIF(Budgets!$T$11:$T$20, $D2577)&gt;0, $F$9, IF(COUNTIF(Budgets!$T$22:$T$46, $D2577)&gt;0, $E$9, "")))</f>
        <v/>
      </c>
      <c r="P2577" s="12" t="str">
        <f t="shared" si="202"/>
        <v/>
      </c>
      <c r="R2577" s="12" t="str">
        <f t="shared" si="203"/>
        <v/>
      </c>
      <c r="T2577" s="12" t="str">
        <f ca="1">IFERROR(INDEX(Report!$BE$6:$BE$17, MATCH($P2577, Report!$AZ$6:$AZ$17, 0)), "")</f>
        <v/>
      </c>
      <c r="V2577" s="12" t="str">
        <f t="shared" ca="1" si="204"/>
        <v/>
      </c>
      <c r="X2577" s="12" t="str">
        <f>IF($B2577="", "", IF(OR(ISNUMBER($B2577)=FALSE, $B2577&lt;Report!$AX$6, $B2577&gt;Report!$AY$17), "Red", ""))</f>
        <v/>
      </c>
    </row>
    <row r="2578" spans="1:24" x14ac:dyDescent="0.25">
      <c r="A2578" s="2"/>
      <c r="B2578" s="86"/>
      <c r="C2578" s="87"/>
      <c r="D2578" s="88"/>
      <c r="E2578" s="89"/>
      <c r="F2578" s="90"/>
      <c r="G2578" s="2"/>
      <c r="H2578" s="38" t="str">
        <f t="shared" si="200"/>
        <v/>
      </c>
      <c r="I2578" s="2"/>
      <c r="M2578" s="6" t="str">
        <f t="shared" si="201"/>
        <v/>
      </c>
      <c r="N2578" s="7" t="str">
        <f>IF($D2578="", "", IF(COUNTIF(Budgets!$T$11:$T$20, $D2578)&gt;0, $F$9, IF(COUNTIF(Budgets!$T$22:$T$46, $D2578)&gt;0, $E$9, "")))</f>
        <v/>
      </c>
      <c r="P2578" s="12" t="str">
        <f t="shared" si="202"/>
        <v/>
      </c>
      <c r="R2578" s="12" t="str">
        <f t="shared" si="203"/>
        <v/>
      </c>
      <c r="T2578" s="12" t="str">
        <f ca="1">IFERROR(INDEX(Report!$BE$6:$BE$17, MATCH($P2578, Report!$AZ$6:$AZ$17, 0)), "")</f>
        <v/>
      </c>
      <c r="V2578" s="12" t="str">
        <f t="shared" ca="1" si="204"/>
        <v/>
      </c>
      <c r="X2578" s="12" t="str">
        <f>IF($B2578="", "", IF(OR(ISNUMBER($B2578)=FALSE, $B2578&lt;Report!$AX$6, $B2578&gt;Report!$AY$17), "Red", ""))</f>
        <v/>
      </c>
    </row>
    <row r="2579" spans="1:24" x14ac:dyDescent="0.25">
      <c r="A2579" s="2"/>
      <c r="B2579" s="86"/>
      <c r="C2579" s="87"/>
      <c r="D2579" s="88"/>
      <c r="E2579" s="89"/>
      <c r="F2579" s="90"/>
      <c r="G2579" s="2"/>
      <c r="H2579" s="38" t="str">
        <f t="shared" si="200"/>
        <v/>
      </c>
      <c r="I2579" s="2"/>
      <c r="M2579" s="6" t="str">
        <f t="shared" si="201"/>
        <v/>
      </c>
      <c r="N2579" s="7" t="str">
        <f>IF($D2579="", "", IF(COUNTIF(Budgets!$T$11:$T$20, $D2579)&gt;0, $F$9, IF(COUNTIF(Budgets!$T$22:$T$46, $D2579)&gt;0, $E$9, "")))</f>
        <v/>
      </c>
      <c r="P2579" s="12" t="str">
        <f t="shared" si="202"/>
        <v/>
      </c>
      <c r="R2579" s="12" t="str">
        <f t="shared" si="203"/>
        <v/>
      </c>
      <c r="T2579" s="12" t="str">
        <f ca="1">IFERROR(INDEX(Report!$BE$6:$BE$17, MATCH($P2579, Report!$AZ$6:$AZ$17, 0)), "")</f>
        <v/>
      </c>
      <c r="V2579" s="12" t="str">
        <f t="shared" ca="1" si="204"/>
        <v/>
      </c>
      <c r="X2579" s="12" t="str">
        <f>IF($B2579="", "", IF(OR(ISNUMBER($B2579)=FALSE, $B2579&lt;Report!$AX$6, $B2579&gt;Report!$AY$17), "Red", ""))</f>
        <v/>
      </c>
    </row>
    <row r="2580" spans="1:24" x14ac:dyDescent="0.25">
      <c r="A2580" s="2"/>
      <c r="B2580" s="86"/>
      <c r="C2580" s="87"/>
      <c r="D2580" s="88"/>
      <c r="E2580" s="89"/>
      <c r="F2580" s="90"/>
      <c r="G2580" s="2"/>
      <c r="H2580" s="38" t="str">
        <f t="shared" si="200"/>
        <v/>
      </c>
      <c r="I2580" s="2"/>
      <c r="M2580" s="6" t="str">
        <f t="shared" si="201"/>
        <v/>
      </c>
      <c r="N2580" s="7" t="str">
        <f>IF($D2580="", "", IF(COUNTIF(Budgets!$T$11:$T$20, $D2580)&gt;0, $F$9, IF(COUNTIF(Budgets!$T$22:$T$46, $D2580)&gt;0, $E$9, "")))</f>
        <v/>
      </c>
      <c r="P2580" s="12" t="str">
        <f t="shared" si="202"/>
        <v/>
      </c>
      <c r="R2580" s="12" t="str">
        <f t="shared" si="203"/>
        <v/>
      </c>
      <c r="T2580" s="12" t="str">
        <f ca="1">IFERROR(INDEX(Report!$BE$6:$BE$17, MATCH($P2580, Report!$AZ$6:$AZ$17, 0)), "")</f>
        <v/>
      </c>
      <c r="V2580" s="12" t="str">
        <f t="shared" ca="1" si="204"/>
        <v/>
      </c>
      <c r="X2580" s="12" t="str">
        <f>IF($B2580="", "", IF(OR(ISNUMBER($B2580)=FALSE, $B2580&lt;Report!$AX$6, $B2580&gt;Report!$AY$17), "Red", ""))</f>
        <v/>
      </c>
    </row>
    <row r="2581" spans="1:24" x14ac:dyDescent="0.25">
      <c r="A2581" s="2"/>
      <c r="B2581" s="86"/>
      <c r="C2581" s="87"/>
      <c r="D2581" s="88"/>
      <c r="E2581" s="89"/>
      <c r="F2581" s="90"/>
      <c r="G2581" s="2"/>
      <c r="H2581" s="38" t="str">
        <f t="shared" si="200"/>
        <v/>
      </c>
      <c r="I2581" s="2"/>
      <c r="M2581" s="6" t="str">
        <f t="shared" si="201"/>
        <v/>
      </c>
      <c r="N2581" s="7" t="str">
        <f>IF($D2581="", "", IF(COUNTIF(Budgets!$T$11:$T$20, $D2581)&gt;0, $F$9, IF(COUNTIF(Budgets!$T$22:$T$46, $D2581)&gt;0, $E$9, "")))</f>
        <v/>
      </c>
      <c r="P2581" s="12" t="str">
        <f t="shared" si="202"/>
        <v/>
      </c>
      <c r="R2581" s="12" t="str">
        <f t="shared" si="203"/>
        <v/>
      </c>
      <c r="T2581" s="12" t="str">
        <f ca="1">IFERROR(INDEX(Report!$BE$6:$BE$17, MATCH($P2581, Report!$AZ$6:$AZ$17, 0)), "")</f>
        <v/>
      </c>
      <c r="V2581" s="12" t="str">
        <f t="shared" ca="1" si="204"/>
        <v/>
      </c>
      <c r="X2581" s="12" t="str">
        <f>IF($B2581="", "", IF(OR(ISNUMBER($B2581)=FALSE, $B2581&lt;Report!$AX$6, $B2581&gt;Report!$AY$17), "Red", ""))</f>
        <v/>
      </c>
    </row>
    <row r="2582" spans="1:24" x14ac:dyDescent="0.25">
      <c r="A2582" s="2"/>
      <c r="B2582" s="86"/>
      <c r="C2582" s="87"/>
      <c r="D2582" s="88"/>
      <c r="E2582" s="89"/>
      <c r="F2582" s="90"/>
      <c r="G2582" s="2"/>
      <c r="H2582" s="38" t="str">
        <f t="shared" si="200"/>
        <v/>
      </c>
      <c r="I2582" s="2"/>
      <c r="M2582" s="6" t="str">
        <f t="shared" si="201"/>
        <v/>
      </c>
      <c r="N2582" s="7" t="str">
        <f>IF($D2582="", "", IF(COUNTIF(Budgets!$T$11:$T$20, $D2582)&gt;0, $F$9, IF(COUNTIF(Budgets!$T$22:$T$46, $D2582)&gt;0, $E$9, "")))</f>
        <v/>
      </c>
      <c r="P2582" s="12" t="str">
        <f t="shared" si="202"/>
        <v/>
      </c>
      <c r="R2582" s="12" t="str">
        <f t="shared" si="203"/>
        <v/>
      </c>
      <c r="T2582" s="12" t="str">
        <f ca="1">IFERROR(INDEX(Report!$BE$6:$BE$17, MATCH($P2582, Report!$AZ$6:$AZ$17, 0)), "")</f>
        <v/>
      </c>
      <c r="V2582" s="12" t="str">
        <f t="shared" ca="1" si="204"/>
        <v/>
      </c>
      <c r="X2582" s="12" t="str">
        <f>IF($B2582="", "", IF(OR(ISNUMBER($B2582)=FALSE, $B2582&lt;Report!$AX$6, $B2582&gt;Report!$AY$17), "Red", ""))</f>
        <v/>
      </c>
    </row>
    <row r="2583" spans="1:24" x14ac:dyDescent="0.25">
      <c r="A2583" s="2"/>
      <c r="B2583" s="86"/>
      <c r="C2583" s="87"/>
      <c r="D2583" s="88"/>
      <c r="E2583" s="89"/>
      <c r="F2583" s="90"/>
      <c r="G2583" s="2"/>
      <c r="H2583" s="38" t="str">
        <f t="shared" si="200"/>
        <v/>
      </c>
      <c r="I2583" s="2"/>
      <c r="M2583" s="6" t="str">
        <f t="shared" si="201"/>
        <v/>
      </c>
      <c r="N2583" s="7" t="str">
        <f>IF($D2583="", "", IF(COUNTIF(Budgets!$T$11:$T$20, $D2583)&gt;0, $F$9, IF(COUNTIF(Budgets!$T$22:$T$46, $D2583)&gt;0, $E$9, "")))</f>
        <v/>
      </c>
      <c r="P2583" s="12" t="str">
        <f t="shared" si="202"/>
        <v/>
      </c>
      <c r="R2583" s="12" t="str">
        <f t="shared" si="203"/>
        <v/>
      </c>
      <c r="T2583" s="12" t="str">
        <f ca="1">IFERROR(INDEX(Report!$BE$6:$BE$17, MATCH($P2583, Report!$AZ$6:$AZ$17, 0)), "")</f>
        <v/>
      </c>
      <c r="V2583" s="12" t="str">
        <f t="shared" ca="1" si="204"/>
        <v/>
      </c>
      <c r="X2583" s="12" t="str">
        <f>IF($B2583="", "", IF(OR(ISNUMBER($B2583)=FALSE, $B2583&lt;Report!$AX$6, $B2583&gt;Report!$AY$17), "Red", ""))</f>
        <v/>
      </c>
    </row>
    <row r="2584" spans="1:24" x14ac:dyDescent="0.25">
      <c r="A2584" s="2"/>
      <c r="B2584" s="86"/>
      <c r="C2584" s="87"/>
      <c r="D2584" s="88"/>
      <c r="E2584" s="89"/>
      <c r="F2584" s="90"/>
      <c r="G2584" s="2"/>
      <c r="H2584" s="38" t="str">
        <f t="shared" si="200"/>
        <v/>
      </c>
      <c r="I2584" s="2"/>
      <c r="M2584" s="6" t="str">
        <f t="shared" si="201"/>
        <v/>
      </c>
      <c r="N2584" s="7" t="str">
        <f>IF($D2584="", "", IF(COUNTIF(Budgets!$T$11:$T$20, $D2584)&gt;0, $F$9, IF(COUNTIF(Budgets!$T$22:$T$46, $D2584)&gt;0, $E$9, "")))</f>
        <v/>
      </c>
      <c r="P2584" s="12" t="str">
        <f t="shared" si="202"/>
        <v/>
      </c>
      <c r="R2584" s="12" t="str">
        <f t="shared" si="203"/>
        <v/>
      </c>
      <c r="T2584" s="12" t="str">
        <f ca="1">IFERROR(INDEX(Report!$BE$6:$BE$17, MATCH($P2584, Report!$AZ$6:$AZ$17, 0)), "")</f>
        <v/>
      </c>
      <c r="V2584" s="12" t="str">
        <f t="shared" ca="1" si="204"/>
        <v/>
      </c>
      <c r="X2584" s="12" t="str">
        <f>IF($B2584="", "", IF(OR(ISNUMBER($B2584)=FALSE, $B2584&lt;Report!$AX$6, $B2584&gt;Report!$AY$17), "Red", ""))</f>
        <v/>
      </c>
    </row>
    <row r="2585" spans="1:24" x14ac:dyDescent="0.25">
      <c r="A2585" s="2"/>
      <c r="B2585" s="86"/>
      <c r="C2585" s="87"/>
      <c r="D2585" s="88"/>
      <c r="E2585" s="89"/>
      <c r="F2585" s="90"/>
      <c r="G2585" s="2"/>
      <c r="H2585" s="38" t="str">
        <f t="shared" si="200"/>
        <v/>
      </c>
      <c r="I2585" s="2"/>
      <c r="M2585" s="6" t="str">
        <f t="shared" si="201"/>
        <v/>
      </c>
      <c r="N2585" s="7" t="str">
        <f>IF($D2585="", "", IF(COUNTIF(Budgets!$T$11:$T$20, $D2585)&gt;0, $F$9, IF(COUNTIF(Budgets!$T$22:$T$46, $D2585)&gt;0, $E$9, "")))</f>
        <v/>
      </c>
      <c r="P2585" s="12" t="str">
        <f t="shared" si="202"/>
        <v/>
      </c>
      <c r="R2585" s="12" t="str">
        <f t="shared" si="203"/>
        <v/>
      </c>
      <c r="T2585" s="12" t="str">
        <f ca="1">IFERROR(INDEX(Report!$BE$6:$BE$17, MATCH($P2585, Report!$AZ$6:$AZ$17, 0)), "")</f>
        <v/>
      </c>
      <c r="V2585" s="12" t="str">
        <f t="shared" ca="1" si="204"/>
        <v/>
      </c>
      <c r="X2585" s="12" t="str">
        <f>IF($B2585="", "", IF(OR(ISNUMBER($B2585)=FALSE, $B2585&lt;Report!$AX$6, $B2585&gt;Report!$AY$17), "Red", ""))</f>
        <v/>
      </c>
    </row>
    <row r="2586" spans="1:24" x14ac:dyDescent="0.25">
      <c r="A2586" s="2"/>
      <c r="B2586" s="86"/>
      <c r="C2586" s="87"/>
      <c r="D2586" s="88"/>
      <c r="E2586" s="89"/>
      <c r="F2586" s="90"/>
      <c r="G2586" s="2"/>
      <c r="H2586" s="38" t="str">
        <f t="shared" si="200"/>
        <v/>
      </c>
      <c r="I2586" s="2"/>
      <c r="M2586" s="6" t="str">
        <f t="shared" si="201"/>
        <v/>
      </c>
      <c r="N2586" s="7" t="str">
        <f>IF($D2586="", "", IF(COUNTIF(Budgets!$T$11:$T$20, $D2586)&gt;0, $F$9, IF(COUNTIF(Budgets!$T$22:$T$46, $D2586)&gt;0, $E$9, "")))</f>
        <v/>
      </c>
      <c r="P2586" s="12" t="str">
        <f t="shared" si="202"/>
        <v/>
      </c>
      <c r="R2586" s="12" t="str">
        <f t="shared" si="203"/>
        <v/>
      </c>
      <c r="T2586" s="12" t="str">
        <f ca="1">IFERROR(INDEX(Report!$BE$6:$BE$17, MATCH($P2586, Report!$AZ$6:$AZ$17, 0)), "")</f>
        <v/>
      </c>
      <c r="V2586" s="12" t="str">
        <f t="shared" ca="1" si="204"/>
        <v/>
      </c>
      <c r="X2586" s="12" t="str">
        <f>IF($B2586="", "", IF(OR(ISNUMBER($B2586)=FALSE, $B2586&lt;Report!$AX$6, $B2586&gt;Report!$AY$17), "Red", ""))</f>
        <v/>
      </c>
    </row>
    <row r="2587" spans="1:24" x14ac:dyDescent="0.25">
      <c r="A2587" s="2"/>
      <c r="B2587" s="86"/>
      <c r="C2587" s="87"/>
      <c r="D2587" s="88"/>
      <c r="E2587" s="89"/>
      <c r="F2587" s="90"/>
      <c r="G2587" s="2"/>
      <c r="H2587" s="38" t="str">
        <f t="shared" si="200"/>
        <v/>
      </c>
      <c r="I2587" s="2"/>
      <c r="M2587" s="6" t="str">
        <f t="shared" si="201"/>
        <v/>
      </c>
      <c r="N2587" s="7" t="str">
        <f>IF($D2587="", "", IF(COUNTIF(Budgets!$T$11:$T$20, $D2587)&gt;0, $F$9, IF(COUNTIF(Budgets!$T$22:$T$46, $D2587)&gt;0, $E$9, "")))</f>
        <v/>
      </c>
      <c r="P2587" s="12" t="str">
        <f t="shared" si="202"/>
        <v/>
      </c>
      <c r="R2587" s="12" t="str">
        <f t="shared" si="203"/>
        <v/>
      </c>
      <c r="T2587" s="12" t="str">
        <f ca="1">IFERROR(INDEX(Report!$BE$6:$BE$17, MATCH($P2587, Report!$AZ$6:$AZ$17, 0)), "")</f>
        <v/>
      </c>
      <c r="V2587" s="12" t="str">
        <f t="shared" ca="1" si="204"/>
        <v/>
      </c>
      <c r="X2587" s="12" t="str">
        <f>IF($B2587="", "", IF(OR(ISNUMBER($B2587)=FALSE, $B2587&lt;Report!$AX$6, $B2587&gt;Report!$AY$17), "Red", ""))</f>
        <v/>
      </c>
    </row>
    <row r="2588" spans="1:24" x14ac:dyDescent="0.25">
      <c r="A2588" s="2"/>
      <c r="B2588" s="86"/>
      <c r="C2588" s="87"/>
      <c r="D2588" s="88"/>
      <c r="E2588" s="89"/>
      <c r="F2588" s="90"/>
      <c r="G2588" s="2"/>
      <c r="H2588" s="38" t="str">
        <f t="shared" si="200"/>
        <v/>
      </c>
      <c r="I2588" s="2"/>
      <c r="M2588" s="6" t="str">
        <f t="shared" si="201"/>
        <v/>
      </c>
      <c r="N2588" s="7" t="str">
        <f>IF($D2588="", "", IF(COUNTIF(Budgets!$T$11:$T$20, $D2588)&gt;0, $F$9, IF(COUNTIF(Budgets!$T$22:$T$46, $D2588)&gt;0, $E$9, "")))</f>
        <v/>
      </c>
      <c r="P2588" s="12" t="str">
        <f t="shared" si="202"/>
        <v/>
      </c>
      <c r="R2588" s="12" t="str">
        <f t="shared" si="203"/>
        <v/>
      </c>
      <c r="T2588" s="12" t="str">
        <f ca="1">IFERROR(INDEX(Report!$BE$6:$BE$17, MATCH($P2588, Report!$AZ$6:$AZ$17, 0)), "")</f>
        <v/>
      </c>
      <c r="V2588" s="12" t="str">
        <f t="shared" ca="1" si="204"/>
        <v/>
      </c>
      <c r="X2588" s="12" t="str">
        <f>IF($B2588="", "", IF(OR(ISNUMBER($B2588)=FALSE, $B2588&lt;Report!$AX$6, $B2588&gt;Report!$AY$17), "Red", ""))</f>
        <v/>
      </c>
    </row>
    <row r="2589" spans="1:24" x14ac:dyDescent="0.25">
      <c r="A2589" s="2"/>
      <c r="B2589" s="86"/>
      <c r="C2589" s="87"/>
      <c r="D2589" s="88"/>
      <c r="E2589" s="89"/>
      <c r="F2589" s="90"/>
      <c r="G2589" s="2"/>
      <c r="H2589" s="38" t="str">
        <f t="shared" si="200"/>
        <v/>
      </c>
      <c r="I2589" s="2"/>
      <c r="M2589" s="6" t="str">
        <f t="shared" si="201"/>
        <v/>
      </c>
      <c r="N2589" s="7" t="str">
        <f>IF($D2589="", "", IF(COUNTIF(Budgets!$T$11:$T$20, $D2589)&gt;0, $F$9, IF(COUNTIF(Budgets!$T$22:$T$46, $D2589)&gt;0, $E$9, "")))</f>
        <v/>
      </c>
      <c r="P2589" s="12" t="str">
        <f t="shared" si="202"/>
        <v/>
      </c>
      <c r="R2589" s="12" t="str">
        <f t="shared" si="203"/>
        <v/>
      </c>
      <c r="T2589" s="12" t="str">
        <f ca="1">IFERROR(INDEX(Report!$BE$6:$BE$17, MATCH($P2589, Report!$AZ$6:$AZ$17, 0)), "")</f>
        <v/>
      </c>
      <c r="V2589" s="12" t="str">
        <f t="shared" ca="1" si="204"/>
        <v/>
      </c>
      <c r="X2589" s="12" t="str">
        <f>IF($B2589="", "", IF(OR(ISNUMBER($B2589)=FALSE, $B2589&lt;Report!$AX$6, $B2589&gt;Report!$AY$17), "Red", ""))</f>
        <v/>
      </c>
    </row>
    <row r="2590" spans="1:24" x14ac:dyDescent="0.25">
      <c r="A2590" s="2"/>
      <c r="B2590" s="86"/>
      <c r="C2590" s="87"/>
      <c r="D2590" s="88"/>
      <c r="E2590" s="89"/>
      <c r="F2590" s="90"/>
      <c r="G2590" s="2"/>
      <c r="H2590" s="38" t="str">
        <f t="shared" si="200"/>
        <v/>
      </c>
      <c r="I2590" s="2"/>
      <c r="M2590" s="6" t="str">
        <f t="shared" si="201"/>
        <v/>
      </c>
      <c r="N2590" s="7" t="str">
        <f>IF($D2590="", "", IF(COUNTIF(Budgets!$T$11:$T$20, $D2590)&gt;0, $F$9, IF(COUNTIF(Budgets!$T$22:$T$46, $D2590)&gt;0, $E$9, "")))</f>
        <v/>
      </c>
      <c r="P2590" s="12" t="str">
        <f t="shared" si="202"/>
        <v/>
      </c>
      <c r="R2590" s="12" t="str">
        <f t="shared" si="203"/>
        <v/>
      </c>
      <c r="T2590" s="12" t="str">
        <f ca="1">IFERROR(INDEX(Report!$BE$6:$BE$17, MATCH($P2590, Report!$AZ$6:$AZ$17, 0)), "")</f>
        <v/>
      </c>
      <c r="V2590" s="12" t="str">
        <f t="shared" ca="1" si="204"/>
        <v/>
      </c>
      <c r="X2590" s="12" t="str">
        <f>IF($B2590="", "", IF(OR(ISNUMBER($B2590)=FALSE, $B2590&lt;Report!$AX$6, $B2590&gt;Report!$AY$17), "Red", ""))</f>
        <v/>
      </c>
    </row>
    <row r="2591" spans="1:24" x14ac:dyDescent="0.25">
      <c r="A2591" s="2"/>
      <c r="B2591" s="86"/>
      <c r="C2591" s="87"/>
      <c r="D2591" s="88"/>
      <c r="E2591" s="89"/>
      <c r="F2591" s="90"/>
      <c r="G2591" s="2"/>
      <c r="H2591" s="38" t="str">
        <f t="shared" si="200"/>
        <v/>
      </c>
      <c r="I2591" s="2"/>
      <c r="M2591" s="6" t="str">
        <f t="shared" si="201"/>
        <v/>
      </c>
      <c r="N2591" s="7" t="str">
        <f>IF($D2591="", "", IF(COUNTIF(Budgets!$T$11:$T$20, $D2591)&gt;0, $F$9, IF(COUNTIF(Budgets!$T$22:$T$46, $D2591)&gt;0, $E$9, "")))</f>
        <v/>
      </c>
      <c r="P2591" s="12" t="str">
        <f t="shared" si="202"/>
        <v/>
      </c>
      <c r="R2591" s="12" t="str">
        <f t="shared" si="203"/>
        <v/>
      </c>
      <c r="T2591" s="12" t="str">
        <f ca="1">IFERROR(INDEX(Report!$BE$6:$BE$17, MATCH($P2591, Report!$AZ$6:$AZ$17, 0)), "")</f>
        <v/>
      </c>
      <c r="V2591" s="12" t="str">
        <f t="shared" ca="1" si="204"/>
        <v/>
      </c>
      <c r="X2591" s="12" t="str">
        <f>IF($B2591="", "", IF(OR(ISNUMBER($B2591)=FALSE, $B2591&lt;Report!$AX$6, $B2591&gt;Report!$AY$17), "Red", ""))</f>
        <v/>
      </c>
    </row>
    <row r="2592" spans="1:24" x14ac:dyDescent="0.25">
      <c r="A2592" s="2"/>
      <c r="B2592" s="86"/>
      <c r="C2592" s="87"/>
      <c r="D2592" s="88"/>
      <c r="E2592" s="89"/>
      <c r="F2592" s="90"/>
      <c r="G2592" s="2"/>
      <c r="H2592" s="38" t="str">
        <f t="shared" si="200"/>
        <v/>
      </c>
      <c r="I2592" s="2"/>
      <c r="M2592" s="6" t="str">
        <f t="shared" si="201"/>
        <v/>
      </c>
      <c r="N2592" s="7" t="str">
        <f>IF($D2592="", "", IF(COUNTIF(Budgets!$T$11:$T$20, $D2592)&gt;0, $F$9, IF(COUNTIF(Budgets!$T$22:$T$46, $D2592)&gt;0, $E$9, "")))</f>
        <v/>
      </c>
      <c r="P2592" s="12" t="str">
        <f t="shared" si="202"/>
        <v/>
      </c>
      <c r="R2592" s="12" t="str">
        <f t="shared" si="203"/>
        <v/>
      </c>
      <c r="T2592" s="12" t="str">
        <f ca="1">IFERROR(INDEX(Report!$BE$6:$BE$17, MATCH($P2592, Report!$AZ$6:$AZ$17, 0)), "")</f>
        <v/>
      </c>
      <c r="V2592" s="12" t="str">
        <f t="shared" ca="1" si="204"/>
        <v/>
      </c>
      <c r="X2592" s="12" t="str">
        <f>IF($B2592="", "", IF(OR(ISNUMBER($B2592)=FALSE, $B2592&lt;Report!$AX$6, $B2592&gt;Report!$AY$17), "Red", ""))</f>
        <v/>
      </c>
    </row>
    <row r="2593" spans="1:24" x14ac:dyDescent="0.25">
      <c r="A2593" s="2"/>
      <c r="B2593" s="86"/>
      <c r="C2593" s="87"/>
      <c r="D2593" s="88"/>
      <c r="E2593" s="89"/>
      <c r="F2593" s="90"/>
      <c r="G2593" s="2"/>
      <c r="H2593" s="38" t="str">
        <f t="shared" si="200"/>
        <v/>
      </c>
      <c r="I2593" s="2"/>
      <c r="M2593" s="6" t="str">
        <f t="shared" si="201"/>
        <v/>
      </c>
      <c r="N2593" s="7" t="str">
        <f>IF($D2593="", "", IF(COUNTIF(Budgets!$T$11:$T$20, $D2593)&gt;0, $F$9, IF(COUNTIF(Budgets!$T$22:$T$46, $D2593)&gt;0, $E$9, "")))</f>
        <v/>
      </c>
      <c r="P2593" s="12" t="str">
        <f t="shared" si="202"/>
        <v/>
      </c>
      <c r="R2593" s="12" t="str">
        <f t="shared" si="203"/>
        <v/>
      </c>
      <c r="T2593" s="12" t="str">
        <f ca="1">IFERROR(INDEX(Report!$BE$6:$BE$17, MATCH($P2593, Report!$AZ$6:$AZ$17, 0)), "")</f>
        <v/>
      </c>
      <c r="V2593" s="12" t="str">
        <f t="shared" ca="1" si="204"/>
        <v/>
      </c>
      <c r="X2593" s="12" t="str">
        <f>IF($B2593="", "", IF(OR(ISNUMBER($B2593)=FALSE, $B2593&lt;Report!$AX$6, $B2593&gt;Report!$AY$17), "Red", ""))</f>
        <v/>
      </c>
    </row>
    <row r="2594" spans="1:24" x14ac:dyDescent="0.25">
      <c r="A2594" s="2"/>
      <c r="B2594" s="86"/>
      <c r="C2594" s="87"/>
      <c r="D2594" s="88"/>
      <c r="E2594" s="89"/>
      <c r="F2594" s="90"/>
      <c r="G2594" s="2"/>
      <c r="H2594" s="38" t="str">
        <f t="shared" si="200"/>
        <v/>
      </c>
      <c r="I2594" s="2"/>
      <c r="M2594" s="6" t="str">
        <f t="shared" si="201"/>
        <v/>
      </c>
      <c r="N2594" s="7" t="str">
        <f>IF($D2594="", "", IF(COUNTIF(Budgets!$T$11:$T$20, $D2594)&gt;0, $F$9, IF(COUNTIF(Budgets!$T$22:$T$46, $D2594)&gt;0, $E$9, "")))</f>
        <v/>
      </c>
      <c r="P2594" s="12" t="str">
        <f t="shared" si="202"/>
        <v/>
      </c>
      <c r="R2594" s="12" t="str">
        <f t="shared" si="203"/>
        <v/>
      </c>
      <c r="T2594" s="12" t="str">
        <f ca="1">IFERROR(INDEX(Report!$BE$6:$BE$17, MATCH($P2594, Report!$AZ$6:$AZ$17, 0)), "")</f>
        <v/>
      </c>
      <c r="V2594" s="12" t="str">
        <f t="shared" ca="1" si="204"/>
        <v/>
      </c>
      <c r="X2594" s="12" t="str">
        <f>IF($B2594="", "", IF(OR(ISNUMBER($B2594)=FALSE, $B2594&lt;Report!$AX$6, $B2594&gt;Report!$AY$17), "Red", ""))</f>
        <v/>
      </c>
    </row>
    <row r="2595" spans="1:24" x14ac:dyDescent="0.25">
      <c r="A2595" s="2"/>
      <c r="B2595" s="86"/>
      <c r="C2595" s="87"/>
      <c r="D2595" s="88"/>
      <c r="E2595" s="89"/>
      <c r="F2595" s="90"/>
      <c r="G2595" s="2"/>
      <c r="H2595" s="38" t="str">
        <f t="shared" si="200"/>
        <v/>
      </c>
      <c r="I2595" s="2"/>
      <c r="M2595" s="6" t="str">
        <f t="shared" si="201"/>
        <v/>
      </c>
      <c r="N2595" s="7" t="str">
        <f>IF($D2595="", "", IF(COUNTIF(Budgets!$T$11:$T$20, $D2595)&gt;0, $F$9, IF(COUNTIF(Budgets!$T$22:$T$46, $D2595)&gt;0, $E$9, "")))</f>
        <v/>
      </c>
      <c r="P2595" s="12" t="str">
        <f t="shared" si="202"/>
        <v/>
      </c>
      <c r="R2595" s="12" t="str">
        <f t="shared" si="203"/>
        <v/>
      </c>
      <c r="T2595" s="12" t="str">
        <f ca="1">IFERROR(INDEX(Report!$BE$6:$BE$17, MATCH($P2595, Report!$AZ$6:$AZ$17, 0)), "")</f>
        <v/>
      </c>
      <c r="V2595" s="12" t="str">
        <f t="shared" ca="1" si="204"/>
        <v/>
      </c>
      <c r="X2595" s="12" t="str">
        <f>IF($B2595="", "", IF(OR(ISNUMBER($B2595)=FALSE, $B2595&lt;Report!$AX$6, $B2595&gt;Report!$AY$17), "Red", ""))</f>
        <v/>
      </c>
    </row>
    <row r="2596" spans="1:24" x14ac:dyDescent="0.25">
      <c r="A2596" s="2"/>
      <c r="B2596" s="86"/>
      <c r="C2596" s="87"/>
      <c r="D2596" s="88"/>
      <c r="E2596" s="89"/>
      <c r="F2596" s="90"/>
      <c r="G2596" s="2"/>
      <c r="H2596" s="38" t="str">
        <f t="shared" si="200"/>
        <v/>
      </c>
      <c r="I2596" s="2"/>
      <c r="M2596" s="6" t="str">
        <f t="shared" si="201"/>
        <v/>
      </c>
      <c r="N2596" s="7" t="str">
        <f>IF($D2596="", "", IF(COUNTIF(Budgets!$T$11:$T$20, $D2596)&gt;0, $F$9, IF(COUNTIF(Budgets!$T$22:$T$46, $D2596)&gt;0, $E$9, "")))</f>
        <v/>
      </c>
      <c r="P2596" s="12" t="str">
        <f t="shared" si="202"/>
        <v/>
      </c>
      <c r="R2596" s="12" t="str">
        <f t="shared" si="203"/>
        <v/>
      </c>
      <c r="T2596" s="12" t="str">
        <f ca="1">IFERROR(INDEX(Report!$BE$6:$BE$17, MATCH($P2596, Report!$AZ$6:$AZ$17, 0)), "")</f>
        <v/>
      </c>
      <c r="V2596" s="12" t="str">
        <f t="shared" ca="1" si="204"/>
        <v/>
      </c>
      <c r="X2596" s="12" t="str">
        <f>IF($B2596="", "", IF(OR(ISNUMBER($B2596)=FALSE, $B2596&lt;Report!$AX$6, $B2596&gt;Report!$AY$17), "Red", ""))</f>
        <v/>
      </c>
    </row>
    <row r="2597" spans="1:24" x14ac:dyDescent="0.25">
      <c r="A2597" s="2"/>
      <c r="B2597" s="86"/>
      <c r="C2597" s="87"/>
      <c r="D2597" s="88"/>
      <c r="E2597" s="89"/>
      <c r="F2597" s="90"/>
      <c r="G2597" s="2"/>
      <c r="H2597" s="38" t="str">
        <f t="shared" si="200"/>
        <v/>
      </c>
      <c r="I2597" s="2"/>
      <c r="M2597" s="6" t="str">
        <f t="shared" si="201"/>
        <v/>
      </c>
      <c r="N2597" s="7" t="str">
        <f>IF($D2597="", "", IF(COUNTIF(Budgets!$T$11:$T$20, $D2597)&gt;0, $F$9, IF(COUNTIF(Budgets!$T$22:$T$46, $D2597)&gt;0, $E$9, "")))</f>
        <v/>
      </c>
      <c r="P2597" s="12" t="str">
        <f t="shared" si="202"/>
        <v/>
      </c>
      <c r="R2597" s="12" t="str">
        <f t="shared" si="203"/>
        <v/>
      </c>
      <c r="T2597" s="12" t="str">
        <f ca="1">IFERROR(INDEX(Report!$BE$6:$BE$17, MATCH($P2597, Report!$AZ$6:$AZ$17, 0)), "")</f>
        <v/>
      </c>
      <c r="V2597" s="12" t="str">
        <f t="shared" ca="1" si="204"/>
        <v/>
      </c>
      <c r="X2597" s="12" t="str">
        <f>IF($B2597="", "", IF(OR(ISNUMBER($B2597)=FALSE, $B2597&lt;Report!$AX$6, $B2597&gt;Report!$AY$17), "Red", ""))</f>
        <v/>
      </c>
    </row>
    <row r="2598" spans="1:24" x14ac:dyDescent="0.25">
      <c r="A2598" s="2"/>
      <c r="B2598" s="86"/>
      <c r="C2598" s="87"/>
      <c r="D2598" s="88"/>
      <c r="E2598" s="89"/>
      <c r="F2598" s="90"/>
      <c r="G2598" s="2"/>
      <c r="H2598" s="38" t="str">
        <f t="shared" si="200"/>
        <v/>
      </c>
      <c r="I2598" s="2"/>
      <c r="M2598" s="6" t="str">
        <f t="shared" si="201"/>
        <v/>
      </c>
      <c r="N2598" s="7" t="str">
        <f>IF($D2598="", "", IF(COUNTIF(Budgets!$T$11:$T$20, $D2598)&gt;0, $F$9, IF(COUNTIF(Budgets!$T$22:$T$46, $D2598)&gt;0, $E$9, "")))</f>
        <v/>
      </c>
      <c r="P2598" s="12" t="str">
        <f t="shared" si="202"/>
        <v/>
      </c>
      <c r="R2598" s="12" t="str">
        <f t="shared" si="203"/>
        <v/>
      </c>
      <c r="T2598" s="12" t="str">
        <f ca="1">IFERROR(INDEX(Report!$BE$6:$BE$17, MATCH($P2598, Report!$AZ$6:$AZ$17, 0)), "")</f>
        <v/>
      </c>
      <c r="V2598" s="12" t="str">
        <f t="shared" ca="1" si="204"/>
        <v/>
      </c>
      <c r="X2598" s="12" t="str">
        <f>IF($B2598="", "", IF(OR(ISNUMBER($B2598)=FALSE, $B2598&lt;Report!$AX$6, $B2598&gt;Report!$AY$17), "Red", ""))</f>
        <v/>
      </c>
    </row>
    <row r="2599" spans="1:24" x14ac:dyDescent="0.25">
      <c r="A2599" s="2"/>
      <c r="B2599" s="86"/>
      <c r="C2599" s="87"/>
      <c r="D2599" s="88"/>
      <c r="E2599" s="89"/>
      <c r="F2599" s="90"/>
      <c r="G2599" s="2"/>
      <c r="H2599" s="38" t="str">
        <f t="shared" si="200"/>
        <v/>
      </c>
      <c r="I2599" s="2"/>
      <c r="M2599" s="6" t="str">
        <f t="shared" si="201"/>
        <v/>
      </c>
      <c r="N2599" s="7" t="str">
        <f>IF($D2599="", "", IF(COUNTIF(Budgets!$T$11:$T$20, $D2599)&gt;0, $F$9, IF(COUNTIF(Budgets!$T$22:$T$46, $D2599)&gt;0, $E$9, "")))</f>
        <v/>
      </c>
      <c r="P2599" s="12" t="str">
        <f t="shared" si="202"/>
        <v/>
      </c>
      <c r="R2599" s="12" t="str">
        <f t="shared" si="203"/>
        <v/>
      </c>
      <c r="T2599" s="12" t="str">
        <f ca="1">IFERROR(INDEX(Report!$BE$6:$BE$17, MATCH($P2599, Report!$AZ$6:$AZ$17, 0)), "")</f>
        <v/>
      </c>
      <c r="V2599" s="12" t="str">
        <f t="shared" ca="1" si="204"/>
        <v/>
      </c>
      <c r="X2599" s="12" t="str">
        <f>IF($B2599="", "", IF(OR(ISNUMBER($B2599)=FALSE, $B2599&lt;Report!$AX$6, $B2599&gt;Report!$AY$17), "Red", ""))</f>
        <v/>
      </c>
    </row>
    <row r="2600" spans="1:24" x14ac:dyDescent="0.25">
      <c r="A2600" s="2"/>
      <c r="B2600" s="86"/>
      <c r="C2600" s="87"/>
      <c r="D2600" s="88"/>
      <c r="E2600" s="89"/>
      <c r="F2600" s="90"/>
      <c r="G2600" s="2"/>
      <c r="H2600" s="38" t="str">
        <f t="shared" si="200"/>
        <v/>
      </c>
      <c r="I2600" s="2"/>
      <c r="M2600" s="6" t="str">
        <f t="shared" si="201"/>
        <v/>
      </c>
      <c r="N2600" s="7" t="str">
        <f>IF($D2600="", "", IF(COUNTIF(Budgets!$T$11:$T$20, $D2600)&gt;0, $F$9, IF(COUNTIF(Budgets!$T$22:$T$46, $D2600)&gt;0, $E$9, "")))</f>
        <v/>
      </c>
      <c r="P2600" s="12" t="str">
        <f t="shared" si="202"/>
        <v/>
      </c>
      <c r="R2600" s="12" t="str">
        <f t="shared" si="203"/>
        <v/>
      </c>
      <c r="T2600" s="12" t="str">
        <f ca="1">IFERROR(INDEX(Report!$BE$6:$BE$17, MATCH($P2600, Report!$AZ$6:$AZ$17, 0)), "")</f>
        <v/>
      </c>
      <c r="V2600" s="12" t="str">
        <f t="shared" ca="1" si="204"/>
        <v/>
      </c>
      <c r="X2600" s="12" t="str">
        <f>IF($B2600="", "", IF(OR(ISNUMBER($B2600)=FALSE, $B2600&lt;Report!$AX$6, $B2600&gt;Report!$AY$17), "Red", ""))</f>
        <v/>
      </c>
    </row>
    <row r="2601" spans="1:24" x14ac:dyDescent="0.25">
      <c r="A2601" s="2"/>
      <c r="B2601" s="86"/>
      <c r="C2601" s="87"/>
      <c r="D2601" s="88"/>
      <c r="E2601" s="89"/>
      <c r="F2601" s="90"/>
      <c r="G2601" s="2"/>
      <c r="H2601" s="38" t="str">
        <f t="shared" si="200"/>
        <v/>
      </c>
      <c r="I2601" s="2"/>
      <c r="M2601" s="6" t="str">
        <f t="shared" si="201"/>
        <v/>
      </c>
      <c r="N2601" s="7" t="str">
        <f>IF($D2601="", "", IF(COUNTIF(Budgets!$T$11:$T$20, $D2601)&gt;0, $F$9, IF(COUNTIF(Budgets!$T$22:$T$46, $D2601)&gt;0, $E$9, "")))</f>
        <v/>
      </c>
      <c r="P2601" s="12" t="str">
        <f t="shared" si="202"/>
        <v/>
      </c>
      <c r="R2601" s="12" t="str">
        <f t="shared" si="203"/>
        <v/>
      </c>
      <c r="T2601" s="12" t="str">
        <f ca="1">IFERROR(INDEX(Report!$BE$6:$BE$17, MATCH($P2601, Report!$AZ$6:$AZ$17, 0)), "")</f>
        <v/>
      </c>
      <c r="V2601" s="12" t="str">
        <f t="shared" ca="1" si="204"/>
        <v/>
      </c>
      <c r="X2601" s="12" t="str">
        <f>IF($B2601="", "", IF(OR(ISNUMBER($B2601)=FALSE, $B2601&lt;Report!$AX$6, $B2601&gt;Report!$AY$17), "Red", ""))</f>
        <v/>
      </c>
    </row>
    <row r="2602" spans="1:24" x14ac:dyDescent="0.25">
      <c r="A2602" s="2"/>
      <c r="B2602" s="86"/>
      <c r="C2602" s="87"/>
      <c r="D2602" s="88"/>
      <c r="E2602" s="89"/>
      <c r="F2602" s="90"/>
      <c r="G2602" s="2"/>
      <c r="H2602" s="38" t="str">
        <f t="shared" si="200"/>
        <v/>
      </c>
      <c r="I2602" s="2"/>
      <c r="M2602" s="6" t="str">
        <f t="shared" si="201"/>
        <v/>
      </c>
      <c r="N2602" s="7" t="str">
        <f>IF($D2602="", "", IF(COUNTIF(Budgets!$T$11:$T$20, $D2602)&gt;0, $F$9, IF(COUNTIF(Budgets!$T$22:$T$46, $D2602)&gt;0, $E$9, "")))</f>
        <v/>
      </c>
      <c r="P2602" s="12" t="str">
        <f t="shared" si="202"/>
        <v/>
      </c>
      <c r="R2602" s="12" t="str">
        <f t="shared" si="203"/>
        <v/>
      </c>
      <c r="T2602" s="12" t="str">
        <f ca="1">IFERROR(INDEX(Report!$BE$6:$BE$17, MATCH($P2602, Report!$AZ$6:$AZ$17, 0)), "")</f>
        <v/>
      </c>
      <c r="V2602" s="12" t="str">
        <f t="shared" ca="1" si="204"/>
        <v/>
      </c>
      <c r="X2602" s="12" t="str">
        <f>IF($B2602="", "", IF(OR(ISNUMBER($B2602)=FALSE, $B2602&lt;Report!$AX$6, $B2602&gt;Report!$AY$17), "Red", ""))</f>
        <v/>
      </c>
    </row>
    <row r="2603" spans="1:24" x14ac:dyDescent="0.25">
      <c r="A2603" s="2"/>
      <c r="B2603" s="86"/>
      <c r="C2603" s="87"/>
      <c r="D2603" s="88"/>
      <c r="E2603" s="89"/>
      <c r="F2603" s="90"/>
      <c r="G2603" s="2"/>
      <c r="H2603" s="38" t="str">
        <f t="shared" si="200"/>
        <v/>
      </c>
      <c r="I2603" s="2"/>
      <c r="M2603" s="6" t="str">
        <f t="shared" si="201"/>
        <v/>
      </c>
      <c r="N2603" s="7" t="str">
        <f>IF($D2603="", "", IF(COUNTIF(Budgets!$T$11:$T$20, $D2603)&gt;0, $F$9, IF(COUNTIF(Budgets!$T$22:$T$46, $D2603)&gt;0, $E$9, "")))</f>
        <v/>
      </c>
      <c r="P2603" s="12" t="str">
        <f t="shared" si="202"/>
        <v/>
      </c>
      <c r="R2603" s="12" t="str">
        <f t="shared" si="203"/>
        <v/>
      </c>
      <c r="T2603" s="12" t="str">
        <f ca="1">IFERROR(INDEX(Report!$BE$6:$BE$17, MATCH($P2603, Report!$AZ$6:$AZ$17, 0)), "")</f>
        <v/>
      </c>
      <c r="V2603" s="12" t="str">
        <f t="shared" ca="1" si="204"/>
        <v/>
      </c>
      <c r="X2603" s="12" t="str">
        <f>IF($B2603="", "", IF(OR(ISNUMBER($B2603)=FALSE, $B2603&lt;Report!$AX$6, $B2603&gt;Report!$AY$17), "Red", ""))</f>
        <v/>
      </c>
    </row>
    <row r="2604" spans="1:24" x14ac:dyDescent="0.25">
      <c r="A2604" s="2"/>
      <c r="B2604" s="86"/>
      <c r="C2604" s="87"/>
      <c r="D2604" s="88"/>
      <c r="E2604" s="89"/>
      <c r="F2604" s="90"/>
      <c r="G2604" s="2"/>
      <c r="H2604" s="38" t="str">
        <f t="shared" si="200"/>
        <v/>
      </c>
      <c r="I2604" s="2"/>
      <c r="M2604" s="6" t="str">
        <f t="shared" si="201"/>
        <v/>
      </c>
      <c r="N2604" s="7" t="str">
        <f>IF($D2604="", "", IF(COUNTIF(Budgets!$T$11:$T$20, $D2604)&gt;0, $F$9, IF(COUNTIF(Budgets!$T$22:$T$46, $D2604)&gt;0, $E$9, "")))</f>
        <v/>
      </c>
      <c r="P2604" s="12" t="str">
        <f t="shared" si="202"/>
        <v/>
      </c>
      <c r="R2604" s="12" t="str">
        <f t="shared" si="203"/>
        <v/>
      </c>
      <c r="T2604" s="12" t="str">
        <f ca="1">IFERROR(INDEX(Report!$BE$6:$BE$17, MATCH($P2604, Report!$AZ$6:$AZ$17, 0)), "")</f>
        <v/>
      </c>
      <c r="V2604" s="12" t="str">
        <f t="shared" ca="1" si="204"/>
        <v/>
      </c>
      <c r="X2604" s="12" t="str">
        <f>IF($B2604="", "", IF(OR(ISNUMBER($B2604)=FALSE, $B2604&lt;Report!$AX$6, $B2604&gt;Report!$AY$17), "Red", ""))</f>
        <v/>
      </c>
    </row>
    <row r="2605" spans="1:24" x14ac:dyDescent="0.25">
      <c r="A2605" s="2"/>
      <c r="B2605" s="86"/>
      <c r="C2605" s="87"/>
      <c r="D2605" s="88"/>
      <c r="E2605" s="89"/>
      <c r="F2605" s="90"/>
      <c r="G2605" s="2"/>
      <c r="H2605" s="38" t="str">
        <f t="shared" si="200"/>
        <v/>
      </c>
      <c r="I2605" s="2"/>
      <c r="M2605" s="6" t="str">
        <f t="shared" si="201"/>
        <v/>
      </c>
      <c r="N2605" s="7" t="str">
        <f>IF($D2605="", "", IF(COUNTIF(Budgets!$T$11:$T$20, $D2605)&gt;0, $F$9, IF(COUNTIF(Budgets!$T$22:$T$46, $D2605)&gt;0, $E$9, "")))</f>
        <v/>
      </c>
      <c r="P2605" s="12" t="str">
        <f t="shared" si="202"/>
        <v/>
      </c>
      <c r="R2605" s="12" t="str">
        <f t="shared" si="203"/>
        <v/>
      </c>
      <c r="T2605" s="12" t="str">
        <f ca="1">IFERROR(INDEX(Report!$BE$6:$BE$17, MATCH($P2605, Report!$AZ$6:$AZ$17, 0)), "")</f>
        <v/>
      </c>
      <c r="V2605" s="12" t="str">
        <f t="shared" ca="1" si="204"/>
        <v/>
      </c>
      <c r="X2605" s="12" t="str">
        <f>IF($B2605="", "", IF(OR(ISNUMBER($B2605)=FALSE, $B2605&lt;Report!$AX$6, $B2605&gt;Report!$AY$17), "Red", ""))</f>
        <v/>
      </c>
    </row>
    <row r="2606" spans="1:24" x14ac:dyDescent="0.25">
      <c r="A2606" s="2"/>
      <c r="B2606" s="86"/>
      <c r="C2606" s="87"/>
      <c r="D2606" s="88"/>
      <c r="E2606" s="89"/>
      <c r="F2606" s="90"/>
      <c r="G2606" s="2"/>
      <c r="H2606" s="38" t="str">
        <f t="shared" si="200"/>
        <v/>
      </c>
      <c r="I2606" s="2"/>
      <c r="M2606" s="6" t="str">
        <f t="shared" si="201"/>
        <v/>
      </c>
      <c r="N2606" s="7" t="str">
        <f>IF($D2606="", "", IF(COUNTIF(Budgets!$T$11:$T$20, $D2606)&gt;0, $F$9, IF(COUNTIF(Budgets!$T$22:$T$46, $D2606)&gt;0, $E$9, "")))</f>
        <v/>
      </c>
      <c r="P2606" s="12" t="str">
        <f t="shared" si="202"/>
        <v/>
      </c>
      <c r="R2606" s="12" t="str">
        <f t="shared" si="203"/>
        <v/>
      </c>
      <c r="T2606" s="12" t="str">
        <f ca="1">IFERROR(INDEX(Report!$BE$6:$BE$17, MATCH($P2606, Report!$AZ$6:$AZ$17, 0)), "")</f>
        <v/>
      </c>
      <c r="V2606" s="12" t="str">
        <f t="shared" ca="1" si="204"/>
        <v/>
      </c>
      <c r="X2606" s="12" t="str">
        <f>IF($B2606="", "", IF(OR(ISNUMBER($B2606)=FALSE, $B2606&lt;Report!$AX$6, $B2606&gt;Report!$AY$17), "Red", ""))</f>
        <v/>
      </c>
    </row>
    <row r="2607" spans="1:24" x14ac:dyDescent="0.25">
      <c r="A2607" s="2"/>
      <c r="B2607" s="86"/>
      <c r="C2607" s="87"/>
      <c r="D2607" s="88"/>
      <c r="E2607" s="89"/>
      <c r="F2607" s="90"/>
      <c r="G2607" s="2"/>
      <c r="H2607" s="38" t="str">
        <f t="shared" si="200"/>
        <v/>
      </c>
      <c r="I2607" s="2"/>
      <c r="M2607" s="6" t="str">
        <f t="shared" si="201"/>
        <v/>
      </c>
      <c r="N2607" s="7" t="str">
        <f>IF($D2607="", "", IF(COUNTIF(Budgets!$T$11:$T$20, $D2607)&gt;0, $F$9, IF(COUNTIF(Budgets!$T$22:$T$46, $D2607)&gt;0, $E$9, "")))</f>
        <v/>
      </c>
      <c r="P2607" s="12" t="str">
        <f t="shared" si="202"/>
        <v/>
      </c>
      <c r="R2607" s="12" t="str">
        <f t="shared" si="203"/>
        <v/>
      </c>
      <c r="T2607" s="12" t="str">
        <f ca="1">IFERROR(INDEX(Report!$BE$6:$BE$17, MATCH($P2607, Report!$AZ$6:$AZ$17, 0)), "")</f>
        <v/>
      </c>
      <c r="V2607" s="12" t="str">
        <f t="shared" ca="1" si="204"/>
        <v/>
      </c>
      <c r="X2607" s="12" t="str">
        <f>IF($B2607="", "", IF(OR(ISNUMBER($B2607)=FALSE, $B2607&lt;Report!$AX$6, $B2607&gt;Report!$AY$17), "Red", ""))</f>
        <v/>
      </c>
    </row>
    <row r="2608" spans="1:24" x14ac:dyDescent="0.25">
      <c r="A2608" s="2"/>
      <c r="B2608" s="86"/>
      <c r="C2608" s="87"/>
      <c r="D2608" s="88"/>
      <c r="E2608" s="89"/>
      <c r="F2608" s="90"/>
      <c r="G2608" s="2"/>
      <c r="H2608" s="38" t="str">
        <f t="shared" si="200"/>
        <v/>
      </c>
      <c r="I2608" s="2"/>
      <c r="M2608" s="6" t="str">
        <f t="shared" si="201"/>
        <v/>
      </c>
      <c r="N2608" s="7" t="str">
        <f>IF($D2608="", "", IF(COUNTIF(Budgets!$T$11:$T$20, $D2608)&gt;0, $F$9, IF(COUNTIF(Budgets!$T$22:$T$46, $D2608)&gt;0, $E$9, "")))</f>
        <v/>
      </c>
      <c r="P2608" s="12" t="str">
        <f t="shared" si="202"/>
        <v/>
      </c>
      <c r="R2608" s="12" t="str">
        <f t="shared" si="203"/>
        <v/>
      </c>
      <c r="T2608" s="12" t="str">
        <f ca="1">IFERROR(INDEX(Report!$BE$6:$BE$17, MATCH($P2608, Report!$AZ$6:$AZ$17, 0)), "")</f>
        <v/>
      </c>
      <c r="V2608" s="12" t="str">
        <f t="shared" ca="1" si="204"/>
        <v/>
      </c>
      <c r="X2608" s="12" t="str">
        <f>IF($B2608="", "", IF(OR(ISNUMBER($B2608)=FALSE, $B2608&lt;Report!$AX$6, $B2608&gt;Report!$AY$17), "Red", ""))</f>
        <v/>
      </c>
    </row>
    <row r="2609" spans="1:24" x14ac:dyDescent="0.25">
      <c r="A2609" s="2"/>
      <c r="B2609" s="86"/>
      <c r="C2609" s="87"/>
      <c r="D2609" s="88"/>
      <c r="E2609" s="89"/>
      <c r="F2609" s="90"/>
      <c r="G2609" s="2"/>
      <c r="H2609" s="38" t="str">
        <f t="shared" si="200"/>
        <v/>
      </c>
      <c r="I2609" s="2"/>
      <c r="M2609" s="6" t="str">
        <f t="shared" si="201"/>
        <v/>
      </c>
      <c r="N2609" s="7" t="str">
        <f>IF($D2609="", "", IF(COUNTIF(Budgets!$T$11:$T$20, $D2609)&gt;0, $F$9, IF(COUNTIF(Budgets!$T$22:$T$46, $D2609)&gt;0, $E$9, "")))</f>
        <v/>
      </c>
      <c r="P2609" s="12" t="str">
        <f t="shared" si="202"/>
        <v/>
      </c>
      <c r="R2609" s="12" t="str">
        <f t="shared" si="203"/>
        <v/>
      </c>
      <c r="T2609" s="12" t="str">
        <f ca="1">IFERROR(INDEX(Report!$BE$6:$BE$17, MATCH($P2609, Report!$AZ$6:$AZ$17, 0)), "")</f>
        <v/>
      </c>
      <c r="V2609" s="12" t="str">
        <f t="shared" ca="1" si="204"/>
        <v/>
      </c>
      <c r="X2609" s="12" t="str">
        <f>IF($B2609="", "", IF(OR(ISNUMBER($B2609)=FALSE, $B2609&lt;Report!$AX$6, $B2609&gt;Report!$AY$17), "Red", ""))</f>
        <v/>
      </c>
    </row>
    <row r="2610" spans="1:24" x14ac:dyDescent="0.25">
      <c r="A2610" s="2"/>
      <c r="B2610" s="86"/>
      <c r="C2610" s="87"/>
      <c r="D2610" s="88"/>
      <c r="E2610" s="89"/>
      <c r="F2610" s="90"/>
      <c r="G2610" s="2"/>
      <c r="H2610" s="38" t="str">
        <f t="shared" si="200"/>
        <v/>
      </c>
      <c r="I2610" s="2"/>
      <c r="M2610" s="6" t="str">
        <f t="shared" si="201"/>
        <v/>
      </c>
      <c r="N2610" s="7" t="str">
        <f>IF($D2610="", "", IF(COUNTIF(Budgets!$T$11:$T$20, $D2610)&gt;0, $F$9, IF(COUNTIF(Budgets!$T$22:$T$46, $D2610)&gt;0, $E$9, "")))</f>
        <v/>
      </c>
      <c r="P2610" s="12" t="str">
        <f t="shared" si="202"/>
        <v/>
      </c>
      <c r="R2610" s="12" t="str">
        <f t="shared" si="203"/>
        <v/>
      </c>
      <c r="T2610" s="12" t="str">
        <f ca="1">IFERROR(INDEX(Report!$BE$6:$BE$17, MATCH($P2610, Report!$AZ$6:$AZ$17, 0)), "")</f>
        <v/>
      </c>
      <c r="V2610" s="12" t="str">
        <f t="shared" ca="1" si="204"/>
        <v/>
      </c>
      <c r="X2610" s="12" t="str">
        <f>IF($B2610="", "", IF(OR(ISNUMBER($B2610)=FALSE, $B2610&lt;Report!$AX$6, $B2610&gt;Report!$AY$17), "Red", ""))</f>
        <v/>
      </c>
    </row>
    <row r="2611" spans="1:24" x14ac:dyDescent="0.25">
      <c r="A2611" s="2"/>
      <c r="B2611" s="86"/>
      <c r="C2611" s="87"/>
      <c r="D2611" s="88"/>
      <c r="E2611" s="89"/>
      <c r="F2611" s="90"/>
      <c r="G2611" s="2"/>
      <c r="H2611" s="38" t="str">
        <f t="shared" si="200"/>
        <v/>
      </c>
      <c r="I2611" s="2"/>
      <c r="M2611" s="6" t="str">
        <f t="shared" si="201"/>
        <v/>
      </c>
      <c r="N2611" s="7" t="str">
        <f>IF($D2611="", "", IF(COUNTIF(Budgets!$T$11:$T$20, $D2611)&gt;0, $F$9, IF(COUNTIF(Budgets!$T$22:$T$46, $D2611)&gt;0, $E$9, "")))</f>
        <v/>
      </c>
      <c r="P2611" s="12" t="str">
        <f t="shared" si="202"/>
        <v/>
      </c>
      <c r="R2611" s="12" t="str">
        <f t="shared" si="203"/>
        <v/>
      </c>
      <c r="T2611" s="12" t="str">
        <f ca="1">IFERROR(INDEX(Report!$BE$6:$BE$17, MATCH($P2611, Report!$AZ$6:$AZ$17, 0)), "")</f>
        <v/>
      </c>
      <c r="V2611" s="12" t="str">
        <f t="shared" ca="1" si="204"/>
        <v/>
      </c>
      <c r="X2611" s="12" t="str">
        <f>IF($B2611="", "", IF(OR(ISNUMBER($B2611)=FALSE, $B2611&lt;Report!$AX$6, $B2611&gt;Report!$AY$17), "Red", ""))</f>
        <v/>
      </c>
    </row>
    <row r="2612" spans="1:24" x14ac:dyDescent="0.25">
      <c r="A2612" s="2"/>
      <c r="B2612" s="86"/>
      <c r="C2612" s="87"/>
      <c r="D2612" s="88"/>
      <c r="E2612" s="89"/>
      <c r="F2612" s="90"/>
      <c r="G2612" s="2"/>
      <c r="H2612" s="38" t="str">
        <f t="shared" si="200"/>
        <v/>
      </c>
      <c r="I2612" s="2"/>
      <c r="M2612" s="6" t="str">
        <f t="shared" si="201"/>
        <v/>
      </c>
      <c r="N2612" s="7" t="str">
        <f>IF($D2612="", "", IF(COUNTIF(Budgets!$T$11:$T$20, $D2612)&gt;0, $F$9, IF(COUNTIF(Budgets!$T$22:$T$46, $D2612)&gt;0, $E$9, "")))</f>
        <v/>
      </c>
      <c r="P2612" s="12" t="str">
        <f t="shared" si="202"/>
        <v/>
      </c>
      <c r="R2612" s="12" t="str">
        <f t="shared" si="203"/>
        <v/>
      </c>
      <c r="T2612" s="12" t="str">
        <f ca="1">IFERROR(INDEX(Report!$BE$6:$BE$17, MATCH($P2612, Report!$AZ$6:$AZ$17, 0)), "")</f>
        <v/>
      </c>
      <c r="V2612" s="12" t="str">
        <f t="shared" ca="1" si="204"/>
        <v/>
      </c>
      <c r="X2612" s="12" t="str">
        <f>IF($B2612="", "", IF(OR(ISNUMBER($B2612)=FALSE, $B2612&lt;Report!$AX$6, $B2612&gt;Report!$AY$17), "Red", ""))</f>
        <v/>
      </c>
    </row>
    <row r="2613" spans="1:24" x14ac:dyDescent="0.25">
      <c r="A2613" s="2"/>
      <c r="B2613" s="86"/>
      <c r="C2613" s="87"/>
      <c r="D2613" s="88"/>
      <c r="E2613" s="89"/>
      <c r="F2613" s="90"/>
      <c r="G2613" s="2"/>
      <c r="H2613" s="38" t="str">
        <f t="shared" si="200"/>
        <v/>
      </c>
      <c r="I2613" s="2"/>
      <c r="M2613" s="6" t="str">
        <f t="shared" si="201"/>
        <v/>
      </c>
      <c r="N2613" s="7" t="str">
        <f>IF($D2613="", "", IF(COUNTIF(Budgets!$T$11:$T$20, $D2613)&gt;0, $F$9, IF(COUNTIF(Budgets!$T$22:$T$46, $D2613)&gt;0, $E$9, "")))</f>
        <v/>
      </c>
      <c r="P2613" s="12" t="str">
        <f t="shared" si="202"/>
        <v/>
      </c>
      <c r="R2613" s="12" t="str">
        <f t="shared" si="203"/>
        <v/>
      </c>
      <c r="T2613" s="12" t="str">
        <f ca="1">IFERROR(INDEX(Report!$BE$6:$BE$17, MATCH($P2613, Report!$AZ$6:$AZ$17, 0)), "")</f>
        <v/>
      </c>
      <c r="V2613" s="12" t="str">
        <f t="shared" ca="1" si="204"/>
        <v/>
      </c>
      <c r="X2613" s="12" t="str">
        <f>IF($B2613="", "", IF(OR(ISNUMBER($B2613)=FALSE, $B2613&lt;Report!$AX$6, $B2613&gt;Report!$AY$17), "Red", ""))</f>
        <v/>
      </c>
    </row>
    <row r="2614" spans="1:24" x14ac:dyDescent="0.25">
      <c r="A2614" s="2"/>
      <c r="B2614" s="86"/>
      <c r="C2614" s="87"/>
      <c r="D2614" s="88"/>
      <c r="E2614" s="89"/>
      <c r="F2614" s="90"/>
      <c r="G2614" s="2"/>
      <c r="H2614" s="38" t="str">
        <f t="shared" si="200"/>
        <v/>
      </c>
      <c r="I2614" s="2"/>
      <c r="M2614" s="6" t="str">
        <f t="shared" si="201"/>
        <v/>
      </c>
      <c r="N2614" s="7" t="str">
        <f>IF($D2614="", "", IF(COUNTIF(Budgets!$T$11:$T$20, $D2614)&gt;0, $F$9, IF(COUNTIF(Budgets!$T$22:$T$46, $D2614)&gt;0, $E$9, "")))</f>
        <v/>
      </c>
      <c r="P2614" s="12" t="str">
        <f t="shared" si="202"/>
        <v/>
      </c>
      <c r="R2614" s="12" t="str">
        <f t="shared" si="203"/>
        <v/>
      </c>
      <c r="T2614" s="12" t="str">
        <f ca="1">IFERROR(INDEX(Report!$BE$6:$BE$17, MATCH($P2614, Report!$AZ$6:$AZ$17, 0)), "")</f>
        <v/>
      </c>
      <c r="V2614" s="12" t="str">
        <f t="shared" ca="1" si="204"/>
        <v/>
      </c>
      <c r="X2614" s="12" t="str">
        <f>IF($B2614="", "", IF(OR(ISNUMBER($B2614)=FALSE, $B2614&lt;Report!$AX$6, $B2614&gt;Report!$AY$17), "Red", ""))</f>
        <v/>
      </c>
    </row>
    <row r="2615" spans="1:24" x14ac:dyDescent="0.25">
      <c r="A2615" s="2"/>
      <c r="B2615" s="86"/>
      <c r="C2615" s="87"/>
      <c r="D2615" s="88"/>
      <c r="E2615" s="89"/>
      <c r="F2615" s="90"/>
      <c r="G2615" s="2"/>
      <c r="H2615" s="38" t="str">
        <f t="shared" si="200"/>
        <v/>
      </c>
      <c r="I2615" s="2"/>
      <c r="M2615" s="6" t="str">
        <f t="shared" si="201"/>
        <v/>
      </c>
      <c r="N2615" s="7" t="str">
        <f>IF($D2615="", "", IF(COUNTIF(Budgets!$T$11:$T$20, $D2615)&gt;0, $F$9, IF(COUNTIF(Budgets!$T$22:$T$46, $D2615)&gt;0, $E$9, "")))</f>
        <v/>
      </c>
      <c r="P2615" s="12" t="str">
        <f t="shared" si="202"/>
        <v/>
      </c>
      <c r="R2615" s="12" t="str">
        <f t="shared" si="203"/>
        <v/>
      </c>
      <c r="T2615" s="12" t="str">
        <f ca="1">IFERROR(INDEX(Report!$BE$6:$BE$17, MATCH($P2615, Report!$AZ$6:$AZ$17, 0)), "")</f>
        <v/>
      </c>
      <c r="V2615" s="12" t="str">
        <f t="shared" ca="1" si="204"/>
        <v/>
      </c>
      <c r="X2615" s="12" t="str">
        <f>IF($B2615="", "", IF(OR(ISNUMBER($B2615)=FALSE, $B2615&lt;Report!$AX$6, $B2615&gt;Report!$AY$17), "Red", ""))</f>
        <v/>
      </c>
    </row>
    <row r="2616" spans="1:24" x14ac:dyDescent="0.25">
      <c r="A2616" s="2"/>
      <c r="B2616" s="86"/>
      <c r="C2616" s="87"/>
      <c r="D2616" s="88"/>
      <c r="E2616" s="89"/>
      <c r="F2616" s="90"/>
      <c r="G2616" s="2"/>
      <c r="H2616" s="38" t="str">
        <f t="shared" si="200"/>
        <v/>
      </c>
      <c r="I2616" s="2"/>
      <c r="M2616" s="6" t="str">
        <f t="shared" si="201"/>
        <v/>
      </c>
      <c r="N2616" s="7" t="str">
        <f>IF($D2616="", "", IF(COUNTIF(Budgets!$T$11:$T$20, $D2616)&gt;0, $F$9, IF(COUNTIF(Budgets!$T$22:$T$46, $D2616)&gt;0, $E$9, "")))</f>
        <v/>
      </c>
      <c r="P2616" s="12" t="str">
        <f t="shared" si="202"/>
        <v/>
      </c>
      <c r="R2616" s="12" t="str">
        <f t="shared" si="203"/>
        <v/>
      </c>
      <c r="T2616" s="12" t="str">
        <f ca="1">IFERROR(INDEX(Report!$BE$6:$BE$17, MATCH($P2616, Report!$AZ$6:$AZ$17, 0)), "")</f>
        <v/>
      </c>
      <c r="V2616" s="12" t="str">
        <f t="shared" ca="1" si="204"/>
        <v/>
      </c>
      <c r="X2616" s="12" t="str">
        <f>IF($B2616="", "", IF(OR(ISNUMBER($B2616)=FALSE, $B2616&lt;Report!$AX$6, $B2616&gt;Report!$AY$17), "Red", ""))</f>
        <v/>
      </c>
    </row>
    <row r="2617" spans="1:24" x14ac:dyDescent="0.25">
      <c r="A2617" s="2"/>
      <c r="B2617" s="86"/>
      <c r="C2617" s="87"/>
      <c r="D2617" s="88"/>
      <c r="E2617" s="89"/>
      <c r="F2617" s="90"/>
      <c r="G2617" s="2"/>
      <c r="H2617" s="38" t="str">
        <f t="shared" si="200"/>
        <v/>
      </c>
      <c r="I2617" s="2"/>
      <c r="M2617" s="6" t="str">
        <f t="shared" si="201"/>
        <v/>
      </c>
      <c r="N2617" s="7" t="str">
        <f>IF($D2617="", "", IF(COUNTIF(Budgets!$T$11:$T$20, $D2617)&gt;0, $F$9, IF(COUNTIF(Budgets!$T$22:$T$46, $D2617)&gt;0, $E$9, "")))</f>
        <v/>
      </c>
      <c r="P2617" s="12" t="str">
        <f t="shared" si="202"/>
        <v/>
      </c>
      <c r="R2617" s="12" t="str">
        <f t="shared" si="203"/>
        <v/>
      </c>
      <c r="T2617" s="12" t="str">
        <f ca="1">IFERROR(INDEX(Report!$BE$6:$BE$17, MATCH($P2617, Report!$AZ$6:$AZ$17, 0)), "")</f>
        <v/>
      </c>
      <c r="V2617" s="12" t="str">
        <f t="shared" ca="1" si="204"/>
        <v/>
      </c>
      <c r="X2617" s="12" t="str">
        <f>IF($B2617="", "", IF(OR(ISNUMBER($B2617)=FALSE, $B2617&lt;Report!$AX$6, $B2617&gt;Report!$AY$17), "Red", ""))</f>
        <v/>
      </c>
    </row>
    <row r="2618" spans="1:24" x14ac:dyDescent="0.25">
      <c r="A2618" s="2"/>
      <c r="B2618" s="86"/>
      <c r="C2618" s="87"/>
      <c r="D2618" s="88"/>
      <c r="E2618" s="89"/>
      <c r="F2618" s="90"/>
      <c r="G2618" s="2"/>
      <c r="H2618" s="38" t="str">
        <f t="shared" si="200"/>
        <v/>
      </c>
      <c r="I2618" s="2"/>
      <c r="M2618" s="6" t="str">
        <f t="shared" si="201"/>
        <v/>
      </c>
      <c r="N2618" s="7" t="str">
        <f>IF($D2618="", "", IF(COUNTIF(Budgets!$T$11:$T$20, $D2618)&gt;0, $F$9, IF(COUNTIF(Budgets!$T$22:$T$46, $D2618)&gt;0, $E$9, "")))</f>
        <v/>
      </c>
      <c r="P2618" s="12" t="str">
        <f t="shared" si="202"/>
        <v/>
      </c>
      <c r="R2618" s="12" t="str">
        <f t="shared" si="203"/>
        <v/>
      </c>
      <c r="T2618" s="12" t="str">
        <f ca="1">IFERROR(INDEX(Report!$BE$6:$BE$17, MATCH($P2618, Report!$AZ$6:$AZ$17, 0)), "")</f>
        <v/>
      </c>
      <c r="V2618" s="12" t="str">
        <f t="shared" ca="1" si="204"/>
        <v/>
      </c>
      <c r="X2618" s="12" t="str">
        <f>IF($B2618="", "", IF(OR(ISNUMBER($B2618)=FALSE, $B2618&lt;Report!$AX$6, $B2618&gt;Report!$AY$17), "Red", ""))</f>
        <v/>
      </c>
    </row>
    <row r="2619" spans="1:24" x14ac:dyDescent="0.25">
      <c r="A2619" s="2"/>
      <c r="B2619" s="86"/>
      <c r="C2619" s="87"/>
      <c r="D2619" s="88"/>
      <c r="E2619" s="89"/>
      <c r="F2619" s="90"/>
      <c r="G2619" s="2"/>
      <c r="H2619" s="38" t="str">
        <f t="shared" si="200"/>
        <v/>
      </c>
      <c r="I2619" s="2"/>
      <c r="M2619" s="6" t="str">
        <f t="shared" si="201"/>
        <v/>
      </c>
      <c r="N2619" s="7" t="str">
        <f>IF($D2619="", "", IF(COUNTIF(Budgets!$T$11:$T$20, $D2619)&gt;0, $F$9, IF(COUNTIF(Budgets!$T$22:$T$46, $D2619)&gt;0, $E$9, "")))</f>
        <v/>
      </c>
      <c r="P2619" s="12" t="str">
        <f t="shared" si="202"/>
        <v/>
      </c>
      <c r="R2619" s="12" t="str">
        <f t="shared" si="203"/>
        <v/>
      </c>
      <c r="T2619" s="12" t="str">
        <f ca="1">IFERROR(INDEX(Report!$BE$6:$BE$17, MATCH($P2619, Report!$AZ$6:$AZ$17, 0)), "")</f>
        <v/>
      </c>
      <c r="V2619" s="12" t="str">
        <f t="shared" ca="1" si="204"/>
        <v/>
      </c>
      <c r="X2619" s="12" t="str">
        <f>IF($B2619="", "", IF(OR(ISNUMBER($B2619)=FALSE, $B2619&lt;Report!$AX$6, $B2619&gt;Report!$AY$17), "Red", ""))</f>
        <v/>
      </c>
    </row>
    <row r="2620" spans="1:24" x14ac:dyDescent="0.25">
      <c r="A2620" s="2"/>
      <c r="B2620" s="86"/>
      <c r="C2620" s="87"/>
      <c r="D2620" s="88"/>
      <c r="E2620" s="89"/>
      <c r="F2620" s="90"/>
      <c r="G2620" s="2"/>
      <c r="H2620" s="38" t="str">
        <f t="shared" si="200"/>
        <v/>
      </c>
      <c r="I2620" s="2"/>
      <c r="M2620" s="6" t="str">
        <f t="shared" si="201"/>
        <v/>
      </c>
      <c r="N2620" s="7" t="str">
        <f>IF($D2620="", "", IF(COUNTIF(Budgets!$T$11:$T$20, $D2620)&gt;0, $F$9, IF(COUNTIF(Budgets!$T$22:$T$46, $D2620)&gt;0, $E$9, "")))</f>
        <v/>
      </c>
      <c r="P2620" s="12" t="str">
        <f t="shared" si="202"/>
        <v/>
      </c>
      <c r="R2620" s="12" t="str">
        <f t="shared" si="203"/>
        <v/>
      </c>
      <c r="T2620" s="12" t="str">
        <f ca="1">IFERROR(INDEX(Report!$BE$6:$BE$17, MATCH($P2620, Report!$AZ$6:$AZ$17, 0)), "")</f>
        <v/>
      </c>
      <c r="V2620" s="12" t="str">
        <f t="shared" ca="1" si="204"/>
        <v/>
      </c>
      <c r="X2620" s="12" t="str">
        <f>IF($B2620="", "", IF(OR(ISNUMBER($B2620)=FALSE, $B2620&lt;Report!$AX$6, $B2620&gt;Report!$AY$17), "Red", ""))</f>
        <v/>
      </c>
    </row>
    <row r="2621" spans="1:24" x14ac:dyDescent="0.25">
      <c r="A2621" s="2"/>
      <c r="B2621" s="86"/>
      <c r="C2621" s="87"/>
      <c r="D2621" s="88"/>
      <c r="E2621" s="89"/>
      <c r="F2621" s="90"/>
      <c r="G2621" s="2"/>
      <c r="H2621" s="38" t="str">
        <f t="shared" si="200"/>
        <v/>
      </c>
      <c r="I2621" s="2"/>
      <c r="M2621" s="6" t="str">
        <f t="shared" si="201"/>
        <v/>
      </c>
      <c r="N2621" s="7" t="str">
        <f>IF($D2621="", "", IF(COUNTIF(Budgets!$T$11:$T$20, $D2621)&gt;0, $F$9, IF(COUNTIF(Budgets!$T$22:$T$46, $D2621)&gt;0, $E$9, "")))</f>
        <v/>
      </c>
      <c r="P2621" s="12" t="str">
        <f t="shared" si="202"/>
        <v/>
      </c>
      <c r="R2621" s="12" t="str">
        <f t="shared" si="203"/>
        <v/>
      </c>
      <c r="T2621" s="12" t="str">
        <f ca="1">IFERROR(INDEX(Report!$BE$6:$BE$17, MATCH($P2621, Report!$AZ$6:$AZ$17, 0)), "")</f>
        <v/>
      </c>
      <c r="V2621" s="12" t="str">
        <f t="shared" ca="1" si="204"/>
        <v/>
      </c>
      <c r="X2621" s="12" t="str">
        <f>IF($B2621="", "", IF(OR(ISNUMBER($B2621)=FALSE, $B2621&lt;Report!$AX$6, $B2621&gt;Report!$AY$17), "Red", ""))</f>
        <v/>
      </c>
    </row>
    <row r="2622" spans="1:24" x14ac:dyDescent="0.25">
      <c r="A2622" s="2"/>
      <c r="B2622" s="86"/>
      <c r="C2622" s="87"/>
      <c r="D2622" s="88"/>
      <c r="E2622" s="89"/>
      <c r="F2622" s="90"/>
      <c r="G2622" s="2"/>
      <c r="H2622" s="38" t="str">
        <f t="shared" si="200"/>
        <v/>
      </c>
      <c r="I2622" s="2"/>
      <c r="M2622" s="6" t="str">
        <f t="shared" si="201"/>
        <v/>
      </c>
      <c r="N2622" s="7" t="str">
        <f>IF($D2622="", "", IF(COUNTIF(Budgets!$T$11:$T$20, $D2622)&gt;0, $F$9, IF(COUNTIF(Budgets!$T$22:$T$46, $D2622)&gt;0, $E$9, "")))</f>
        <v/>
      </c>
      <c r="P2622" s="12" t="str">
        <f t="shared" si="202"/>
        <v/>
      </c>
      <c r="R2622" s="12" t="str">
        <f t="shared" si="203"/>
        <v/>
      </c>
      <c r="T2622" s="12" t="str">
        <f ca="1">IFERROR(INDEX(Report!$BE$6:$BE$17, MATCH($P2622, Report!$AZ$6:$AZ$17, 0)), "")</f>
        <v/>
      </c>
      <c r="V2622" s="12" t="str">
        <f t="shared" ca="1" si="204"/>
        <v/>
      </c>
      <c r="X2622" s="12" t="str">
        <f>IF($B2622="", "", IF(OR(ISNUMBER($B2622)=FALSE, $B2622&lt;Report!$AX$6, $B2622&gt;Report!$AY$17), "Red", ""))</f>
        <v/>
      </c>
    </row>
    <row r="2623" spans="1:24" x14ac:dyDescent="0.25">
      <c r="A2623" s="2"/>
      <c r="B2623" s="86"/>
      <c r="C2623" s="87"/>
      <c r="D2623" s="88"/>
      <c r="E2623" s="89"/>
      <c r="F2623" s="90"/>
      <c r="G2623" s="2"/>
      <c r="H2623" s="38" t="str">
        <f t="shared" si="200"/>
        <v/>
      </c>
      <c r="I2623" s="2"/>
      <c r="M2623" s="6" t="str">
        <f t="shared" si="201"/>
        <v/>
      </c>
      <c r="N2623" s="7" t="str">
        <f>IF($D2623="", "", IF(COUNTIF(Budgets!$T$11:$T$20, $D2623)&gt;0, $F$9, IF(COUNTIF(Budgets!$T$22:$T$46, $D2623)&gt;0, $E$9, "")))</f>
        <v/>
      </c>
      <c r="P2623" s="12" t="str">
        <f t="shared" si="202"/>
        <v/>
      </c>
      <c r="R2623" s="12" t="str">
        <f t="shared" si="203"/>
        <v/>
      </c>
      <c r="T2623" s="12" t="str">
        <f ca="1">IFERROR(INDEX(Report!$BE$6:$BE$17, MATCH($P2623, Report!$AZ$6:$AZ$17, 0)), "")</f>
        <v/>
      </c>
      <c r="V2623" s="12" t="str">
        <f t="shared" ca="1" si="204"/>
        <v/>
      </c>
      <c r="X2623" s="12" t="str">
        <f>IF($B2623="", "", IF(OR(ISNUMBER($B2623)=FALSE, $B2623&lt;Report!$AX$6, $B2623&gt;Report!$AY$17), "Red", ""))</f>
        <v/>
      </c>
    </row>
    <row r="2624" spans="1:24" x14ac:dyDescent="0.25">
      <c r="A2624" s="2"/>
      <c r="B2624" s="86"/>
      <c r="C2624" s="87"/>
      <c r="D2624" s="88"/>
      <c r="E2624" s="89"/>
      <c r="F2624" s="90"/>
      <c r="G2624" s="2"/>
      <c r="H2624" s="38" t="str">
        <f t="shared" si="200"/>
        <v/>
      </c>
      <c r="I2624" s="2"/>
      <c r="M2624" s="6" t="str">
        <f t="shared" si="201"/>
        <v/>
      </c>
      <c r="N2624" s="7" t="str">
        <f>IF($D2624="", "", IF(COUNTIF(Budgets!$T$11:$T$20, $D2624)&gt;0, $F$9, IF(COUNTIF(Budgets!$T$22:$T$46, $D2624)&gt;0, $E$9, "")))</f>
        <v/>
      </c>
      <c r="P2624" s="12" t="str">
        <f t="shared" si="202"/>
        <v/>
      </c>
      <c r="R2624" s="12" t="str">
        <f t="shared" si="203"/>
        <v/>
      </c>
      <c r="T2624" s="12" t="str">
        <f ca="1">IFERROR(INDEX(Report!$BE$6:$BE$17, MATCH($P2624, Report!$AZ$6:$AZ$17, 0)), "")</f>
        <v/>
      </c>
      <c r="V2624" s="12" t="str">
        <f t="shared" ca="1" si="204"/>
        <v/>
      </c>
      <c r="X2624" s="12" t="str">
        <f>IF($B2624="", "", IF(OR(ISNUMBER($B2624)=FALSE, $B2624&lt;Report!$AX$6, $B2624&gt;Report!$AY$17), "Red", ""))</f>
        <v/>
      </c>
    </row>
    <row r="2625" spans="1:24" x14ac:dyDescent="0.25">
      <c r="A2625" s="2"/>
      <c r="B2625" s="86"/>
      <c r="C2625" s="87"/>
      <c r="D2625" s="88"/>
      <c r="E2625" s="89"/>
      <c r="F2625" s="90"/>
      <c r="G2625" s="2"/>
      <c r="H2625" s="38" t="str">
        <f t="shared" si="200"/>
        <v/>
      </c>
      <c r="I2625" s="2"/>
      <c r="M2625" s="6" t="str">
        <f t="shared" si="201"/>
        <v/>
      </c>
      <c r="N2625" s="7" t="str">
        <f>IF($D2625="", "", IF(COUNTIF(Budgets!$T$11:$T$20, $D2625)&gt;0, $F$9, IF(COUNTIF(Budgets!$T$22:$T$46, $D2625)&gt;0, $E$9, "")))</f>
        <v/>
      </c>
      <c r="P2625" s="12" t="str">
        <f t="shared" si="202"/>
        <v/>
      </c>
      <c r="R2625" s="12" t="str">
        <f t="shared" si="203"/>
        <v/>
      </c>
      <c r="T2625" s="12" t="str">
        <f ca="1">IFERROR(INDEX(Report!$BE$6:$BE$17, MATCH($P2625, Report!$AZ$6:$AZ$17, 0)), "")</f>
        <v/>
      </c>
      <c r="V2625" s="12" t="str">
        <f t="shared" ca="1" si="204"/>
        <v/>
      </c>
      <c r="X2625" s="12" t="str">
        <f>IF($B2625="", "", IF(OR(ISNUMBER($B2625)=FALSE, $B2625&lt;Report!$AX$6, $B2625&gt;Report!$AY$17), "Red", ""))</f>
        <v/>
      </c>
    </row>
    <row r="2626" spans="1:24" x14ac:dyDescent="0.25">
      <c r="A2626" s="2"/>
      <c r="B2626" s="86"/>
      <c r="C2626" s="87"/>
      <c r="D2626" s="88"/>
      <c r="E2626" s="89"/>
      <c r="F2626" s="90"/>
      <c r="G2626" s="2"/>
      <c r="H2626" s="38" t="str">
        <f t="shared" si="200"/>
        <v/>
      </c>
      <c r="I2626" s="2"/>
      <c r="M2626" s="6" t="str">
        <f t="shared" si="201"/>
        <v/>
      </c>
      <c r="N2626" s="7" t="str">
        <f>IF($D2626="", "", IF(COUNTIF(Budgets!$T$11:$T$20, $D2626)&gt;0, $F$9, IF(COUNTIF(Budgets!$T$22:$T$46, $D2626)&gt;0, $E$9, "")))</f>
        <v/>
      </c>
      <c r="P2626" s="12" t="str">
        <f t="shared" si="202"/>
        <v/>
      </c>
      <c r="R2626" s="12" t="str">
        <f t="shared" si="203"/>
        <v/>
      </c>
      <c r="T2626" s="12" t="str">
        <f ca="1">IFERROR(INDEX(Report!$BE$6:$BE$17, MATCH($P2626, Report!$AZ$6:$AZ$17, 0)), "")</f>
        <v/>
      </c>
      <c r="V2626" s="12" t="str">
        <f t="shared" ca="1" si="204"/>
        <v/>
      </c>
      <c r="X2626" s="12" t="str">
        <f>IF($B2626="", "", IF(OR(ISNUMBER($B2626)=FALSE, $B2626&lt;Report!$AX$6, $B2626&gt;Report!$AY$17), "Red", ""))</f>
        <v/>
      </c>
    </row>
    <row r="2627" spans="1:24" x14ac:dyDescent="0.25">
      <c r="A2627" s="2"/>
      <c r="B2627" s="86"/>
      <c r="C2627" s="87"/>
      <c r="D2627" s="88"/>
      <c r="E2627" s="89"/>
      <c r="F2627" s="90"/>
      <c r="G2627" s="2"/>
      <c r="H2627" s="38" t="str">
        <f t="shared" si="200"/>
        <v/>
      </c>
      <c r="I2627" s="2"/>
      <c r="M2627" s="6" t="str">
        <f t="shared" si="201"/>
        <v/>
      </c>
      <c r="N2627" s="7" t="str">
        <f>IF($D2627="", "", IF(COUNTIF(Budgets!$T$11:$T$20, $D2627)&gt;0, $F$9, IF(COUNTIF(Budgets!$T$22:$T$46, $D2627)&gt;0, $E$9, "")))</f>
        <v/>
      </c>
      <c r="P2627" s="12" t="str">
        <f t="shared" si="202"/>
        <v/>
      </c>
      <c r="R2627" s="12" t="str">
        <f t="shared" si="203"/>
        <v/>
      </c>
      <c r="T2627" s="12" t="str">
        <f ca="1">IFERROR(INDEX(Report!$BE$6:$BE$17, MATCH($P2627, Report!$AZ$6:$AZ$17, 0)), "")</f>
        <v/>
      </c>
      <c r="V2627" s="12" t="str">
        <f t="shared" ca="1" si="204"/>
        <v/>
      </c>
      <c r="X2627" s="12" t="str">
        <f>IF($B2627="", "", IF(OR(ISNUMBER($B2627)=FALSE, $B2627&lt;Report!$AX$6, $B2627&gt;Report!$AY$17), "Red", ""))</f>
        <v/>
      </c>
    </row>
    <row r="2628" spans="1:24" x14ac:dyDescent="0.25">
      <c r="A2628" s="2"/>
      <c r="B2628" s="86"/>
      <c r="C2628" s="87"/>
      <c r="D2628" s="88"/>
      <c r="E2628" s="89"/>
      <c r="F2628" s="90"/>
      <c r="G2628" s="2"/>
      <c r="H2628" s="38" t="str">
        <f t="shared" si="200"/>
        <v/>
      </c>
      <c r="I2628" s="2"/>
      <c r="M2628" s="6" t="str">
        <f t="shared" si="201"/>
        <v/>
      </c>
      <c r="N2628" s="7" t="str">
        <f>IF($D2628="", "", IF(COUNTIF(Budgets!$T$11:$T$20, $D2628)&gt;0, $F$9, IF(COUNTIF(Budgets!$T$22:$T$46, $D2628)&gt;0, $E$9, "")))</f>
        <v/>
      </c>
      <c r="P2628" s="12" t="str">
        <f t="shared" si="202"/>
        <v/>
      </c>
      <c r="R2628" s="12" t="str">
        <f t="shared" si="203"/>
        <v/>
      </c>
      <c r="T2628" s="12" t="str">
        <f ca="1">IFERROR(INDEX(Report!$BE$6:$BE$17, MATCH($P2628, Report!$AZ$6:$AZ$17, 0)), "")</f>
        <v/>
      </c>
      <c r="V2628" s="12" t="str">
        <f t="shared" ca="1" si="204"/>
        <v/>
      </c>
      <c r="X2628" s="12" t="str">
        <f>IF($B2628="", "", IF(OR(ISNUMBER($B2628)=FALSE, $B2628&lt;Report!$AX$6, $B2628&gt;Report!$AY$17), "Red", ""))</f>
        <v/>
      </c>
    </row>
    <row r="2629" spans="1:24" x14ac:dyDescent="0.25">
      <c r="A2629" s="2"/>
      <c r="B2629" s="86"/>
      <c r="C2629" s="87"/>
      <c r="D2629" s="88"/>
      <c r="E2629" s="89"/>
      <c r="F2629" s="90"/>
      <c r="G2629" s="2"/>
      <c r="H2629" s="38" t="str">
        <f t="shared" si="200"/>
        <v/>
      </c>
      <c r="I2629" s="2"/>
      <c r="M2629" s="6" t="str">
        <f t="shared" si="201"/>
        <v/>
      </c>
      <c r="N2629" s="7" t="str">
        <f>IF($D2629="", "", IF(COUNTIF(Budgets!$T$11:$T$20, $D2629)&gt;0, $F$9, IF(COUNTIF(Budgets!$T$22:$T$46, $D2629)&gt;0, $E$9, "")))</f>
        <v/>
      </c>
      <c r="P2629" s="12" t="str">
        <f t="shared" si="202"/>
        <v/>
      </c>
      <c r="R2629" s="12" t="str">
        <f t="shared" si="203"/>
        <v/>
      </c>
      <c r="T2629" s="12" t="str">
        <f ca="1">IFERROR(INDEX(Report!$BE$6:$BE$17, MATCH($P2629, Report!$AZ$6:$AZ$17, 0)), "")</f>
        <v/>
      </c>
      <c r="V2629" s="12" t="str">
        <f t="shared" ca="1" si="204"/>
        <v/>
      </c>
      <c r="X2629" s="12" t="str">
        <f>IF($B2629="", "", IF(OR(ISNUMBER($B2629)=FALSE, $B2629&lt;Report!$AX$6, $B2629&gt;Report!$AY$17), "Red", ""))</f>
        <v/>
      </c>
    </row>
    <row r="2630" spans="1:24" x14ac:dyDescent="0.25">
      <c r="A2630" s="2"/>
      <c r="B2630" s="86"/>
      <c r="C2630" s="87"/>
      <c r="D2630" s="88"/>
      <c r="E2630" s="89"/>
      <c r="F2630" s="90"/>
      <c r="G2630" s="2"/>
      <c r="H2630" s="38" t="str">
        <f t="shared" si="200"/>
        <v/>
      </c>
      <c r="I2630" s="2"/>
      <c r="M2630" s="6" t="str">
        <f t="shared" si="201"/>
        <v/>
      </c>
      <c r="N2630" s="7" t="str">
        <f>IF($D2630="", "", IF(COUNTIF(Budgets!$T$11:$T$20, $D2630)&gt;0, $F$9, IF(COUNTIF(Budgets!$T$22:$T$46, $D2630)&gt;0, $E$9, "")))</f>
        <v/>
      </c>
      <c r="P2630" s="12" t="str">
        <f t="shared" si="202"/>
        <v/>
      </c>
      <c r="R2630" s="12" t="str">
        <f t="shared" si="203"/>
        <v/>
      </c>
      <c r="T2630" s="12" t="str">
        <f ca="1">IFERROR(INDEX(Report!$BE$6:$BE$17, MATCH($P2630, Report!$AZ$6:$AZ$17, 0)), "")</f>
        <v/>
      </c>
      <c r="V2630" s="12" t="str">
        <f t="shared" ca="1" si="204"/>
        <v/>
      </c>
      <c r="X2630" s="12" t="str">
        <f>IF($B2630="", "", IF(OR(ISNUMBER($B2630)=FALSE, $B2630&lt;Report!$AX$6, $B2630&gt;Report!$AY$17), "Red", ""))</f>
        <v/>
      </c>
    </row>
    <row r="2631" spans="1:24" x14ac:dyDescent="0.25">
      <c r="A2631" s="2"/>
      <c r="B2631" s="86"/>
      <c r="C2631" s="87"/>
      <c r="D2631" s="88"/>
      <c r="E2631" s="89"/>
      <c r="F2631" s="90"/>
      <c r="G2631" s="2"/>
      <c r="H2631" s="38" t="str">
        <f t="shared" si="200"/>
        <v/>
      </c>
      <c r="I2631" s="2"/>
      <c r="M2631" s="6" t="str">
        <f t="shared" si="201"/>
        <v/>
      </c>
      <c r="N2631" s="7" t="str">
        <f>IF($D2631="", "", IF(COUNTIF(Budgets!$T$11:$T$20, $D2631)&gt;0, $F$9, IF(COUNTIF(Budgets!$T$22:$T$46, $D2631)&gt;0, $E$9, "")))</f>
        <v/>
      </c>
      <c r="P2631" s="12" t="str">
        <f t="shared" si="202"/>
        <v/>
      </c>
      <c r="R2631" s="12" t="str">
        <f t="shared" si="203"/>
        <v/>
      </c>
      <c r="T2631" s="12" t="str">
        <f ca="1">IFERROR(INDEX(Report!$BE$6:$BE$17, MATCH($P2631, Report!$AZ$6:$AZ$17, 0)), "")</f>
        <v/>
      </c>
      <c r="V2631" s="12" t="str">
        <f t="shared" ca="1" si="204"/>
        <v/>
      </c>
      <c r="X2631" s="12" t="str">
        <f>IF($B2631="", "", IF(OR(ISNUMBER($B2631)=FALSE, $B2631&lt;Report!$AX$6, $B2631&gt;Report!$AY$17), "Red", ""))</f>
        <v/>
      </c>
    </row>
    <row r="2632" spans="1:24" x14ac:dyDescent="0.25">
      <c r="A2632" s="2"/>
      <c r="B2632" s="86"/>
      <c r="C2632" s="87"/>
      <c r="D2632" s="88"/>
      <c r="E2632" s="89"/>
      <c r="F2632" s="90"/>
      <c r="G2632" s="2"/>
      <c r="H2632" s="38" t="str">
        <f t="shared" si="200"/>
        <v/>
      </c>
      <c r="I2632" s="2"/>
      <c r="M2632" s="6" t="str">
        <f t="shared" si="201"/>
        <v/>
      </c>
      <c r="N2632" s="7" t="str">
        <f>IF($D2632="", "", IF(COUNTIF(Budgets!$T$11:$T$20, $D2632)&gt;0, $F$9, IF(COUNTIF(Budgets!$T$22:$T$46, $D2632)&gt;0, $E$9, "")))</f>
        <v/>
      </c>
      <c r="P2632" s="12" t="str">
        <f t="shared" si="202"/>
        <v/>
      </c>
      <c r="R2632" s="12" t="str">
        <f t="shared" si="203"/>
        <v/>
      </c>
      <c r="T2632" s="12" t="str">
        <f ca="1">IFERROR(INDEX(Report!$BE$6:$BE$17, MATCH($P2632, Report!$AZ$6:$AZ$17, 0)), "")</f>
        <v/>
      </c>
      <c r="V2632" s="12" t="str">
        <f t="shared" ca="1" si="204"/>
        <v/>
      </c>
      <c r="X2632" s="12" t="str">
        <f>IF($B2632="", "", IF(OR(ISNUMBER($B2632)=FALSE, $B2632&lt;Report!$AX$6, $B2632&gt;Report!$AY$17), "Red", ""))</f>
        <v/>
      </c>
    </row>
    <row r="2633" spans="1:24" x14ac:dyDescent="0.25">
      <c r="A2633" s="2"/>
      <c r="B2633" s="86"/>
      <c r="C2633" s="87"/>
      <c r="D2633" s="88"/>
      <c r="E2633" s="89"/>
      <c r="F2633" s="90"/>
      <c r="G2633" s="2"/>
      <c r="H2633" s="38" t="str">
        <f t="shared" si="200"/>
        <v/>
      </c>
      <c r="I2633" s="2"/>
      <c r="M2633" s="6" t="str">
        <f t="shared" si="201"/>
        <v/>
      </c>
      <c r="N2633" s="7" t="str">
        <f>IF($D2633="", "", IF(COUNTIF(Budgets!$T$11:$T$20, $D2633)&gt;0, $F$9, IF(COUNTIF(Budgets!$T$22:$T$46, $D2633)&gt;0, $E$9, "")))</f>
        <v/>
      </c>
      <c r="P2633" s="12" t="str">
        <f t="shared" si="202"/>
        <v/>
      </c>
      <c r="R2633" s="12" t="str">
        <f t="shared" si="203"/>
        <v/>
      </c>
      <c r="T2633" s="12" t="str">
        <f ca="1">IFERROR(INDEX(Report!$BE$6:$BE$17, MATCH($P2633, Report!$AZ$6:$AZ$17, 0)), "")</f>
        <v/>
      </c>
      <c r="V2633" s="12" t="str">
        <f t="shared" ca="1" si="204"/>
        <v/>
      </c>
      <c r="X2633" s="12" t="str">
        <f>IF($B2633="", "", IF(OR(ISNUMBER($B2633)=FALSE, $B2633&lt;Report!$AX$6, $B2633&gt;Report!$AY$17), "Red", ""))</f>
        <v/>
      </c>
    </row>
    <row r="2634" spans="1:24" x14ac:dyDescent="0.25">
      <c r="A2634" s="2"/>
      <c r="B2634" s="86"/>
      <c r="C2634" s="87"/>
      <c r="D2634" s="88"/>
      <c r="E2634" s="89"/>
      <c r="F2634" s="90"/>
      <c r="G2634" s="2"/>
      <c r="H2634" s="38" t="str">
        <f t="shared" si="200"/>
        <v/>
      </c>
      <c r="I2634" s="2"/>
      <c r="M2634" s="6" t="str">
        <f t="shared" si="201"/>
        <v/>
      </c>
      <c r="N2634" s="7" t="str">
        <f>IF($D2634="", "", IF(COUNTIF(Budgets!$T$11:$T$20, $D2634)&gt;0, $F$9, IF(COUNTIF(Budgets!$T$22:$T$46, $D2634)&gt;0, $E$9, "")))</f>
        <v/>
      </c>
      <c r="P2634" s="12" t="str">
        <f t="shared" si="202"/>
        <v/>
      </c>
      <c r="R2634" s="12" t="str">
        <f t="shared" si="203"/>
        <v/>
      </c>
      <c r="T2634" s="12" t="str">
        <f ca="1">IFERROR(INDEX(Report!$BE$6:$BE$17, MATCH($P2634, Report!$AZ$6:$AZ$17, 0)), "")</f>
        <v/>
      </c>
      <c r="V2634" s="12" t="str">
        <f t="shared" ca="1" si="204"/>
        <v/>
      </c>
      <c r="X2634" s="12" t="str">
        <f>IF($B2634="", "", IF(OR(ISNUMBER($B2634)=FALSE, $B2634&lt;Report!$AX$6, $B2634&gt;Report!$AY$17), "Red", ""))</f>
        <v/>
      </c>
    </row>
    <row r="2635" spans="1:24" x14ac:dyDescent="0.25">
      <c r="A2635" s="2"/>
      <c r="B2635" s="86"/>
      <c r="C2635" s="87"/>
      <c r="D2635" s="88"/>
      <c r="E2635" s="89"/>
      <c r="F2635" s="90"/>
      <c r="G2635" s="2"/>
      <c r="H2635" s="38" t="str">
        <f t="shared" si="200"/>
        <v/>
      </c>
      <c r="I2635" s="2"/>
      <c r="M2635" s="6" t="str">
        <f t="shared" si="201"/>
        <v/>
      </c>
      <c r="N2635" s="7" t="str">
        <f>IF($D2635="", "", IF(COUNTIF(Budgets!$T$11:$T$20, $D2635)&gt;0, $F$9, IF(COUNTIF(Budgets!$T$22:$T$46, $D2635)&gt;0, $E$9, "")))</f>
        <v/>
      </c>
      <c r="P2635" s="12" t="str">
        <f t="shared" si="202"/>
        <v/>
      </c>
      <c r="R2635" s="12" t="str">
        <f t="shared" si="203"/>
        <v/>
      </c>
      <c r="T2635" s="12" t="str">
        <f ca="1">IFERROR(INDEX(Report!$BE$6:$BE$17, MATCH($P2635, Report!$AZ$6:$AZ$17, 0)), "")</f>
        <v/>
      </c>
      <c r="V2635" s="12" t="str">
        <f t="shared" ca="1" si="204"/>
        <v/>
      </c>
      <c r="X2635" s="12" t="str">
        <f>IF($B2635="", "", IF(OR(ISNUMBER($B2635)=FALSE, $B2635&lt;Report!$AX$6, $B2635&gt;Report!$AY$17), "Red", ""))</f>
        <v/>
      </c>
    </row>
    <row r="2636" spans="1:24" x14ac:dyDescent="0.25">
      <c r="A2636" s="2"/>
      <c r="B2636" s="86"/>
      <c r="C2636" s="87"/>
      <c r="D2636" s="88"/>
      <c r="E2636" s="89"/>
      <c r="F2636" s="90"/>
      <c r="G2636" s="2"/>
      <c r="H2636" s="38" t="str">
        <f t="shared" ref="H2636:H2699" si="205">IF(OR($M2636="", $N2636=""), "", IF($M2636=$N2636, "", $H$9))</f>
        <v/>
      </c>
      <c r="I2636" s="2"/>
      <c r="M2636" s="6" t="str">
        <f t="shared" ref="M2636:M2699" si="206">IF(AND($E2636="", $F2636=""), "", IF(AND(NOT($E2636=""), NOT($F2636="")), "", IF($E2636="", $F$9, IF($F2636="", $E$9, ""))))</f>
        <v/>
      </c>
      <c r="N2636" s="7" t="str">
        <f>IF($D2636="", "", IF(COUNTIF(Budgets!$T$11:$T$20, $D2636)&gt;0, $F$9, IF(COUNTIF(Budgets!$T$22:$T$46, $D2636)&gt;0, $E$9, "")))</f>
        <v/>
      </c>
      <c r="P2636" s="12" t="str">
        <f t="shared" ref="P2636:P2699" si="207">IF($B2636="", "", IFERROR(TEXT($B2636, "mmm yyyy"), ""))</f>
        <v/>
      </c>
      <c r="R2636" s="12" t="str">
        <f t="shared" ref="R2636:R2699" si="208">IF(OR($P2636="", $D2636=""), "", CONCATENATE($D2636, " - ", $P2636))</f>
        <v/>
      </c>
      <c r="T2636" s="12" t="str">
        <f ca="1">IFERROR(INDEX(Report!$BE$6:$BE$17, MATCH($P2636, Report!$AZ$6:$AZ$17, 0)), "")</f>
        <v/>
      </c>
      <c r="V2636" s="12" t="str">
        <f t="shared" ref="V2636:V2699" ca="1" si="209">IF($T2636="X", IF($D2636="", "", $D2636), "")</f>
        <v/>
      </c>
      <c r="X2636" s="12" t="str">
        <f>IF($B2636="", "", IF(OR(ISNUMBER($B2636)=FALSE, $B2636&lt;Report!$AX$6, $B2636&gt;Report!$AY$17), "Red", ""))</f>
        <v/>
      </c>
    </row>
    <row r="2637" spans="1:24" x14ac:dyDescent="0.25">
      <c r="A2637" s="2"/>
      <c r="B2637" s="86"/>
      <c r="C2637" s="87"/>
      <c r="D2637" s="88"/>
      <c r="E2637" s="89"/>
      <c r="F2637" s="90"/>
      <c r="G2637" s="2"/>
      <c r="H2637" s="38" t="str">
        <f t="shared" si="205"/>
        <v/>
      </c>
      <c r="I2637" s="2"/>
      <c r="M2637" s="6" t="str">
        <f t="shared" si="206"/>
        <v/>
      </c>
      <c r="N2637" s="7" t="str">
        <f>IF($D2637="", "", IF(COUNTIF(Budgets!$T$11:$T$20, $D2637)&gt;0, $F$9, IF(COUNTIF(Budgets!$T$22:$T$46, $D2637)&gt;0, $E$9, "")))</f>
        <v/>
      </c>
      <c r="P2637" s="12" t="str">
        <f t="shared" si="207"/>
        <v/>
      </c>
      <c r="R2637" s="12" t="str">
        <f t="shared" si="208"/>
        <v/>
      </c>
      <c r="T2637" s="12" t="str">
        <f ca="1">IFERROR(INDEX(Report!$BE$6:$BE$17, MATCH($P2637, Report!$AZ$6:$AZ$17, 0)), "")</f>
        <v/>
      </c>
      <c r="V2637" s="12" t="str">
        <f t="shared" ca="1" si="209"/>
        <v/>
      </c>
      <c r="X2637" s="12" t="str">
        <f>IF($B2637="", "", IF(OR(ISNUMBER($B2637)=FALSE, $B2637&lt;Report!$AX$6, $B2637&gt;Report!$AY$17), "Red", ""))</f>
        <v/>
      </c>
    </row>
    <row r="2638" spans="1:24" x14ac:dyDescent="0.25">
      <c r="A2638" s="2"/>
      <c r="B2638" s="86"/>
      <c r="C2638" s="87"/>
      <c r="D2638" s="88"/>
      <c r="E2638" s="89"/>
      <c r="F2638" s="90"/>
      <c r="G2638" s="2"/>
      <c r="H2638" s="38" t="str">
        <f t="shared" si="205"/>
        <v/>
      </c>
      <c r="I2638" s="2"/>
      <c r="M2638" s="6" t="str">
        <f t="shared" si="206"/>
        <v/>
      </c>
      <c r="N2638" s="7" t="str">
        <f>IF($D2638="", "", IF(COUNTIF(Budgets!$T$11:$T$20, $D2638)&gt;0, $F$9, IF(COUNTIF(Budgets!$T$22:$T$46, $D2638)&gt;0, $E$9, "")))</f>
        <v/>
      </c>
      <c r="P2638" s="12" t="str">
        <f t="shared" si="207"/>
        <v/>
      </c>
      <c r="R2638" s="12" t="str">
        <f t="shared" si="208"/>
        <v/>
      </c>
      <c r="T2638" s="12" t="str">
        <f ca="1">IFERROR(INDEX(Report!$BE$6:$BE$17, MATCH($P2638, Report!$AZ$6:$AZ$17, 0)), "")</f>
        <v/>
      </c>
      <c r="V2638" s="12" t="str">
        <f t="shared" ca="1" si="209"/>
        <v/>
      </c>
      <c r="X2638" s="12" t="str">
        <f>IF($B2638="", "", IF(OR(ISNUMBER($B2638)=FALSE, $B2638&lt;Report!$AX$6, $B2638&gt;Report!$AY$17), "Red", ""))</f>
        <v/>
      </c>
    </row>
    <row r="2639" spans="1:24" x14ac:dyDescent="0.25">
      <c r="A2639" s="2"/>
      <c r="B2639" s="86"/>
      <c r="C2639" s="87"/>
      <c r="D2639" s="88"/>
      <c r="E2639" s="89"/>
      <c r="F2639" s="90"/>
      <c r="G2639" s="2"/>
      <c r="H2639" s="38" t="str">
        <f t="shared" si="205"/>
        <v/>
      </c>
      <c r="I2639" s="2"/>
      <c r="M2639" s="6" t="str">
        <f t="shared" si="206"/>
        <v/>
      </c>
      <c r="N2639" s="7" t="str">
        <f>IF($D2639="", "", IF(COUNTIF(Budgets!$T$11:$T$20, $D2639)&gt;0, $F$9, IF(COUNTIF(Budgets!$T$22:$T$46, $D2639)&gt;0, $E$9, "")))</f>
        <v/>
      </c>
      <c r="P2639" s="12" t="str">
        <f t="shared" si="207"/>
        <v/>
      </c>
      <c r="R2639" s="12" t="str">
        <f t="shared" si="208"/>
        <v/>
      </c>
      <c r="T2639" s="12" t="str">
        <f ca="1">IFERROR(INDEX(Report!$BE$6:$BE$17, MATCH($P2639, Report!$AZ$6:$AZ$17, 0)), "")</f>
        <v/>
      </c>
      <c r="V2639" s="12" t="str">
        <f t="shared" ca="1" si="209"/>
        <v/>
      </c>
      <c r="X2639" s="12" t="str">
        <f>IF($B2639="", "", IF(OR(ISNUMBER($B2639)=FALSE, $B2639&lt;Report!$AX$6, $B2639&gt;Report!$AY$17), "Red", ""))</f>
        <v/>
      </c>
    </row>
    <row r="2640" spans="1:24" x14ac:dyDescent="0.25">
      <c r="A2640" s="2"/>
      <c r="B2640" s="86"/>
      <c r="C2640" s="87"/>
      <c r="D2640" s="88"/>
      <c r="E2640" s="89"/>
      <c r="F2640" s="90"/>
      <c r="G2640" s="2"/>
      <c r="H2640" s="38" t="str">
        <f t="shared" si="205"/>
        <v/>
      </c>
      <c r="I2640" s="2"/>
      <c r="M2640" s="6" t="str">
        <f t="shared" si="206"/>
        <v/>
      </c>
      <c r="N2640" s="7" t="str">
        <f>IF($D2640="", "", IF(COUNTIF(Budgets!$T$11:$T$20, $D2640)&gt;0, $F$9, IF(COUNTIF(Budgets!$T$22:$T$46, $D2640)&gt;0, $E$9, "")))</f>
        <v/>
      </c>
      <c r="P2640" s="12" t="str">
        <f t="shared" si="207"/>
        <v/>
      </c>
      <c r="R2640" s="12" t="str">
        <f t="shared" si="208"/>
        <v/>
      </c>
      <c r="T2640" s="12" t="str">
        <f ca="1">IFERROR(INDEX(Report!$BE$6:$BE$17, MATCH($P2640, Report!$AZ$6:$AZ$17, 0)), "")</f>
        <v/>
      </c>
      <c r="V2640" s="12" t="str">
        <f t="shared" ca="1" si="209"/>
        <v/>
      </c>
      <c r="X2640" s="12" t="str">
        <f>IF($B2640="", "", IF(OR(ISNUMBER($B2640)=FALSE, $B2640&lt;Report!$AX$6, $B2640&gt;Report!$AY$17), "Red", ""))</f>
        <v/>
      </c>
    </row>
    <row r="2641" spans="1:24" x14ac:dyDescent="0.25">
      <c r="A2641" s="2"/>
      <c r="B2641" s="86"/>
      <c r="C2641" s="87"/>
      <c r="D2641" s="88"/>
      <c r="E2641" s="89"/>
      <c r="F2641" s="90"/>
      <c r="G2641" s="2"/>
      <c r="H2641" s="38" t="str">
        <f t="shared" si="205"/>
        <v/>
      </c>
      <c r="I2641" s="2"/>
      <c r="M2641" s="6" t="str">
        <f t="shared" si="206"/>
        <v/>
      </c>
      <c r="N2641" s="7" t="str">
        <f>IF($D2641="", "", IF(COUNTIF(Budgets!$T$11:$T$20, $D2641)&gt;0, $F$9, IF(COUNTIF(Budgets!$T$22:$T$46, $D2641)&gt;0, $E$9, "")))</f>
        <v/>
      </c>
      <c r="P2641" s="12" t="str">
        <f t="shared" si="207"/>
        <v/>
      </c>
      <c r="R2641" s="12" t="str">
        <f t="shared" si="208"/>
        <v/>
      </c>
      <c r="T2641" s="12" t="str">
        <f ca="1">IFERROR(INDEX(Report!$BE$6:$BE$17, MATCH($P2641, Report!$AZ$6:$AZ$17, 0)), "")</f>
        <v/>
      </c>
      <c r="V2641" s="12" t="str">
        <f t="shared" ca="1" si="209"/>
        <v/>
      </c>
      <c r="X2641" s="12" t="str">
        <f>IF($B2641="", "", IF(OR(ISNUMBER($B2641)=FALSE, $B2641&lt;Report!$AX$6, $B2641&gt;Report!$AY$17), "Red", ""))</f>
        <v/>
      </c>
    </row>
    <row r="2642" spans="1:24" x14ac:dyDescent="0.25">
      <c r="A2642" s="2"/>
      <c r="B2642" s="86"/>
      <c r="C2642" s="87"/>
      <c r="D2642" s="88"/>
      <c r="E2642" s="89"/>
      <c r="F2642" s="90"/>
      <c r="G2642" s="2"/>
      <c r="H2642" s="38" t="str">
        <f t="shared" si="205"/>
        <v/>
      </c>
      <c r="I2642" s="2"/>
      <c r="M2642" s="6" t="str">
        <f t="shared" si="206"/>
        <v/>
      </c>
      <c r="N2642" s="7" t="str">
        <f>IF($D2642="", "", IF(COUNTIF(Budgets!$T$11:$T$20, $D2642)&gt;0, $F$9, IF(COUNTIF(Budgets!$T$22:$T$46, $D2642)&gt;0, $E$9, "")))</f>
        <v/>
      </c>
      <c r="P2642" s="12" t="str">
        <f t="shared" si="207"/>
        <v/>
      </c>
      <c r="R2642" s="12" t="str">
        <f t="shared" si="208"/>
        <v/>
      </c>
      <c r="T2642" s="12" t="str">
        <f ca="1">IFERROR(INDEX(Report!$BE$6:$BE$17, MATCH($P2642, Report!$AZ$6:$AZ$17, 0)), "")</f>
        <v/>
      </c>
      <c r="V2642" s="12" t="str">
        <f t="shared" ca="1" si="209"/>
        <v/>
      </c>
      <c r="X2642" s="12" t="str">
        <f>IF($B2642="", "", IF(OR(ISNUMBER($B2642)=FALSE, $B2642&lt;Report!$AX$6, $B2642&gt;Report!$AY$17), "Red", ""))</f>
        <v/>
      </c>
    </row>
    <row r="2643" spans="1:24" x14ac:dyDescent="0.25">
      <c r="A2643" s="2"/>
      <c r="B2643" s="86"/>
      <c r="C2643" s="87"/>
      <c r="D2643" s="88"/>
      <c r="E2643" s="89"/>
      <c r="F2643" s="90"/>
      <c r="G2643" s="2"/>
      <c r="H2643" s="38" t="str">
        <f t="shared" si="205"/>
        <v/>
      </c>
      <c r="I2643" s="2"/>
      <c r="M2643" s="6" t="str">
        <f t="shared" si="206"/>
        <v/>
      </c>
      <c r="N2643" s="7" t="str">
        <f>IF($D2643="", "", IF(COUNTIF(Budgets!$T$11:$T$20, $D2643)&gt;0, $F$9, IF(COUNTIF(Budgets!$T$22:$T$46, $D2643)&gt;0, $E$9, "")))</f>
        <v/>
      </c>
      <c r="P2643" s="12" t="str">
        <f t="shared" si="207"/>
        <v/>
      </c>
      <c r="R2643" s="12" t="str">
        <f t="shared" si="208"/>
        <v/>
      </c>
      <c r="T2643" s="12" t="str">
        <f ca="1">IFERROR(INDEX(Report!$BE$6:$BE$17, MATCH($P2643, Report!$AZ$6:$AZ$17, 0)), "")</f>
        <v/>
      </c>
      <c r="V2643" s="12" t="str">
        <f t="shared" ca="1" si="209"/>
        <v/>
      </c>
      <c r="X2643" s="12" t="str">
        <f>IF($B2643="", "", IF(OR(ISNUMBER($B2643)=FALSE, $B2643&lt;Report!$AX$6, $B2643&gt;Report!$AY$17), "Red", ""))</f>
        <v/>
      </c>
    </row>
    <row r="2644" spans="1:24" x14ac:dyDescent="0.25">
      <c r="A2644" s="2"/>
      <c r="B2644" s="86"/>
      <c r="C2644" s="87"/>
      <c r="D2644" s="88"/>
      <c r="E2644" s="89"/>
      <c r="F2644" s="90"/>
      <c r="G2644" s="2"/>
      <c r="H2644" s="38" t="str">
        <f t="shared" si="205"/>
        <v/>
      </c>
      <c r="I2644" s="2"/>
      <c r="M2644" s="6" t="str">
        <f t="shared" si="206"/>
        <v/>
      </c>
      <c r="N2644" s="7" t="str">
        <f>IF($D2644="", "", IF(COUNTIF(Budgets!$T$11:$T$20, $D2644)&gt;0, $F$9, IF(COUNTIF(Budgets!$T$22:$T$46, $D2644)&gt;0, $E$9, "")))</f>
        <v/>
      </c>
      <c r="P2644" s="12" t="str">
        <f t="shared" si="207"/>
        <v/>
      </c>
      <c r="R2644" s="12" t="str">
        <f t="shared" si="208"/>
        <v/>
      </c>
      <c r="T2644" s="12" t="str">
        <f ca="1">IFERROR(INDEX(Report!$BE$6:$BE$17, MATCH($P2644, Report!$AZ$6:$AZ$17, 0)), "")</f>
        <v/>
      </c>
      <c r="V2644" s="12" t="str">
        <f t="shared" ca="1" si="209"/>
        <v/>
      </c>
      <c r="X2644" s="12" t="str">
        <f>IF($B2644="", "", IF(OR(ISNUMBER($B2644)=FALSE, $B2644&lt;Report!$AX$6, $B2644&gt;Report!$AY$17), "Red", ""))</f>
        <v/>
      </c>
    </row>
    <row r="2645" spans="1:24" x14ac:dyDescent="0.25">
      <c r="A2645" s="2"/>
      <c r="B2645" s="86"/>
      <c r="C2645" s="87"/>
      <c r="D2645" s="88"/>
      <c r="E2645" s="89"/>
      <c r="F2645" s="90"/>
      <c r="G2645" s="2"/>
      <c r="H2645" s="38" t="str">
        <f t="shared" si="205"/>
        <v/>
      </c>
      <c r="I2645" s="2"/>
      <c r="M2645" s="6" t="str">
        <f t="shared" si="206"/>
        <v/>
      </c>
      <c r="N2645" s="7" t="str">
        <f>IF($D2645="", "", IF(COUNTIF(Budgets!$T$11:$T$20, $D2645)&gt;0, $F$9, IF(COUNTIF(Budgets!$T$22:$T$46, $D2645)&gt;0, $E$9, "")))</f>
        <v/>
      </c>
      <c r="P2645" s="12" t="str">
        <f t="shared" si="207"/>
        <v/>
      </c>
      <c r="R2645" s="12" t="str">
        <f t="shared" si="208"/>
        <v/>
      </c>
      <c r="T2645" s="12" t="str">
        <f ca="1">IFERROR(INDEX(Report!$BE$6:$BE$17, MATCH($P2645, Report!$AZ$6:$AZ$17, 0)), "")</f>
        <v/>
      </c>
      <c r="V2645" s="12" t="str">
        <f t="shared" ca="1" si="209"/>
        <v/>
      </c>
      <c r="X2645" s="12" t="str">
        <f>IF($B2645="", "", IF(OR(ISNUMBER($B2645)=FALSE, $B2645&lt;Report!$AX$6, $B2645&gt;Report!$AY$17), "Red", ""))</f>
        <v/>
      </c>
    </row>
    <row r="2646" spans="1:24" x14ac:dyDescent="0.25">
      <c r="A2646" s="2"/>
      <c r="B2646" s="86"/>
      <c r="C2646" s="87"/>
      <c r="D2646" s="88"/>
      <c r="E2646" s="89"/>
      <c r="F2646" s="90"/>
      <c r="G2646" s="2"/>
      <c r="H2646" s="38" t="str">
        <f t="shared" si="205"/>
        <v/>
      </c>
      <c r="I2646" s="2"/>
      <c r="M2646" s="6" t="str">
        <f t="shared" si="206"/>
        <v/>
      </c>
      <c r="N2646" s="7" t="str">
        <f>IF($D2646="", "", IF(COUNTIF(Budgets!$T$11:$T$20, $D2646)&gt;0, $F$9, IF(COUNTIF(Budgets!$T$22:$T$46, $D2646)&gt;0, $E$9, "")))</f>
        <v/>
      </c>
      <c r="P2646" s="12" t="str">
        <f t="shared" si="207"/>
        <v/>
      </c>
      <c r="R2646" s="12" t="str">
        <f t="shared" si="208"/>
        <v/>
      </c>
      <c r="T2646" s="12" t="str">
        <f ca="1">IFERROR(INDEX(Report!$BE$6:$BE$17, MATCH($P2646, Report!$AZ$6:$AZ$17, 0)), "")</f>
        <v/>
      </c>
      <c r="V2646" s="12" t="str">
        <f t="shared" ca="1" si="209"/>
        <v/>
      </c>
      <c r="X2646" s="12" t="str">
        <f>IF($B2646="", "", IF(OR(ISNUMBER($B2646)=FALSE, $B2646&lt;Report!$AX$6, $B2646&gt;Report!$AY$17), "Red", ""))</f>
        <v/>
      </c>
    </row>
    <row r="2647" spans="1:24" x14ac:dyDescent="0.25">
      <c r="A2647" s="2"/>
      <c r="B2647" s="86"/>
      <c r="C2647" s="87"/>
      <c r="D2647" s="88"/>
      <c r="E2647" s="89"/>
      <c r="F2647" s="90"/>
      <c r="G2647" s="2"/>
      <c r="H2647" s="38" t="str">
        <f t="shared" si="205"/>
        <v/>
      </c>
      <c r="I2647" s="2"/>
      <c r="M2647" s="6" t="str">
        <f t="shared" si="206"/>
        <v/>
      </c>
      <c r="N2647" s="7" t="str">
        <f>IF($D2647="", "", IF(COUNTIF(Budgets!$T$11:$T$20, $D2647)&gt;0, $F$9, IF(COUNTIF(Budgets!$T$22:$T$46, $D2647)&gt;0, $E$9, "")))</f>
        <v/>
      </c>
      <c r="P2647" s="12" t="str">
        <f t="shared" si="207"/>
        <v/>
      </c>
      <c r="R2647" s="12" t="str">
        <f t="shared" si="208"/>
        <v/>
      </c>
      <c r="T2647" s="12" t="str">
        <f ca="1">IFERROR(INDEX(Report!$BE$6:$BE$17, MATCH($P2647, Report!$AZ$6:$AZ$17, 0)), "")</f>
        <v/>
      </c>
      <c r="V2647" s="12" t="str">
        <f t="shared" ca="1" si="209"/>
        <v/>
      </c>
      <c r="X2647" s="12" t="str">
        <f>IF($B2647="", "", IF(OR(ISNUMBER($B2647)=FALSE, $B2647&lt;Report!$AX$6, $B2647&gt;Report!$AY$17), "Red", ""))</f>
        <v/>
      </c>
    </row>
    <row r="2648" spans="1:24" x14ac:dyDescent="0.25">
      <c r="A2648" s="2"/>
      <c r="B2648" s="86"/>
      <c r="C2648" s="87"/>
      <c r="D2648" s="88"/>
      <c r="E2648" s="89"/>
      <c r="F2648" s="90"/>
      <c r="G2648" s="2"/>
      <c r="H2648" s="38" t="str">
        <f t="shared" si="205"/>
        <v/>
      </c>
      <c r="I2648" s="2"/>
      <c r="M2648" s="6" t="str">
        <f t="shared" si="206"/>
        <v/>
      </c>
      <c r="N2648" s="7" t="str">
        <f>IF($D2648="", "", IF(COUNTIF(Budgets!$T$11:$T$20, $D2648)&gt;0, $F$9, IF(COUNTIF(Budgets!$T$22:$T$46, $D2648)&gt;0, $E$9, "")))</f>
        <v/>
      </c>
      <c r="P2648" s="12" t="str">
        <f t="shared" si="207"/>
        <v/>
      </c>
      <c r="R2648" s="12" t="str">
        <f t="shared" si="208"/>
        <v/>
      </c>
      <c r="T2648" s="12" t="str">
        <f ca="1">IFERROR(INDEX(Report!$BE$6:$BE$17, MATCH($P2648, Report!$AZ$6:$AZ$17, 0)), "")</f>
        <v/>
      </c>
      <c r="V2648" s="12" t="str">
        <f t="shared" ca="1" si="209"/>
        <v/>
      </c>
      <c r="X2648" s="12" t="str">
        <f>IF($B2648="", "", IF(OR(ISNUMBER($B2648)=FALSE, $B2648&lt;Report!$AX$6, $B2648&gt;Report!$AY$17), "Red", ""))</f>
        <v/>
      </c>
    </row>
    <row r="2649" spans="1:24" x14ac:dyDescent="0.25">
      <c r="A2649" s="2"/>
      <c r="B2649" s="86"/>
      <c r="C2649" s="87"/>
      <c r="D2649" s="88"/>
      <c r="E2649" s="89"/>
      <c r="F2649" s="90"/>
      <c r="G2649" s="2"/>
      <c r="H2649" s="38" t="str">
        <f t="shared" si="205"/>
        <v/>
      </c>
      <c r="I2649" s="2"/>
      <c r="M2649" s="6" t="str">
        <f t="shared" si="206"/>
        <v/>
      </c>
      <c r="N2649" s="7" t="str">
        <f>IF($D2649="", "", IF(COUNTIF(Budgets!$T$11:$T$20, $D2649)&gt;0, $F$9, IF(COUNTIF(Budgets!$T$22:$T$46, $D2649)&gt;0, $E$9, "")))</f>
        <v/>
      </c>
      <c r="P2649" s="12" t="str">
        <f t="shared" si="207"/>
        <v/>
      </c>
      <c r="R2649" s="12" t="str">
        <f t="shared" si="208"/>
        <v/>
      </c>
      <c r="T2649" s="12" t="str">
        <f ca="1">IFERROR(INDEX(Report!$BE$6:$BE$17, MATCH($P2649, Report!$AZ$6:$AZ$17, 0)), "")</f>
        <v/>
      </c>
      <c r="V2649" s="12" t="str">
        <f t="shared" ca="1" si="209"/>
        <v/>
      </c>
      <c r="X2649" s="12" t="str">
        <f>IF($B2649="", "", IF(OR(ISNUMBER($B2649)=FALSE, $B2649&lt;Report!$AX$6, $B2649&gt;Report!$AY$17), "Red", ""))</f>
        <v/>
      </c>
    </row>
    <row r="2650" spans="1:24" x14ac:dyDescent="0.25">
      <c r="A2650" s="2"/>
      <c r="B2650" s="86"/>
      <c r="C2650" s="87"/>
      <c r="D2650" s="88"/>
      <c r="E2650" s="89"/>
      <c r="F2650" s="90"/>
      <c r="G2650" s="2"/>
      <c r="H2650" s="38" t="str">
        <f t="shared" si="205"/>
        <v/>
      </c>
      <c r="I2650" s="2"/>
      <c r="M2650" s="6" t="str">
        <f t="shared" si="206"/>
        <v/>
      </c>
      <c r="N2650" s="7" t="str">
        <f>IF($D2650="", "", IF(COUNTIF(Budgets!$T$11:$T$20, $D2650)&gt;0, $F$9, IF(COUNTIF(Budgets!$T$22:$T$46, $D2650)&gt;0, $E$9, "")))</f>
        <v/>
      </c>
      <c r="P2650" s="12" t="str">
        <f t="shared" si="207"/>
        <v/>
      </c>
      <c r="R2650" s="12" t="str">
        <f t="shared" si="208"/>
        <v/>
      </c>
      <c r="T2650" s="12" t="str">
        <f ca="1">IFERROR(INDEX(Report!$BE$6:$BE$17, MATCH($P2650, Report!$AZ$6:$AZ$17, 0)), "")</f>
        <v/>
      </c>
      <c r="V2650" s="12" t="str">
        <f t="shared" ca="1" si="209"/>
        <v/>
      </c>
      <c r="X2650" s="12" t="str">
        <f>IF($B2650="", "", IF(OR(ISNUMBER($B2650)=FALSE, $B2650&lt;Report!$AX$6, $B2650&gt;Report!$AY$17), "Red", ""))</f>
        <v/>
      </c>
    </row>
    <row r="2651" spans="1:24" x14ac:dyDescent="0.25">
      <c r="A2651" s="2"/>
      <c r="B2651" s="86"/>
      <c r="C2651" s="87"/>
      <c r="D2651" s="88"/>
      <c r="E2651" s="89"/>
      <c r="F2651" s="90"/>
      <c r="G2651" s="2"/>
      <c r="H2651" s="38" t="str">
        <f t="shared" si="205"/>
        <v/>
      </c>
      <c r="I2651" s="2"/>
      <c r="M2651" s="6" t="str">
        <f t="shared" si="206"/>
        <v/>
      </c>
      <c r="N2651" s="7" t="str">
        <f>IF($D2651="", "", IF(COUNTIF(Budgets!$T$11:$T$20, $D2651)&gt;0, $F$9, IF(COUNTIF(Budgets!$T$22:$T$46, $D2651)&gt;0, $E$9, "")))</f>
        <v/>
      </c>
      <c r="P2651" s="12" t="str">
        <f t="shared" si="207"/>
        <v/>
      </c>
      <c r="R2651" s="12" t="str">
        <f t="shared" si="208"/>
        <v/>
      </c>
      <c r="T2651" s="12" t="str">
        <f ca="1">IFERROR(INDEX(Report!$BE$6:$BE$17, MATCH($P2651, Report!$AZ$6:$AZ$17, 0)), "")</f>
        <v/>
      </c>
      <c r="V2651" s="12" t="str">
        <f t="shared" ca="1" si="209"/>
        <v/>
      </c>
      <c r="X2651" s="12" t="str">
        <f>IF($B2651="", "", IF(OR(ISNUMBER($B2651)=FALSE, $B2651&lt;Report!$AX$6, $B2651&gt;Report!$AY$17), "Red", ""))</f>
        <v/>
      </c>
    </row>
    <row r="2652" spans="1:24" x14ac:dyDescent="0.25">
      <c r="A2652" s="2"/>
      <c r="B2652" s="86"/>
      <c r="C2652" s="87"/>
      <c r="D2652" s="88"/>
      <c r="E2652" s="89"/>
      <c r="F2652" s="90"/>
      <c r="G2652" s="2"/>
      <c r="H2652" s="38" t="str">
        <f t="shared" si="205"/>
        <v/>
      </c>
      <c r="I2652" s="2"/>
      <c r="M2652" s="6" t="str">
        <f t="shared" si="206"/>
        <v/>
      </c>
      <c r="N2652" s="7" t="str">
        <f>IF($D2652="", "", IF(COUNTIF(Budgets!$T$11:$T$20, $D2652)&gt;0, $F$9, IF(COUNTIF(Budgets!$T$22:$T$46, $D2652)&gt;0, $E$9, "")))</f>
        <v/>
      </c>
      <c r="P2652" s="12" t="str">
        <f t="shared" si="207"/>
        <v/>
      </c>
      <c r="R2652" s="12" t="str">
        <f t="shared" si="208"/>
        <v/>
      </c>
      <c r="T2652" s="12" t="str">
        <f ca="1">IFERROR(INDEX(Report!$BE$6:$BE$17, MATCH($P2652, Report!$AZ$6:$AZ$17, 0)), "")</f>
        <v/>
      </c>
      <c r="V2652" s="12" t="str">
        <f t="shared" ca="1" si="209"/>
        <v/>
      </c>
      <c r="X2652" s="12" t="str">
        <f>IF($B2652="", "", IF(OR(ISNUMBER($B2652)=FALSE, $B2652&lt;Report!$AX$6, $B2652&gt;Report!$AY$17), "Red", ""))</f>
        <v/>
      </c>
    </row>
    <row r="2653" spans="1:24" x14ac:dyDescent="0.25">
      <c r="A2653" s="2"/>
      <c r="B2653" s="86"/>
      <c r="C2653" s="87"/>
      <c r="D2653" s="88"/>
      <c r="E2653" s="89"/>
      <c r="F2653" s="90"/>
      <c r="G2653" s="2"/>
      <c r="H2653" s="38" t="str">
        <f t="shared" si="205"/>
        <v/>
      </c>
      <c r="I2653" s="2"/>
      <c r="M2653" s="6" t="str">
        <f t="shared" si="206"/>
        <v/>
      </c>
      <c r="N2653" s="7" t="str">
        <f>IF($D2653="", "", IF(COUNTIF(Budgets!$T$11:$T$20, $D2653)&gt;0, $F$9, IF(COUNTIF(Budgets!$T$22:$T$46, $D2653)&gt;0, $E$9, "")))</f>
        <v/>
      </c>
      <c r="P2653" s="12" t="str">
        <f t="shared" si="207"/>
        <v/>
      </c>
      <c r="R2653" s="12" t="str">
        <f t="shared" si="208"/>
        <v/>
      </c>
      <c r="T2653" s="12" t="str">
        <f ca="1">IFERROR(INDEX(Report!$BE$6:$BE$17, MATCH($P2653, Report!$AZ$6:$AZ$17, 0)), "")</f>
        <v/>
      </c>
      <c r="V2653" s="12" t="str">
        <f t="shared" ca="1" si="209"/>
        <v/>
      </c>
      <c r="X2653" s="12" t="str">
        <f>IF($B2653="", "", IF(OR(ISNUMBER($B2653)=FALSE, $B2653&lt;Report!$AX$6, $B2653&gt;Report!$AY$17), "Red", ""))</f>
        <v/>
      </c>
    </row>
    <row r="2654" spans="1:24" x14ac:dyDescent="0.25">
      <c r="A2654" s="2"/>
      <c r="B2654" s="86"/>
      <c r="C2654" s="87"/>
      <c r="D2654" s="88"/>
      <c r="E2654" s="89"/>
      <c r="F2654" s="90"/>
      <c r="G2654" s="2"/>
      <c r="H2654" s="38" t="str">
        <f t="shared" si="205"/>
        <v/>
      </c>
      <c r="I2654" s="2"/>
      <c r="M2654" s="6" t="str">
        <f t="shared" si="206"/>
        <v/>
      </c>
      <c r="N2654" s="7" t="str">
        <f>IF($D2654="", "", IF(COUNTIF(Budgets!$T$11:$T$20, $D2654)&gt;0, $F$9, IF(COUNTIF(Budgets!$T$22:$T$46, $D2654)&gt;0, $E$9, "")))</f>
        <v/>
      </c>
      <c r="P2654" s="12" t="str">
        <f t="shared" si="207"/>
        <v/>
      </c>
      <c r="R2654" s="12" t="str">
        <f t="shared" si="208"/>
        <v/>
      </c>
      <c r="T2654" s="12" t="str">
        <f ca="1">IFERROR(INDEX(Report!$BE$6:$BE$17, MATCH($P2654, Report!$AZ$6:$AZ$17, 0)), "")</f>
        <v/>
      </c>
      <c r="V2654" s="12" t="str">
        <f t="shared" ca="1" si="209"/>
        <v/>
      </c>
      <c r="X2654" s="12" t="str">
        <f>IF($B2654="", "", IF(OR(ISNUMBER($B2654)=FALSE, $B2654&lt;Report!$AX$6, $B2654&gt;Report!$AY$17), "Red", ""))</f>
        <v/>
      </c>
    </row>
    <row r="2655" spans="1:24" x14ac:dyDescent="0.25">
      <c r="A2655" s="2"/>
      <c r="B2655" s="86"/>
      <c r="C2655" s="87"/>
      <c r="D2655" s="88"/>
      <c r="E2655" s="89"/>
      <c r="F2655" s="90"/>
      <c r="G2655" s="2"/>
      <c r="H2655" s="38" t="str">
        <f t="shared" si="205"/>
        <v/>
      </c>
      <c r="I2655" s="2"/>
      <c r="M2655" s="6" t="str">
        <f t="shared" si="206"/>
        <v/>
      </c>
      <c r="N2655" s="7" t="str">
        <f>IF($D2655="", "", IF(COUNTIF(Budgets!$T$11:$T$20, $D2655)&gt;0, $F$9, IF(COUNTIF(Budgets!$T$22:$T$46, $D2655)&gt;0, $E$9, "")))</f>
        <v/>
      </c>
      <c r="P2655" s="12" t="str">
        <f t="shared" si="207"/>
        <v/>
      </c>
      <c r="R2655" s="12" t="str">
        <f t="shared" si="208"/>
        <v/>
      </c>
      <c r="T2655" s="12" t="str">
        <f ca="1">IFERROR(INDEX(Report!$BE$6:$BE$17, MATCH($P2655, Report!$AZ$6:$AZ$17, 0)), "")</f>
        <v/>
      </c>
      <c r="V2655" s="12" t="str">
        <f t="shared" ca="1" si="209"/>
        <v/>
      </c>
      <c r="X2655" s="12" t="str">
        <f>IF($B2655="", "", IF(OR(ISNUMBER($B2655)=FALSE, $B2655&lt;Report!$AX$6, $B2655&gt;Report!$AY$17), "Red", ""))</f>
        <v/>
      </c>
    </row>
    <row r="2656" spans="1:24" x14ac:dyDescent="0.25">
      <c r="A2656" s="2"/>
      <c r="B2656" s="86"/>
      <c r="C2656" s="87"/>
      <c r="D2656" s="88"/>
      <c r="E2656" s="89"/>
      <c r="F2656" s="90"/>
      <c r="G2656" s="2"/>
      <c r="H2656" s="38" t="str">
        <f t="shared" si="205"/>
        <v/>
      </c>
      <c r="I2656" s="2"/>
      <c r="M2656" s="6" t="str">
        <f t="shared" si="206"/>
        <v/>
      </c>
      <c r="N2656" s="7" t="str">
        <f>IF($D2656="", "", IF(COUNTIF(Budgets!$T$11:$T$20, $D2656)&gt;0, $F$9, IF(COUNTIF(Budgets!$T$22:$T$46, $D2656)&gt;0, $E$9, "")))</f>
        <v/>
      </c>
      <c r="P2656" s="12" t="str">
        <f t="shared" si="207"/>
        <v/>
      </c>
      <c r="R2656" s="12" t="str">
        <f t="shared" si="208"/>
        <v/>
      </c>
      <c r="T2656" s="12" t="str">
        <f ca="1">IFERROR(INDEX(Report!$BE$6:$BE$17, MATCH($P2656, Report!$AZ$6:$AZ$17, 0)), "")</f>
        <v/>
      </c>
      <c r="V2656" s="12" t="str">
        <f t="shared" ca="1" si="209"/>
        <v/>
      </c>
      <c r="X2656" s="12" t="str">
        <f>IF($B2656="", "", IF(OR(ISNUMBER($B2656)=FALSE, $B2656&lt;Report!$AX$6, $B2656&gt;Report!$AY$17), "Red", ""))</f>
        <v/>
      </c>
    </row>
    <row r="2657" spans="1:24" x14ac:dyDescent="0.25">
      <c r="A2657" s="2"/>
      <c r="B2657" s="86"/>
      <c r="C2657" s="87"/>
      <c r="D2657" s="88"/>
      <c r="E2657" s="89"/>
      <c r="F2657" s="90"/>
      <c r="G2657" s="2"/>
      <c r="H2657" s="38" t="str">
        <f t="shared" si="205"/>
        <v/>
      </c>
      <c r="I2657" s="2"/>
      <c r="M2657" s="6" t="str">
        <f t="shared" si="206"/>
        <v/>
      </c>
      <c r="N2657" s="7" t="str">
        <f>IF($D2657="", "", IF(COUNTIF(Budgets!$T$11:$T$20, $D2657)&gt;0, $F$9, IF(COUNTIF(Budgets!$T$22:$T$46, $D2657)&gt;0, $E$9, "")))</f>
        <v/>
      </c>
      <c r="P2657" s="12" t="str">
        <f t="shared" si="207"/>
        <v/>
      </c>
      <c r="R2657" s="12" t="str">
        <f t="shared" si="208"/>
        <v/>
      </c>
      <c r="T2657" s="12" t="str">
        <f ca="1">IFERROR(INDEX(Report!$BE$6:$BE$17, MATCH($P2657, Report!$AZ$6:$AZ$17, 0)), "")</f>
        <v/>
      </c>
      <c r="V2657" s="12" t="str">
        <f t="shared" ca="1" si="209"/>
        <v/>
      </c>
      <c r="X2657" s="12" t="str">
        <f>IF($B2657="", "", IF(OR(ISNUMBER($B2657)=FALSE, $B2657&lt;Report!$AX$6, $B2657&gt;Report!$AY$17), "Red", ""))</f>
        <v/>
      </c>
    </row>
    <row r="2658" spans="1:24" x14ac:dyDescent="0.25">
      <c r="A2658" s="2"/>
      <c r="B2658" s="86"/>
      <c r="C2658" s="87"/>
      <c r="D2658" s="88"/>
      <c r="E2658" s="89"/>
      <c r="F2658" s="90"/>
      <c r="G2658" s="2"/>
      <c r="H2658" s="38" t="str">
        <f t="shared" si="205"/>
        <v/>
      </c>
      <c r="I2658" s="2"/>
      <c r="M2658" s="6" t="str">
        <f t="shared" si="206"/>
        <v/>
      </c>
      <c r="N2658" s="7" t="str">
        <f>IF($D2658="", "", IF(COUNTIF(Budgets!$T$11:$T$20, $D2658)&gt;0, $F$9, IF(COUNTIF(Budgets!$T$22:$T$46, $D2658)&gt;0, $E$9, "")))</f>
        <v/>
      </c>
      <c r="P2658" s="12" t="str">
        <f t="shared" si="207"/>
        <v/>
      </c>
      <c r="R2658" s="12" t="str">
        <f t="shared" si="208"/>
        <v/>
      </c>
      <c r="T2658" s="12" t="str">
        <f ca="1">IFERROR(INDEX(Report!$BE$6:$BE$17, MATCH($P2658, Report!$AZ$6:$AZ$17, 0)), "")</f>
        <v/>
      </c>
      <c r="V2658" s="12" t="str">
        <f t="shared" ca="1" si="209"/>
        <v/>
      </c>
      <c r="X2658" s="12" t="str">
        <f>IF($B2658="", "", IF(OR(ISNUMBER($B2658)=FALSE, $B2658&lt;Report!$AX$6, $B2658&gt;Report!$AY$17), "Red", ""))</f>
        <v/>
      </c>
    </row>
    <row r="2659" spans="1:24" x14ac:dyDescent="0.25">
      <c r="A2659" s="2"/>
      <c r="B2659" s="86"/>
      <c r="C2659" s="87"/>
      <c r="D2659" s="88"/>
      <c r="E2659" s="89"/>
      <c r="F2659" s="90"/>
      <c r="G2659" s="2"/>
      <c r="H2659" s="38" t="str">
        <f t="shared" si="205"/>
        <v/>
      </c>
      <c r="I2659" s="2"/>
      <c r="M2659" s="6" t="str">
        <f t="shared" si="206"/>
        <v/>
      </c>
      <c r="N2659" s="7" t="str">
        <f>IF($D2659="", "", IF(COUNTIF(Budgets!$T$11:$T$20, $D2659)&gt;0, $F$9, IF(COUNTIF(Budgets!$T$22:$T$46, $D2659)&gt;0, $E$9, "")))</f>
        <v/>
      </c>
      <c r="P2659" s="12" t="str">
        <f t="shared" si="207"/>
        <v/>
      </c>
      <c r="R2659" s="12" t="str">
        <f t="shared" si="208"/>
        <v/>
      </c>
      <c r="T2659" s="12" t="str">
        <f ca="1">IFERROR(INDEX(Report!$BE$6:$BE$17, MATCH($P2659, Report!$AZ$6:$AZ$17, 0)), "")</f>
        <v/>
      </c>
      <c r="V2659" s="12" t="str">
        <f t="shared" ca="1" si="209"/>
        <v/>
      </c>
      <c r="X2659" s="12" t="str">
        <f>IF($B2659="", "", IF(OR(ISNUMBER($B2659)=FALSE, $B2659&lt;Report!$AX$6, $B2659&gt;Report!$AY$17), "Red", ""))</f>
        <v/>
      </c>
    </row>
    <row r="2660" spans="1:24" x14ac:dyDescent="0.25">
      <c r="A2660" s="2"/>
      <c r="B2660" s="86"/>
      <c r="C2660" s="87"/>
      <c r="D2660" s="88"/>
      <c r="E2660" s="89"/>
      <c r="F2660" s="90"/>
      <c r="G2660" s="2"/>
      <c r="H2660" s="38" t="str">
        <f t="shared" si="205"/>
        <v/>
      </c>
      <c r="I2660" s="2"/>
      <c r="M2660" s="6" t="str">
        <f t="shared" si="206"/>
        <v/>
      </c>
      <c r="N2660" s="7" t="str">
        <f>IF($D2660="", "", IF(COUNTIF(Budgets!$T$11:$T$20, $D2660)&gt;0, $F$9, IF(COUNTIF(Budgets!$T$22:$T$46, $D2660)&gt;0, $E$9, "")))</f>
        <v/>
      </c>
      <c r="P2660" s="12" t="str">
        <f t="shared" si="207"/>
        <v/>
      </c>
      <c r="R2660" s="12" t="str">
        <f t="shared" si="208"/>
        <v/>
      </c>
      <c r="T2660" s="12" t="str">
        <f ca="1">IFERROR(INDEX(Report!$BE$6:$BE$17, MATCH($P2660, Report!$AZ$6:$AZ$17, 0)), "")</f>
        <v/>
      </c>
      <c r="V2660" s="12" t="str">
        <f t="shared" ca="1" si="209"/>
        <v/>
      </c>
      <c r="X2660" s="12" t="str">
        <f>IF($B2660="", "", IF(OR(ISNUMBER($B2660)=FALSE, $B2660&lt;Report!$AX$6, $B2660&gt;Report!$AY$17), "Red", ""))</f>
        <v/>
      </c>
    </row>
    <row r="2661" spans="1:24" x14ac:dyDescent="0.25">
      <c r="A2661" s="2"/>
      <c r="B2661" s="86"/>
      <c r="C2661" s="87"/>
      <c r="D2661" s="88"/>
      <c r="E2661" s="89"/>
      <c r="F2661" s="90"/>
      <c r="G2661" s="2"/>
      <c r="H2661" s="38" t="str">
        <f t="shared" si="205"/>
        <v/>
      </c>
      <c r="I2661" s="2"/>
      <c r="M2661" s="6" t="str">
        <f t="shared" si="206"/>
        <v/>
      </c>
      <c r="N2661" s="7" t="str">
        <f>IF($D2661="", "", IF(COUNTIF(Budgets!$T$11:$T$20, $D2661)&gt;0, $F$9, IF(COUNTIF(Budgets!$T$22:$T$46, $D2661)&gt;0, $E$9, "")))</f>
        <v/>
      </c>
      <c r="P2661" s="12" t="str">
        <f t="shared" si="207"/>
        <v/>
      </c>
      <c r="R2661" s="12" t="str">
        <f t="shared" si="208"/>
        <v/>
      </c>
      <c r="T2661" s="12" t="str">
        <f ca="1">IFERROR(INDEX(Report!$BE$6:$BE$17, MATCH($P2661, Report!$AZ$6:$AZ$17, 0)), "")</f>
        <v/>
      </c>
      <c r="V2661" s="12" t="str">
        <f t="shared" ca="1" si="209"/>
        <v/>
      </c>
      <c r="X2661" s="12" t="str">
        <f>IF($B2661="", "", IF(OR(ISNUMBER($B2661)=FALSE, $B2661&lt;Report!$AX$6, $B2661&gt;Report!$AY$17), "Red", ""))</f>
        <v/>
      </c>
    </row>
    <row r="2662" spans="1:24" x14ac:dyDescent="0.25">
      <c r="A2662" s="2"/>
      <c r="B2662" s="86"/>
      <c r="C2662" s="87"/>
      <c r="D2662" s="88"/>
      <c r="E2662" s="89"/>
      <c r="F2662" s="90"/>
      <c r="G2662" s="2"/>
      <c r="H2662" s="38" t="str">
        <f t="shared" si="205"/>
        <v/>
      </c>
      <c r="I2662" s="2"/>
      <c r="M2662" s="6" t="str">
        <f t="shared" si="206"/>
        <v/>
      </c>
      <c r="N2662" s="7" t="str">
        <f>IF($D2662="", "", IF(COUNTIF(Budgets!$T$11:$T$20, $D2662)&gt;0, $F$9, IF(COUNTIF(Budgets!$T$22:$T$46, $D2662)&gt;0, $E$9, "")))</f>
        <v/>
      </c>
      <c r="P2662" s="12" t="str">
        <f t="shared" si="207"/>
        <v/>
      </c>
      <c r="R2662" s="12" t="str">
        <f t="shared" si="208"/>
        <v/>
      </c>
      <c r="T2662" s="12" t="str">
        <f ca="1">IFERROR(INDEX(Report!$BE$6:$BE$17, MATCH($P2662, Report!$AZ$6:$AZ$17, 0)), "")</f>
        <v/>
      </c>
      <c r="V2662" s="12" t="str">
        <f t="shared" ca="1" si="209"/>
        <v/>
      </c>
      <c r="X2662" s="12" t="str">
        <f>IF($B2662="", "", IF(OR(ISNUMBER($B2662)=FALSE, $B2662&lt;Report!$AX$6, $B2662&gt;Report!$AY$17), "Red", ""))</f>
        <v/>
      </c>
    </row>
    <row r="2663" spans="1:24" x14ac:dyDescent="0.25">
      <c r="A2663" s="2"/>
      <c r="B2663" s="86"/>
      <c r="C2663" s="87"/>
      <c r="D2663" s="88"/>
      <c r="E2663" s="89"/>
      <c r="F2663" s="90"/>
      <c r="G2663" s="2"/>
      <c r="H2663" s="38" t="str">
        <f t="shared" si="205"/>
        <v/>
      </c>
      <c r="I2663" s="2"/>
      <c r="M2663" s="6" t="str">
        <f t="shared" si="206"/>
        <v/>
      </c>
      <c r="N2663" s="7" t="str">
        <f>IF($D2663="", "", IF(COUNTIF(Budgets!$T$11:$T$20, $D2663)&gt;0, $F$9, IF(COUNTIF(Budgets!$T$22:$T$46, $D2663)&gt;0, $E$9, "")))</f>
        <v/>
      </c>
      <c r="P2663" s="12" t="str">
        <f t="shared" si="207"/>
        <v/>
      </c>
      <c r="R2663" s="12" t="str">
        <f t="shared" si="208"/>
        <v/>
      </c>
      <c r="T2663" s="12" t="str">
        <f ca="1">IFERROR(INDEX(Report!$BE$6:$BE$17, MATCH($P2663, Report!$AZ$6:$AZ$17, 0)), "")</f>
        <v/>
      </c>
      <c r="V2663" s="12" t="str">
        <f t="shared" ca="1" si="209"/>
        <v/>
      </c>
      <c r="X2663" s="12" t="str">
        <f>IF($B2663="", "", IF(OR(ISNUMBER($B2663)=FALSE, $B2663&lt;Report!$AX$6, $B2663&gt;Report!$AY$17), "Red", ""))</f>
        <v/>
      </c>
    </row>
    <row r="2664" spans="1:24" x14ac:dyDescent="0.25">
      <c r="A2664" s="2"/>
      <c r="B2664" s="86"/>
      <c r="C2664" s="87"/>
      <c r="D2664" s="88"/>
      <c r="E2664" s="89"/>
      <c r="F2664" s="90"/>
      <c r="G2664" s="2"/>
      <c r="H2664" s="38" t="str">
        <f t="shared" si="205"/>
        <v/>
      </c>
      <c r="I2664" s="2"/>
      <c r="M2664" s="6" t="str">
        <f t="shared" si="206"/>
        <v/>
      </c>
      <c r="N2664" s="7" t="str">
        <f>IF($D2664="", "", IF(COUNTIF(Budgets!$T$11:$T$20, $D2664)&gt;0, $F$9, IF(COUNTIF(Budgets!$T$22:$T$46, $D2664)&gt;0, $E$9, "")))</f>
        <v/>
      </c>
      <c r="P2664" s="12" t="str">
        <f t="shared" si="207"/>
        <v/>
      </c>
      <c r="R2664" s="12" t="str">
        <f t="shared" si="208"/>
        <v/>
      </c>
      <c r="T2664" s="12" t="str">
        <f ca="1">IFERROR(INDEX(Report!$BE$6:$BE$17, MATCH($P2664, Report!$AZ$6:$AZ$17, 0)), "")</f>
        <v/>
      </c>
      <c r="V2664" s="12" t="str">
        <f t="shared" ca="1" si="209"/>
        <v/>
      </c>
      <c r="X2664" s="12" t="str">
        <f>IF($B2664="", "", IF(OR(ISNUMBER($B2664)=FALSE, $B2664&lt;Report!$AX$6, $B2664&gt;Report!$AY$17), "Red", ""))</f>
        <v/>
      </c>
    </row>
    <row r="2665" spans="1:24" x14ac:dyDescent="0.25">
      <c r="A2665" s="2"/>
      <c r="B2665" s="86"/>
      <c r="C2665" s="87"/>
      <c r="D2665" s="88"/>
      <c r="E2665" s="89"/>
      <c r="F2665" s="90"/>
      <c r="G2665" s="2"/>
      <c r="H2665" s="38" t="str">
        <f t="shared" si="205"/>
        <v/>
      </c>
      <c r="I2665" s="2"/>
      <c r="M2665" s="6" t="str">
        <f t="shared" si="206"/>
        <v/>
      </c>
      <c r="N2665" s="7" t="str">
        <f>IF($D2665="", "", IF(COUNTIF(Budgets!$T$11:$T$20, $D2665)&gt;0, $F$9, IF(COUNTIF(Budgets!$T$22:$T$46, $D2665)&gt;0, $E$9, "")))</f>
        <v/>
      </c>
      <c r="P2665" s="12" t="str">
        <f t="shared" si="207"/>
        <v/>
      </c>
      <c r="R2665" s="12" t="str">
        <f t="shared" si="208"/>
        <v/>
      </c>
      <c r="T2665" s="12" t="str">
        <f ca="1">IFERROR(INDEX(Report!$BE$6:$BE$17, MATCH($P2665, Report!$AZ$6:$AZ$17, 0)), "")</f>
        <v/>
      </c>
      <c r="V2665" s="12" t="str">
        <f t="shared" ca="1" si="209"/>
        <v/>
      </c>
      <c r="X2665" s="12" t="str">
        <f>IF($B2665="", "", IF(OR(ISNUMBER($B2665)=FALSE, $B2665&lt;Report!$AX$6, $B2665&gt;Report!$AY$17), "Red", ""))</f>
        <v/>
      </c>
    </row>
    <row r="2666" spans="1:24" x14ac:dyDescent="0.25">
      <c r="A2666" s="2"/>
      <c r="B2666" s="86"/>
      <c r="C2666" s="87"/>
      <c r="D2666" s="88"/>
      <c r="E2666" s="89"/>
      <c r="F2666" s="90"/>
      <c r="G2666" s="2"/>
      <c r="H2666" s="38" t="str">
        <f t="shared" si="205"/>
        <v/>
      </c>
      <c r="I2666" s="2"/>
      <c r="M2666" s="6" t="str">
        <f t="shared" si="206"/>
        <v/>
      </c>
      <c r="N2666" s="7" t="str">
        <f>IF($D2666="", "", IF(COUNTIF(Budgets!$T$11:$T$20, $D2666)&gt;0, $F$9, IF(COUNTIF(Budgets!$T$22:$T$46, $D2666)&gt;0, $E$9, "")))</f>
        <v/>
      </c>
      <c r="P2666" s="12" t="str">
        <f t="shared" si="207"/>
        <v/>
      </c>
      <c r="R2666" s="12" t="str">
        <f t="shared" si="208"/>
        <v/>
      </c>
      <c r="T2666" s="12" t="str">
        <f ca="1">IFERROR(INDEX(Report!$BE$6:$BE$17, MATCH($P2666, Report!$AZ$6:$AZ$17, 0)), "")</f>
        <v/>
      </c>
      <c r="V2666" s="12" t="str">
        <f t="shared" ca="1" si="209"/>
        <v/>
      </c>
      <c r="X2666" s="12" t="str">
        <f>IF($B2666="", "", IF(OR(ISNUMBER($B2666)=FALSE, $B2666&lt;Report!$AX$6, $B2666&gt;Report!$AY$17), "Red", ""))</f>
        <v/>
      </c>
    </row>
    <row r="2667" spans="1:24" x14ac:dyDescent="0.25">
      <c r="A2667" s="2"/>
      <c r="B2667" s="86"/>
      <c r="C2667" s="87"/>
      <c r="D2667" s="88"/>
      <c r="E2667" s="89"/>
      <c r="F2667" s="90"/>
      <c r="G2667" s="2"/>
      <c r="H2667" s="38" t="str">
        <f t="shared" si="205"/>
        <v/>
      </c>
      <c r="I2667" s="2"/>
      <c r="M2667" s="6" t="str">
        <f t="shared" si="206"/>
        <v/>
      </c>
      <c r="N2667" s="7" t="str">
        <f>IF($D2667="", "", IF(COUNTIF(Budgets!$T$11:$T$20, $D2667)&gt;0, $F$9, IF(COUNTIF(Budgets!$T$22:$T$46, $D2667)&gt;0, $E$9, "")))</f>
        <v/>
      </c>
      <c r="P2667" s="12" t="str">
        <f t="shared" si="207"/>
        <v/>
      </c>
      <c r="R2667" s="12" t="str">
        <f t="shared" si="208"/>
        <v/>
      </c>
      <c r="T2667" s="12" t="str">
        <f ca="1">IFERROR(INDEX(Report!$BE$6:$BE$17, MATCH($P2667, Report!$AZ$6:$AZ$17, 0)), "")</f>
        <v/>
      </c>
      <c r="V2667" s="12" t="str">
        <f t="shared" ca="1" si="209"/>
        <v/>
      </c>
      <c r="X2667" s="12" t="str">
        <f>IF($B2667="", "", IF(OR(ISNUMBER($B2667)=FALSE, $B2667&lt;Report!$AX$6, $B2667&gt;Report!$AY$17), "Red", ""))</f>
        <v/>
      </c>
    </row>
    <row r="2668" spans="1:24" x14ac:dyDescent="0.25">
      <c r="A2668" s="2"/>
      <c r="B2668" s="86"/>
      <c r="C2668" s="87"/>
      <c r="D2668" s="88"/>
      <c r="E2668" s="89"/>
      <c r="F2668" s="90"/>
      <c r="G2668" s="2"/>
      <c r="H2668" s="38" t="str">
        <f t="shared" si="205"/>
        <v/>
      </c>
      <c r="I2668" s="2"/>
      <c r="M2668" s="6" t="str">
        <f t="shared" si="206"/>
        <v/>
      </c>
      <c r="N2668" s="7" t="str">
        <f>IF($D2668="", "", IF(COUNTIF(Budgets!$T$11:$T$20, $D2668)&gt;0, $F$9, IF(COUNTIF(Budgets!$T$22:$T$46, $D2668)&gt;0, $E$9, "")))</f>
        <v/>
      </c>
      <c r="P2668" s="12" t="str">
        <f t="shared" si="207"/>
        <v/>
      </c>
      <c r="R2668" s="12" t="str">
        <f t="shared" si="208"/>
        <v/>
      </c>
      <c r="T2668" s="12" t="str">
        <f ca="1">IFERROR(INDEX(Report!$BE$6:$BE$17, MATCH($P2668, Report!$AZ$6:$AZ$17, 0)), "")</f>
        <v/>
      </c>
      <c r="V2668" s="12" t="str">
        <f t="shared" ca="1" si="209"/>
        <v/>
      </c>
      <c r="X2668" s="12" t="str">
        <f>IF($B2668="", "", IF(OR(ISNUMBER($B2668)=FALSE, $B2668&lt;Report!$AX$6, $B2668&gt;Report!$AY$17), "Red", ""))</f>
        <v/>
      </c>
    </row>
    <row r="2669" spans="1:24" x14ac:dyDescent="0.25">
      <c r="A2669" s="2"/>
      <c r="B2669" s="86"/>
      <c r="C2669" s="87"/>
      <c r="D2669" s="88"/>
      <c r="E2669" s="89"/>
      <c r="F2669" s="90"/>
      <c r="G2669" s="2"/>
      <c r="H2669" s="38" t="str">
        <f t="shared" si="205"/>
        <v/>
      </c>
      <c r="I2669" s="2"/>
      <c r="M2669" s="6" t="str">
        <f t="shared" si="206"/>
        <v/>
      </c>
      <c r="N2669" s="7" t="str">
        <f>IF($D2669="", "", IF(COUNTIF(Budgets!$T$11:$T$20, $D2669)&gt;0, $F$9, IF(COUNTIF(Budgets!$T$22:$T$46, $D2669)&gt;0, $E$9, "")))</f>
        <v/>
      </c>
      <c r="P2669" s="12" t="str">
        <f t="shared" si="207"/>
        <v/>
      </c>
      <c r="R2669" s="12" t="str">
        <f t="shared" si="208"/>
        <v/>
      </c>
      <c r="T2669" s="12" t="str">
        <f ca="1">IFERROR(INDEX(Report!$BE$6:$BE$17, MATCH($P2669, Report!$AZ$6:$AZ$17, 0)), "")</f>
        <v/>
      </c>
      <c r="V2669" s="12" t="str">
        <f t="shared" ca="1" si="209"/>
        <v/>
      </c>
      <c r="X2669" s="12" t="str">
        <f>IF($B2669="", "", IF(OR(ISNUMBER($B2669)=FALSE, $B2669&lt;Report!$AX$6, $B2669&gt;Report!$AY$17), "Red", ""))</f>
        <v/>
      </c>
    </row>
    <row r="2670" spans="1:24" x14ac:dyDescent="0.25">
      <c r="A2670" s="2"/>
      <c r="B2670" s="86"/>
      <c r="C2670" s="87"/>
      <c r="D2670" s="88"/>
      <c r="E2670" s="89"/>
      <c r="F2670" s="90"/>
      <c r="G2670" s="2"/>
      <c r="H2670" s="38" t="str">
        <f t="shared" si="205"/>
        <v/>
      </c>
      <c r="I2670" s="2"/>
      <c r="M2670" s="6" t="str">
        <f t="shared" si="206"/>
        <v/>
      </c>
      <c r="N2670" s="7" t="str">
        <f>IF($D2670="", "", IF(COUNTIF(Budgets!$T$11:$T$20, $D2670)&gt;0, $F$9, IF(COUNTIF(Budgets!$T$22:$T$46, $D2670)&gt;0, $E$9, "")))</f>
        <v/>
      </c>
      <c r="P2670" s="12" t="str">
        <f t="shared" si="207"/>
        <v/>
      </c>
      <c r="R2670" s="12" t="str">
        <f t="shared" si="208"/>
        <v/>
      </c>
      <c r="T2670" s="12" t="str">
        <f ca="1">IFERROR(INDEX(Report!$BE$6:$BE$17, MATCH($P2670, Report!$AZ$6:$AZ$17, 0)), "")</f>
        <v/>
      </c>
      <c r="V2670" s="12" t="str">
        <f t="shared" ca="1" si="209"/>
        <v/>
      </c>
      <c r="X2670" s="12" t="str">
        <f>IF($B2670="", "", IF(OR(ISNUMBER($B2670)=FALSE, $B2670&lt;Report!$AX$6, $B2670&gt;Report!$AY$17), "Red", ""))</f>
        <v/>
      </c>
    </row>
    <row r="2671" spans="1:24" x14ac:dyDescent="0.25">
      <c r="A2671" s="2"/>
      <c r="B2671" s="86"/>
      <c r="C2671" s="87"/>
      <c r="D2671" s="88"/>
      <c r="E2671" s="89"/>
      <c r="F2671" s="90"/>
      <c r="G2671" s="2"/>
      <c r="H2671" s="38" t="str">
        <f t="shared" si="205"/>
        <v/>
      </c>
      <c r="I2671" s="2"/>
      <c r="M2671" s="6" t="str">
        <f t="shared" si="206"/>
        <v/>
      </c>
      <c r="N2671" s="7" t="str">
        <f>IF($D2671="", "", IF(COUNTIF(Budgets!$T$11:$T$20, $D2671)&gt;0, $F$9, IF(COUNTIF(Budgets!$T$22:$T$46, $D2671)&gt;0, $E$9, "")))</f>
        <v/>
      </c>
      <c r="P2671" s="12" t="str">
        <f t="shared" si="207"/>
        <v/>
      </c>
      <c r="R2671" s="12" t="str">
        <f t="shared" si="208"/>
        <v/>
      </c>
      <c r="T2671" s="12" t="str">
        <f ca="1">IFERROR(INDEX(Report!$BE$6:$BE$17, MATCH($P2671, Report!$AZ$6:$AZ$17, 0)), "")</f>
        <v/>
      </c>
      <c r="V2671" s="12" t="str">
        <f t="shared" ca="1" si="209"/>
        <v/>
      </c>
      <c r="X2671" s="12" t="str">
        <f>IF($B2671="", "", IF(OR(ISNUMBER($B2671)=FALSE, $B2671&lt;Report!$AX$6, $B2671&gt;Report!$AY$17), "Red", ""))</f>
        <v/>
      </c>
    </row>
    <row r="2672" spans="1:24" x14ac:dyDescent="0.25">
      <c r="A2672" s="2"/>
      <c r="B2672" s="86"/>
      <c r="C2672" s="87"/>
      <c r="D2672" s="88"/>
      <c r="E2672" s="89"/>
      <c r="F2672" s="90"/>
      <c r="G2672" s="2"/>
      <c r="H2672" s="38" t="str">
        <f t="shared" si="205"/>
        <v/>
      </c>
      <c r="I2672" s="2"/>
      <c r="M2672" s="6" t="str">
        <f t="shared" si="206"/>
        <v/>
      </c>
      <c r="N2672" s="7" t="str">
        <f>IF($D2672="", "", IF(COUNTIF(Budgets!$T$11:$T$20, $D2672)&gt;0, $F$9, IF(COUNTIF(Budgets!$T$22:$T$46, $D2672)&gt;0, $E$9, "")))</f>
        <v/>
      </c>
      <c r="P2672" s="12" t="str">
        <f t="shared" si="207"/>
        <v/>
      </c>
      <c r="R2672" s="12" t="str">
        <f t="shared" si="208"/>
        <v/>
      </c>
      <c r="T2672" s="12" t="str">
        <f ca="1">IFERROR(INDEX(Report!$BE$6:$BE$17, MATCH($P2672, Report!$AZ$6:$AZ$17, 0)), "")</f>
        <v/>
      </c>
      <c r="V2672" s="12" t="str">
        <f t="shared" ca="1" si="209"/>
        <v/>
      </c>
      <c r="X2672" s="12" t="str">
        <f>IF($B2672="", "", IF(OR(ISNUMBER($B2672)=FALSE, $B2672&lt;Report!$AX$6, $B2672&gt;Report!$AY$17), "Red", ""))</f>
        <v/>
      </c>
    </row>
    <row r="2673" spans="1:24" x14ac:dyDescent="0.25">
      <c r="A2673" s="2"/>
      <c r="B2673" s="86"/>
      <c r="C2673" s="87"/>
      <c r="D2673" s="88"/>
      <c r="E2673" s="89"/>
      <c r="F2673" s="90"/>
      <c r="G2673" s="2"/>
      <c r="H2673" s="38" t="str">
        <f t="shared" si="205"/>
        <v/>
      </c>
      <c r="I2673" s="2"/>
      <c r="M2673" s="6" t="str">
        <f t="shared" si="206"/>
        <v/>
      </c>
      <c r="N2673" s="7" t="str">
        <f>IF($D2673="", "", IF(COUNTIF(Budgets!$T$11:$T$20, $D2673)&gt;0, $F$9, IF(COUNTIF(Budgets!$T$22:$T$46, $D2673)&gt;0, $E$9, "")))</f>
        <v/>
      </c>
      <c r="P2673" s="12" t="str">
        <f t="shared" si="207"/>
        <v/>
      </c>
      <c r="R2673" s="12" t="str">
        <f t="shared" si="208"/>
        <v/>
      </c>
      <c r="T2673" s="12" t="str">
        <f ca="1">IFERROR(INDEX(Report!$BE$6:$BE$17, MATCH($P2673, Report!$AZ$6:$AZ$17, 0)), "")</f>
        <v/>
      </c>
      <c r="V2673" s="12" t="str">
        <f t="shared" ca="1" si="209"/>
        <v/>
      </c>
      <c r="X2673" s="12" t="str">
        <f>IF($B2673="", "", IF(OR(ISNUMBER($B2673)=FALSE, $B2673&lt;Report!$AX$6, $B2673&gt;Report!$AY$17), "Red", ""))</f>
        <v/>
      </c>
    </row>
    <row r="2674" spans="1:24" x14ac:dyDescent="0.25">
      <c r="A2674" s="2"/>
      <c r="B2674" s="86"/>
      <c r="C2674" s="87"/>
      <c r="D2674" s="88"/>
      <c r="E2674" s="89"/>
      <c r="F2674" s="90"/>
      <c r="G2674" s="2"/>
      <c r="H2674" s="38" t="str">
        <f t="shared" si="205"/>
        <v/>
      </c>
      <c r="I2674" s="2"/>
      <c r="M2674" s="6" t="str">
        <f t="shared" si="206"/>
        <v/>
      </c>
      <c r="N2674" s="7" t="str">
        <f>IF($D2674="", "", IF(COUNTIF(Budgets!$T$11:$T$20, $D2674)&gt;0, $F$9, IF(COUNTIF(Budgets!$T$22:$T$46, $D2674)&gt;0, $E$9, "")))</f>
        <v/>
      </c>
      <c r="P2674" s="12" t="str">
        <f t="shared" si="207"/>
        <v/>
      </c>
      <c r="R2674" s="12" t="str">
        <f t="shared" si="208"/>
        <v/>
      </c>
      <c r="T2674" s="12" t="str">
        <f ca="1">IFERROR(INDEX(Report!$BE$6:$BE$17, MATCH($P2674, Report!$AZ$6:$AZ$17, 0)), "")</f>
        <v/>
      </c>
      <c r="V2674" s="12" t="str">
        <f t="shared" ca="1" si="209"/>
        <v/>
      </c>
      <c r="X2674" s="12" t="str">
        <f>IF($B2674="", "", IF(OR(ISNUMBER($B2674)=FALSE, $B2674&lt;Report!$AX$6, $B2674&gt;Report!$AY$17), "Red", ""))</f>
        <v/>
      </c>
    </row>
    <row r="2675" spans="1:24" x14ac:dyDescent="0.25">
      <c r="A2675" s="2"/>
      <c r="B2675" s="86"/>
      <c r="C2675" s="87"/>
      <c r="D2675" s="88"/>
      <c r="E2675" s="89"/>
      <c r="F2675" s="90"/>
      <c r="G2675" s="2"/>
      <c r="H2675" s="38" t="str">
        <f t="shared" si="205"/>
        <v/>
      </c>
      <c r="I2675" s="2"/>
      <c r="M2675" s="6" t="str">
        <f t="shared" si="206"/>
        <v/>
      </c>
      <c r="N2675" s="7" t="str">
        <f>IF($D2675="", "", IF(COUNTIF(Budgets!$T$11:$T$20, $D2675)&gt;0, $F$9, IF(COUNTIF(Budgets!$T$22:$T$46, $D2675)&gt;0, $E$9, "")))</f>
        <v/>
      </c>
      <c r="P2675" s="12" t="str">
        <f t="shared" si="207"/>
        <v/>
      </c>
      <c r="R2675" s="12" t="str">
        <f t="shared" si="208"/>
        <v/>
      </c>
      <c r="T2675" s="12" t="str">
        <f ca="1">IFERROR(INDEX(Report!$BE$6:$BE$17, MATCH($P2675, Report!$AZ$6:$AZ$17, 0)), "")</f>
        <v/>
      </c>
      <c r="V2675" s="12" t="str">
        <f t="shared" ca="1" si="209"/>
        <v/>
      </c>
      <c r="X2675" s="12" t="str">
        <f>IF($B2675="", "", IF(OR(ISNUMBER($B2675)=FALSE, $B2675&lt;Report!$AX$6, $B2675&gt;Report!$AY$17), "Red", ""))</f>
        <v/>
      </c>
    </row>
    <row r="2676" spans="1:24" x14ac:dyDescent="0.25">
      <c r="A2676" s="2"/>
      <c r="B2676" s="86"/>
      <c r="C2676" s="87"/>
      <c r="D2676" s="88"/>
      <c r="E2676" s="89"/>
      <c r="F2676" s="90"/>
      <c r="G2676" s="2"/>
      <c r="H2676" s="38" t="str">
        <f t="shared" si="205"/>
        <v/>
      </c>
      <c r="I2676" s="2"/>
      <c r="M2676" s="6" t="str">
        <f t="shared" si="206"/>
        <v/>
      </c>
      <c r="N2676" s="7" t="str">
        <f>IF($D2676="", "", IF(COUNTIF(Budgets!$T$11:$T$20, $D2676)&gt;0, $F$9, IF(COUNTIF(Budgets!$T$22:$T$46, $D2676)&gt;0, $E$9, "")))</f>
        <v/>
      </c>
      <c r="P2676" s="12" t="str">
        <f t="shared" si="207"/>
        <v/>
      </c>
      <c r="R2676" s="12" t="str">
        <f t="shared" si="208"/>
        <v/>
      </c>
      <c r="T2676" s="12" t="str">
        <f ca="1">IFERROR(INDEX(Report!$BE$6:$BE$17, MATCH($P2676, Report!$AZ$6:$AZ$17, 0)), "")</f>
        <v/>
      </c>
      <c r="V2676" s="12" t="str">
        <f t="shared" ca="1" si="209"/>
        <v/>
      </c>
      <c r="X2676" s="12" t="str">
        <f>IF($B2676="", "", IF(OR(ISNUMBER($B2676)=FALSE, $B2676&lt;Report!$AX$6, $B2676&gt;Report!$AY$17), "Red", ""))</f>
        <v/>
      </c>
    </row>
    <row r="2677" spans="1:24" x14ac:dyDescent="0.25">
      <c r="A2677" s="2"/>
      <c r="B2677" s="86"/>
      <c r="C2677" s="87"/>
      <c r="D2677" s="88"/>
      <c r="E2677" s="89"/>
      <c r="F2677" s="90"/>
      <c r="G2677" s="2"/>
      <c r="H2677" s="38" t="str">
        <f t="shared" si="205"/>
        <v/>
      </c>
      <c r="I2677" s="2"/>
      <c r="M2677" s="6" t="str">
        <f t="shared" si="206"/>
        <v/>
      </c>
      <c r="N2677" s="7" t="str">
        <f>IF($D2677="", "", IF(COUNTIF(Budgets!$T$11:$T$20, $D2677)&gt;0, $F$9, IF(COUNTIF(Budgets!$T$22:$T$46, $D2677)&gt;0, $E$9, "")))</f>
        <v/>
      </c>
      <c r="P2677" s="12" t="str">
        <f t="shared" si="207"/>
        <v/>
      </c>
      <c r="R2677" s="12" t="str">
        <f t="shared" si="208"/>
        <v/>
      </c>
      <c r="T2677" s="12" t="str">
        <f ca="1">IFERROR(INDEX(Report!$BE$6:$BE$17, MATCH($P2677, Report!$AZ$6:$AZ$17, 0)), "")</f>
        <v/>
      </c>
      <c r="V2677" s="12" t="str">
        <f t="shared" ca="1" si="209"/>
        <v/>
      </c>
      <c r="X2677" s="12" t="str">
        <f>IF($B2677="", "", IF(OR(ISNUMBER($B2677)=FALSE, $B2677&lt;Report!$AX$6, $B2677&gt;Report!$AY$17), "Red", ""))</f>
        <v/>
      </c>
    </row>
    <row r="2678" spans="1:24" x14ac:dyDescent="0.25">
      <c r="A2678" s="2"/>
      <c r="B2678" s="86"/>
      <c r="C2678" s="87"/>
      <c r="D2678" s="88"/>
      <c r="E2678" s="89"/>
      <c r="F2678" s="90"/>
      <c r="G2678" s="2"/>
      <c r="H2678" s="38" t="str">
        <f t="shared" si="205"/>
        <v/>
      </c>
      <c r="I2678" s="2"/>
      <c r="M2678" s="6" t="str">
        <f t="shared" si="206"/>
        <v/>
      </c>
      <c r="N2678" s="7" t="str">
        <f>IF($D2678="", "", IF(COUNTIF(Budgets!$T$11:$T$20, $D2678)&gt;0, $F$9, IF(COUNTIF(Budgets!$T$22:$T$46, $D2678)&gt;0, $E$9, "")))</f>
        <v/>
      </c>
      <c r="P2678" s="12" t="str">
        <f t="shared" si="207"/>
        <v/>
      </c>
      <c r="R2678" s="12" t="str">
        <f t="shared" si="208"/>
        <v/>
      </c>
      <c r="T2678" s="12" t="str">
        <f ca="1">IFERROR(INDEX(Report!$BE$6:$BE$17, MATCH($P2678, Report!$AZ$6:$AZ$17, 0)), "")</f>
        <v/>
      </c>
      <c r="V2678" s="12" t="str">
        <f t="shared" ca="1" si="209"/>
        <v/>
      </c>
      <c r="X2678" s="12" t="str">
        <f>IF($B2678="", "", IF(OR(ISNUMBER($B2678)=FALSE, $B2678&lt;Report!$AX$6, $B2678&gt;Report!$AY$17), "Red", ""))</f>
        <v/>
      </c>
    </row>
    <row r="2679" spans="1:24" x14ac:dyDescent="0.25">
      <c r="A2679" s="2"/>
      <c r="B2679" s="86"/>
      <c r="C2679" s="87"/>
      <c r="D2679" s="88"/>
      <c r="E2679" s="89"/>
      <c r="F2679" s="90"/>
      <c r="G2679" s="2"/>
      <c r="H2679" s="38" t="str">
        <f t="shared" si="205"/>
        <v/>
      </c>
      <c r="I2679" s="2"/>
      <c r="M2679" s="6" t="str">
        <f t="shared" si="206"/>
        <v/>
      </c>
      <c r="N2679" s="7" t="str">
        <f>IF($D2679="", "", IF(COUNTIF(Budgets!$T$11:$T$20, $D2679)&gt;0, $F$9, IF(COUNTIF(Budgets!$T$22:$T$46, $D2679)&gt;0, $E$9, "")))</f>
        <v/>
      </c>
      <c r="P2679" s="12" t="str">
        <f t="shared" si="207"/>
        <v/>
      </c>
      <c r="R2679" s="12" t="str">
        <f t="shared" si="208"/>
        <v/>
      </c>
      <c r="T2679" s="12" t="str">
        <f ca="1">IFERROR(INDEX(Report!$BE$6:$BE$17, MATCH($P2679, Report!$AZ$6:$AZ$17, 0)), "")</f>
        <v/>
      </c>
      <c r="V2679" s="12" t="str">
        <f t="shared" ca="1" si="209"/>
        <v/>
      </c>
      <c r="X2679" s="12" t="str">
        <f>IF($B2679="", "", IF(OR(ISNUMBER($B2679)=FALSE, $B2679&lt;Report!$AX$6, $B2679&gt;Report!$AY$17), "Red", ""))</f>
        <v/>
      </c>
    </row>
    <row r="2680" spans="1:24" x14ac:dyDescent="0.25">
      <c r="A2680" s="2"/>
      <c r="B2680" s="86"/>
      <c r="C2680" s="87"/>
      <c r="D2680" s="88"/>
      <c r="E2680" s="89"/>
      <c r="F2680" s="90"/>
      <c r="G2680" s="2"/>
      <c r="H2680" s="38" t="str">
        <f t="shared" si="205"/>
        <v/>
      </c>
      <c r="I2680" s="2"/>
      <c r="M2680" s="6" t="str">
        <f t="shared" si="206"/>
        <v/>
      </c>
      <c r="N2680" s="7" t="str">
        <f>IF($D2680="", "", IF(COUNTIF(Budgets!$T$11:$T$20, $D2680)&gt;0, $F$9, IF(COUNTIF(Budgets!$T$22:$T$46, $D2680)&gt;0, $E$9, "")))</f>
        <v/>
      </c>
      <c r="P2680" s="12" t="str">
        <f t="shared" si="207"/>
        <v/>
      </c>
      <c r="R2680" s="12" t="str">
        <f t="shared" si="208"/>
        <v/>
      </c>
      <c r="T2680" s="12" t="str">
        <f ca="1">IFERROR(INDEX(Report!$BE$6:$BE$17, MATCH($P2680, Report!$AZ$6:$AZ$17, 0)), "")</f>
        <v/>
      </c>
      <c r="V2680" s="12" t="str">
        <f t="shared" ca="1" si="209"/>
        <v/>
      </c>
      <c r="X2680" s="12" t="str">
        <f>IF($B2680="", "", IF(OR(ISNUMBER($B2680)=FALSE, $B2680&lt;Report!$AX$6, $B2680&gt;Report!$AY$17), "Red", ""))</f>
        <v/>
      </c>
    </row>
    <row r="2681" spans="1:24" x14ac:dyDescent="0.25">
      <c r="A2681" s="2"/>
      <c r="B2681" s="86"/>
      <c r="C2681" s="87"/>
      <c r="D2681" s="88"/>
      <c r="E2681" s="89"/>
      <c r="F2681" s="90"/>
      <c r="G2681" s="2"/>
      <c r="H2681" s="38" t="str">
        <f t="shared" si="205"/>
        <v/>
      </c>
      <c r="I2681" s="2"/>
      <c r="M2681" s="6" t="str">
        <f t="shared" si="206"/>
        <v/>
      </c>
      <c r="N2681" s="7" t="str">
        <f>IF($D2681="", "", IF(COUNTIF(Budgets!$T$11:$T$20, $D2681)&gt;0, $F$9, IF(COUNTIF(Budgets!$T$22:$T$46, $D2681)&gt;0, $E$9, "")))</f>
        <v/>
      </c>
      <c r="P2681" s="12" t="str">
        <f t="shared" si="207"/>
        <v/>
      </c>
      <c r="R2681" s="12" t="str">
        <f t="shared" si="208"/>
        <v/>
      </c>
      <c r="T2681" s="12" t="str">
        <f ca="1">IFERROR(INDEX(Report!$BE$6:$BE$17, MATCH($P2681, Report!$AZ$6:$AZ$17, 0)), "")</f>
        <v/>
      </c>
      <c r="V2681" s="12" t="str">
        <f t="shared" ca="1" si="209"/>
        <v/>
      </c>
      <c r="X2681" s="12" t="str">
        <f>IF($B2681="", "", IF(OR(ISNUMBER($B2681)=FALSE, $B2681&lt;Report!$AX$6, $B2681&gt;Report!$AY$17), "Red", ""))</f>
        <v/>
      </c>
    </row>
    <row r="2682" spans="1:24" x14ac:dyDescent="0.25">
      <c r="A2682" s="2"/>
      <c r="B2682" s="86"/>
      <c r="C2682" s="87"/>
      <c r="D2682" s="88"/>
      <c r="E2682" s="89"/>
      <c r="F2682" s="90"/>
      <c r="G2682" s="2"/>
      <c r="H2682" s="38" t="str">
        <f t="shared" si="205"/>
        <v/>
      </c>
      <c r="I2682" s="2"/>
      <c r="M2682" s="6" t="str">
        <f t="shared" si="206"/>
        <v/>
      </c>
      <c r="N2682" s="7" t="str">
        <f>IF($D2682="", "", IF(COUNTIF(Budgets!$T$11:$T$20, $D2682)&gt;0, $F$9, IF(COUNTIF(Budgets!$T$22:$T$46, $D2682)&gt;0, $E$9, "")))</f>
        <v/>
      </c>
      <c r="P2682" s="12" t="str">
        <f t="shared" si="207"/>
        <v/>
      </c>
      <c r="R2682" s="12" t="str">
        <f t="shared" si="208"/>
        <v/>
      </c>
      <c r="T2682" s="12" t="str">
        <f ca="1">IFERROR(INDEX(Report!$BE$6:$BE$17, MATCH($P2682, Report!$AZ$6:$AZ$17, 0)), "")</f>
        <v/>
      </c>
      <c r="V2682" s="12" t="str">
        <f t="shared" ca="1" si="209"/>
        <v/>
      </c>
      <c r="X2682" s="12" t="str">
        <f>IF($B2682="", "", IF(OR(ISNUMBER($B2682)=FALSE, $B2682&lt;Report!$AX$6, $B2682&gt;Report!$AY$17), "Red", ""))</f>
        <v/>
      </c>
    </row>
    <row r="2683" spans="1:24" x14ac:dyDescent="0.25">
      <c r="A2683" s="2"/>
      <c r="B2683" s="86"/>
      <c r="C2683" s="87"/>
      <c r="D2683" s="88"/>
      <c r="E2683" s="89"/>
      <c r="F2683" s="90"/>
      <c r="G2683" s="2"/>
      <c r="H2683" s="38" t="str">
        <f t="shared" si="205"/>
        <v/>
      </c>
      <c r="I2683" s="2"/>
      <c r="M2683" s="6" t="str">
        <f t="shared" si="206"/>
        <v/>
      </c>
      <c r="N2683" s="7" t="str">
        <f>IF($D2683="", "", IF(COUNTIF(Budgets!$T$11:$T$20, $D2683)&gt;0, $F$9, IF(COUNTIF(Budgets!$T$22:$T$46, $D2683)&gt;0, $E$9, "")))</f>
        <v/>
      </c>
      <c r="P2683" s="12" t="str">
        <f t="shared" si="207"/>
        <v/>
      </c>
      <c r="R2683" s="12" t="str">
        <f t="shared" si="208"/>
        <v/>
      </c>
      <c r="T2683" s="12" t="str">
        <f ca="1">IFERROR(INDEX(Report!$BE$6:$BE$17, MATCH($P2683, Report!$AZ$6:$AZ$17, 0)), "")</f>
        <v/>
      </c>
      <c r="V2683" s="12" t="str">
        <f t="shared" ca="1" si="209"/>
        <v/>
      </c>
      <c r="X2683" s="12" t="str">
        <f>IF($B2683="", "", IF(OR(ISNUMBER($B2683)=FALSE, $B2683&lt;Report!$AX$6, $B2683&gt;Report!$AY$17), "Red", ""))</f>
        <v/>
      </c>
    </row>
    <row r="2684" spans="1:24" x14ac:dyDescent="0.25">
      <c r="A2684" s="2"/>
      <c r="B2684" s="86"/>
      <c r="C2684" s="87"/>
      <c r="D2684" s="88"/>
      <c r="E2684" s="89"/>
      <c r="F2684" s="90"/>
      <c r="G2684" s="2"/>
      <c r="H2684" s="38" t="str">
        <f t="shared" si="205"/>
        <v/>
      </c>
      <c r="I2684" s="2"/>
      <c r="M2684" s="6" t="str">
        <f t="shared" si="206"/>
        <v/>
      </c>
      <c r="N2684" s="7" t="str">
        <f>IF($D2684="", "", IF(COUNTIF(Budgets!$T$11:$T$20, $D2684)&gt;0, $F$9, IF(COUNTIF(Budgets!$T$22:$T$46, $D2684)&gt;0, $E$9, "")))</f>
        <v/>
      </c>
      <c r="P2684" s="12" t="str">
        <f t="shared" si="207"/>
        <v/>
      </c>
      <c r="R2684" s="12" t="str">
        <f t="shared" si="208"/>
        <v/>
      </c>
      <c r="T2684" s="12" t="str">
        <f ca="1">IFERROR(INDEX(Report!$BE$6:$BE$17, MATCH($P2684, Report!$AZ$6:$AZ$17, 0)), "")</f>
        <v/>
      </c>
      <c r="V2684" s="12" t="str">
        <f t="shared" ca="1" si="209"/>
        <v/>
      </c>
      <c r="X2684" s="12" t="str">
        <f>IF($B2684="", "", IF(OR(ISNUMBER($B2684)=FALSE, $B2684&lt;Report!$AX$6, $B2684&gt;Report!$AY$17), "Red", ""))</f>
        <v/>
      </c>
    </row>
    <row r="2685" spans="1:24" x14ac:dyDescent="0.25">
      <c r="A2685" s="2"/>
      <c r="B2685" s="86"/>
      <c r="C2685" s="87"/>
      <c r="D2685" s="88"/>
      <c r="E2685" s="89"/>
      <c r="F2685" s="90"/>
      <c r="G2685" s="2"/>
      <c r="H2685" s="38" t="str">
        <f t="shared" si="205"/>
        <v/>
      </c>
      <c r="I2685" s="2"/>
      <c r="M2685" s="6" t="str">
        <f t="shared" si="206"/>
        <v/>
      </c>
      <c r="N2685" s="7" t="str">
        <f>IF($D2685="", "", IF(COUNTIF(Budgets!$T$11:$T$20, $D2685)&gt;0, $F$9, IF(COUNTIF(Budgets!$T$22:$T$46, $D2685)&gt;0, $E$9, "")))</f>
        <v/>
      </c>
      <c r="P2685" s="12" t="str">
        <f t="shared" si="207"/>
        <v/>
      </c>
      <c r="R2685" s="12" t="str">
        <f t="shared" si="208"/>
        <v/>
      </c>
      <c r="T2685" s="12" t="str">
        <f ca="1">IFERROR(INDEX(Report!$BE$6:$BE$17, MATCH($P2685, Report!$AZ$6:$AZ$17, 0)), "")</f>
        <v/>
      </c>
      <c r="V2685" s="12" t="str">
        <f t="shared" ca="1" si="209"/>
        <v/>
      </c>
      <c r="X2685" s="12" t="str">
        <f>IF($B2685="", "", IF(OR(ISNUMBER($B2685)=FALSE, $B2685&lt;Report!$AX$6, $B2685&gt;Report!$AY$17), "Red", ""))</f>
        <v/>
      </c>
    </row>
    <row r="2686" spans="1:24" x14ac:dyDescent="0.25">
      <c r="A2686" s="2"/>
      <c r="B2686" s="86"/>
      <c r="C2686" s="87"/>
      <c r="D2686" s="88"/>
      <c r="E2686" s="89"/>
      <c r="F2686" s="90"/>
      <c r="G2686" s="2"/>
      <c r="H2686" s="38" t="str">
        <f t="shared" si="205"/>
        <v/>
      </c>
      <c r="I2686" s="2"/>
      <c r="M2686" s="6" t="str">
        <f t="shared" si="206"/>
        <v/>
      </c>
      <c r="N2686" s="7" t="str">
        <f>IF($D2686="", "", IF(COUNTIF(Budgets!$T$11:$T$20, $D2686)&gt;0, $F$9, IF(COUNTIF(Budgets!$T$22:$T$46, $D2686)&gt;0, $E$9, "")))</f>
        <v/>
      </c>
      <c r="P2686" s="12" t="str">
        <f t="shared" si="207"/>
        <v/>
      </c>
      <c r="R2686" s="12" t="str">
        <f t="shared" si="208"/>
        <v/>
      </c>
      <c r="T2686" s="12" t="str">
        <f ca="1">IFERROR(INDEX(Report!$BE$6:$BE$17, MATCH($P2686, Report!$AZ$6:$AZ$17, 0)), "")</f>
        <v/>
      </c>
      <c r="V2686" s="12" t="str">
        <f t="shared" ca="1" si="209"/>
        <v/>
      </c>
      <c r="X2686" s="12" t="str">
        <f>IF($B2686="", "", IF(OR(ISNUMBER($B2686)=FALSE, $B2686&lt;Report!$AX$6, $B2686&gt;Report!$AY$17), "Red", ""))</f>
        <v/>
      </c>
    </row>
    <row r="2687" spans="1:24" x14ac:dyDescent="0.25">
      <c r="A2687" s="2"/>
      <c r="B2687" s="86"/>
      <c r="C2687" s="87"/>
      <c r="D2687" s="88"/>
      <c r="E2687" s="89"/>
      <c r="F2687" s="90"/>
      <c r="G2687" s="2"/>
      <c r="H2687" s="38" t="str">
        <f t="shared" si="205"/>
        <v/>
      </c>
      <c r="I2687" s="2"/>
      <c r="M2687" s="6" t="str">
        <f t="shared" si="206"/>
        <v/>
      </c>
      <c r="N2687" s="7" t="str">
        <f>IF($D2687="", "", IF(COUNTIF(Budgets!$T$11:$T$20, $D2687)&gt;0, $F$9, IF(COUNTIF(Budgets!$T$22:$T$46, $D2687)&gt;0, $E$9, "")))</f>
        <v/>
      </c>
      <c r="P2687" s="12" t="str">
        <f t="shared" si="207"/>
        <v/>
      </c>
      <c r="R2687" s="12" t="str">
        <f t="shared" si="208"/>
        <v/>
      </c>
      <c r="T2687" s="12" t="str">
        <f ca="1">IFERROR(INDEX(Report!$BE$6:$BE$17, MATCH($P2687, Report!$AZ$6:$AZ$17, 0)), "")</f>
        <v/>
      </c>
      <c r="V2687" s="12" t="str">
        <f t="shared" ca="1" si="209"/>
        <v/>
      </c>
      <c r="X2687" s="12" t="str">
        <f>IF($B2687="", "", IF(OR(ISNUMBER($B2687)=FALSE, $B2687&lt;Report!$AX$6, $B2687&gt;Report!$AY$17), "Red", ""))</f>
        <v/>
      </c>
    </row>
    <row r="2688" spans="1:24" x14ac:dyDescent="0.25">
      <c r="A2688" s="2"/>
      <c r="B2688" s="86"/>
      <c r="C2688" s="87"/>
      <c r="D2688" s="88"/>
      <c r="E2688" s="89"/>
      <c r="F2688" s="90"/>
      <c r="G2688" s="2"/>
      <c r="H2688" s="38" t="str">
        <f t="shared" si="205"/>
        <v/>
      </c>
      <c r="I2688" s="2"/>
      <c r="M2688" s="6" t="str">
        <f t="shared" si="206"/>
        <v/>
      </c>
      <c r="N2688" s="7" t="str">
        <f>IF($D2688="", "", IF(COUNTIF(Budgets!$T$11:$T$20, $D2688)&gt;0, $F$9, IF(COUNTIF(Budgets!$T$22:$T$46, $D2688)&gt;0, $E$9, "")))</f>
        <v/>
      </c>
      <c r="P2688" s="12" t="str">
        <f t="shared" si="207"/>
        <v/>
      </c>
      <c r="R2688" s="12" t="str">
        <f t="shared" si="208"/>
        <v/>
      </c>
      <c r="T2688" s="12" t="str">
        <f ca="1">IFERROR(INDEX(Report!$BE$6:$BE$17, MATCH($P2688, Report!$AZ$6:$AZ$17, 0)), "")</f>
        <v/>
      </c>
      <c r="V2688" s="12" t="str">
        <f t="shared" ca="1" si="209"/>
        <v/>
      </c>
      <c r="X2688" s="12" t="str">
        <f>IF($B2688="", "", IF(OR(ISNUMBER($B2688)=FALSE, $B2688&lt;Report!$AX$6, $B2688&gt;Report!$AY$17), "Red", ""))</f>
        <v/>
      </c>
    </row>
    <row r="2689" spans="1:24" x14ac:dyDescent="0.25">
      <c r="A2689" s="2"/>
      <c r="B2689" s="86"/>
      <c r="C2689" s="87"/>
      <c r="D2689" s="88"/>
      <c r="E2689" s="89"/>
      <c r="F2689" s="90"/>
      <c r="G2689" s="2"/>
      <c r="H2689" s="38" t="str">
        <f t="shared" si="205"/>
        <v/>
      </c>
      <c r="I2689" s="2"/>
      <c r="M2689" s="6" t="str">
        <f t="shared" si="206"/>
        <v/>
      </c>
      <c r="N2689" s="7" t="str">
        <f>IF($D2689="", "", IF(COUNTIF(Budgets!$T$11:$T$20, $D2689)&gt;0, $F$9, IF(COUNTIF(Budgets!$T$22:$T$46, $D2689)&gt;0, $E$9, "")))</f>
        <v/>
      </c>
      <c r="P2689" s="12" t="str">
        <f t="shared" si="207"/>
        <v/>
      </c>
      <c r="R2689" s="12" t="str">
        <f t="shared" si="208"/>
        <v/>
      </c>
      <c r="T2689" s="12" t="str">
        <f ca="1">IFERROR(INDEX(Report!$BE$6:$BE$17, MATCH($P2689, Report!$AZ$6:$AZ$17, 0)), "")</f>
        <v/>
      </c>
      <c r="V2689" s="12" t="str">
        <f t="shared" ca="1" si="209"/>
        <v/>
      </c>
      <c r="X2689" s="12" t="str">
        <f>IF($B2689="", "", IF(OR(ISNUMBER($B2689)=FALSE, $B2689&lt;Report!$AX$6, $B2689&gt;Report!$AY$17), "Red", ""))</f>
        <v/>
      </c>
    </row>
    <row r="2690" spans="1:24" x14ac:dyDescent="0.25">
      <c r="A2690" s="2"/>
      <c r="B2690" s="86"/>
      <c r="C2690" s="87"/>
      <c r="D2690" s="88"/>
      <c r="E2690" s="89"/>
      <c r="F2690" s="90"/>
      <c r="G2690" s="2"/>
      <c r="H2690" s="38" t="str">
        <f t="shared" si="205"/>
        <v/>
      </c>
      <c r="I2690" s="2"/>
      <c r="M2690" s="6" t="str">
        <f t="shared" si="206"/>
        <v/>
      </c>
      <c r="N2690" s="7" t="str">
        <f>IF($D2690="", "", IF(COUNTIF(Budgets!$T$11:$T$20, $D2690)&gt;0, $F$9, IF(COUNTIF(Budgets!$T$22:$T$46, $D2690)&gt;0, $E$9, "")))</f>
        <v/>
      </c>
      <c r="P2690" s="12" t="str">
        <f t="shared" si="207"/>
        <v/>
      </c>
      <c r="R2690" s="12" t="str">
        <f t="shared" si="208"/>
        <v/>
      </c>
      <c r="T2690" s="12" t="str">
        <f ca="1">IFERROR(INDEX(Report!$BE$6:$BE$17, MATCH($P2690, Report!$AZ$6:$AZ$17, 0)), "")</f>
        <v/>
      </c>
      <c r="V2690" s="12" t="str">
        <f t="shared" ca="1" si="209"/>
        <v/>
      </c>
      <c r="X2690" s="12" t="str">
        <f>IF($B2690="", "", IF(OR(ISNUMBER($B2690)=FALSE, $B2690&lt;Report!$AX$6, $B2690&gt;Report!$AY$17), "Red", ""))</f>
        <v/>
      </c>
    </row>
    <row r="2691" spans="1:24" x14ac:dyDescent="0.25">
      <c r="A2691" s="2"/>
      <c r="B2691" s="86"/>
      <c r="C2691" s="87"/>
      <c r="D2691" s="88"/>
      <c r="E2691" s="89"/>
      <c r="F2691" s="90"/>
      <c r="G2691" s="2"/>
      <c r="H2691" s="38" t="str">
        <f t="shared" si="205"/>
        <v/>
      </c>
      <c r="I2691" s="2"/>
      <c r="M2691" s="6" t="str">
        <f t="shared" si="206"/>
        <v/>
      </c>
      <c r="N2691" s="7" t="str">
        <f>IF($D2691="", "", IF(COUNTIF(Budgets!$T$11:$T$20, $D2691)&gt;0, $F$9, IF(COUNTIF(Budgets!$T$22:$T$46, $D2691)&gt;0, $E$9, "")))</f>
        <v/>
      </c>
      <c r="P2691" s="12" t="str">
        <f t="shared" si="207"/>
        <v/>
      </c>
      <c r="R2691" s="12" t="str">
        <f t="shared" si="208"/>
        <v/>
      </c>
      <c r="T2691" s="12" t="str">
        <f ca="1">IFERROR(INDEX(Report!$BE$6:$BE$17, MATCH($P2691, Report!$AZ$6:$AZ$17, 0)), "")</f>
        <v/>
      </c>
      <c r="V2691" s="12" t="str">
        <f t="shared" ca="1" si="209"/>
        <v/>
      </c>
      <c r="X2691" s="12" t="str">
        <f>IF($B2691="", "", IF(OR(ISNUMBER($B2691)=FALSE, $B2691&lt;Report!$AX$6, $B2691&gt;Report!$AY$17), "Red", ""))</f>
        <v/>
      </c>
    </row>
    <row r="2692" spans="1:24" x14ac:dyDescent="0.25">
      <c r="A2692" s="2"/>
      <c r="B2692" s="86"/>
      <c r="C2692" s="87"/>
      <c r="D2692" s="88"/>
      <c r="E2692" s="89"/>
      <c r="F2692" s="90"/>
      <c r="G2692" s="2"/>
      <c r="H2692" s="38" t="str">
        <f t="shared" si="205"/>
        <v/>
      </c>
      <c r="I2692" s="2"/>
      <c r="M2692" s="6" t="str">
        <f t="shared" si="206"/>
        <v/>
      </c>
      <c r="N2692" s="7" t="str">
        <f>IF($D2692="", "", IF(COUNTIF(Budgets!$T$11:$T$20, $D2692)&gt;0, $F$9, IF(COUNTIF(Budgets!$T$22:$T$46, $D2692)&gt;0, $E$9, "")))</f>
        <v/>
      </c>
      <c r="P2692" s="12" t="str">
        <f t="shared" si="207"/>
        <v/>
      </c>
      <c r="R2692" s="12" t="str">
        <f t="shared" si="208"/>
        <v/>
      </c>
      <c r="T2692" s="12" t="str">
        <f ca="1">IFERROR(INDEX(Report!$BE$6:$BE$17, MATCH($P2692, Report!$AZ$6:$AZ$17, 0)), "")</f>
        <v/>
      </c>
      <c r="V2692" s="12" t="str">
        <f t="shared" ca="1" si="209"/>
        <v/>
      </c>
      <c r="X2692" s="12" t="str">
        <f>IF($B2692="", "", IF(OR(ISNUMBER($B2692)=FALSE, $B2692&lt;Report!$AX$6, $B2692&gt;Report!$AY$17), "Red", ""))</f>
        <v/>
      </c>
    </row>
    <row r="2693" spans="1:24" x14ac:dyDescent="0.25">
      <c r="A2693" s="2"/>
      <c r="B2693" s="86"/>
      <c r="C2693" s="87"/>
      <c r="D2693" s="88"/>
      <c r="E2693" s="89"/>
      <c r="F2693" s="90"/>
      <c r="G2693" s="2"/>
      <c r="H2693" s="38" t="str">
        <f t="shared" si="205"/>
        <v/>
      </c>
      <c r="I2693" s="2"/>
      <c r="M2693" s="6" t="str">
        <f t="shared" si="206"/>
        <v/>
      </c>
      <c r="N2693" s="7" t="str">
        <f>IF($D2693="", "", IF(COUNTIF(Budgets!$T$11:$T$20, $D2693)&gt;0, $F$9, IF(COUNTIF(Budgets!$T$22:$T$46, $D2693)&gt;0, $E$9, "")))</f>
        <v/>
      </c>
      <c r="P2693" s="12" t="str">
        <f t="shared" si="207"/>
        <v/>
      </c>
      <c r="R2693" s="12" t="str">
        <f t="shared" si="208"/>
        <v/>
      </c>
      <c r="T2693" s="12" t="str">
        <f ca="1">IFERROR(INDEX(Report!$BE$6:$BE$17, MATCH($P2693, Report!$AZ$6:$AZ$17, 0)), "")</f>
        <v/>
      </c>
      <c r="V2693" s="12" t="str">
        <f t="shared" ca="1" si="209"/>
        <v/>
      </c>
      <c r="X2693" s="12" t="str">
        <f>IF($B2693="", "", IF(OR(ISNUMBER($B2693)=FALSE, $B2693&lt;Report!$AX$6, $B2693&gt;Report!$AY$17), "Red", ""))</f>
        <v/>
      </c>
    </row>
    <row r="2694" spans="1:24" x14ac:dyDescent="0.25">
      <c r="A2694" s="2"/>
      <c r="B2694" s="86"/>
      <c r="C2694" s="87"/>
      <c r="D2694" s="88"/>
      <c r="E2694" s="89"/>
      <c r="F2694" s="90"/>
      <c r="G2694" s="2"/>
      <c r="H2694" s="38" t="str">
        <f t="shared" si="205"/>
        <v/>
      </c>
      <c r="I2694" s="2"/>
      <c r="M2694" s="6" t="str">
        <f t="shared" si="206"/>
        <v/>
      </c>
      <c r="N2694" s="7" t="str">
        <f>IF($D2694="", "", IF(COUNTIF(Budgets!$T$11:$T$20, $D2694)&gt;0, $F$9, IF(COUNTIF(Budgets!$T$22:$T$46, $D2694)&gt;0, $E$9, "")))</f>
        <v/>
      </c>
      <c r="P2694" s="12" t="str">
        <f t="shared" si="207"/>
        <v/>
      </c>
      <c r="R2694" s="12" t="str">
        <f t="shared" si="208"/>
        <v/>
      </c>
      <c r="T2694" s="12" t="str">
        <f ca="1">IFERROR(INDEX(Report!$BE$6:$BE$17, MATCH($P2694, Report!$AZ$6:$AZ$17, 0)), "")</f>
        <v/>
      </c>
      <c r="V2694" s="12" t="str">
        <f t="shared" ca="1" si="209"/>
        <v/>
      </c>
      <c r="X2694" s="12" t="str">
        <f>IF($B2694="", "", IF(OR(ISNUMBER($B2694)=FALSE, $B2694&lt;Report!$AX$6, $B2694&gt;Report!$AY$17), "Red", ""))</f>
        <v/>
      </c>
    </row>
    <row r="2695" spans="1:24" x14ac:dyDescent="0.25">
      <c r="A2695" s="2"/>
      <c r="B2695" s="86"/>
      <c r="C2695" s="87"/>
      <c r="D2695" s="88"/>
      <c r="E2695" s="89"/>
      <c r="F2695" s="90"/>
      <c r="G2695" s="2"/>
      <c r="H2695" s="38" t="str">
        <f t="shared" si="205"/>
        <v/>
      </c>
      <c r="I2695" s="2"/>
      <c r="M2695" s="6" t="str">
        <f t="shared" si="206"/>
        <v/>
      </c>
      <c r="N2695" s="7" t="str">
        <f>IF($D2695="", "", IF(COUNTIF(Budgets!$T$11:$T$20, $D2695)&gt;0, $F$9, IF(COUNTIF(Budgets!$T$22:$T$46, $D2695)&gt;0, $E$9, "")))</f>
        <v/>
      </c>
      <c r="P2695" s="12" t="str">
        <f t="shared" si="207"/>
        <v/>
      </c>
      <c r="R2695" s="12" t="str">
        <f t="shared" si="208"/>
        <v/>
      </c>
      <c r="T2695" s="12" t="str">
        <f ca="1">IFERROR(INDEX(Report!$BE$6:$BE$17, MATCH($P2695, Report!$AZ$6:$AZ$17, 0)), "")</f>
        <v/>
      </c>
      <c r="V2695" s="12" t="str">
        <f t="shared" ca="1" si="209"/>
        <v/>
      </c>
      <c r="X2695" s="12" t="str">
        <f>IF($B2695="", "", IF(OR(ISNUMBER($B2695)=FALSE, $B2695&lt;Report!$AX$6, $B2695&gt;Report!$AY$17), "Red", ""))</f>
        <v/>
      </c>
    </row>
    <row r="2696" spans="1:24" x14ac:dyDescent="0.25">
      <c r="A2696" s="2"/>
      <c r="B2696" s="86"/>
      <c r="C2696" s="87"/>
      <c r="D2696" s="88"/>
      <c r="E2696" s="89"/>
      <c r="F2696" s="90"/>
      <c r="G2696" s="2"/>
      <c r="H2696" s="38" t="str">
        <f t="shared" si="205"/>
        <v/>
      </c>
      <c r="I2696" s="2"/>
      <c r="M2696" s="6" t="str">
        <f t="shared" si="206"/>
        <v/>
      </c>
      <c r="N2696" s="7" t="str">
        <f>IF($D2696="", "", IF(COUNTIF(Budgets!$T$11:$T$20, $D2696)&gt;0, $F$9, IF(COUNTIF(Budgets!$T$22:$T$46, $D2696)&gt;0, $E$9, "")))</f>
        <v/>
      </c>
      <c r="P2696" s="12" t="str">
        <f t="shared" si="207"/>
        <v/>
      </c>
      <c r="R2696" s="12" t="str">
        <f t="shared" si="208"/>
        <v/>
      </c>
      <c r="T2696" s="12" t="str">
        <f ca="1">IFERROR(INDEX(Report!$BE$6:$BE$17, MATCH($P2696, Report!$AZ$6:$AZ$17, 0)), "")</f>
        <v/>
      </c>
      <c r="V2696" s="12" t="str">
        <f t="shared" ca="1" si="209"/>
        <v/>
      </c>
      <c r="X2696" s="12" t="str">
        <f>IF($B2696="", "", IF(OR(ISNUMBER($B2696)=FALSE, $B2696&lt;Report!$AX$6, $B2696&gt;Report!$AY$17), "Red", ""))</f>
        <v/>
      </c>
    </row>
    <row r="2697" spans="1:24" x14ac:dyDescent="0.25">
      <c r="A2697" s="2"/>
      <c r="B2697" s="86"/>
      <c r="C2697" s="87"/>
      <c r="D2697" s="88"/>
      <c r="E2697" s="89"/>
      <c r="F2697" s="90"/>
      <c r="G2697" s="2"/>
      <c r="H2697" s="38" t="str">
        <f t="shared" si="205"/>
        <v/>
      </c>
      <c r="I2697" s="2"/>
      <c r="M2697" s="6" t="str">
        <f t="shared" si="206"/>
        <v/>
      </c>
      <c r="N2697" s="7" t="str">
        <f>IF($D2697="", "", IF(COUNTIF(Budgets!$T$11:$T$20, $D2697)&gt;0, $F$9, IF(COUNTIF(Budgets!$T$22:$T$46, $D2697)&gt;0, $E$9, "")))</f>
        <v/>
      </c>
      <c r="P2697" s="12" t="str">
        <f t="shared" si="207"/>
        <v/>
      </c>
      <c r="R2697" s="12" t="str">
        <f t="shared" si="208"/>
        <v/>
      </c>
      <c r="T2697" s="12" t="str">
        <f ca="1">IFERROR(INDEX(Report!$BE$6:$BE$17, MATCH($P2697, Report!$AZ$6:$AZ$17, 0)), "")</f>
        <v/>
      </c>
      <c r="V2697" s="12" t="str">
        <f t="shared" ca="1" si="209"/>
        <v/>
      </c>
      <c r="X2697" s="12" t="str">
        <f>IF($B2697="", "", IF(OR(ISNUMBER($B2697)=FALSE, $B2697&lt;Report!$AX$6, $B2697&gt;Report!$AY$17), "Red", ""))</f>
        <v/>
      </c>
    </row>
    <row r="2698" spans="1:24" x14ac:dyDescent="0.25">
      <c r="A2698" s="2"/>
      <c r="B2698" s="86"/>
      <c r="C2698" s="87"/>
      <c r="D2698" s="88"/>
      <c r="E2698" s="89"/>
      <c r="F2698" s="90"/>
      <c r="G2698" s="2"/>
      <c r="H2698" s="38" t="str">
        <f t="shared" si="205"/>
        <v/>
      </c>
      <c r="I2698" s="2"/>
      <c r="M2698" s="6" t="str">
        <f t="shared" si="206"/>
        <v/>
      </c>
      <c r="N2698" s="7" t="str">
        <f>IF($D2698="", "", IF(COUNTIF(Budgets!$T$11:$T$20, $D2698)&gt;0, $F$9, IF(COUNTIF(Budgets!$T$22:$T$46, $D2698)&gt;0, $E$9, "")))</f>
        <v/>
      </c>
      <c r="P2698" s="12" t="str">
        <f t="shared" si="207"/>
        <v/>
      </c>
      <c r="R2698" s="12" t="str">
        <f t="shared" si="208"/>
        <v/>
      </c>
      <c r="T2698" s="12" t="str">
        <f ca="1">IFERROR(INDEX(Report!$BE$6:$BE$17, MATCH($P2698, Report!$AZ$6:$AZ$17, 0)), "")</f>
        <v/>
      </c>
      <c r="V2698" s="12" t="str">
        <f t="shared" ca="1" si="209"/>
        <v/>
      </c>
      <c r="X2698" s="12" t="str">
        <f>IF($B2698="", "", IF(OR(ISNUMBER($B2698)=FALSE, $B2698&lt;Report!$AX$6, $B2698&gt;Report!$AY$17), "Red", ""))</f>
        <v/>
      </c>
    </row>
    <row r="2699" spans="1:24" x14ac:dyDescent="0.25">
      <c r="A2699" s="2"/>
      <c r="B2699" s="86"/>
      <c r="C2699" s="87"/>
      <c r="D2699" s="88"/>
      <c r="E2699" s="89"/>
      <c r="F2699" s="90"/>
      <c r="G2699" s="2"/>
      <c r="H2699" s="38" t="str">
        <f t="shared" si="205"/>
        <v/>
      </c>
      <c r="I2699" s="2"/>
      <c r="M2699" s="6" t="str">
        <f t="shared" si="206"/>
        <v/>
      </c>
      <c r="N2699" s="7" t="str">
        <f>IF($D2699="", "", IF(COUNTIF(Budgets!$T$11:$T$20, $D2699)&gt;0, $F$9, IF(COUNTIF(Budgets!$T$22:$T$46, $D2699)&gt;0, $E$9, "")))</f>
        <v/>
      </c>
      <c r="P2699" s="12" t="str">
        <f t="shared" si="207"/>
        <v/>
      </c>
      <c r="R2699" s="12" t="str">
        <f t="shared" si="208"/>
        <v/>
      </c>
      <c r="T2699" s="12" t="str">
        <f ca="1">IFERROR(INDEX(Report!$BE$6:$BE$17, MATCH($P2699, Report!$AZ$6:$AZ$17, 0)), "")</f>
        <v/>
      </c>
      <c r="V2699" s="12" t="str">
        <f t="shared" ca="1" si="209"/>
        <v/>
      </c>
      <c r="X2699" s="12" t="str">
        <f>IF($B2699="", "", IF(OR(ISNUMBER($B2699)=FALSE, $B2699&lt;Report!$AX$6, $B2699&gt;Report!$AY$17), "Red", ""))</f>
        <v/>
      </c>
    </row>
    <row r="2700" spans="1:24" x14ac:dyDescent="0.25">
      <c r="A2700" s="2"/>
      <c r="B2700" s="86"/>
      <c r="C2700" s="87"/>
      <c r="D2700" s="88"/>
      <c r="E2700" s="89"/>
      <c r="F2700" s="90"/>
      <c r="G2700" s="2"/>
      <c r="H2700" s="38" t="str">
        <f t="shared" ref="H2700:H2763" si="210">IF(OR($M2700="", $N2700=""), "", IF($M2700=$N2700, "", $H$9))</f>
        <v/>
      </c>
      <c r="I2700" s="2"/>
      <c r="M2700" s="6" t="str">
        <f t="shared" ref="M2700:M2763" si="211">IF(AND($E2700="", $F2700=""), "", IF(AND(NOT($E2700=""), NOT($F2700="")), "", IF($E2700="", $F$9, IF($F2700="", $E$9, ""))))</f>
        <v/>
      </c>
      <c r="N2700" s="7" t="str">
        <f>IF($D2700="", "", IF(COUNTIF(Budgets!$T$11:$T$20, $D2700)&gt;0, $F$9, IF(COUNTIF(Budgets!$T$22:$T$46, $D2700)&gt;0, $E$9, "")))</f>
        <v/>
      </c>
      <c r="P2700" s="12" t="str">
        <f t="shared" ref="P2700:P2763" si="212">IF($B2700="", "", IFERROR(TEXT($B2700, "mmm yyyy"), ""))</f>
        <v/>
      </c>
      <c r="R2700" s="12" t="str">
        <f t="shared" ref="R2700:R2763" si="213">IF(OR($P2700="", $D2700=""), "", CONCATENATE($D2700, " - ", $P2700))</f>
        <v/>
      </c>
      <c r="T2700" s="12" t="str">
        <f ca="1">IFERROR(INDEX(Report!$BE$6:$BE$17, MATCH($P2700, Report!$AZ$6:$AZ$17, 0)), "")</f>
        <v/>
      </c>
      <c r="V2700" s="12" t="str">
        <f t="shared" ref="V2700:V2763" ca="1" si="214">IF($T2700="X", IF($D2700="", "", $D2700), "")</f>
        <v/>
      </c>
      <c r="X2700" s="12" t="str">
        <f>IF($B2700="", "", IF(OR(ISNUMBER($B2700)=FALSE, $B2700&lt;Report!$AX$6, $B2700&gt;Report!$AY$17), "Red", ""))</f>
        <v/>
      </c>
    </row>
    <row r="2701" spans="1:24" x14ac:dyDescent="0.25">
      <c r="A2701" s="2"/>
      <c r="B2701" s="86"/>
      <c r="C2701" s="87"/>
      <c r="D2701" s="88"/>
      <c r="E2701" s="89"/>
      <c r="F2701" s="90"/>
      <c r="G2701" s="2"/>
      <c r="H2701" s="38" t="str">
        <f t="shared" si="210"/>
        <v/>
      </c>
      <c r="I2701" s="2"/>
      <c r="M2701" s="6" t="str">
        <f t="shared" si="211"/>
        <v/>
      </c>
      <c r="N2701" s="7" t="str">
        <f>IF($D2701="", "", IF(COUNTIF(Budgets!$T$11:$T$20, $D2701)&gt;0, $F$9, IF(COUNTIF(Budgets!$T$22:$T$46, $D2701)&gt;0, $E$9, "")))</f>
        <v/>
      </c>
      <c r="P2701" s="12" t="str">
        <f t="shared" si="212"/>
        <v/>
      </c>
      <c r="R2701" s="12" t="str">
        <f t="shared" si="213"/>
        <v/>
      </c>
      <c r="T2701" s="12" t="str">
        <f ca="1">IFERROR(INDEX(Report!$BE$6:$BE$17, MATCH($P2701, Report!$AZ$6:$AZ$17, 0)), "")</f>
        <v/>
      </c>
      <c r="V2701" s="12" t="str">
        <f t="shared" ca="1" si="214"/>
        <v/>
      </c>
      <c r="X2701" s="12" t="str">
        <f>IF($B2701="", "", IF(OR(ISNUMBER($B2701)=FALSE, $B2701&lt;Report!$AX$6, $B2701&gt;Report!$AY$17), "Red", ""))</f>
        <v/>
      </c>
    </row>
    <row r="2702" spans="1:24" x14ac:dyDescent="0.25">
      <c r="A2702" s="2"/>
      <c r="B2702" s="86"/>
      <c r="C2702" s="87"/>
      <c r="D2702" s="88"/>
      <c r="E2702" s="89"/>
      <c r="F2702" s="90"/>
      <c r="G2702" s="2"/>
      <c r="H2702" s="38" t="str">
        <f t="shared" si="210"/>
        <v/>
      </c>
      <c r="I2702" s="2"/>
      <c r="M2702" s="6" t="str">
        <f t="shared" si="211"/>
        <v/>
      </c>
      <c r="N2702" s="7" t="str">
        <f>IF($D2702="", "", IF(COUNTIF(Budgets!$T$11:$T$20, $D2702)&gt;0, $F$9, IF(COUNTIF(Budgets!$T$22:$T$46, $D2702)&gt;0, $E$9, "")))</f>
        <v/>
      </c>
      <c r="P2702" s="12" t="str">
        <f t="shared" si="212"/>
        <v/>
      </c>
      <c r="R2702" s="12" t="str">
        <f t="shared" si="213"/>
        <v/>
      </c>
      <c r="T2702" s="12" t="str">
        <f ca="1">IFERROR(INDEX(Report!$BE$6:$BE$17, MATCH($P2702, Report!$AZ$6:$AZ$17, 0)), "")</f>
        <v/>
      </c>
      <c r="V2702" s="12" t="str">
        <f t="shared" ca="1" si="214"/>
        <v/>
      </c>
      <c r="X2702" s="12" t="str">
        <f>IF($B2702="", "", IF(OR(ISNUMBER($B2702)=FALSE, $B2702&lt;Report!$AX$6, $B2702&gt;Report!$AY$17), "Red", ""))</f>
        <v/>
      </c>
    </row>
    <row r="2703" spans="1:24" x14ac:dyDescent="0.25">
      <c r="A2703" s="2"/>
      <c r="B2703" s="86"/>
      <c r="C2703" s="87"/>
      <c r="D2703" s="88"/>
      <c r="E2703" s="89"/>
      <c r="F2703" s="90"/>
      <c r="G2703" s="2"/>
      <c r="H2703" s="38" t="str">
        <f t="shared" si="210"/>
        <v/>
      </c>
      <c r="I2703" s="2"/>
      <c r="M2703" s="6" t="str">
        <f t="shared" si="211"/>
        <v/>
      </c>
      <c r="N2703" s="7" t="str">
        <f>IF($D2703="", "", IF(COUNTIF(Budgets!$T$11:$T$20, $D2703)&gt;0, $F$9, IF(COUNTIF(Budgets!$T$22:$T$46, $D2703)&gt;0, $E$9, "")))</f>
        <v/>
      </c>
      <c r="P2703" s="12" t="str">
        <f t="shared" si="212"/>
        <v/>
      </c>
      <c r="R2703" s="12" t="str">
        <f t="shared" si="213"/>
        <v/>
      </c>
      <c r="T2703" s="12" t="str">
        <f ca="1">IFERROR(INDEX(Report!$BE$6:$BE$17, MATCH($P2703, Report!$AZ$6:$AZ$17, 0)), "")</f>
        <v/>
      </c>
      <c r="V2703" s="12" t="str">
        <f t="shared" ca="1" si="214"/>
        <v/>
      </c>
      <c r="X2703" s="12" t="str">
        <f>IF($B2703="", "", IF(OR(ISNUMBER($B2703)=FALSE, $B2703&lt;Report!$AX$6, $B2703&gt;Report!$AY$17), "Red", ""))</f>
        <v/>
      </c>
    </row>
    <row r="2704" spans="1:24" x14ac:dyDescent="0.25">
      <c r="A2704" s="2"/>
      <c r="B2704" s="86"/>
      <c r="C2704" s="87"/>
      <c r="D2704" s="88"/>
      <c r="E2704" s="89"/>
      <c r="F2704" s="90"/>
      <c r="G2704" s="2"/>
      <c r="H2704" s="38" t="str">
        <f t="shared" si="210"/>
        <v/>
      </c>
      <c r="I2704" s="2"/>
      <c r="M2704" s="6" t="str">
        <f t="shared" si="211"/>
        <v/>
      </c>
      <c r="N2704" s="7" t="str">
        <f>IF($D2704="", "", IF(COUNTIF(Budgets!$T$11:$T$20, $D2704)&gt;0, $F$9, IF(COUNTIF(Budgets!$T$22:$T$46, $D2704)&gt;0, $E$9, "")))</f>
        <v/>
      </c>
      <c r="P2704" s="12" t="str">
        <f t="shared" si="212"/>
        <v/>
      </c>
      <c r="R2704" s="12" t="str">
        <f t="shared" si="213"/>
        <v/>
      </c>
      <c r="T2704" s="12" t="str">
        <f ca="1">IFERROR(INDEX(Report!$BE$6:$BE$17, MATCH($P2704, Report!$AZ$6:$AZ$17, 0)), "")</f>
        <v/>
      </c>
      <c r="V2704" s="12" t="str">
        <f t="shared" ca="1" si="214"/>
        <v/>
      </c>
      <c r="X2704" s="12" t="str">
        <f>IF($B2704="", "", IF(OR(ISNUMBER($B2704)=FALSE, $B2704&lt;Report!$AX$6, $B2704&gt;Report!$AY$17), "Red", ""))</f>
        <v/>
      </c>
    </row>
    <row r="2705" spans="1:24" x14ac:dyDescent="0.25">
      <c r="A2705" s="2"/>
      <c r="B2705" s="86"/>
      <c r="C2705" s="87"/>
      <c r="D2705" s="88"/>
      <c r="E2705" s="89"/>
      <c r="F2705" s="90"/>
      <c r="G2705" s="2"/>
      <c r="H2705" s="38" t="str">
        <f t="shared" si="210"/>
        <v/>
      </c>
      <c r="I2705" s="2"/>
      <c r="M2705" s="6" t="str">
        <f t="shared" si="211"/>
        <v/>
      </c>
      <c r="N2705" s="7" t="str">
        <f>IF($D2705="", "", IF(COUNTIF(Budgets!$T$11:$T$20, $D2705)&gt;0, $F$9, IF(COUNTIF(Budgets!$T$22:$T$46, $D2705)&gt;0, $E$9, "")))</f>
        <v/>
      </c>
      <c r="P2705" s="12" t="str">
        <f t="shared" si="212"/>
        <v/>
      </c>
      <c r="R2705" s="12" t="str">
        <f t="shared" si="213"/>
        <v/>
      </c>
      <c r="T2705" s="12" t="str">
        <f ca="1">IFERROR(INDEX(Report!$BE$6:$BE$17, MATCH($P2705, Report!$AZ$6:$AZ$17, 0)), "")</f>
        <v/>
      </c>
      <c r="V2705" s="12" t="str">
        <f t="shared" ca="1" si="214"/>
        <v/>
      </c>
      <c r="X2705" s="12" t="str">
        <f>IF($B2705="", "", IF(OR(ISNUMBER($B2705)=FALSE, $B2705&lt;Report!$AX$6, $B2705&gt;Report!$AY$17), "Red", ""))</f>
        <v/>
      </c>
    </row>
    <row r="2706" spans="1:24" x14ac:dyDescent="0.25">
      <c r="A2706" s="2"/>
      <c r="B2706" s="86"/>
      <c r="C2706" s="87"/>
      <c r="D2706" s="88"/>
      <c r="E2706" s="89"/>
      <c r="F2706" s="90"/>
      <c r="G2706" s="2"/>
      <c r="H2706" s="38" t="str">
        <f t="shared" si="210"/>
        <v/>
      </c>
      <c r="I2706" s="2"/>
      <c r="M2706" s="6" t="str">
        <f t="shared" si="211"/>
        <v/>
      </c>
      <c r="N2706" s="7" t="str">
        <f>IF($D2706="", "", IF(COUNTIF(Budgets!$T$11:$T$20, $D2706)&gt;0, $F$9, IF(COUNTIF(Budgets!$T$22:$T$46, $D2706)&gt;0, $E$9, "")))</f>
        <v/>
      </c>
      <c r="P2706" s="12" t="str">
        <f t="shared" si="212"/>
        <v/>
      </c>
      <c r="R2706" s="12" t="str">
        <f t="shared" si="213"/>
        <v/>
      </c>
      <c r="T2706" s="12" t="str">
        <f ca="1">IFERROR(INDEX(Report!$BE$6:$BE$17, MATCH($P2706, Report!$AZ$6:$AZ$17, 0)), "")</f>
        <v/>
      </c>
      <c r="V2706" s="12" t="str">
        <f t="shared" ca="1" si="214"/>
        <v/>
      </c>
      <c r="X2706" s="12" t="str">
        <f>IF($B2706="", "", IF(OR(ISNUMBER($B2706)=FALSE, $B2706&lt;Report!$AX$6, $B2706&gt;Report!$AY$17), "Red", ""))</f>
        <v/>
      </c>
    </row>
    <row r="2707" spans="1:24" x14ac:dyDescent="0.25">
      <c r="A2707" s="2"/>
      <c r="B2707" s="86"/>
      <c r="C2707" s="87"/>
      <c r="D2707" s="88"/>
      <c r="E2707" s="89"/>
      <c r="F2707" s="90"/>
      <c r="G2707" s="2"/>
      <c r="H2707" s="38" t="str">
        <f t="shared" si="210"/>
        <v/>
      </c>
      <c r="I2707" s="2"/>
      <c r="M2707" s="6" t="str">
        <f t="shared" si="211"/>
        <v/>
      </c>
      <c r="N2707" s="7" t="str">
        <f>IF($D2707="", "", IF(COUNTIF(Budgets!$T$11:$T$20, $D2707)&gt;0, $F$9, IF(COUNTIF(Budgets!$T$22:$T$46, $D2707)&gt;0, $E$9, "")))</f>
        <v/>
      </c>
      <c r="P2707" s="12" t="str">
        <f t="shared" si="212"/>
        <v/>
      </c>
      <c r="R2707" s="12" t="str">
        <f t="shared" si="213"/>
        <v/>
      </c>
      <c r="T2707" s="12" t="str">
        <f ca="1">IFERROR(INDEX(Report!$BE$6:$BE$17, MATCH($P2707, Report!$AZ$6:$AZ$17, 0)), "")</f>
        <v/>
      </c>
      <c r="V2707" s="12" t="str">
        <f t="shared" ca="1" si="214"/>
        <v/>
      </c>
      <c r="X2707" s="12" t="str">
        <f>IF($B2707="", "", IF(OR(ISNUMBER($B2707)=FALSE, $B2707&lt;Report!$AX$6, $B2707&gt;Report!$AY$17), "Red", ""))</f>
        <v/>
      </c>
    </row>
    <row r="2708" spans="1:24" x14ac:dyDescent="0.25">
      <c r="A2708" s="2"/>
      <c r="B2708" s="86"/>
      <c r="C2708" s="87"/>
      <c r="D2708" s="88"/>
      <c r="E2708" s="89"/>
      <c r="F2708" s="90"/>
      <c r="G2708" s="2"/>
      <c r="H2708" s="38" t="str">
        <f t="shared" si="210"/>
        <v/>
      </c>
      <c r="I2708" s="2"/>
      <c r="M2708" s="6" t="str">
        <f t="shared" si="211"/>
        <v/>
      </c>
      <c r="N2708" s="7" t="str">
        <f>IF($D2708="", "", IF(COUNTIF(Budgets!$T$11:$T$20, $D2708)&gt;0, $F$9, IF(COUNTIF(Budgets!$T$22:$T$46, $D2708)&gt;0, $E$9, "")))</f>
        <v/>
      </c>
      <c r="P2708" s="12" t="str">
        <f t="shared" si="212"/>
        <v/>
      </c>
      <c r="R2708" s="12" t="str">
        <f t="shared" si="213"/>
        <v/>
      </c>
      <c r="T2708" s="12" t="str">
        <f ca="1">IFERROR(INDEX(Report!$BE$6:$BE$17, MATCH($P2708, Report!$AZ$6:$AZ$17, 0)), "")</f>
        <v/>
      </c>
      <c r="V2708" s="12" t="str">
        <f t="shared" ca="1" si="214"/>
        <v/>
      </c>
      <c r="X2708" s="12" t="str">
        <f>IF($B2708="", "", IF(OR(ISNUMBER($B2708)=FALSE, $B2708&lt;Report!$AX$6, $B2708&gt;Report!$AY$17), "Red", ""))</f>
        <v/>
      </c>
    </row>
    <row r="2709" spans="1:24" x14ac:dyDescent="0.25">
      <c r="A2709" s="2"/>
      <c r="B2709" s="86"/>
      <c r="C2709" s="87"/>
      <c r="D2709" s="88"/>
      <c r="E2709" s="89"/>
      <c r="F2709" s="90"/>
      <c r="G2709" s="2"/>
      <c r="H2709" s="38" t="str">
        <f t="shared" si="210"/>
        <v/>
      </c>
      <c r="I2709" s="2"/>
      <c r="M2709" s="6" t="str">
        <f t="shared" si="211"/>
        <v/>
      </c>
      <c r="N2709" s="7" t="str">
        <f>IF($D2709="", "", IF(COUNTIF(Budgets!$T$11:$T$20, $D2709)&gt;0, $F$9, IF(COUNTIF(Budgets!$T$22:$T$46, $D2709)&gt;0, $E$9, "")))</f>
        <v/>
      </c>
      <c r="P2709" s="12" t="str">
        <f t="shared" si="212"/>
        <v/>
      </c>
      <c r="R2709" s="12" t="str">
        <f t="shared" si="213"/>
        <v/>
      </c>
      <c r="T2709" s="12" t="str">
        <f ca="1">IFERROR(INDEX(Report!$BE$6:$BE$17, MATCH($P2709, Report!$AZ$6:$AZ$17, 0)), "")</f>
        <v/>
      </c>
      <c r="V2709" s="12" t="str">
        <f t="shared" ca="1" si="214"/>
        <v/>
      </c>
      <c r="X2709" s="12" t="str">
        <f>IF($B2709="", "", IF(OR(ISNUMBER($B2709)=FALSE, $B2709&lt;Report!$AX$6, $B2709&gt;Report!$AY$17), "Red", ""))</f>
        <v/>
      </c>
    </row>
    <row r="2710" spans="1:24" x14ac:dyDescent="0.25">
      <c r="A2710" s="2"/>
      <c r="B2710" s="86"/>
      <c r="C2710" s="87"/>
      <c r="D2710" s="88"/>
      <c r="E2710" s="89"/>
      <c r="F2710" s="90"/>
      <c r="G2710" s="2"/>
      <c r="H2710" s="38" t="str">
        <f t="shared" si="210"/>
        <v/>
      </c>
      <c r="I2710" s="2"/>
      <c r="M2710" s="6" t="str">
        <f t="shared" si="211"/>
        <v/>
      </c>
      <c r="N2710" s="7" t="str">
        <f>IF($D2710="", "", IF(COUNTIF(Budgets!$T$11:$T$20, $D2710)&gt;0, $F$9, IF(COUNTIF(Budgets!$T$22:$T$46, $D2710)&gt;0, $E$9, "")))</f>
        <v/>
      </c>
      <c r="P2710" s="12" t="str">
        <f t="shared" si="212"/>
        <v/>
      </c>
      <c r="R2710" s="12" t="str">
        <f t="shared" si="213"/>
        <v/>
      </c>
      <c r="T2710" s="12" t="str">
        <f ca="1">IFERROR(INDEX(Report!$BE$6:$BE$17, MATCH($P2710, Report!$AZ$6:$AZ$17, 0)), "")</f>
        <v/>
      </c>
      <c r="V2710" s="12" t="str">
        <f t="shared" ca="1" si="214"/>
        <v/>
      </c>
      <c r="X2710" s="12" t="str">
        <f>IF($B2710="", "", IF(OR(ISNUMBER($B2710)=FALSE, $B2710&lt;Report!$AX$6, $B2710&gt;Report!$AY$17), "Red", ""))</f>
        <v/>
      </c>
    </row>
    <row r="2711" spans="1:24" x14ac:dyDescent="0.25">
      <c r="A2711" s="2"/>
      <c r="B2711" s="86"/>
      <c r="C2711" s="87"/>
      <c r="D2711" s="88"/>
      <c r="E2711" s="89"/>
      <c r="F2711" s="90"/>
      <c r="G2711" s="2"/>
      <c r="H2711" s="38" t="str">
        <f t="shared" si="210"/>
        <v/>
      </c>
      <c r="I2711" s="2"/>
      <c r="M2711" s="6" t="str">
        <f t="shared" si="211"/>
        <v/>
      </c>
      <c r="N2711" s="7" t="str">
        <f>IF($D2711="", "", IF(COUNTIF(Budgets!$T$11:$T$20, $D2711)&gt;0, $F$9, IF(COUNTIF(Budgets!$T$22:$T$46, $D2711)&gt;0, $E$9, "")))</f>
        <v/>
      </c>
      <c r="P2711" s="12" t="str">
        <f t="shared" si="212"/>
        <v/>
      </c>
      <c r="R2711" s="12" t="str">
        <f t="shared" si="213"/>
        <v/>
      </c>
      <c r="T2711" s="12" t="str">
        <f ca="1">IFERROR(INDEX(Report!$BE$6:$BE$17, MATCH($P2711, Report!$AZ$6:$AZ$17, 0)), "")</f>
        <v/>
      </c>
      <c r="V2711" s="12" t="str">
        <f t="shared" ca="1" si="214"/>
        <v/>
      </c>
      <c r="X2711" s="12" t="str">
        <f>IF($B2711="", "", IF(OR(ISNUMBER($B2711)=FALSE, $B2711&lt;Report!$AX$6, $B2711&gt;Report!$AY$17), "Red", ""))</f>
        <v/>
      </c>
    </row>
    <row r="2712" spans="1:24" x14ac:dyDescent="0.25">
      <c r="A2712" s="2"/>
      <c r="B2712" s="86"/>
      <c r="C2712" s="87"/>
      <c r="D2712" s="88"/>
      <c r="E2712" s="89"/>
      <c r="F2712" s="90"/>
      <c r="G2712" s="2"/>
      <c r="H2712" s="38" t="str">
        <f t="shared" si="210"/>
        <v/>
      </c>
      <c r="I2712" s="2"/>
      <c r="M2712" s="6" t="str">
        <f t="shared" si="211"/>
        <v/>
      </c>
      <c r="N2712" s="7" t="str">
        <f>IF($D2712="", "", IF(COUNTIF(Budgets!$T$11:$T$20, $D2712)&gt;0, $F$9, IF(COUNTIF(Budgets!$T$22:$T$46, $D2712)&gt;0, $E$9, "")))</f>
        <v/>
      </c>
      <c r="P2712" s="12" t="str">
        <f t="shared" si="212"/>
        <v/>
      </c>
      <c r="R2712" s="12" t="str">
        <f t="shared" si="213"/>
        <v/>
      </c>
      <c r="T2712" s="12" t="str">
        <f ca="1">IFERROR(INDEX(Report!$BE$6:$BE$17, MATCH($P2712, Report!$AZ$6:$AZ$17, 0)), "")</f>
        <v/>
      </c>
      <c r="V2712" s="12" t="str">
        <f t="shared" ca="1" si="214"/>
        <v/>
      </c>
      <c r="X2712" s="12" t="str">
        <f>IF($B2712="", "", IF(OR(ISNUMBER($B2712)=FALSE, $B2712&lt;Report!$AX$6, $B2712&gt;Report!$AY$17), "Red", ""))</f>
        <v/>
      </c>
    </row>
    <row r="2713" spans="1:24" x14ac:dyDescent="0.25">
      <c r="A2713" s="2"/>
      <c r="B2713" s="86"/>
      <c r="C2713" s="87"/>
      <c r="D2713" s="88"/>
      <c r="E2713" s="89"/>
      <c r="F2713" s="90"/>
      <c r="G2713" s="2"/>
      <c r="H2713" s="38" t="str">
        <f t="shared" si="210"/>
        <v/>
      </c>
      <c r="I2713" s="2"/>
      <c r="M2713" s="6" t="str">
        <f t="shared" si="211"/>
        <v/>
      </c>
      <c r="N2713" s="7" t="str">
        <f>IF($D2713="", "", IF(COUNTIF(Budgets!$T$11:$T$20, $D2713)&gt;0, $F$9, IF(COUNTIF(Budgets!$T$22:$T$46, $D2713)&gt;0, $E$9, "")))</f>
        <v/>
      </c>
      <c r="P2713" s="12" t="str">
        <f t="shared" si="212"/>
        <v/>
      </c>
      <c r="R2713" s="12" t="str">
        <f t="shared" si="213"/>
        <v/>
      </c>
      <c r="T2713" s="12" t="str">
        <f ca="1">IFERROR(INDEX(Report!$BE$6:$BE$17, MATCH($P2713, Report!$AZ$6:$AZ$17, 0)), "")</f>
        <v/>
      </c>
      <c r="V2713" s="12" t="str">
        <f t="shared" ca="1" si="214"/>
        <v/>
      </c>
      <c r="X2713" s="12" t="str">
        <f>IF($B2713="", "", IF(OR(ISNUMBER($B2713)=FALSE, $B2713&lt;Report!$AX$6, $B2713&gt;Report!$AY$17), "Red", ""))</f>
        <v/>
      </c>
    </row>
    <row r="2714" spans="1:24" x14ac:dyDescent="0.25">
      <c r="A2714" s="2"/>
      <c r="B2714" s="86"/>
      <c r="C2714" s="87"/>
      <c r="D2714" s="88"/>
      <c r="E2714" s="89"/>
      <c r="F2714" s="90"/>
      <c r="G2714" s="2"/>
      <c r="H2714" s="38" t="str">
        <f t="shared" si="210"/>
        <v/>
      </c>
      <c r="I2714" s="2"/>
      <c r="M2714" s="6" t="str">
        <f t="shared" si="211"/>
        <v/>
      </c>
      <c r="N2714" s="7" t="str">
        <f>IF($D2714="", "", IF(COUNTIF(Budgets!$T$11:$T$20, $D2714)&gt;0, $F$9, IF(COUNTIF(Budgets!$T$22:$T$46, $D2714)&gt;0, $E$9, "")))</f>
        <v/>
      </c>
      <c r="P2714" s="12" t="str">
        <f t="shared" si="212"/>
        <v/>
      </c>
      <c r="R2714" s="12" t="str">
        <f t="shared" si="213"/>
        <v/>
      </c>
      <c r="T2714" s="12" t="str">
        <f ca="1">IFERROR(INDEX(Report!$BE$6:$BE$17, MATCH($P2714, Report!$AZ$6:$AZ$17, 0)), "")</f>
        <v/>
      </c>
      <c r="V2714" s="12" t="str">
        <f t="shared" ca="1" si="214"/>
        <v/>
      </c>
      <c r="X2714" s="12" t="str">
        <f>IF($B2714="", "", IF(OR(ISNUMBER($B2714)=FALSE, $B2714&lt;Report!$AX$6, $B2714&gt;Report!$AY$17), "Red", ""))</f>
        <v/>
      </c>
    </row>
    <row r="2715" spans="1:24" x14ac:dyDescent="0.25">
      <c r="A2715" s="2"/>
      <c r="B2715" s="86"/>
      <c r="C2715" s="87"/>
      <c r="D2715" s="88"/>
      <c r="E2715" s="89"/>
      <c r="F2715" s="90"/>
      <c r="G2715" s="2"/>
      <c r="H2715" s="38" t="str">
        <f t="shared" si="210"/>
        <v/>
      </c>
      <c r="I2715" s="2"/>
      <c r="M2715" s="6" t="str">
        <f t="shared" si="211"/>
        <v/>
      </c>
      <c r="N2715" s="7" t="str">
        <f>IF($D2715="", "", IF(COUNTIF(Budgets!$T$11:$T$20, $D2715)&gt;0, $F$9, IF(COUNTIF(Budgets!$T$22:$T$46, $D2715)&gt;0, $E$9, "")))</f>
        <v/>
      </c>
      <c r="P2715" s="12" t="str">
        <f t="shared" si="212"/>
        <v/>
      </c>
      <c r="R2715" s="12" t="str">
        <f t="shared" si="213"/>
        <v/>
      </c>
      <c r="T2715" s="12" t="str">
        <f ca="1">IFERROR(INDEX(Report!$BE$6:$BE$17, MATCH($P2715, Report!$AZ$6:$AZ$17, 0)), "")</f>
        <v/>
      </c>
      <c r="V2715" s="12" t="str">
        <f t="shared" ca="1" si="214"/>
        <v/>
      </c>
      <c r="X2715" s="12" t="str">
        <f>IF($B2715="", "", IF(OR(ISNUMBER($B2715)=FALSE, $B2715&lt;Report!$AX$6, $B2715&gt;Report!$AY$17), "Red", ""))</f>
        <v/>
      </c>
    </row>
    <row r="2716" spans="1:24" x14ac:dyDescent="0.25">
      <c r="A2716" s="2"/>
      <c r="B2716" s="86"/>
      <c r="C2716" s="87"/>
      <c r="D2716" s="88"/>
      <c r="E2716" s="89"/>
      <c r="F2716" s="90"/>
      <c r="G2716" s="2"/>
      <c r="H2716" s="38" t="str">
        <f t="shared" si="210"/>
        <v/>
      </c>
      <c r="I2716" s="2"/>
      <c r="M2716" s="6" t="str">
        <f t="shared" si="211"/>
        <v/>
      </c>
      <c r="N2716" s="7" t="str">
        <f>IF($D2716="", "", IF(COUNTIF(Budgets!$T$11:$T$20, $D2716)&gt;0, $F$9, IF(COUNTIF(Budgets!$T$22:$T$46, $D2716)&gt;0, $E$9, "")))</f>
        <v/>
      </c>
      <c r="P2716" s="12" t="str">
        <f t="shared" si="212"/>
        <v/>
      </c>
      <c r="R2716" s="12" t="str">
        <f t="shared" si="213"/>
        <v/>
      </c>
      <c r="T2716" s="12" t="str">
        <f ca="1">IFERROR(INDEX(Report!$BE$6:$BE$17, MATCH($P2716, Report!$AZ$6:$AZ$17, 0)), "")</f>
        <v/>
      </c>
      <c r="V2716" s="12" t="str">
        <f t="shared" ca="1" si="214"/>
        <v/>
      </c>
      <c r="X2716" s="12" t="str">
        <f>IF($B2716="", "", IF(OR(ISNUMBER($B2716)=FALSE, $B2716&lt;Report!$AX$6, $B2716&gt;Report!$AY$17), "Red", ""))</f>
        <v/>
      </c>
    </row>
    <row r="2717" spans="1:24" x14ac:dyDescent="0.25">
      <c r="A2717" s="2"/>
      <c r="B2717" s="86"/>
      <c r="C2717" s="87"/>
      <c r="D2717" s="88"/>
      <c r="E2717" s="89"/>
      <c r="F2717" s="90"/>
      <c r="G2717" s="2"/>
      <c r="H2717" s="38" t="str">
        <f t="shared" si="210"/>
        <v/>
      </c>
      <c r="I2717" s="2"/>
      <c r="M2717" s="6" t="str">
        <f t="shared" si="211"/>
        <v/>
      </c>
      <c r="N2717" s="7" t="str">
        <f>IF($D2717="", "", IF(COUNTIF(Budgets!$T$11:$T$20, $D2717)&gt;0, $F$9, IF(COUNTIF(Budgets!$T$22:$T$46, $D2717)&gt;0, $E$9, "")))</f>
        <v/>
      </c>
      <c r="P2717" s="12" t="str">
        <f t="shared" si="212"/>
        <v/>
      </c>
      <c r="R2717" s="12" t="str">
        <f t="shared" si="213"/>
        <v/>
      </c>
      <c r="T2717" s="12" t="str">
        <f ca="1">IFERROR(INDEX(Report!$BE$6:$BE$17, MATCH($P2717, Report!$AZ$6:$AZ$17, 0)), "")</f>
        <v/>
      </c>
      <c r="V2717" s="12" t="str">
        <f t="shared" ca="1" si="214"/>
        <v/>
      </c>
      <c r="X2717" s="12" t="str">
        <f>IF($B2717="", "", IF(OR(ISNUMBER($B2717)=FALSE, $B2717&lt;Report!$AX$6, $B2717&gt;Report!$AY$17), "Red", ""))</f>
        <v/>
      </c>
    </row>
    <row r="2718" spans="1:24" x14ac:dyDescent="0.25">
      <c r="A2718" s="2"/>
      <c r="B2718" s="86"/>
      <c r="C2718" s="87"/>
      <c r="D2718" s="88"/>
      <c r="E2718" s="89"/>
      <c r="F2718" s="90"/>
      <c r="G2718" s="2"/>
      <c r="H2718" s="38" t="str">
        <f t="shared" si="210"/>
        <v/>
      </c>
      <c r="I2718" s="2"/>
      <c r="M2718" s="6" t="str">
        <f t="shared" si="211"/>
        <v/>
      </c>
      <c r="N2718" s="7" t="str">
        <f>IF($D2718="", "", IF(COUNTIF(Budgets!$T$11:$T$20, $D2718)&gt;0, $F$9, IF(COUNTIF(Budgets!$T$22:$T$46, $D2718)&gt;0, $E$9, "")))</f>
        <v/>
      </c>
      <c r="P2718" s="12" t="str">
        <f t="shared" si="212"/>
        <v/>
      </c>
      <c r="R2718" s="12" t="str">
        <f t="shared" si="213"/>
        <v/>
      </c>
      <c r="T2718" s="12" t="str">
        <f ca="1">IFERROR(INDEX(Report!$BE$6:$BE$17, MATCH($P2718, Report!$AZ$6:$AZ$17, 0)), "")</f>
        <v/>
      </c>
      <c r="V2718" s="12" t="str">
        <f t="shared" ca="1" si="214"/>
        <v/>
      </c>
      <c r="X2718" s="12" t="str">
        <f>IF($B2718="", "", IF(OR(ISNUMBER($B2718)=FALSE, $B2718&lt;Report!$AX$6, $B2718&gt;Report!$AY$17), "Red", ""))</f>
        <v/>
      </c>
    </row>
    <row r="2719" spans="1:24" x14ac:dyDescent="0.25">
      <c r="A2719" s="2"/>
      <c r="B2719" s="86"/>
      <c r="C2719" s="87"/>
      <c r="D2719" s="88"/>
      <c r="E2719" s="89"/>
      <c r="F2719" s="90"/>
      <c r="G2719" s="2"/>
      <c r="H2719" s="38" t="str">
        <f t="shared" si="210"/>
        <v/>
      </c>
      <c r="I2719" s="2"/>
      <c r="M2719" s="6" t="str">
        <f t="shared" si="211"/>
        <v/>
      </c>
      <c r="N2719" s="7" t="str">
        <f>IF($D2719="", "", IF(COUNTIF(Budgets!$T$11:$T$20, $D2719)&gt;0, $F$9, IF(COUNTIF(Budgets!$T$22:$T$46, $D2719)&gt;0, $E$9, "")))</f>
        <v/>
      </c>
      <c r="P2719" s="12" t="str">
        <f t="shared" si="212"/>
        <v/>
      </c>
      <c r="R2719" s="12" t="str">
        <f t="shared" si="213"/>
        <v/>
      </c>
      <c r="T2719" s="12" t="str">
        <f ca="1">IFERROR(INDEX(Report!$BE$6:$BE$17, MATCH($P2719, Report!$AZ$6:$AZ$17, 0)), "")</f>
        <v/>
      </c>
      <c r="V2719" s="12" t="str">
        <f t="shared" ca="1" si="214"/>
        <v/>
      </c>
      <c r="X2719" s="12" t="str">
        <f>IF($B2719="", "", IF(OR(ISNUMBER($B2719)=FALSE, $B2719&lt;Report!$AX$6, $B2719&gt;Report!$AY$17), "Red", ""))</f>
        <v/>
      </c>
    </row>
    <row r="2720" spans="1:24" x14ac:dyDescent="0.25">
      <c r="A2720" s="2"/>
      <c r="B2720" s="86"/>
      <c r="C2720" s="87"/>
      <c r="D2720" s="88"/>
      <c r="E2720" s="89"/>
      <c r="F2720" s="90"/>
      <c r="G2720" s="2"/>
      <c r="H2720" s="38" t="str">
        <f t="shared" si="210"/>
        <v/>
      </c>
      <c r="I2720" s="2"/>
      <c r="M2720" s="6" t="str">
        <f t="shared" si="211"/>
        <v/>
      </c>
      <c r="N2720" s="7" t="str">
        <f>IF($D2720="", "", IF(COUNTIF(Budgets!$T$11:$T$20, $D2720)&gt;0, $F$9, IF(COUNTIF(Budgets!$T$22:$T$46, $D2720)&gt;0, $E$9, "")))</f>
        <v/>
      </c>
      <c r="P2720" s="12" t="str">
        <f t="shared" si="212"/>
        <v/>
      </c>
      <c r="R2720" s="12" t="str">
        <f t="shared" si="213"/>
        <v/>
      </c>
      <c r="T2720" s="12" t="str">
        <f ca="1">IFERROR(INDEX(Report!$BE$6:$BE$17, MATCH($P2720, Report!$AZ$6:$AZ$17, 0)), "")</f>
        <v/>
      </c>
      <c r="V2720" s="12" t="str">
        <f t="shared" ca="1" si="214"/>
        <v/>
      </c>
      <c r="X2720" s="12" t="str">
        <f>IF($B2720="", "", IF(OR(ISNUMBER($B2720)=FALSE, $B2720&lt;Report!$AX$6, $B2720&gt;Report!$AY$17), "Red", ""))</f>
        <v/>
      </c>
    </row>
    <row r="2721" spans="1:24" x14ac:dyDescent="0.25">
      <c r="A2721" s="2"/>
      <c r="B2721" s="86"/>
      <c r="C2721" s="87"/>
      <c r="D2721" s="88"/>
      <c r="E2721" s="89"/>
      <c r="F2721" s="90"/>
      <c r="G2721" s="2"/>
      <c r="H2721" s="38" t="str">
        <f t="shared" si="210"/>
        <v/>
      </c>
      <c r="I2721" s="2"/>
      <c r="M2721" s="6" t="str">
        <f t="shared" si="211"/>
        <v/>
      </c>
      <c r="N2721" s="7" t="str">
        <f>IF($D2721="", "", IF(COUNTIF(Budgets!$T$11:$T$20, $D2721)&gt;0, $F$9, IF(COUNTIF(Budgets!$T$22:$T$46, $D2721)&gt;0, $E$9, "")))</f>
        <v/>
      </c>
      <c r="P2721" s="12" t="str">
        <f t="shared" si="212"/>
        <v/>
      </c>
      <c r="R2721" s="12" t="str">
        <f t="shared" si="213"/>
        <v/>
      </c>
      <c r="T2721" s="12" t="str">
        <f ca="1">IFERROR(INDEX(Report!$BE$6:$BE$17, MATCH($P2721, Report!$AZ$6:$AZ$17, 0)), "")</f>
        <v/>
      </c>
      <c r="V2721" s="12" t="str">
        <f t="shared" ca="1" si="214"/>
        <v/>
      </c>
      <c r="X2721" s="12" t="str">
        <f>IF($B2721="", "", IF(OR(ISNUMBER($B2721)=FALSE, $B2721&lt;Report!$AX$6, $B2721&gt;Report!$AY$17), "Red", ""))</f>
        <v/>
      </c>
    </row>
    <row r="2722" spans="1:24" x14ac:dyDescent="0.25">
      <c r="A2722" s="2"/>
      <c r="B2722" s="86"/>
      <c r="C2722" s="87"/>
      <c r="D2722" s="88"/>
      <c r="E2722" s="89"/>
      <c r="F2722" s="90"/>
      <c r="G2722" s="2"/>
      <c r="H2722" s="38" t="str">
        <f t="shared" si="210"/>
        <v/>
      </c>
      <c r="I2722" s="2"/>
      <c r="M2722" s="6" t="str">
        <f t="shared" si="211"/>
        <v/>
      </c>
      <c r="N2722" s="7" t="str">
        <f>IF($D2722="", "", IF(COUNTIF(Budgets!$T$11:$T$20, $D2722)&gt;0, $F$9, IF(COUNTIF(Budgets!$T$22:$T$46, $D2722)&gt;0, $E$9, "")))</f>
        <v/>
      </c>
      <c r="P2722" s="12" t="str">
        <f t="shared" si="212"/>
        <v/>
      </c>
      <c r="R2722" s="12" t="str">
        <f t="shared" si="213"/>
        <v/>
      </c>
      <c r="T2722" s="12" t="str">
        <f ca="1">IFERROR(INDEX(Report!$BE$6:$BE$17, MATCH($P2722, Report!$AZ$6:$AZ$17, 0)), "")</f>
        <v/>
      </c>
      <c r="V2722" s="12" t="str">
        <f t="shared" ca="1" si="214"/>
        <v/>
      </c>
      <c r="X2722" s="12" t="str">
        <f>IF($B2722="", "", IF(OR(ISNUMBER($B2722)=FALSE, $B2722&lt;Report!$AX$6, $B2722&gt;Report!$AY$17), "Red", ""))</f>
        <v/>
      </c>
    </row>
    <row r="2723" spans="1:24" x14ac:dyDescent="0.25">
      <c r="A2723" s="2"/>
      <c r="B2723" s="86"/>
      <c r="C2723" s="87"/>
      <c r="D2723" s="88"/>
      <c r="E2723" s="89"/>
      <c r="F2723" s="90"/>
      <c r="G2723" s="2"/>
      <c r="H2723" s="38" t="str">
        <f t="shared" si="210"/>
        <v/>
      </c>
      <c r="I2723" s="2"/>
      <c r="M2723" s="6" t="str">
        <f t="shared" si="211"/>
        <v/>
      </c>
      <c r="N2723" s="7" t="str">
        <f>IF($D2723="", "", IF(COUNTIF(Budgets!$T$11:$T$20, $D2723)&gt;0, $F$9, IF(COUNTIF(Budgets!$T$22:$T$46, $D2723)&gt;0, $E$9, "")))</f>
        <v/>
      </c>
      <c r="P2723" s="12" t="str">
        <f t="shared" si="212"/>
        <v/>
      </c>
      <c r="R2723" s="12" t="str">
        <f t="shared" si="213"/>
        <v/>
      </c>
      <c r="T2723" s="12" t="str">
        <f ca="1">IFERROR(INDEX(Report!$BE$6:$BE$17, MATCH($P2723, Report!$AZ$6:$AZ$17, 0)), "")</f>
        <v/>
      </c>
      <c r="V2723" s="12" t="str">
        <f t="shared" ca="1" si="214"/>
        <v/>
      </c>
      <c r="X2723" s="12" t="str">
        <f>IF($B2723="", "", IF(OR(ISNUMBER($B2723)=FALSE, $B2723&lt;Report!$AX$6, $B2723&gt;Report!$AY$17), "Red", ""))</f>
        <v/>
      </c>
    </row>
    <row r="2724" spans="1:24" x14ac:dyDescent="0.25">
      <c r="A2724" s="2"/>
      <c r="B2724" s="86"/>
      <c r="C2724" s="87"/>
      <c r="D2724" s="88"/>
      <c r="E2724" s="89"/>
      <c r="F2724" s="90"/>
      <c r="G2724" s="2"/>
      <c r="H2724" s="38" t="str">
        <f t="shared" si="210"/>
        <v/>
      </c>
      <c r="I2724" s="2"/>
      <c r="M2724" s="6" t="str">
        <f t="shared" si="211"/>
        <v/>
      </c>
      <c r="N2724" s="7" t="str">
        <f>IF($D2724="", "", IF(COUNTIF(Budgets!$T$11:$T$20, $D2724)&gt;0, $F$9, IF(COUNTIF(Budgets!$T$22:$T$46, $D2724)&gt;0, $E$9, "")))</f>
        <v/>
      </c>
      <c r="P2724" s="12" t="str">
        <f t="shared" si="212"/>
        <v/>
      </c>
      <c r="R2724" s="12" t="str">
        <f t="shared" si="213"/>
        <v/>
      </c>
      <c r="T2724" s="12" t="str">
        <f ca="1">IFERROR(INDEX(Report!$BE$6:$BE$17, MATCH($P2724, Report!$AZ$6:$AZ$17, 0)), "")</f>
        <v/>
      </c>
      <c r="V2724" s="12" t="str">
        <f t="shared" ca="1" si="214"/>
        <v/>
      </c>
      <c r="X2724" s="12" t="str">
        <f>IF($B2724="", "", IF(OR(ISNUMBER($B2724)=FALSE, $B2724&lt;Report!$AX$6, $B2724&gt;Report!$AY$17), "Red", ""))</f>
        <v/>
      </c>
    </row>
    <row r="2725" spans="1:24" x14ac:dyDescent="0.25">
      <c r="A2725" s="2"/>
      <c r="B2725" s="86"/>
      <c r="C2725" s="87"/>
      <c r="D2725" s="88"/>
      <c r="E2725" s="89"/>
      <c r="F2725" s="90"/>
      <c r="G2725" s="2"/>
      <c r="H2725" s="38" t="str">
        <f t="shared" si="210"/>
        <v/>
      </c>
      <c r="I2725" s="2"/>
      <c r="M2725" s="6" t="str">
        <f t="shared" si="211"/>
        <v/>
      </c>
      <c r="N2725" s="7" t="str">
        <f>IF($D2725="", "", IF(COUNTIF(Budgets!$T$11:$T$20, $D2725)&gt;0, $F$9, IF(COUNTIF(Budgets!$T$22:$T$46, $D2725)&gt;0, $E$9, "")))</f>
        <v/>
      </c>
      <c r="P2725" s="12" t="str">
        <f t="shared" si="212"/>
        <v/>
      </c>
      <c r="R2725" s="12" t="str">
        <f t="shared" si="213"/>
        <v/>
      </c>
      <c r="T2725" s="12" t="str">
        <f ca="1">IFERROR(INDEX(Report!$BE$6:$BE$17, MATCH($P2725, Report!$AZ$6:$AZ$17, 0)), "")</f>
        <v/>
      </c>
      <c r="V2725" s="12" t="str">
        <f t="shared" ca="1" si="214"/>
        <v/>
      </c>
      <c r="X2725" s="12" t="str">
        <f>IF($B2725="", "", IF(OR(ISNUMBER($B2725)=FALSE, $B2725&lt;Report!$AX$6, $B2725&gt;Report!$AY$17), "Red", ""))</f>
        <v/>
      </c>
    </row>
    <row r="2726" spans="1:24" x14ac:dyDescent="0.25">
      <c r="A2726" s="2"/>
      <c r="B2726" s="86"/>
      <c r="C2726" s="87"/>
      <c r="D2726" s="88"/>
      <c r="E2726" s="89"/>
      <c r="F2726" s="90"/>
      <c r="G2726" s="2"/>
      <c r="H2726" s="38" t="str">
        <f t="shared" si="210"/>
        <v/>
      </c>
      <c r="I2726" s="2"/>
      <c r="M2726" s="6" t="str">
        <f t="shared" si="211"/>
        <v/>
      </c>
      <c r="N2726" s="7" t="str">
        <f>IF($D2726="", "", IF(COUNTIF(Budgets!$T$11:$T$20, $D2726)&gt;0, $F$9, IF(COUNTIF(Budgets!$T$22:$T$46, $D2726)&gt;0, $E$9, "")))</f>
        <v/>
      </c>
      <c r="P2726" s="12" t="str">
        <f t="shared" si="212"/>
        <v/>
      </c>
      <c r="R2726" s="12" t="str">
        <f t="shared" si="213"/>
        <v/>
      </c>
      <c r="T2726" s="12" t="str">
        <f ca="1">IFERROR(INDEX(Report!$BE$6:$BE$17, MATCH($P2726, Report!$AZ$6:$AZ$17, 0)), "")</f>
        <v/>
      </c>
      <c r="V2726" s="12" t="str">
        <f t="shared" ca="1" si="214"/>
        <v/>
      </c>
      <c r="X2726" s="12" t="str">
        <f>IF($B2726="", "", IF(OR(ISNUMBER($B2726)=FALSE, $B2726&lt;Report!$AX$6, $B2726&gt;Report!$AY$17), "Red", ""))</f>
        <v/>
      </c>
    </row>
    <row r="2727" spans="1:24" x14ac:dyDescent="0.25">
      <c r="A2727" s="2"/>
      <c r="B2727" s="86"/>
      <c r="C2727" s="87"/>
      <c r="D2727" s="88"/>
      <c r="E2727" s="89"/>
      <c r="F2727" s="90"/>
      <c r="G2727" s="2"/>
      <c r="H2727" s="38" t="str">
        <f t="shared" si="210"/>
        <v/>
      </c>
      <c r="I2727" s="2"/>
      <c r="M2727" s="6" t="str">
        <f t="shared" si="211"/>
        <v/>
      </c>
      <c r="N2727" s="7" t="str">
        <f>IF($D2727="", "", IF(COUNTIF(Budgets!$T$11:$T$20, $D2727)&gt;0, $F$9, IF(COUNTIF(Budgets!$T$22:$T$46, $D2727)&gt;0, $E$9, "")))</f>
        <v/>
      </c>
      <c r="P2727" s="12" t="str">
        <f t="shared" si="212"/>
        <v/>
      </c>
      <c r="R2727" s="12" t="str">
        <f t="shared" si="213"/>
        <v/>
      </c>
      <c r="T2727" s="12" t="str">
        <f ca="1">IFERROR(INDEX(Report!$BE$6:$BE$17, MATCH($P2727, Report!$AZ$6:$AZ$17, 0)), "")</f>
        <v/>
      </c>
      <c r="V2727" s="12" t="str">
        <f t="shared" ca="1" si="214"/>
        <v/>
      </c>
      <c r="X2727" s="12" t="str">
        <f>IF($B2727="", "", IF(OR(ISNUMBER($B2727)=FALSE, $B2727&lt;Report!$AX$6, $B2727&gt;Report!$AY$17), "Red", ""))</f>
        <v/>
      </c>
    </row>
    <row r="2728" spans="1:24" x14ac:dyDescent="0.25">
      <c r="A2728" s="2"/>
      <c r="B2728" s="86"/>
      <c r="C2728" s="87"/>
      <c r="D2728" s="88"/>
      <c r="E2728" s="89"/>
      <c r="F2728" s="90"/>
      <c r="G2728" s="2"/>
      <c r="H2728" s="38" t="str">
        <f t="shared" si="210"/>
        <v/>
      </c>
      <c r="I2728" s="2"/>
      <c r="M2728" s="6" t="str">
        <f t="shared" si="211"/>
        <v/>
      </c>
      <c r="N2728" s="7" t="str">
        <f>IF($D2728="", "", IF(COUNTIF(Budgets!$T$11:$T$20, $D2728)&gt;0, $F$9, IF(COUNTIF(Budgets!$T$22:$T$46, $D2728)&gt;0, $E$9, "")))</f>
        <v/>
      </c>
      <c r="P2728" s="12" t="str">
        <f t="shared" si="212"/>
        <v/>
      </c>
      <c r="R2728" s="12" t="str">
        <f t="shared" si="213"/>
        <v/>
      </c>
      <c r="T2728" s="12" t="str">
        <f ca="1">IFERROR(INDEX(Report!$BE$6:$BE$17, MATCH($P2728, Report!$AZ$6:$AZ$17, 0)), "")</f>
        <v/>
      </c>
      <c r="V2728" s="12" t="str">
        <f t="shared" ca="1" si="214"/>
        <v/>
      </c>
      <c r="X2728" s="12" t="str">
        <f>IF($B2728="", "", IF(OR(ISNUMBER($B2728)=FALSE, $B2728&lt;Report!$AX$6, $B2728&gt;Report!$AY$17), "Red", ""))</f>
        <v/>
      </c>
    </row>
    <row r="2729" spans="1:24" x14ac:dyDescent="0.25">
      <c r="A2729" s="2"/>
      <c r="B2729" s="86"/>
      <c r="C2729" s="87"/>
      <c r="D2729" s="88"/>
      <c r="E2729" s="89"/>
      <c r="F2729" s="90"/>
      <c r="G2729" s="2"/>
      <c r="H2729" s="38" t="str">
        <f t="shared" si="210"/>
        <v/>
      </c>
      <c r="I2729" s="2"/>
      <c r="M2729" s="6" t="str">
        <f t="shared" si="211"/>
        <v/>
      </c>
      <c r="N2729" s="7" t="str">
        <f>IF($D2729="", "", IF(COUNTIF(Budgets!$T$11:$T$20, $D2729)&gt;0, $F$9, IF(COUNTIF(Budgets!$T$22:$T$46, $D2729)&gt;0, $E$9, "")))</f>
        <v/>
      </c>
      <c r="P2729" s="12" t="str">
        <f t="shared" si="212"/>
        <v/>
      </c>
      <c r="R2729" s="12" t="str">
        <f t="shared" si="213"/>
        <v/>
      </c>
      <c r="T2729" s="12" t="str">
        <f ca="1">IFERROR(INDEX(Report!$BE$6:$BE$17, MATCH($P2729, Report!$AZ$6:$AZ$17, 0)), "")</f>
        <v/>
      </c>
      <c r="V2729" s="12" t="str">
        <f t="shared" ca="1" si="214"/>
        <v/>
      </c>
      <c r="X2729" s="12" t="str">
        <f>IF($B2729="", "", IF(OR(ISNUMBER($B2729)=FALSE, $B2729&lt;Report!$AX$6, $B2729&gt;Report!$AY$17), "Red", ""))</f>
        <v/>
      </c>
    </row>
    <row r="2730" spans="1:24" x14ac:dyDescent="0.25">
      <c r="A2730" s="2"/>
      <c r="B2730" s="86"/>
      <c r="C2730" s="87"/>
      <c r="D2730" s="88"/>
      <c r="E2730" s="89"/>
      <c r="F2730" s="90"/>
      <c r="G2730" s="2"/>
      <c r="H2730" s="38" t="str">
        <f t="shared" si="210"/>
        <v/>
      </c>
      <c r="I2730" s="2"/>
      <c r="M2730" s="6" t="str">
        <f t="shared" si="211"/>
        <v/>
      </c>
      <c r="N2730" s="7" t="str">
        <f>IF($D2730="", "", IF(COUNTIF(Budgets!$T$11:$T$20, $D2730)&gt;0, $F$9, IF(COUNTIF(Budgets!$T$22:$T$46, $D2730)&gt;0, $E$9, "")))</f>
        <v/>
      </c>
      <c r="P2730" s="12" t="str">
        <f t="shared" si="212"/>
        <v/>
      </c>
      <c r="R2730" s="12" t="str">
        <f t="shared" si="213"/>
        <v/>
      </c>
      <c r="T2730" s="12" t="str">
        <f ca="1">IFERROR(INDEX(Report!$BE$6:$BE$17, MATCH($P2730, Report!$AZ$6:$AZ$17, 0)), "")</f>
        <v/>
      </c>
      <c r="V2730" s="12" t="str">
        <f t="shared" ca="1" si="214"/>
        <v/>
      </c>
      <c r="X2730" s="12" t="str">
        <f>IF($B2730="", "", IF(OR(ISNUMBER($B2730)=FALSE, $B2730&lt;Report!$AX$6, $B2730&gt;Report!$AY$17), "Red", ""))</f>
        <v/>
      </c>
    </row>
    <row r="2731" spans="1:24" x14ac:dyDescent="0.25">
      <c r="A2731" s="2"/>
      <c r="B2731" s="86"/>
      <c r="C2731" s="87"/>
      <c r="D2731" s="88"/>
      <c r="E2731" s="89"/>
      <c r="F2731" s="90"/>
      <c r="G2731" s="2"/>
      <c r="H2731" s="38" t="str">
        <f t="shared" si="210"/>
        <v/>
      </c>
      <c r="I2731" s="2"/>
      <c r="M2731" s="6" t="str">
        <f t="shared" si="211"/>
        <v/>
      </c>
      <c r="N2731" s="7" t="str">
        <f>IF($D2731="", "", IF(COUNTIF(Budgets!$T$11:$T$20, $D2731)&gt;0, $F$9, IF(COUNTIF(Budgets!$T$22:$T$46, $D2731)&gt;0, $E$9, "")))</f>
        <v/>
      </c>
      <c r="P2731" s="12" t="str">
        <f t="shared" si="212"/>
        <v/>
      </c>
      <c r="R2731" s="12" t="str">
        <f t="shared" si="213"/>
        <v/>
      </c>
      <c r="T2731" s="12" t="str">
        <f ca="1">IFERROR(INDEX(Report!$BE$6:$BE$17, MATCH($P2731, Report!$AZ$6:$AZ$17, 0)), "")</f>
        <v/>
      </c>
      <c r="V2731" s="12" t="str">
        <f t="shared" ca="1" si="214"/>
        <v/>
      </c>
      <c r="X2731" s="12" t="str">
        <f>IF($B2731="", "", IF(OR(ISNUMBER($B2731)=FALSE, $B2731&lt;Report!$AX$6, $B2731&gt;Report!$AY$17), "Red", ""))</f>
        <v/>
      </c>
    </row>
    <row r="2732" spans="1:24" x14ac:dyDescent="0.25">
      <c r="A2732" s="2"/>
      <c r="B2732" s="86"/>
      <c r="C2732" s="87"/>
      <c r="D2732" s="88"/>
      <c r="E2732" s="89"/>
      <c r="F2732" s="90"/>
      <c r="G2732" s="2"/>
      <c r="H2732" s="38" t="str">
        <f t="shared" si="210"/>
        <v/>
      </c>
      <c r="I2732" s="2"/>
      <c r="M2732" s="6" t="str">
        <f t="shared" si="211"/>
        <v/>
      </c>
      <c r="N2732" s="7" t="str">
        <f>IF($D2732="", "", IF(COUNTIF(Budgets!$T$11:$T$20, $D2732)&gt;0, $F$9, IF(COUNTIF(Budgets!$T$22:$T$46, $D2732)&gt;0, $E$9, "")))</f>
        <v/>
      </c>
      <c r="P2732" s="12" t="str">
        <f t="shared" si="212"/>
        <v/>
      </c>
      <c r="R2732" s="12" t="str">
        <f t="shared" si="213"/>
        <v/>
      </c>
      <c r="T2732" s="12" t="str">
        <f ca="1">IFERROR(INDEX(Report!$BE$6:$BE$17, MATCH($P2732, Report!$AZ$6:$AZ$17, 0)), "")</f>
        <v/>
      </c>
      <c r="V2732" s="12" t="str">
        <f t="shared" ca="1" si="214"/>
        <v/>
      </c>
      <c r="X2732" s="12" t="str">
        <f>IF($B2732="", "", IF(OR(ISNUMBER($B2732)=FALSE, $B2732&lt;Report!$AX$6, $B2732&gt;Report!$AY$17), "Red", ""))</f>
        <v/>
      </c>
    </row>
    <row r="2733" spans="1:24" x14ac:dyDescent="0.25">
      <c r="A2733" s="2"/>
      <c r="B2733" s="86"/>
      <c r="C2733" s="87"/>
      <c r="D2733" s="88"/>
      <c r="E2733" s="89"/>
      <c r="F2733" s="90"/>
      <c r="G2733" s="2"/>
      <c r="H2733" s="38" t="str">
        <f t="shared" si="210"/>
        <v/>
      </c>
      <c r="I2733" s="2"/>
      <c r="M2733" s="6" t="str">
        <f t="shared" si="211"/>
        <v/>
      </c>
      <c r="N2733" s="7" t="str">
        <f>IF($D2733="", "", IF(COUNTIF(Budgets!$T$11:$T$20, $D2733)&gt;0, $F$9, IF(COUNTIF(Budgets!$T$22:$T$46, $D2733)&gt;0, $E$9, "")))</f>
        <v/>
      </c>
      <c r="P2733" s="12" t="str">
        <f t="shared" si="212"/>
        <v/>
      </c>
      <c r="R2733" s="12" t="str">
        <f t="shared" si="213"/>
        <v/>
      </c>
      <c r="T2733" s="12" t="str">
        <f ca="1">IFERROR(INDEX(Report!$BE$6:$BE$17, MATCH($P2733, Report!$AZ$6:$AZ$17, 0)), "")</f>
        <v/>
      </c>
      <c r="V2733" s="12" t="str">
        <f t="shared" ca="1" si="214"/>
        <v/>
      </c>
      <c r="X2733" s="12" t="str">
        <f>IF($B2733="", "", IF(OR(ISNUMBER($B2733)=FALSE, $B2733&lt;Report!$AX$6, $B2733&gt;Report!$AY$17), "Red", ""))</f>
        <v/>
      </c>
    </row>
    <row r="2734" spans="1:24" x14ac:dyDescent="0.25">
      <c r="A2734" s="2"/>
      <c r="B2734" s="86"/>
      <c r="C2734" s="87"/>
      <c r="D2734" s="88"/>
      <c r="E2734" s="89"/>
      <c r="F2734" s="90"/>
      <c r="G2734" s="2"/>
      <c r="H2734" s="38" t="str">
        <f t="shared" si="210"/>
        <v/>
      </c>
      <c r="I2734" s="2"/>
      <c r="M2734" s="6" t="str">
        <f t="shared" si="211"/>
        <v/>
      </c>
      <c r="N2734" s="7" t="str">
        <f>IF($D2734="", "", IF(COUNTIF(Budgets!$T$11:$T$20, $D2734)&gt;0, $F$9, IF(COUNTIF(Budgets!$T$22:$T$46, $D2734)&gt;0, $E$9, "")))</f>
        <v/>
      </c>
      <c r="P2734" s="12" t="str">
        <f t="shared" si="212"/>
        <v/>
      </c>
      <c r="R2734" s="12" t="str">
        <f t="shared" si="213"/>
        <v/>
      </c>
      <c r="T2734" s="12" t="str">
        <f ca="1">IFERROR(INDEX(Report!$BE$6:$BE$17, MATCH($P2734, Report!$AZ$6:$AZ$17, 0)), "")</f>
        <v/>
      </c>
      <c r="V2734" s="12" t="str">
        <f t="shared" ca="1" si="214"/>
        <v/>
      </c>
      <c r="X2734" s="12" t="str">
        <f>IF($B2734="", "", IF(OR(ISNUMBER($B2734)=FALSE, $B2734&lt;Report!$AX$6, $B2734&gt;Report!$AY$17), "Red", ""))</f>
        <v/>
      </c>
    </row>
    <row r="2735" spans="1:24" x14ac:dyDescent="0.25">
      <c r="A2735" s="2"/>
      <c r="B2735" s="86"/>
      <c r="C2735" s="87"/>
      <c r="D2735" s="88"/>
      <c r="E2735" s="89"/>
      <c r="F2735" s="90"/>
      <c r="G2735" s="2"/>
      <c r="H2735" s="38" t="str">
        <f t="shared" si="210"/>
        <v/>
      </c>
      <c r="I2735" s="2"/>
      <c r="M2735" s="6" t="str">
        <f t="shared" si="211"/>
        <v/>
      </c>
      <c r="N2735" s="7" t="str">
        <f>IF($D2735="", "", IF(COUNTIF(Budgets!$T$11:$T$20, $D2735)&gt;0, $F$9, IF(COUNTIF(Budgets!$T$22:$T$46, $D2735)&gt;0, $E$9, "")))</f>
        <v/>
      </c>
      <c r="P2735" s="12" t="str">
        <f t="shared" si="212"/>
        <v/>
      </c>
      <c r="R2735" s="12" t="str">
        <f t="shared" si="213"/>
        <v/>
      </c>
      <c r="T2735" s="12" t="str">
        <f ca="1">IFERROR(INDEX(Report!$BE$6:$BE$17, MATCH($P2735, Report!$AZ$6:$AZ$17, 0)), "")</f>
        <v/>
      </c>
      <c r="V2735" s="12" t="str">
        <f t="shared" ca="1" si="214"/>
        <v/>
      </c>
      <c r="X2735" s="12" t="str">
        <f>IF($B2735="", "", IF(OR(ISNUMBER($B2735)=FALSE, $B2735&lt;Report!$AX$6, $B2735&gt;Report!$AY$17), "Red", ""))</f>
        <v/>
      </c>
    </row>
    <row r="2736" spans="1:24" x14ac:dyDescent="0.25">
      <c r="A2736" s="2"/>
      <c r="B2736" s="86"/>
      <c r="C2736" s="87"/>
      <c r="D2736" s="88"/>
      <c r="E2736" s="89"/>
      <c r="F2736" s="90"/>
      <c r="G2736" s="2"/>
      <c r="H2736" s="38" t="str">
        <f t="shared" si="210"/>
        <v/>
      </c>
      <c r="I2736" s="2"/>
      <c r="M2736" s="6" t="str">
        <f t="shared" si="211"/>
        <v/>
      </c>
      <c r="N2736" s="7" t="str">
        <f>IF($D2736="", "", IF(COUNTIF(Budgets!$T$11:$T$20, $D2736)&gt;0, $F$9, IF(COUNTIF(Budgets!$T$22:$T$46, $D2736)&gt;0, $E$9, "")))</f>
        <v/>
      </c>
      <c r="P2736" s="12" t="str">
        <f t="shared" si="212"/>
        <v/>
      </c>
      <c r="R2736" s="12" t="str">
        <f t="shared" si="213"/>
        <v/>
      </c>
      <c r="T2736" s="12" t="str">
        <f ca="1">IFERROR(INDEX(Report!$BE$6:$BE$17, MATCH($P2736, Report!$AZ$6:$AZ$17, 0)), "")</f>
        <v/>
      </c>
      <c r="V2736" s="12" t="str">
        <f t="shared" ca="1" si="214"/>
        <v/>
      </c>
      <c r="X2736" s="12" t="str">
        <f>IF($B2736="", "", IF(OR(ISNUMBER($B2736)=FALSE, $B2736&lt;Report!$AX$6, $B2736&gt;Report!$AY$17), "Red", ""))</f>
        <v/>
      </c>
    </row>
    <row r="2737" spans="1:24" x14ac:dyDescent="0.25">
      <c r="A2737" s="2"/>
      <c r="B2737" s="86"/>
      <c r="C2737" s="87"/>
      <c r="D2737" s="88"/>
      <c r="E2737" s="89"/>
      <c r="F2737" s="90"/>
      <c r="G2737" s="2"/>
      <c r="H2737" s="38" t="str">
        <f t="shared" si="210"/>
        <v/>
      </c>
      <c r="I2737" s="2"/>
      <c r="M2737" s="6" t="str">
        <f t="shared" si="211"/>
        <v/>
      </c>
      <c r="N2737" s="7" t="str">
        <f>IF($D2737="", "", IF(COUNTIF(Budgets!$T$11:$T$20, $D2737)&gt;0, $F$9, IF(COUNTIF(Budgets!$T$22:$T$46, $D2737)&gt;0, $E$9, "")))</f>
        <v/>
      </c>
      <c r="P2737" s="12" t="str">
        <f t="shared" si="212"/>
        <v/>
      </c>
      <c r="R2737" s="12" t="str">
        <f t="shared" si="213"/>
        <v/>
      </c>
      <c r="T2737" s="12" t="str">
        <f ca="1">IFERROR(INDEX(Report!$BE$6:$BE$17, MATCH($P2737, Report!$AZ$6:$AZ$17, 0)), "")</f>
        <v/>
      </c>
      <c r="V2737" s="12" t="str">
        <f t="shared" ca="1" si="214"/>
        <v/>
      </c>
      <c r="X2737" s="12" t="str">
        <f>IF($B2737="", "", IF(OR(ISNUMBER($B2737)=FALSE, $B2737&lt;Report!$AX$6, $B2737&gt;Report!$AY$17), "Red", ""))</f>
        <v/>
      </c>
    </row>
    <row r="2738" spans="1:24" x14ac:dyDescent="0.25">
      <c r="A2738" s="2"/>
      <c r="B2738" s="86"/>
      <c r="C2738" s="87"/>
      <c r="D2738" s="88"/>
      <c r="E2738" s="89"/>
      <c r="F2738" s="90"/>
      <c r="G2738" s="2"/>
      <c r="H2738" s="38" t="str">
        <f t="shared" si="210"/>
        <v/>
      </c>
      <c r="I2738" s="2"/>
      <c r="M2738" s="6" t="str">
        <f t="shared" si="211"/>
        <v/>
      </c>
      <c r="N2738" s="7" t="str">
        <f>IF($D2738="", "", IF(COUNTIF(Budgets!$T$11:$T$20, $D2738)&gt;0, $F$9, IF(COUNTIF(Budgets!$T$22:$T$46, $D2738)&gt;0, $E$9, "")))</f>
        <v/>
      </c>
      <c r="P2738" s="12" t="str">
        <f t="shared" si="212"/>
        <v/>
      </c>
      <c r="R2738" s="12" t="str">
        <f t="shared" si="213"/>
        <v/>
      </c>
      <c r="T2738" s="12" t="str">
        <f ca="1">IFERROR(INDEX(Report!$BE$6:$BE$17, MATCH($P2738, Report!$AZ$6:$AZ$17, 0)), "")</f>
        <v/>
      </c>
      <c r="V2738" s="12" t="str">
        <f t="shared" ca="1" si="214"/>
        <v/>
      </c>
      <c r="X2738" s="12" t="str">
        <f>IF($B2738="", "", IF(OR(ISNUMBER($B2738)=FALSE, $B2738&lt;Report!$AX$6, $B2738&gt;Report!$AY$17), "Red", ""))</f>
        <v/>
      </c>
    </row>
    <row r="2739" spans="1:24" x14ac:dyDescent="0.25">
      <c r="A2739" s="2"/>
      <c r="B2739" s="86"/>
      <c r="C2739" s="87"/>
      <c r="D2739" s="88"/>
      <c r="E2739" s="89"/>
      <c r="F2739" s="90"/>
      <c r="G2739" s="2"/>
      <c r="H2739" s="38" t="str">
        <f t="shared" si="210"/>
        <v/>
      </c>
      <c r="I2739" s="2"/>
      <c r="M2739" s="6" t="str">
        <f t="shared" si="211"/>
        <v/>
      </c>
      <c r="N2739" s="7" t="str">
        <f>IF($D2739="", "", IF(COUNTIF(Budgets!$T$11:$T$20, $D2739)&gt;0, $F$9, IF(COUNTIF(Budgets!$T$22:$T$46, $D2739)&gt;0, $E$9, "")))</f>
        <v/>
      </c>
      <c r="P2739" s="12" t="str">
        <f t="shared" si="212"/>
        <v/>
      </c>
      <c r="R2739" s="12" t="str">
        <f t="shared" si="213"/>
        <v/>
      </c>
      <c r="T2739" s="12" t="str">
        <f ca="1">IFERROR(INDEX(Report!$BE$6:$BE$17, MATCH($P2739, Report!$AZ$6:$AZ$17, 0)), "")</f>
        <v/>
      </c>
      <c r="V2739" s="12" t="str">
        <f t="shared" ca="1" si="214"/>
        <v/>
      </c>
      <c r="X2739" s="12" t="str">
        <f>IF($B2739="", "", IF(OR(ISNUMBER($B2739)=FALSE, $B2739&lt;Report!$AX$6, $B2739&gt;Report!$AY$17), "Red", ""))</f>
        <v/>
      </c>
    </row>
    <row r="2740" spans="1:24" x14ac:dyDescent="0.25">
      <c r="A2740" s="2"/>
      <c r="B2740" s="86"/>
      <c r="C2740" s="87"/>
      <c r="D2740" s="88"/>
      <c r="E2740" s="89"/>
      <c r="F2740" s="90"/>
      <c r="G2740" s="2"/>
      <c r="H2740" s="38" t="str">
        <f t="shared" si="210"/>
        <v/>
      </c>
      <c r="I2740" s="2"/>
      <c r="M2740" s="6" t="str">
        <f t="shared" si="211"/>
        <v/>
      </c>
      <c r="N2740" s="7" t="str">
        <f>IF($D2740="", "", IF(COUNTIF(Budgets!$T$11:$T$20, $D2740)&gt;0, $F$9, IF(COUNTIF(Budgets!$T$22:$T$46, $D2740)&gt;0, $E$9, "")))</f>
        <v/>
      </c>
      <c r="P2740" s="12" t="str">
        <f t="shared" si="212"/>
        <v/>
      </c>
      <c r="R2740" s="12" t="str">
        <f t="shared" si="213"/>
        <v/>
      </c>
      <c r="T2740" s="12" t="str">
        <f ca="1">IFERROR(INDEX(Report!$BE$6:$BE$17, MATCH($P2740, Report!$AZ$6:$AZ$17, 0)), "")</f>
        <v/>
      </c>
      <c r="V2740" s="12" t="str">
        <f t="shared" ca="1" si="214"/>
        <v/>
      </c>
      <c r="X2740" s="12" t="str">
        <f>IF($B2740="", "", IF(OR(ISNUMBER($B2740)=FALSE, $B2740&lt;Report!$AX$6, $B2740&gt;Report!$AY$17), "Red", ""))</f>
        <v/>
      </c>
    </row>
    <row r="2741" spans="1:24" x14ac:dyDescent="0.25">
      <c r="A2741" s="2"/>
      <c r="B2741" s="86"/>
      <c r="C2741" s="87"/>
      <c r="D2741" s="88"/>
      <c r="E2741" s="89"/>
      <c r="F2741" s="90"/>
      <c r="G2741" s="2"/>
      <c r="H2741" s="38" t="str">
        <f t="shared" si="210"/>
        <v/>
      </c>
      <c r="I2741" s="2"/>
      <c r="M2741" s="6" t="str">
        <f t="shared" si="211"/>
        <v/>
      </c>
      <c r="N2741" s="7" t="str">
        <f>IF($D2741="", "", IF(COUNTIF(Budgets!$T$11:$T$20, $D2741)&gt;0, $F$9, IF(COUNTIF(Budgets!$T$22:$T$46, $D2741)&gt;0, $E$9, "")))</f>
        <v/>
      </c>
      <c r="P2741" s="12" t="str">
        <f t="shared" si="212"/>
        <v/>
      </c>
      <c r="R2741" s="12" t="str">
        <f t="shared" si="213"/>
        <v/>
      </c>
      <c r="T2741" s="12" t="str">
        <f ca="1">IFERROR(INDEX(Report!$BE$6:$BE$17, MATCH($P2741, Report!$AZ$6:$AZ$17, 0)), "")</f>
        <v/>
      </c>
      <c r="V2741" s="12" t="str">
        <f t="shared" ca="1" si="214"/>
        <v/>
      </c>
      <c r="X2741" s="12" t="str">
        <f>IF($B2741="", "", IF(OR(ISNUMBER($B2741)=FALSE, $B2741&lt;Report!$AX$6, $B2741&gt;Report!$AY$17), "Red", ""))</f>
        <v/>
      </c>
    </row>
    <row r="2742" spans="1:24" x14ac:dyDescent="0.25">
      <c r="A2742" s="2"/>
      <c r="B2742" s="86"/>
      <c r="C2742" s="87"/>
      <c r="D2742" s="88"/>
      <c r="E2742" s="89"/>
      <c r="F2742" s="90"/>
      <c r="G2742" s="2"/>
      <c r="H2742" s="38" t="str">
        <f t="shared" si="210"/>
        <v/>
      </c>
      <c r="I2742" s="2"/>
      <c r="M2742" s="6" t="str">
        <f t="shared" si="211"/>
        <v/>
      </c>
      <c r="N2742" s="7" t="str">
        <f>IF($D2742="", "", IF(COUNTIF(Budgets!$T$11:$T$20, $D2742)&gt;0, $F$9, IF(COUNTIF(Budgets!$T$22:$T$46, $D2742)&gt;0, $E$9, "")))</f>
        <v/>
      </c>
      <c r="P2742" s="12" t="str">
        <f t="shared" si="212"/>
        <v/>
      </c>
      <c r="R2742" s="12" t="str">
        <f t="shared" si="213"/>
        <v/>
      </c>
      <c r="T2742" s="12" t="str">
        <f ca="1">IFERROR(INDEX(Report!$BE$6:$BE$17, MATCH($P2742, Report!$AZ$6:$AZ$17, 0)), "")</f>
        <v/>
      </c>
      <c r="V2742" s="12" t="str">
        <f t="shared" ca="1" si="214"/>
        <v/>
      </c>
      <c r="X2742" s="12" t="str">
        <f>IF($B2742="", "", IF(OR(ISNUMBER($B2742)=FALSE, $B2742&lt;Report!$AX$6, $B2742&gt;Report!$AY$17), "Red", ""))</f>
        <v/>
      </c>
    </row>
    <row r="2743" spans="1:24" x14ac:dyDescent="0.25">
      <c r="A2743" s="2"/>
      <c r="B2743" s="86"/>
      <c r="C2743" s="87"/>
      <c r="D2743" s="88"/>
      <c r="E2743" s="89"/>
      <c r="F2743" s="90"/>
      <c r="G2743" s="2"/>
      <c r="H2743" s="38" t="str">
        <f t="shared" si="210"/>
        <v/>
      </c>
      <c r="I2743" s="2"/>
      <c r="M2743" s="6" t="str">
        <f t="shared" si="211"/>
        <v/>
      </c>
      <c r="N2743" s="7" t="str">
        <f>IF($D2743="", "", IF(COUNTIF(Budgets!$T$11:$T$20, $D2743)&gt;0, $F$9, IF(COUNTIF(Budgets!$T$22:$T$46, $D2743)&gt;0, $E$9, "")))</f>
        <v/>
      </c>
      <c r="P2743" s="12" t="str">
        <f t="shared" si="212"/>
        <v/>
      </c>
      <c r="R2743" s="12" t="str">
        <f t="shared" si="213"/>
        <v/>
      </c>
      <c r="T2743" s="12" t="str">
        <f ca="1">IFERROR(INDEX(Report!$BE$6:$BE$17, MATCH($P2743, Report!$AZ$6:$AZ$17, 0)), "")</f>
        <v/>
      </c>
      <c r="V2743" s="12" t="str">
        <f t="shared" ca="1" si="214"/>
        <v/>
      </c>
      <c r="X2743" s="12" t="str">
        <f>IF($B2743="", "", IF(OR(ISNUMBER($B2743)=FALSE, $B2743&lt;Report!$AX$6, $B2743&gt;Report!$AY$17), "Red", ""))</f>
        <v/>
      </c>
    </row>
    <row r="2744" spans="1:24" x14ac:dyDescent="0.25">
      <c r="A2744" s="2"/>
      <c r="B2744" s="86"/>
      <c r="C2744" s="87"/>
      <c r="D2744" s="88"/>
      <c r="E2744" s="89"/>
      <c r="F2744" s="90"/>
      <c r="G2744" s="2"/>
      <c r="H2744" s="38" t="str">
        <f t="shared" si="210"/>
        <v/>
      </c>
      <c r="I2744" s="2"/>
      <c r="M2744" s="6" t="str">
        <f t="shared" si="211"/>
        <v/>
      </c>
      <c r="N2744" s="7" t="str">
        <f>IF($D2744="", "", IF(COUNTIF(Budgets!$T$11:$T$20, $D2744)&gt;0, $F$9, IF(COUNTIF(Budgets!$T$22:$T$46, $D2744)&gt;0, $E$9, "")))</f>
        <v/>
      </c>
      <c r="P2744" s="12" t="str">
        <f t="shared" si="212"/>
        <v/>
      </c>
      <c r="R2744" s="12" t="str">
        <f t="shared" si="213"/>
        <v/>
      </c>
      <c r="T2744" s="12" t="str">
        <f ca="1">IFERROR(INDEX(Report!$BE$6:$BE$17, MATCH($P2744, Report!$AZ$6:$AZ$17, 0)), "")</f>
        <v/>
      </c>
      <c r="V2744" s="12" t="str">
        <f t="shared" ca="1" si="214"/>
        <v/>
      </c>
      <c r="X2744" s="12" t="str">
        <f>IF($B2744="", "", IF(OR(ISNUMBER($B2744)=FALSE, $B2744&lt;Report!$AX$6, $B2744&gt;Report!$AY$17), "Red", ""))</f>
        <v/>
      </c>
    </row>
    <row r="2745" spans="1:24" x14ac:dyDescent="0.25">
      <c r="A2745" s="2"/>
      <c r="B2745" s="86"/>
      <c r="C2745" s="87"/>
      <c r="D2745" s="88"/>
      <c r="E2745" s="89"/>
      <c r="F2745" s="90"/>
      <c r="G2745" s="2"/>
      <c r="H2745" s="38" t="str">
        <f t="shared" si="210"/>
        <v/>
      </c>
      <c r="I2745" s="2"/>
      <c r="M2745" s="6" t="str">
        <f t="shared" si="211"/>
        <v/>
      </c>
      <c r="N2745" s="7" t="str">
        <f>IF($D2745="", "", IF(COUNTIF(Budgets!$T$11:$T$20, $D2745)&gt;0, $F$9, IF(COUNTIF(Budgets!$T$22:$T$46, $D2745)&gt;0, $E$9, "")))</f>
        <v/>
      </c>
      <c r="P2745" s="12" t="str">
        <f t="shared" si="212"/>
        <v/>
      </c>
      <c r="R2745" s="12" t="str">
        <f t="shared" si="213"/>
        <v/>
      </c>
      <c r="T2745" s="12" t="str">
        <f ca="1">IFERROR(INDEX(Report!$BE$6:$BE$17, MATCH($P2745, Report!$AZ$6:$AZ$17, 0)), "")</f>
        <v/>
      </c>
      <c r="V2745" s="12" t="str">
        <f t="shared" ca="1" si="214"/>
        <v/>
      </c>
      <c r="X2745" s="12" t="str">
        <f>IF($B2745="", "", IF(OR(ISNUMBER($B2745)=FALSE, $B2745&lt;Report!$AX$6, $B2745&gt;Report!$AY$17), "Red", ""))</f>
        <v/>
      </c>
    </row>
    <row r="2746" spans="1:24" x14ac:dyDescent="0.25">
      <c r="A2746" s="2"/>
      <c r="B2746" s="86"/>
      <c r="C2746" s="87"/>
      <c r="D2746" s="88"/>
      <c r="E2746" s="89"/>
      <c r="F2746" s="90"/>
      <c r="G2746" s="2"/>
      <c r="H2746" s="38" t="str">
        <f t="shared" si="210"/>
        <v/>
      </c>
      <c r="I2746" s="2"/>
      <c r="M2746" s="6" t="str">
        <f t="shared" si="211"/>
        <v/>
      </c>
      <c r="N2746" s="7" t="str">
        <f>IF($D2746="", "", IF(COUNTIF(Budgets!$T$11:$T$20, $D2746)&gt;0, $F$9, IF(COUNTIF(Budgets!$T$22:$T$46, $D2746)&gt;0, $E$9, "")))</f>
        <v/>
      </c>
      <c r="P2746" s="12" t="str">
        <f t="shared" si="212"/>
        <v/>
      </c>
      <c r="R2746" s="12" t="str">
        <f t="shared" si="213"/>
        <v/>
      </c>
      <c r="T2746" s="12" t="str">
        <f ca="1">IFERROR(INDEX(Report!$BE$6:$BE$17, MATCH($P2746, Report!$AZ$6:$AZ$17, 0)), "")</f>
        <v/>
      </c>
      <c r="V2746" s="12" t="str">
        <f t="shared" ca="1" si="214"/>
        <v/>
      </c>
      <c r="X2746" s="12" t="str">
        <f>IF($B2746="", "", IF(OR(ISNUMBER($B2746)=FALSE, $B2746&lt;Report!$AX$6, $B2746&gt;Report!$AY$17), "Red", ""))</f>
        <v/>
      </c>
    </row>
    <row r="2747" spans="1:24" x14ac:dyDescent="0.25">
      <c r="A2747" s="2"/>
      <c r="B2747" s="86"/>
      <c r="C2747" s="87"/>
      <c r="D2747" s="88"/>
      <c r="E2747" s="89"/>
      <c r="F2747" s="90"/>
      <c r="G2747" s="2"/>
      <c r="H2747" s="38" t="str">
        <f t="shared" si="210"/>
        <v/>
      </c>
      <c r="I2747" s="2"/>
      <c r="M2747" s="6" t="str">
        <f t="shared" si="211"/>
        <v/>
      </c>
      <c r="N2747" s="7" t="str">
        <f>IF($D2747="", "", IF(COUNTIF(Budgets!$T$11:$T$20, $D2747)&gt;0, $F$9, IF(COUNTIF(Budgets!$T$22:$T$46, $D2747)&gt;0, $E$9, "")))</f>
        <v/>
      </c>
      <c r="P2747" s="12" t="str">
        <f t="shared" si="212"/>
        <v/>
      </c>
      <c r="R2747" s="12" t="str">
        <f t="shared" si="213"/>
        <v/>
      </c>
      <c r="T2747" s="12" t="str">
        <f ca="1">IFERROR(INDEX(Report!$BE$6:$BE$17, MATCH($P2747, Report!$AZ$6:$AZ$17, 0)), "")</f>
        <v/>
      </c>
      <c r="V2747" s="12" t="str">
        <f t="shared" ca="1" si="214"/>
        <v/>
      </c>
      <c r="X2747" s="12" t="str">
        <f>IF($B2747="", "", IF(OR(ISNUMBER($B2747)=FALSE, $B2747&lt;Report!$AX$6, $B2747&gt;Report!$AY$17), "Red", ""))</f>
        <v/>
      </c>
    </row>
    <row r="2748" spans="1:24" x14ac:dyDescent="0.25">
      <c r="A2748" s="2"/>
      <c r="B2748" s="86"/>
      <c r="C2748" s="87"/>
      <c r="D2748" s="88"/>
      <c r="E2748" s="89"/>
      <c r="F2748" s="90"/>
      <c r="G2748" s="2"/>
      <c r="H2748" s="38" t="str">
        <f t="shared" si="210"/>
        <v/>
      </c>
      <c r="I2748" s="2"/>
      <c r="M2748" s="6" t="str">
        <f t="shared" si="211"/>
        <v/>
      </c>
      <c r="N2748" s="7" t="str">
        <f>IF($D2748="", "", IF(COUNTIF(Budgets!$T$11:$T$20, $D2748)&gt;0, $F$9, IF(COUNTIF(Budgets!$T$22:$T$46, $D2748)&gt;0, $E$9, "")))</f>
        <v/>
      </c>
      <c r="P2748" s="12" t="str">
        <f t="shared" si="212"/>
        <v/>
      </c>
      <c r="R2748" s="12" t="str">
        <f t="shared" si="213"/>
        <v/>
      </c>
      <c r="T2748" s="12" t="str">
        <f ca="1">IFERROR(INDEX(Report!$BE$6:$BE$17, MATCH($P2748, Report!$AZ$6:$AZ$17, 0)), "")</f>
        <v/>
      </c>
      <c r="V2748" s="12" t="str">
        <f t="shared" ca="1" si="214"/>
        <v/>
      </c>
      <c r="X2748" s="12" t="str">
        <f>IF($B2748="", "", IF(OR(ISNUMBER($B2748)=FALSE, $B2748&lt;Report!$AX$6, $B2748&gt;Report!$AY$17), "Red", ""))</f>
        <v/>
      </c>
    </row>
    <row r="2749" spans="1:24" x14ac:dyDescent="0.25">
      <c r="A2749" s="2"/>
      <c r="B2749" s="86"/>
      <c r="C2749" s="87"/>
      <c r="D2749" s="88"/>
      <c r="E2749" s="89"/>
      <c r="F2749" s="90"/>
      <c r="G2749" s="2"/>
      <c r="H2749" s="38" t="str">
        <f t="shared" si="210"/>
        <v/>
      </c>
      <c r="I2749" s="2"/>
      <c r="M2749" s="6" t="str">
        <f t="shared" si="211"/>
        <v/>
      </c>
      <c r="N2749" s="7" t="str">
        <f>IF($D2749="", "", IF(COUNTIF(Budgets!$T$11:$T$20, $D2749)&gt;0, $F$9, IF(COUNTIF(Budgets!$T$22:$T$46, $D2749)&gt;0, $E$9, "")))</f>
        <v/>
      </c>
      <c r="P2749" s="12" t="str">
        <f t="shared" si="212"/>
        <v/>
      </c>
      <c r="R2749" s="12" t="str">
        <f t="shared" si="213"/>
        <v/>
      </c>
      <c r="T2749" s="12" t="str">
        <f ca="1">IFERROR(INDEX(Report!$BE$6:$BE$17, MATCH($P2749, Report!$AZ$6:$AZ$17, 0)), "")</f>
        <v/>
      </c>
      <c r="V2749" s="12" t="str">
        <f t="shared" ca="1" si="214"/>
        <v/>
      </c>
      <c r="X2749" s="12" t="str">
        <f>IF($B2749="", "", IF(OR(ISNUMBER($B2749)=FALSE, $B2749&lt;Report!$AX$6, $B2749&gt;Report!$AY$17), "Red", ""))</f>
        <v/>
      </c>
    </row>
    <row r="2750" spans="1:24" x14ac:dyDescent="0.25">
      <c r="A2750" s="2"/>
      <c r="B2750" s="86"/>
      <c r="C2750" s="87"/>
      <c r="D2750" s="88"/>
      <c r="E2750" s="89"/>
      <c r="F2750" s="90"/>
      <c r="G2750" s="2"/>
      <c r="H2750" s="38" t="str">
        <f t="shared" si="210"/>
        <v/>
      </c>
      <c r="I2750" s="2"/>
      <c r="M2750" s="6" t="str">
        <f t="shared" si="211"/>
        <v/>
      </c>
      <c r="N2750" s="7" t="str">
        <f>IF($D2750="", "", IF(COUNTIF(Budgets!$T$11:$T$20, $D2750)&gt;0, $F$9, IF(COUNTIF(Budgets!$T$22:$T$46, $D2750)&gt;0, $E$9, "")))</f>
        <v/>
      </c>
      <c r="P2750" s="12" t="str">
        <f t="shared" si="212"/>
        <v/>
      </c>
      <c r="R2750" s="12" t="str">
        <f t="shared" si="213"/>
        <v/>
      </c>
      <c r="T2750" s="12" t="str">
        <f ca="1">IFERROR(INDEX(Report!$BE$6:$BE$17, MATCH($P2750, Report!$AZ$6:$AZ$17, 0)), "")</f>
        <v/>
      </c>
      <c r="V2750" s="12" t="str">
        <f t="shared" ca="1" si="214"/>
        <v/>
      </c>
      <c r="X2750" s="12" t="str">
        <f>IF($B2750="", "", IF(OR(ISNUMBER($B2750)=FALSE, $B2750&lt;Report!$AX$6, $B2750&gt;Report!$AY$17), "Red", ""))</f>
        <v/>
      </c>
    </row>
    <row r="2751" spans="1:24" x14ac:dyDescent="0.25">
      <c r="A2751" s="2"/>
      <c r="B2751" s="86"/>
      <c r="C2751" s="87"/>
      <c r="D2751" s="88"/>
      <c r="E2751" s="89"/>
      <c r="F2751" s="90"/>
      <c r="G2751" s="2"/>
      <c r="H2751" s="38" t="str">
        <f t="shared" si="210"/>
        <v/>
      </c>
      <c r="I2751" s="2"/>
      <c r="M2751" s="6" t="str">
        <f t="shared" si="211"/>
        <v/>
      </c>
      <c r="N2751" s="7" t="str">
        <f>IF($D2751="", "", IF(COUNTIF(Budgets!$T$11:$T$20, $D2751)&gt;0, $F$9, IF(COUNTIF(Budgets!$T$22:$T$46, $D2751)&gt;0, $E$9, "")))</f>
        <v/>
      </c>
      <c r="P2751" s="12" t="str">
        <f t="shared" si="212"/>
        <v/>
      </c>
      <c r="R2751" s="12" t="str">
        <f t="shared" si="213"/>
        <v/>
      </c>
      <c r="T2751" s="12" t="str">
        <f ca="1">IFERROR(INDEX(Report!$BE$6:$BE$17, MATCH($P2751, Report!$AZ$6:$AZ$17, 0)), "")</f>
        <v/>
      </c>
      <c r="V2751" s="12" t="str">
        <f t="shared" ca="1" si="214"/>
        <v/>
      </c>
      <c r="X2751" s="12" t="str">
        <f>IF($B2751="", "", IF(OR(ISNUMBER($B2751)=FALSE, $B2751&lt;Report!$AX$6, $B2751&gt;Report!$AY$17), "Red", ""))</f>
        <v/>
      </c>
    </row>
    <row r="2752" spans="1:24" x14ac:dyDescent="0.25">
      <c r="A2752" s="2"/>
      <c r="B2752" s="86"/>
      <c r="C2752" s="87"/>
      <c r="D2752" s="88"/>
      <c r="E2752" s="89"/>
      <c r="F2752" s="90"/>
      <c r="G2752" s="2"/>
      <c r="H2752" s="38" t="str">
        <f t="shared" si="210"/>
        <v/>
      </c>
      <c r="I2752" s="2"/>
      <c r="M2752" s="6" t="str">
        <f t="shared" si="211"/>
        <v/>
      </c>
      <c r="N2752" s="7" t="str">
        <f>IF($D2752="", "", IF(COUNTIF(Budgets!$T$11:$T$20, $D2752)&gt;0, $F$9, IF(COUNTIF(Budgets!$T$22:$T$46, $D2752)&gt;0, $E$9, "")))</f>
        <v/>
      </c>
      <c r="P2752" s="12" t="str">
        <f t="shared" si="212"/>
        <v/>
      </c>
      <c r="R2752" s="12" t="str">
        <f t="shared" si="213"/>
        <v/>
      </c>
      <c r="T2752" s="12" t="str">
        <f ca="1">IFERROR(INDEX(Report!$BE$6:$BE$17, MATCH($P2752, Report!$AZ$6:$AZ$17, 0)), "")</f>
        <v/>
      </c>
      <c r="V2752" s="12" t="str">
        <f t="shared" ca="1" si="214"/>
        <v/>
      </c>
      <c r="X2752" s="12" t="str">
        <f>IF($B2752="", "", IF(OR(ISNUMBER($B2752)=FALSE, $B2752&lt;Report!$AX$6, $B2752&gt;Report!$AY$17), "Red", ""))</f>
        <v/>
      </c>
    </row>
    <row r="2753" spans="1:24" x14ac:dyDescent="0.25">
      <c r="A2753" s="2"/>
      <c r="B2753" s="86"/>
      <c r="C2753" s="87"/>
      <c r="D2753" s="88"/>
      <c r="E2753" s="89"/>
      <c r="F2753" s="90"/>
      <c r="G2753" s="2"/>
      <c r="H2753" s="38" t="str">
        <f t="shared" si="210"/>
        <v/>
      </c>
      <c r="I2753" s="2"/>
      <c r="M2753" s="6" t="str">
        <f t="shared" si="211"/>
        <v/>
      </c>
      <c r="N2753" s="7" t="str">
        <f>IF($D2753="", "", IF(COUNTIF(Budgets!$T$11:$T$20, $D2753)&gt;0, $F$9, IF(COUNTIF(Budgets!$T$22:$T$46, $D2753)&gt;0, $E$9, "")))</f>
        <v/>
      </c>
      <c r="P2753" s="12" t="str">
        <f t="shared" si="212"/>
        <v/>
      </c>
      <c r="R2753" s="12" t="str">
        <f t="shared" si="213"/>
        <v/>
      </c>
      <c r="T2753" s="12" t="str">
        <f ca="1">IFERROR(INDEX(Report!$BE$6:$BE$17, MATCH($P2753, Report!$AZ$6:$AZ$17, 0)), "")</f>
        <v/>
      </c>
      <c r="V2753" s="12" t="str">
        <f t="shared" ca="1" si="214"/>
        <v/>
      </c>
      <c r="X2753" s="12" t="str">
        <f>IF($B2753="", "", IF(OR(ISNUMBER($B2753)=FALSE, $B2753&lt;Report!$AX$6, $B2753&gt;Report!$AY$17), "Red", ""))</f>
        <v/>
      </c>
    </row>
    <row r="2754" spans="1:24" x14ac:dyDescent="0.25">
      <c r="A2754" s="2"/>
      <c r="B2754" s="86"/>
      <c r="C2754" s="87"/>
      <c r="D2754" s="88"/>
      <c r="E2754" s="89"/>
      <c r="F2754" s="90"/>
      <c r="G2754" s="2"/>
      <c r="H2754" s="38" t="str">
        <f t="shared" si="210"/>
        <v/>
      </c>
      <c r="I2754" s="2"/>
      <c r="M2754" s="6" t="str">
        <f t="shared" si="211"/>
        <v/>
      </c>
      <c r="N2754" s="7" t="str">
        <f>IF($D2754="", "", IF(COUNTIF(Budgets!$T$11:$T$20, $D2754)&gt;0, $F$9, IF(COUNTIF(Budgets!$T$22:$T$46, $D2754)&gt;0, $E$9, "")))</f>
        <v/>
      </c>
      <c r="P2754" s="12" t="str">
        <f t="shared" si="212"/>
        <v/>
      </c>
      <c r="R2754" s="12" t="str">
        <f t="shared" si="213"/>
        <v/>
      </c>
      <c r="T2754" s="12" t="str">
        <f ca="1">IFERROR(INDEX(Report!$BE$6:$BE$17, MATCH($P2754, Report!$AZ$6:$AZ$17, 0)), "")</f>
        <v/>
      </c>
      <c r="V2754" s="12" t="str">
        <f t="shared" ca="1" si="214"/>
        <v/>
      </c>
      <c r="X2754" s="12" t="str">
        <f>IF($B2754="", "", IF(OR(ISNUMBER($B2754)=FALSE, $B2754&lt;Report!$AX$6, $B2754&gt;Report!$AY$17), "Red", ""))</f>
        <v/>
      </c>
    </row>
    <row r="2755" spans="1:24" x14ac:dyDescent="0.25">
      <c r="A2755" s="2"/>
      <c r="B2755" s="86"/>
      <c r="C2755" s="87"/>
      <c r="D2755" s="88"/>
      <c r="E2755" s="89"/>
      <c r="F2755" s="90"/>
      <c r="G2755" s="2"/>
      <c r="H2755" s="38" t="str">
        <f t="shared" si="210"/>
        <v/>
      </c>
      <c r="I2755" s="2"/>
      <c r="M2755" s="6" t="str">
        <f t="shared" si="211"/>
        <v/>
      </c>
      <c r="N2755" s="7" t="str">
        <f>IF($D2755="", "", IF(COUNTIF(Budgets!$T$11:$T$20, $D2755)&gt;0, $F$9, IF(COUNTIF(Budgets!$T$22:$T$46, $D2755)&gt;0, $E$9, "")))</f>
        <v/>
      </c>
      <c r="P2755" s="12" t="str">
        <f t="shared" si="212"/>
        <v/>
      </c>
      <c r="R2755" s="12" t="str">
        <f t="shared" si="213"/>
        <v/>
      </c>
      <c r="T2755" s="12" t="str">
        <f ca="1">IFERROR(INDEX(Report!$BE$6:$BE$17, MATCH($P2755, Report!$AZ$6:$AZ$17, 0)), "")</f>
        <v/>
      </c>
      <c r="V2755" s="12" t="str">
        <f t="shared" ca="1" si="214"/>
        <v/>
      </c>
      <c r="X2755" s="12" t="str">
        <f>IF($B2755="", "", IF(OR(ISNUMBER($B2755)=FALSE, $B2755&lt;Report!$AX$6, $B2755&gt;Report!$AY$17), "Red", ""))</f>
        <v/>
      </c>
    </row>
    <row r="2756" spans="1:24" x14ac:dyDescent="0.25">
      <c r="A2756" s="2"/>
      <c r="B2756" s="86"/>
      <c r="C2756" s="87"/>
      <c r="D2756" s="88"/>
      <c r="E2756" s="89"/>
      <c r="F2756" s="90"/>
      <c r="G2756" s="2"/>
      <c r="H2756" s="38" t="str">
        <f t="shared" si="210"/>
        <v/>
      </c>
      <c r="I2756" s="2"/>
      <c r="M2756" s="6" t="str">
        <f t="shared" si="211"/>
        <v/>
      </c>
      <c r="N2756" s="7" t="str">
        <f>IF($D2756="", "", IF(COUNTIF(Budgets!$T$11:$T$20, $D2756)&gt;0, $F$9, IF(COUNTIF(Budgets!$T$22:$T$46, $D2756)&gt;0, $E$9, "")))</f>
        <v/>
      </c>
      <c r="P2756" s="12" t="str">
        <f t="shared" si="212"/>
        <v/>
      </c>
      <c r="R2756" s="12" t="str">
        <f t="shared" si="213"/>
        <v/>
      </c>
      <c r="T2756" s="12" t="str">
        <f ca="1">IFERROR(INDEX(Report!$BE$6:$BE$17, MATCH($P2756, Report!$AZ$6:$AZ$17, 0)), "")</f>
        <v/>
      </c>
      <c r="V2756" s="12" t="str">
        <f t="shared" ca="1" si="214"/>
        <v/>
      </c>
      <c r="X2756" s="12" t="str">
        <f>IF($B2756="", "", IF(OR(ISNUMBER($B2756)=FALSE, $B2756&lt;Report!$AX$6, $B2756&gt;Report!$AY$17), "Red", ""))</f>
        <v/>
      </c>
    </row>
    <row r="2757" spans="1:24" x14ac:dyDescent="0.25">
      <c r="A2757" s="2"/>
      <c r="B2757" s="86"/>
      <c r="C2757" s="87"/>
      <c r="D2757" s="88"/>
      <c r="E2757" s="89"/>
      <c r="F2757" s="90"/>
      <c r="G2757" s="2"/>
      <c r="H2757" s="38" t="str">
        <f t="shared" si="210"/>
        <v/>
      </c>
      <c r="I2757" s="2"/>
      <c r="M2757" s="6" t="str">
        <f t="shared" si="211"/>
        <v/>
      </c>
      <c r="N2757" s="7" t="str">
        <f>IF($D2757="", "", IF(COUNTIF(Budgets!$T$11:$T$20, $D2757)&gt;0, $F$9, IF(COUNTIF(Budgets!$T$22:$T$46, $D2757)&gt;0, $E$9, "")))</f>
        <v/>
      </c>
      <c r="P2757" s="12" t="str">
        <f t="shared" si="212"/>
        <v/>
      </c>
      <c r="R2757" s="12" t="str">
        <f t="shared" si="213"/>
        <v/>
      </c>
      <c r="T2757" s="12" t="str">
        <f ca="1">IFERROR(INDEX(Report!$BE$6:$BE$17, MATCH($P2757, Report!$AZ$6:$AZ$17, 0)), "")</f>
        <v/>
      </c>
      <c r="V2757" s="12" t="str">
        <f t="shared" ca="1" si="214"/>
        <v/>
      </c>
      <c r="X2757" s="12" t="str">
        <f>IF($B2757="", "", IF(OR(ISNUMBER($B2757)=FALSE, $B2757&lt;Report!$AX$6, $B2757&gt;Report!$AY$17), "Red", ""))</f>
        <v/>
      </c>
    </row>
    <row r="2758" spans="1:24" x14ac:dyDescent="0.25">
      <c r="A2758" s="2"/>
      <c r="B2758" s="86"/>
      <c r="C2758" s="87"/>
      <c r="D2758" s="88"/>
      <c r="E2758" s="89"/>
      <c r="F2758" s="90"/>
      <c r="G2758" s="2"/>
      <c r="H2758" s="38" t="str">
        <f t="shared" si="210"/>
        <v/>
      </c>
      <c r="I2758" s="2"/>
      <c r="M2758" s="6" t="str">
        <f t="shared" si="211"/>
        <v/>
      </c>
      <c r="N2758" s="7" t="str">
        <f>IF($D2758="", "", IF(COUNTIF(Budgets!$T$11:$T$20, $D2758)&gt;0, $F$9, IF(COUNTIF(Budgets!$T$22:$T$46, $D2758)&gt;0, $E$9, "")))</f>
        <v/>
      </c>
      <c r="P2758" s="12" t="str">
        <f t="shared" si="212"/>
        <v/>
      </c>
      <c r="R2758" s="12" t="str">
        <f t="shared" si="213"/>
        <v/>
      </c>
      <c r="T2758" s="12" t="str">
        <f ca="1">IFERROR(INDEX(Report!$BE$6:$BE$17, MATCH($P2758, Report!$AZ$6:$AZ$17, 0)), "")</f>
        <v/>
      </c>
      <c r="V2758" s="12" t="str">
        <f t="shared" ca="1" si="214"/>
        <v/>
      </c>
      <c r="X2758" s="12" t="str">
        <f>IF($B2758="", "", IF(OR(ISNUMBER($B2758)=FALSE, $B2758&lt;Report!$AX$6, $B2758&gt;Report!$AY$17), "Red", ""))</f>
        <v/>
      </c>
    </row>
    <row r="2759" spans="1:24" x14ac:dyDescent="0.25">
      <c r="A2759" s="2"/>
      <c r="B2759" s="86"/>
      <c r="C2759" s="87"/>
      <c r="D2759" s="88"/>
      <c r="E2759" s="89"/>
      <c r="F2759" s="90"/>
      <c r="G2759" s="2"/>
      <c r="H2759" s="38" t="str">
        <f t="shared" si="210"/>
        <v/>
      </c>
      <c r="I2759" s="2"/>
      <c r="M2759" s="6" t="str">
        <f t="shared" si="211"/>
        <v/>
      </c>
      <c r="N2759" s="7" t="str">
        <f>IF($D2759="", "", IF(COUNTIF(Budgets!$T$11:$T$20, $D2759)&gt;0, $F$9, IF(COUNTIF(Budgets!$T$22:$T$46, $D2759)&gt;0, $E$9, "")))</f>
        <v/>
      </c>
      <c r="P2759" s="12" t="str">
        <f t="shared" si="212"/>
        <v/>
      </c>
      <c r="R2759" s="12" t="str">
        <f t="shared" si="213"/>
        <v/>
      </c>
      <c r="T2759" s="12" t="str">
        <f ca="1">IFERROR(INDEX(Report!$BE$6:$BE$17, MATCH($P2759, Report!$AZ$6:$AZ$17, 0)), "")</f>
        <v/>
      </c>
      <c r="V2759" s="12" t="str">
        <f t="shared" ca="1" si="214"/>
        <v/>
      </c>
      <c r="X2759" s="12" t="str">
        <f>IF($B2759="", "", IF(OR(ISNUMBER($B2759)=FALSE, $B2759&lt;Report!$AX$6, $B2759&gt;Report!$AY$17), "Red", ""))</f>
        <v/>
      </c>
    </row>
    <row r="2760" spans="1:24" x14ac:dyDescent="0.25">
      <c r="A2760" s="2"/>
      <c r="B2760" s="86"/>
      <c r="C2760" s="87"/>
      <c r="D2760" s="88"/>
      <c r="E2760" s="89"/>
      <c r="F2760" s="90"/>
      <c r="G2760" s="2"/>
      <c r="H2760" s="38" t="str">
        <f t="shared" si="210"/>
        <v/>
      </c>
      <c r="I2760" s="2"/>
      <c r="M2760" s="6" t="str">
        <f t="shared" si="211"/>
        <v/>
      </c>
      <c r="N2760" s="7" t="str">
        <f>IF($D2760="", "", IF(COUNTIF(Budgets!$T$11:$T$20, $D2760)&gt;0, $F$9, IF(COUNTIF(Budgets!$T$22:$T$46, $D2760)&gt;0, $E$9, "")))</f>
        <v/>
      </c>
      <c r="P2760" s="12" t="str">
        <f t="shared" si="212"/>
        <v/>
      </c>
      <c r="R2760" s="12" t="str">
        <f t="shared" si="213"/>
        <v/>
      </c>
      <c r="T2760" s="12" t="str">
        <f ca="1">IFERROR(INDEX(Report!$BE$6:$BE$17, MATCH($P2760, Report!$AZ$6:$AZ$17, 0)), "")</f>
        <v/>
      </c>
      <c r="V2760" s="12" t="str">
        <f t="shared" ca="1" si="214"/>
        <v/>
      </c>
      <c r="X2760" s="12" t="str">
        <f>IF($B2760="", "", IF(OR(ISNUMBER($B2760)=FALSE, $B2760&lt;Report!$AX$6, $B2760&gt;Report!$AY$17), "Red", ""))</f>
        <v/>
      </c>
    </row>
    <row r="2761" spans="1:24" x14ac:dyDescent="0.25">
      <c r="A2761" s="2"/>
      <c r="B2761" s="86"/>
      <c r="C2761" s="87"/>
      <c r="D2761" s="88"/>
      <c r="E2761" s="89"/>
      <c r="F2761" s="90"/>
      <c r="G2761" s="2"/>
      <c r="H2761" s="38" t="str">
        <f t="shared" si="210"/>
        <v/>
      </c>
      <c r="I2761" s="2"/>
      <c r="M2761" s="6" t="str">
        <f t="shared" si="211"/>
        <v/>
      </c>
      <c r="N2761" s="7" t="str">
        <f>IF($D2761="", "", IF(COUNTIF(Budgets!$T$11:$T$20, $D2761)&gt;0, $F$9, IF(COUNTIF(Budgets!$T$22:$T$46, $D2761)&gt;0, $E$9, "")))</f>
        <v/>
      </c>
      <c r="P2761" s="12" t="str">
        <f t="shared" si="212"/>
        <v/>
      </c>
      <c r="R2761" s="12" t="str">
        <f t="shared" si="213"/>
        <v/>
      </c>
      <c r="T2761" s="12" t="str">
        <f ca="1">IFERROR(INDEX(Report!$BE$6:$BE$17, MATCH($P2761, Report!$AZ$6:$AZ$17, 0)), "")</f>
        <v/>
      </c>
      <c r="V2761" s="12" t="str">
        <f t="shared" ca="1" si="214"/>
        <v/>
      </c>
      <c r="X2761" s="12" t="str">
        <f>IF($B2761="", "", IF(OR(ISNUMBER($B2761)=FALSE, $B2761&lt;Report!$AX$6, $B2761&gt;Report!$AY$17), "Red", ""))</f>
        <v/>
      </c>
    </row>
    <row r="2762" spans="1:24" x14ac:dyDescent="0.25">
      <c r="A2762" s="2"/>
      <c r="B2762" s="86"/>
      <c r="C2762" s="87"/>
      <c r="D2762" s="88"/>
      <c r="E2762" s="89"/>
      <c r="F2762" s="90"/>
      <c r="G2762" s="2"/>
      <c r="H2762" s="38" t="str">
        <f t="shared" si="210"/>
        <v/>
      </c>
      <c r="I2762" s="2"/>
      <c r="M2762" s="6" t="str">
        <f t="shared" si="211"/>
        <v/>
      </c>
      <c r="N2762" s="7" t="str">
        <f>IF($D2762="", "", IF(COUNTIF(Budgets!$T$11:$T$20, $D2762)&gt;0, $F$9, IF(COUNTIF(Budgets!$T$22:$T$46, $D2762)&gt;0, $E$9, "")))</f>
        <v/>
      </c>
      <c r="P2762" s="12" t="str">
        <f t="shared" si="212"/>
        <v/>
      </c>
      <c r="R2762" s="12" t="str">
        <f t="shared" si="213"/>
        <v/>
      </c>
      <c r="T2762" s="12" t="str">
        <f ca="1">IFERROR(INDEX(Report!$BE$6:$BE$17, MATCH($P2762, Report!$AZ$6:$AZ$17, 0)), "")</f>
        <v/>
      </c>
      <c r="V2762" s="12" t="str">
        <f t="shared" ca="1" si="214"/>
        <v/>
      </c>
      <c r="X2762" s="12" t="str">
        <f>IF($B2762="", "", IF(OR(ISNUMBER($B2762)=FALSE, $B2762&lt;Report!$AX$6, $B2762&gt;Report!$AY$17), "Red", ""))</f>
        <v/>
      </c>
    </row>
    <row r="2763" spans="1:24" x14ac:dyDescent="0.25">
      <c r="A2763" s="2"/>
      <c r="B2763" s="86"/>
      <c r="C2763" s="87"/>
      <c r="D2763" s="88"/>
      <c r="E2763" s="89"/>
      <c r="F2763" s="90"/>
      <c r="G2763" s="2"/>
      <c r="H2763" s="38" t="str">
        <f t="shared" si="210"/>
        <v/>
      </c>
      <c r="I2763" s="2"/>
      <c r="M2763" s="6" t="str">
        <f t="shared" si="211"/>
        <v/>
      </c>
      <c r="N2763" s="7" t="str">
        <f>IF($D2763="", "", IF(COUNTIF(Budgets!$T$11:$T$20, $D2763)&gt;0, $F$9, IF(COUNTIF(Budgets!$T$22:$T$46, $D2763)&gt;0, $E$9, "")))</f>
        <v/>
      </c>
      <c r="P2763" s="12" t="str">
        <f t="shared" si="212"/>
        <v/>
      </c>
      <c r="R2763" s="12" t="str">
        <f t="shared" si="213"/>
        <v/>
      </c>
      <c r="T2763" s="12" t="str">
        <f ca="1">IFERROR(INDEX(Report!$BE$6:$BE$17, MATCH($P2763, Report!$AZ$6:$AZ$17, 0)), "")</f>
        <v/>
      </c>
      <c r="V2763" s="12" t="str">
        <f t="shared" ca="1" si="214"/>
        <v/>
      </c>
      <c r="X2763" s="12" t="str">
        <f>IF($B2763="", "", IF(OR(ISNUMBER($B2763)=FALSE, $B2763&lt;Report!$AX$6, $B2763&gt;Report!$AY$17), "Red", ""))</f>
        <v/>
      </c>
    </row>
    <row r="2764" spans="1:24" x14ac:dyDescent="0.25">
      <c r="A2764" s="2"/>
      <c r="B2764" s="86"/>
      <c r="C2764" s="87"/>
      <c r="D2764" s="88"/>
      <c r="E2764" s="89"/>
      <c r="F2764" s="90"/>
      <c r="G2764" s="2"/>
      <c r="H2764" s="38" t="str">
        <f t="shared" ref="H2764:H2827" si="215">IF(OR($M2764="", $N2764=""), "", IF($M2764=$N2764, "", $H$9))</f>
        <v/>
      </c>
      <c r="I2764" s="2"/>
      <c r="M2764" s="6" t="str">
        <f t="shared" ref="M2764:M2827" si="216">IF(AND($E2764="", $F2764=""), "", IF(AND(NOT($E2764=""), NOT($F2764="")), "", IF($E2764="", $F$9, IF($F2764="", $E$9, ""))))</f>
        <v/>
      </c>
      <c r="N2764" s="7" t="str">
        <f>IF($D2764="", "", IF(COUNTIF(Budgets!$T$11:$T$20, $D2764)&gt;0, $F$9, IF(COUNTIF(Budgets!$T$22:$T$46, $D2764)&gt;0, $E$9, "")))</f>
        <v/>
      </c>
      <c r="P2764" s="12" t="str">
        <f t="shared" ref="P2764:P2827" si="217">IF($B2764="", "", IFERROR(TEXT($B2764, "mmm yyyy"), ""))</f>
        <v/>
      </c>
      <c r="R2764" s="12" t="str">
        <f t="shared" ref="R2764:R2827" si="218">IF(OR($P2764="", $D2764=""), "", CONCATENATE($D2764, " - ", $P2764))</f>
        <v/>
      </c>
      <c r="T2764" s="12" t="str">
        <f ca="1">IFERROR(INDEX(Report!$BE$6:$BE$17, MATCH($P2764, Report!$AZ$6:$AZ$17, 0)), "")</f>
        <v/>
      </c>
      <c r="V2764" s="12" t="str">
        <f t="shared" ref="V2764:V2827" ca="1" si="219">IF($T2764="X", IF($D2764="", "", $D2764), "")</f>
        <v/>
      </c>
      <c r="X2764" s="12" t="str">
        <f>IF($B2764="", "", IF(OR(ISNUMBER($B2764)=FALSE, $B2764&lt;Report!$AX$6, $B2764&gt;Report!$AY$17), "Red", ""))</f>
        <v/>
      </c>
    </row>
    <row r="2765" spans="1:24" x14ac:dyDescent="0.25">
      <c r="A2765" s="2"/>
      <c r="B2765" s="86"/>
      <c r="C2765" s="87"/>
      <c r="D2765" s="88"/>
      <c r="E2765" s="89"/>
      <c r="F2765" s="90"/>
      <c r="G2765" s="2"/>
      <c r="H2765" s="38" t="str">
        <f t="shared" si="215"/>
        <v/>
      </c>
      <c r="I2765" s="2"/>
      <c r="M2765" s="6" t="str">
        <f t="shared" si="216"/>
        <v/>
      </c>
      <c r="N2765" s="7" t="str">
        <f>IF($D2765="", "", IF(COUNTIF(Budgets!$T$11:$T$20, $D2765)&gt;0, $F$9, IF(COUNTIF(Budgets!$T$22:$T$46, $D2765)&gt;0, $E$9, "")))</f>
        <v/>
      </c>
      <c r="P2765" s="12" t="str">
        <f t="shared" si="217"/>
        <v/>
      </c>
      <c r="R2765" s="12" t="str">
        <f t="shared" si="218"/>
        <v/>
      </c>
      <c r="T2765" s="12" t="str">
        <f ca="1">IFERROR(INDEX(Report!$BE$6:$BE$17, MATCH($P2765, Report!$AZ$6:$AZ$17, 0)), "")</f>
        <v/>
      </c>
      <c r="V2765" s="12" t="str">
        <f t="shared" ca="1" si="219"/>
        <v/>
      </c>
      <c r="X2765" s="12" t="str">
        <f>IF($B2765="", "", IF(OR(ISNUMBER($B2765)=FALSE, $B2765&lt;Report!$AX$6, $B2765&gt;Report!$AY$17), "Red", ""))</f>
        <v/>
      </c>
    </row>
    <row r="2766" spans="1:24" x14ac:dyDescent="0.25">
      <c r="A2766" s="2"/>
      <c r="B2766" s="86"/>
      <c r="C2766" s="87"/>
      <c r="D2766" s="88"/>
      <c r="E2766" s="89"/>
      <c r="F2766" s="90"/>
      <c r="G2766" s="2"/>
      <c r="H2766" s="38" t="str">
        <f t="shared" si="215"/>
        <v/>
      </c>
      <c r="I2766" s="2"/>
      <c r="M2766" s="6" t="str">
        <f t="shared" si="216"/>
        <v/>
      </c>
      <c r="N2766" s="7" t="str">
        <f>IF($D2766="", "", IF(COUNTIF(Budgets!$T$11:$T$20, $D2766)&gt;0, $F$9, IF(COUNTIF(Budgets!$T$22:$T$46, $D2766)&gt;0, $E$9, "")))</f>
        <v/>
      </c>
      <c r="P2766" s="12" t="str">
        <f t="shared" si="217"/>
        <v/>
      </c>
      <c r="R2766" s="12" t="str">
        <f t="shared" si="218"/>
        <v/>
      </c>
      <c r="T2766" s="12" t="str">
        <f ca="1">IFERROR(INDEX(Report!$BE$6:$BE$17, MATCH($P2766, Report!$AZ$6:$AZ$17, 0)), "")</f>
        <v/>
      </c>
      <c r="V2766" s="12" t="str">
        <f t="shared" ca="1" si="219"/>
        <v/>
      </c>
      <c r="X2766" s="12" t="str">
        <f>IF($B2766="", "", IF(OR(ISNUMBER($B2766)=FALSE, $B2766&lt;Report!$AX$6, $B2766&gt;Report!$AY$17), "Red", ""))</f>
        <v/>
      </c>
    </row>
    <row r="2767" spans="1:24" x14ac:dyDescent="0.25">
      <c r="A2767" s="2"/>
      <c r="B2767" s="86"/>
      <c r="C2767" s="87"/>
      <c r="D2767" s="88"/>
      <c r="E2767" s="89"/>
      <c r="F2767" s="90"/>
      <c r="G2767" s="2"/>
      <c r="H2767" s="38" t="str">
        <f t="shared" si="215"/>
        <v/>
      </c>
      <c r="I2767" s="2"/>
      <c r="M2767" s="6" t="str">
        <f t="shared" si="216"/>
        <v/>
      </c>
      <c r="N2767" s="7" t="str">
        <f>IF($D2767="", "", IF(COUNTIF(Budgets!$T$11:$T$20, $D2767)&gt;0, $F$9, IF(COUNTIF(Budgets!$T$22:$T$46, $D2767)&gt;0, $E$9, "")))</f>
        <v/>
      </c>
      <c r="P2767" s="12" t="str">
        <f t="shared" si="217"/>
        <v/>
      </c>
      <c r="R2767" s="12" t="str">
        <f t="shared" si="218"/>
        <v/>
      </c>
      <c r="T2767" s="12" t="str">
        <f ca="1">IFERROR(INDEX(Report!$BE$6:$BE$17, MATCH($P2767, Report!$AZ$6:$AZ$17, 0)), "")</f>
        <v/>
      </c>
      <c r="V2767" s="12" t="str">
        <f t="shared" ca="1" si="219"/>
        <v/>
      </c>
      <c r="X2767" s="12" t="str">
        <f>IF($B2767="", "", IF(OR(ISNUMBER($B2767)=FALSE, $B2767&lt;Report!$AX$6, $B2767&gt;Report!$AY$17), "Red", ""))</f>
        <v/>
      </c>
    </row>
    <row r="2768" spans="1:24" x14ac:dyDescent="0.25">
      <c r="A2768" s="2"/>
      <c r="B2768" s="86"/>
      <c r="C2768" s="87"/>
      <c r="D2768" s="88"/>
      <c r="E2768" s="89"/>
      <c r="F2768" s="90"/>
      <c r="G2768" s="2"/>
      <c r="H2768" s="38" t="str">
        <f t="shared" si="215"/>
        <v/>
      </c>
      <c r="I2768" s="2"/>
      <c r="M2768" s="6" t="str">
        <f t="shared" si="216"/>
        <v/>
      </c>
      <c r="N2768" s="7" t="str">
        <f>IF($D2768="", "", IF(COUNTIF(Budgets!$T$11:$T$20, $D2768)&gt;0, $F$9, IF(COUNTIF(Budgets!$T$22:$T$46, $D2768)&gt;0, $E$9, "")))</f>
        <v/>
      </c>
      <c r="P2768" s="12" t="str">
        <f t="shared" si="217"/>
        <v/>
      </c>
      <c r="R2768" s="12" t="str">
        <f t="shared" si="218"/>
        <v/>
      </c>
      <c r="T2768" s="12" t="str">
        <f ca="1">IFERROR(INDEX(Report!$BE$6:$BE$17, MATCH($P2768, Report!$AZ$6:$AZ$17, 0)), "")</f>
        <v/>
      </c>
      <c r="V2768" s="12" t="str">
        <f t="shared" ca="1" si="219"/>
        <v/>
      </c>
      <c r="X2768" s="12" t="str">
        <f>IF($B2768="", "", IF(OR(ISNUMBER($B2768)=FALSE, $B2768&lt;Report!$AX$6, $B2768&gt;Report!$AY$17), "Red", ""))</f>
        <v/>
      </c>
    </row>
    <row r="2769" spans="1:24" x14ac:dyDescent="0.25">
      <c r="A2769" s="2"/>
      <c r="B2769" s="86"/>
      <c r="C2769" s="87"/>
      <c r="D2769" s="88"/>
      <c r="E2769" s="89"/>
      <c r="F2769" s="90"/>
      <c r="G2769" s="2"/>
      <c r="H2769" s="38" t="str">
        <f t="shared" si="215"/>
        <v/>
      </c>
      <c r="I2769" s="2"/>
      <c r="M2769" s="6" t="str">
        <f t="shared" si="216"/>
        <v/>
      </c>
      <c r="N2769" s="7" t="str">
        <f>IF($D2769="", "", IF(COUNTIF(Budgets!$T$11:$T$20, $D2769)&gt;0, $F$9, IF(COUNTIF(Budgets!$T$22:$T$46, $D2769)&gt;0, $E$9, "")))</f>
        <v/>
      </c>
      <c r="P2769" s="12" t="str">
        <f t="shared" si="217"/>
        <v/>
      </c>
      <c r="R2769" s="12" t="str">
        <f t="shared" si="218"/>
        <v/>
      </c>
      <c r="T2769" s="12" t="str">
        <f ca="1">IFERROR(INDEX(Report!$BE$6:$BE$17, MATCH($P2769, Report!$AZ$6:$AZ$17, 0)), "")</f>
        <v/>
      </c>
      <c r="V2769" s="12" t="str">
        <f t="shared" ca="1" si="219"/>
        <v/>
      </c>
      <c r="X2769" s="12" t="str">
        <f>IF($B2769="", "", IF(OR(ISNUMBER($B2769)=FALSE, $B2769&lt;Report!$AX$6, $B2769&gt;Report!$AY$17), "Red", ""))</f>
        <v/>
      </c>
    </row>
    <row r="2770" spans="1:24" x14ac:dyDescent="0.25">
      <c r="A2770" s="2"/>
      <c r="B2770" s="86"/>
      <c r="C2770" s="87"/>
      <c r="D2770" s="88"/>
      <c r="E2770" s="89"/>
      <c r="F2770" s="90"/>
      <c r="G2770" s="2"/>
      <c r="H2770" s="38" t="str">
        <f t="shared" si="215"/>
        <v/>
      </c>
      <c r="I2770" s="2"/>
      <c r="M2770" s="6" t="str">
        <f t="shared" si="216"/>
        <v/>
      </c>
      <c r="N2770" s="7" t="str">
        <f>IF($D2770="", "", IF(COUNTIF(Budgets!$T$11:$T$20, $D2770)&gt;0, $F$9, IF(COUNTIF(Budgets!$T$22:$T$46, $D2770)&gt;0, $E$9, "")))</f>
        <v/>
      </c>
      <c r="P2770" s="12" t="str">
        <f t="shared" si="217"/>
        <v/>
      </c>
      <c r="R2770" s="12" t="str">
        <f t="shared" si="218"/>
        <v/>
      </c>
      <c r="T2770" s="12" t="str">
        <f ca="1">IFERROR(INDEX(Report!$BE$6:$BE$17, MATCH($P2770, Report!$AZ$6:$AZ$17, 0)), "")</f>
        <v/>
      </c>
      <c r="V2770" s="12" t="str">
        <f t="shared" ca="1" si="219"/>
        <v/>
      </c>
      <c r="X2770" s="12" t="str">
        <f>IF($B2770="", "", IF(OR(ISNUMBER($B2770)=FALSE, $B2770&lt;Report!$AX$6, $B2770&gt;Report!$AY$17), "Red", ""))</f>
        <v/>
      </c>
    </row>
    <row r="2771" spans="1:24" x14ac:dyDescent="0.25">
      <c r="A2771" s="2"/>
      <c r="B2771" s="86"/>
      <c r="C2771" s="87"/>
      <c r="D2771" s="88"/>
      <c r="E2771" s="89"/>
      <c r="F2771" s="90"/>
      <c r="G2771" s="2"/>
      <c r="H2771" s="38" t="str">
        <f t="shared" si="215"/>
        <v/>
      </c>
      <c r="I2771" s="2"/>
      <c r="M2771" s="6" t="str">
        <f t="shared" si="216"/>
        <v/>
      </c>
      <c r="N2771" s="7" t="str">
        <f>IF($D2771="", "", IF(COUNTIF(Budgets!$T$11:$T$20, $D2771)&gt;0, $F$9, IF(COUNTIF(Budgets!$T$22:$T$46, $D2771)&gt;0, $E$9, "")))</f>
        <v/>
      </c>
      <c r="P2771" s="12" t="str">
        <f t="shared" si="217"/>
        <v/>
      </c>
      <c r="R2771" s="12" t="str">
        <f t="shared" si="218"/>
        <v/>
      </c>
      <c r="T2771" s="12" t="str">
        <f ca="1">IFERROR(INDEX(Report!$BE$6:$BE$17, MATCH($P2771, Report!$AZ$6:$AZ$17, 0)), "")</f>
        <v/>
      </c>
      <c r="V2771" s="12" t="str">
        <f t="shared" ca="1" si="219"/>
        <v/>
      </c>
      <c r="X2771" s="12" t="str">
        <f>IF($B2771="", "", IF(OR(ISNUMBER($B2771)=FALSE, $B2771&lt;Report!$AX$6, $B2771&gt;Report!$AY$17), "Red", ""))</f>
        <v/>
      </c>
    </row>
    <row r="2772" spans="1:24" x14ac:dyDescent="0.25">
      <c r="A2772" s="2"/>
      <c r="B2772" s="86"/>
      <c r="C2772" s="87"/>
      <c r="D2772" s="88"/>
      <c r="E2772" s="89"/>
      <c r="F2772" s="90"/>
      <c r="G2772" s="2"/>
      <c r="H2772" s="38" t="str">
        <f t="shared" si="215"/>
        <v/>
      </c>
      <c r="I2772" s="2"/>
      <c r="M2772" s="6" t="str">
        <f t="shared" si="216"/>
        <v/>
      </c>
      <c r="N2772" s="7" t="str">
        <f>IF($D2772="", "", IF(COUNTIF(Budgets!$T$11:$T$20, $D2772)&gt;0, $F$9, IF(COUNTIF(Budgets!$T$22:$T$46, $D2772)&gt;0, $E$9, "")))</f>
        <v/>
      </c>
      <c r="P2772" s="12" t="str">
        <f t="shared" si="217"/>
        <v/>
      </c>
      <c r="R2772" s="12" t="str">
        <f t="shared" si="218"/>
        <v/>
      </c>
      <c r="T2772" s="12" t="str">
        <f ca="1">IFERROR(INDEX(Report!$BE$6:$BE$17, MATCH($P2772, Report!$AZ$6:$AZ$17, 0)), "")</f>
        <v/>
      </c>
      <c r="V2772" s="12" t="str">
        <f t="shared" ca="1" si="219"/>
        <v/>
      </c>
      <c r="X2772" s="12" t="str">
        <f>IF($B2772="", "", IF(OR(ISNUMBER($B2772)=FALSE, $B2772&lt;Report!$AX$6, $B2772&gt;Report!$AY$17), "Red", ""))</f>
        <v/>
      </c>
    </row>
    <row r="2773" spans="1:24" x14ac:dyDescent="0.25">
      <c r="A2773" s="2"/>
      <c r="B2773" s="86"/>
      <c r="C2773" s="87"/>
      <c r="D2773" s="88"/>
      <c r="E2773" s="89"/>
      <c r="F2773" s="90"/>
      <c r="G2773" s="2"/>
      <c r="H2773" s="38" t="str">
        <f t="shared" si="215"/>
        <v/>
      </c>
      <c r="I2773" s="2"/>
      <c r="M2773" s="6" t="str">
        <f t="shared" si="216"/>
        <v/>
      </c>
      <c r="N2773" s="7" t="str">
        <f>IF($D2773="", "", IF(COUNTIF(Budgets!$T$11:$T$20, $D2773)&gt;0, $F$9, IF(COUNTIF(Budgets!$T$22:$T$46, $D2773)&gt;0, $E$9, "")))</f>
        <v/>
      </c>
      <c r="P2773" s="12" t="str">
        <f t="shared" si="217"/>
        <v/>
      </c>
      <c r="R2773" s="12" t="str">
        <f t="shared" si="218"/>
        <v/>
      </c>
      <c r="T2773" s="12" t="str">
        <f ca="1">IFERROR(INDEX(Report!$BE$6:$BE$17, MATCH($P2773, Report!$AZ$6:$AZ$17, 0)), "")</f>
        <v/>
      </c>
      <c r="V2773" s="12" t="str">
        <f t="shared" ca="1" si="219"/>
        <v/>
      </c>
      <c r="X2773" s="12" t="str">
        <f>IF($B2773="", "", IF(OR(ISNUMBER($B2773)=FALSE, $B2773&lt;Report!$AX$6, $B2773&gt;Report!$AY$17), "Red", ""))</f>
        <v/>
      </c>
    </row>
    <row r="2774" spans="1:24" x14ac:dyDescent="0.25">
      <c r="A2774" s="2"/>
      <c r="B2774" s="86"/>
      <c r="C2774" s="87"/>
      <c r="D2774" s="88"/>
      <c r="E2774" s="89"/>
      <c r="F2774" s="90"/>
      <c r="G2774" s="2"/>
      <c r="H2774" s="38" t="str">
        <f t="shared" si="215"/>
        <v/>
      </c>
      <c r="I2774" s="2"/>
      <c r="M2774" s="6" t="str">
        <f t="shared" si="216"/>
        <v/>
      </c>
      <c r="N2774" s="7" t="str">
        <f>IF($D2774="", "", IF(COUNTIF(Budgets!$T$11:$T$20, $D2774)&gt;0, $F$9, IF(COUNTIF(Budgets!$T$22:$T$46, $D2774)&gt;0, $E$9, "")))</f>
        <v/>
      </c>
      <c r="P2774" s="12" t="str">
        <f t="shared" si="217"/>
        <v/>
      </c>
      <c r="R2774" s="12" t="str">
        <f t="shared" si="218"/>
        <v/>
      </c>
      <c r="T2774" s="12" t="str">
        <f ca="1">IFERROR(INDEX(Report!$BE$6:$BE$17, MATCH($P2774, Report!$AZ$6:$AZ$17, 0)), "")</f>
        <v/>
      </c>
      <c r="V2774" s="12" t="str">
        <f t="shared" ca="1" si="219"/>
        <v/>
      </c>
      <c r="X2774" s="12" t="str">
        <f>IF($B2774="", "", IF(OR(ISNUMBER($B2774)=FALSE, $B2774&lt;Report!$AX$6, $B2774&gt;Report!$AY$17), "Red", ""))</f>
        <v/>
      </c>
    </row>
    <row r="2775" spans="1:24" x14ac:dyDescent="0.25">
      <c r="A2775" s="2"/>
      <c r="B2775" s="86"/>
      <c r="C2775" s="87"/>
      <c r="D2775" s="88"/>
      <c r="E2775" s="89"/>
      <c r="F2775" s="90"/>
      <c r="G2775" s="2"/>
      <c r="H2775" s="38" t="str">
        <f t="shared" si="215"/>
        <v/>
      </c>
      <c r="I2775" s="2"/>
      <c r="M2775" s="6" t="str">
        <f t="shared" si="216"/>
        <v/>
      </c>
      <c r="N2775" s="7" t="str">
        <f>IF($D2775="", "", IF(COUNTIF(Budgets!$T$11:$T$20, $D2775)&gt;0, $F$9, IF(COUNTIF(Budgets!$T$22:$T$46, $D2775)&gt;0, $E$9, "")))</f>
        <v/>
      </c>
      <c r="P2775" s="12" t="str">
        <f t="shared" si="217"/>
        <v/>
      </c>
      <c r="R2775" s="12" t="str">
        <f t="shared" si="218"/>
        <v/>
      </c>
      <c r="T2775" s="12" t="str">
        <f ca="1">IFERROR(INDEX(Report!$BE$6:$BE$17, MATCH($P2775, Report!$AZ$6:$AZ$17, 0)), "")</f>
        <v/>
      </c>
      <c r="V2775" s="12" t="str">
        <f t="shared" ca="1" si="219"/>
        <v/>
      </c>
      <c r="X2775" s="12" t="str">
        <f>IF($B2775="", "", IF(OR(ISNUMBER($B2775)=FALSE, $B2775&lt;Report!$AX$6, $B2775&gt;Report!$AY$17), "Red", ""))</f>
        <v/>
      </c>
    </row>
    <row r="2776" spans="1:24" x14ac:dyDescent="0.25">
      <c r="A2776" s="2"/>
      <c r="B2776" s="86"/>
      <c r="C2776" s="87"/>
      <c r="D2776" s="88"/>
      <c r="E2776" s="89"/>
      <c r="F2776" s="90"/>
      <c r="G2776" s="2"/>
      <c r="H2776" s="38" t="str">
        <f t="shared" si="215"/>
        <v/>
      </c>
      <c r="I2776" s="2"/>
      <c r="M2776" s="6" t="str">
        <f t="shared" si="216"/>
        <v/>
      </c>
      <c r="N2776" s="7" t="str">
        <f>IF($D2776="", "", IF(COUNTIF(Budgets!$T$11:$T$20, $D2776)&gt;0, $F$9, IF(COUNTIF(Budgets!$T$22:$T$46, $D2776)&gt;0, $E$9, "")))</f>
        <v/>
      </c>
      <c r="P2776" s="12" t="str">
        <f t="shared" si="217"/>
        <v/>
      </c>
      <c r="R2776" s="12" t="str">
        <f t="shared" si="218"/>
        <v/>
      </c>
      <c r="T2776" s="12" t="str">
        <f ca="1">IFERROR(INDEX(Report!$BE$6:$BE$17, MATCH($P2776, Report!$AZ$6:$AZ$17, 0)), "")</f>
        <v/>
      </c>
      <c r="V2776" s="12" t="str">
        <f t="shared" ca="1" si="219"/>
        <v/>
      </c>
      <c r="X2776" s="12" t="str">
        <f>IF($B2776="", "", IF(OR(ISNUMBER($B2776)=FALSE, $B2776&lt;Report!$AX$6, $B2776&gt;Report!$AY$17), "Red", ""))</f>
        <v/>
      </c>
    </row>
    <row r="2777" spans="1:24" x14ac:dyDescent="0.25">
      <c r="A2777" s="2"/>
      <c r="B2777" s="86"/>
      <c r="C2777" s="87"/>
      <c r="D2777" s="88"/>
      <c r="E2777" s="89"/>
      <c r="F2777" s="90"/>
      <c r="G2777" s="2"/>
      <c r="H2777" s="38" t="str">
        <f t="shared" si="215"/>
        <v/>
      </c>
      <c r="I2777" s="2"/>
      <c r="M2777" s="6" t="str">
        <f t="shared" si="216"/>
        <v/>
      </c>
      <c r="N2777" s="7" t="str">
        <f>IF($D2777="", "", IF(COUNTIF(Budgets!$T$11:$T$20, $D2777)&gt;0, $F$9, IF(COUNTIF(Budgets!$T$22:$T$46, $D2777)&gt;0, $E$9, "")))</f>
        <v/>
      </c>
      <c r="P2777" s="12" t="str">
        <f t="shared" si="217"/>
        <v/>
      </c>
      <c r="R2777" s="12" t="str">
        <f t="shared" si="218"/>
        <v/>
      </c>
      <c r="T2777" s="12" t="str">
        <f ca="1">IFERROR(INDEX(Report!$BE$6:$BE$17, MATCH($P2777, Report!$AZ$6:$AZ$17, 0)), "")</f>
        <v/>
      </c>
      <c r="V2777" s="12" t="str">
        <f t="shared" ca="1" si="219"/>
        <v/>
      </c>
      <c r="X2777" s="12" t="str">
        <f>IF($B2777="", "", IF(OR(ISNUMBER($B2777)=FALSE, $B2777&lt;Report!$AX$6, $B2777&gt;Report!$AY$17), "Red", ""))</f>
        <v/>
      </c>
    </row>
    <row r="2778" spans="1:24" x14ac:dyDescent="0.25">
      <c r="A2778" s="2"/>
      <c r="B2778" s="86"/>
      <c r="C2778" s="87"/>
      <c r="D2778" s="88"/>
      <c r="E2778" s="89"/>
      <c r="F2778" s="90"/>
      <c r="G2778" s="2"/>
      <c r="H2778" s="38" t="str">
        <f t="shared" si="215"/>
        <v/>
      </c>
      <c r="I2778" s="2"/>
      <c r="M2778" s="6" t="str">
        <f t="shared" si="216"/>
        <v/>
      </c>
      <c r="N2778" s="7" t="str">
        <f>IF($D2778="", "", IF(COUNTIF(Budgets!$T$11:$T$20, $D2778)&gt;0, $F$9, IF(COUNTIF(Budgets!$T$22:$T$46, $D2778)&gt;0, $E$9, "")))</f>
        <v/>
      </c>
      <c r="P2778" s="12" t="str">
        <f t="shared" si="217"/>
        <v/>
      </c>
      <c r="R2778" s="12" t="str">
        <f t="shared" si="218"/>
        <v/>
      </c>
      <c r="T2778" s="12" t="str">
        <f ca="1">IFERROR(INDEX(Report!$BE$6:$BE$17, MATCH($P2778, Report!$AZ$6:$AZ$17, 0)), "")</f>
        <v/>
      </c>
      <c r="V2778" s="12" t="str">
        <f t="shared" ca="1" si="219"/>
        <v/>
      </c>
      <c r="X2778" s="12" t="str">
        <f>IF($B2778="", "", IF(OR(ISNUMBER($B2778)=FALSE, $B2778&lt;Report!$AX$6, $B2778&gt;Report!$AY$17), "Red", ""))</f>
        <v/>
      </c>
    </row>
    <row r="2779" spans="1:24" x14ac:dyDescent="0.25">
      <c r="A2779" s="2"/>
      <c r="B2779" s="86"/>
      <c r="C2779" s="87"/>
      <c r="D2779" s="88"/>
      <c r="E2779" s="89"/>
      <c r="F2779" s="90"/>
      <c r="G2779" s="2"/>
      <c r="H2779" s="38" t="str">
        <f t="shared" si="215"/>
        <v/>
      </c>
      <c r="I2779" s="2"/>
      <c r="M2779" s="6" t="str">
        <f t="shared" si="216"/>
        <v/>
      </c>
      <c r="N2779" s="7" t="str">
        <f>IF($D2779="", "", IF(COUNTIF(Budgets!$T$11:$T$20, $D2779)&gt;0, $F$9, IF(COUNTIF(Budgets!$T$22:$T$46, $D2779)&gt;0, $E$9, "")))</f>
        <v/>
      </c>
      <c r="P2779" s="12" t="str">
        <f t="shared" si="217"/>
        <v/>
      </c>
      <c r="R2779" s="12" t="str">
        <f t="shared" si="218"/>
        <v/>
      </c>
      <c r="T2779" s="12" t="str">
        <f ca="1">IFERROR(INDEX(Report!$BE$6:$BE$17, MATCH($P2779, Report!$AZ$6:$AZ$17, 0)), "")</f>
        <v/>
      </c>
      <c r="V2779" s="12" t="str">
        <f t="shared" ca="1" si="219"/>
        <v/>
      </c>
      <c r="X2779" s="12" t="str">
        <f>IF($B2779="", "", IF(OR(ISNUMBER($B2779)=FALSE, $B2779&lt;Report!$AX$6, $B2779&gt;Report!$AY$17), "Red", ""))</f>
        <v/>
      </c>
    </row>
    <row r="2780" spans="1:24" x14ac:dyDescent="0.25">
      <c r="A2780" s="2"/>
      <c r="B2780" s="86"/>
      <c r="C2780" s="87"/>
      <c r="D2780" s="88"/>
      <c r="E2780" s="89"/>
      <c r="F2780" s="90"/>
      <c r="G2780" s="2"/>
      <c r="H2780" s="38" t="str">
        <f t="shared" si="215"/>
        <v/>
      </c>
      <c r="I2780" s="2"/>
      <c r="M2780" s="6" t="str">
        <f t="shared" si="216"/>
        <v/>
      </c>
      <c r="N2780" s="7" t="str">
        <f>IF($D2780="", "", IF(COUNTIF(Budgets!$T$11:$T$20, $D2780)&gt;0, $F$9, IF(COUNTIF(Budgets!$T$22:$T$46, $D2780)&gt;0, $E$9, "")))</f>
        <v/>
      </c>
      <c r="P2780" s="12" t="str">
        <f t="shared" si="217"/>
        <v/>
      </c>
      <c r="R2780" s="12" t="str">
        <f t="shared" si="218"/>
        <v/>
      </c>
      <c r="T2780" s="12" t="str">
        <f ca="1">IFERROR(INDEX(Report!$BE$6:$BE$17, MATCH($P2780, Report!$AZ$6:$AZ$17, 0)), "")</f>
        <v/>
      </c>
      <c r="V2780" s="12" t="str">
        <f t="shared" ca="1" si="219"/>
        <v/>
      </c>
      <c r="X2780" s="12" t="str">
        <f>IF($B2780="", "", IF(OR(ISNUMBER($B2780)=FALSE, $B2780&lt;Report!$AX$6, $B2780&gt;Report!$AY$17), "Red", ""))</f>
        <v/>
      </c>
    </row>
    <row r="2781" spans="1:24" x14ac:dyDescent="0.25">
      <c r="A2781" s="2"/>
      <c r="B2781" s="86"/>
      <c r="C2781" s="87"/>
      <c r="D2781" s="88"/>
      <c r="E2781" s="89"/>
      <c r="F2781" s="90"/>
      <c r="G2781" s="2"/>
      <c r="H2781" s="38" t="str">
        <f t="shared" si="215"/>
        <v/>
      </c>
      <c r="I2781" s="2"/>
      <c r="M2781" s="6" t="str">
        <f t="shared" si="216"/>
        <v/>
      </c>
      <c r="N2781" s="7" t="str">
        <f>IF($D2781="", "", IF(COUNTIF(Budgets!$T$11:$T$20, $D2781)&gt;0, $F$9, IF(COUNTIF(Budgets!$T$22:$T$46, $D2781)&gt;0, $E$9, "")))</f>
        <v/>
      </c>
      <c r="P2781" s="12" t="str">
        <f t="shared" si="217"/>
        <v/>
      </c>
      <c r="R2781" s="12" t="str">
        <f t="shared" si="218"/>
        <v/>
      </c>
      <c r="T2781" s="12" t="str">
        <f ca="1">IFERROR(INDEX(Report!$BE$6:$BE$17, MATCH($P2781, Report!$AZ$6:$AZ$17, 0)), "")</f>
        <v/>
      </c>
      <c r="V2781" s="12" t="str">
        <f t="shared" ca="1" si="219"/>
        <v/>
      </c>
      <c r="X2781" s="12" t="str">
        <f>IF($B2781="", "", IF(OR(ISNUMBER($B2781)=FALSE, $B2781&lt;Report!$AX$6, $B2781&gt;Report!$AY$17), "Red", ""))</f>
        <v/>
      </c>
    </row>
    <row r="2782" spans="1:24" x14ac:dyDescent="0.25">
      <c r="A2782" s="2"/>
      <c r="B2782" s="86"/>
      <c r="C2782" s="87"/>
      <c r="D2782" s="88"/>
      <c r="E2782" s="89"/>
      <c r="F2782" s="90"/>
      <c r="G2782" s="2"/>
      <c r="H2782" s="38" t="str">
        <f t="shared" si="215"/>
        <v/>
      </c>
      <c r="I2782" s="2"/>
      <c r="M2782" s="6" t="str">
        <f t="shared" si="216"/>
        <v/>
      </c>
      <c r="N2782" s="7" t="str">
        <f>IF($D2782="", "", IF(COUNTIF(Budgets!$T$11:$T$20, $D2782)&gt;0, $F$9, IF(COUNTIF(Budgets!$T$22:$T$46, $D2782)&gt;0, $E$9, "")))</f>
        <v/>
      </c>
      <c r="P2782" s="12" t="str">
        <f t="shared" si="217"/>
        <v/>
      </c>
      <c r="R2782" s="12" t="str">
        <f t="shared" si="218"/>
        <v/>
      </c>
      <c r="T2782" s="12" t="str">
        <f ca="1">IFERROR(INDEX(Report!$BE$6:$BE$17, MATCH($P2782, Report!$AZ$6:$AZ$17, 0)), "")</f>
        <v/>
      </c>
      <c r="V2782" s="12" t="str">
        <f t="shared" ca="1" si="219"/>
        <v/>
      </c>
      <c r="X2782" s="12" t="str">
        <f>IF($B2782="", "", IF(OR(ISNUMBER($B2782)=FALSE, $B2782&lt;Report!$AX$6, $B2782&gt;Report!$AY$17), "Red", ""))</f>
        <v/>
      </c>
    </row>
    <row r="2783" spans="1:24" x14ac:dyDescent="0.25">
      <c r="A2783" s="2"/>
      <c r="B2783" s="86"/>
      <c r="C2783" s="87"/>
      <c r="D2783" s="88"/>
      <c r="E2783" s="89"/>
      <c r="F2783" s="90"/>
      <c r="G2783" s="2"/>
      <c r="H2783" s="38" t="str">
        <f t="shared" si="215"/>
        <v/>
      </c>
      <c r="I2783" s="2"/>
      <c r="M2783" s="6" t="str">
        <f t="shared" si="216"/>
        <v/>
      </c>
      <c r="N2783" s="7" t="str">
        <f>IF($D2783="", "", IF(COUNTIF(Budgets!$T$11:$T$20, $D2783)&gt;0, $F$9, IF(COUNTIF(Budgets!$T$22:$T$46, $D2783)&gt;0, $E$9, "")))</f>
        <v/>
      </c>
      <c r="P2783" s="12" t="str">
        <f t="shared" si="217"/>
        <v/>
      </c>
      <c r="R2783" s="12" t="str">
        <f t="shared" si="218"/>
        <v/>
      </c>
      <c r="T2783" s="12" t="str">
        <f ca="1">IFERROR(INDEX(Report!$BE$6:$BE$17, MATCH($P2783, Report!$AZ$6:$AZ$17, 0)), "")</f>
        <v/>
      </c>
      <c r="V2783" s="12" t="str">
        <f t="shared" ca="1" si="219"/>
        <v/>
      </c>
      <c r="X2783" s="12" t="str">
        <f>IF($B2783="", "", IF(OR(ISNUMBER($B2783)=FALSE, $B2783&lt;Report!$AX$6, $B2783&gt;Report!$AY$17), "Red", ""))</f>
        <v/>
      </c>
    </row>
    <row r="2784" spans="1:24" x14ac:dyDescent="0.25">
      <c r="A2784" s="2"/>
      <c r="B2784" s="86"/>
      <c r="C2784" s="87"/>
      <c r="D2784" s="88"/>
      <c r="E2784" s="89"/>
      <c r="F2784" s="90"/>
      <c r="G2784" s="2"/>
      <c r="H2784" s="38" t="str">
        <f t="shared" si="215"/>
        <v/>
      </c>
      <c r="I2784" s="2"/>
      <c r="M2784" s="6" t="str">
        <f t="shared" si="216"/>
        <v/>
      </c>
      <c r="N2784" s="7" t="str">
        <f>IF($D2784="", "", IF(COUNTIF(Budgets!$T$11:$T$20, $D2784)&gt;0, $F$9, IF(COUNTIF(Budgets!$T$22:$T$46, $D2784)&gt;0, $E$9, "")))</f>
        <v/>
      </c>
      <c r="P2784" s="12" t="str">
        <f t="shared" si="217"/>
        <v/>
      </c>
      <c r="R2784" s="12" t="str">
        <f t="shared" si="218"/>
        <v/>
      </c>
      <c r="T2784" s="12" t="str">
        <f ca="1">IFERROR(INDEX(Report!$BE$6:$BE$17, MATCH($P2784, Report!$AZ$6:$AZ$17, 0)), "")</f>
        <v/>
      </c>
      <c r="V2784" s="12" t="str">
        <f t="shared" ca="1" si="219"/>
        <v/>
      </c>
      <c r="X2784" s="12" t="str">
        <f>IF($B2784="", "", IF(OR(ISNUMBER($B2784)=FALSE, $B2784&lt;Report!$AX$6, $B2784&gt;Report!$AY$17), "Red", ""))</f>
        <v/>
      </c>
    </row>
    <row r="2785" spans="1:24" x14ac:dyDescent="0.25">
      <c r="A2785" s="2"/>
      <c r="B2785" s="86"/>
      <c r="C2785" s="87"/>
      <c r="D2785" s="88"/>
      <c r="E2785" s="89"/>
      <c r="F2785" s="90"/>
      <c r="G2785" s="2"/>
      <c r="H2785" s="38" t="str">
        <f t="shared" si="215"/>
        <v/>
      </c>
      <c r="I2785" s="2"/>
      <c r="M2785" s="6" t="str">
        <f t="shared" si="216"/>
        <v/>
      </c>
      <c r="N2785" s="7" t="str">
        <f>IF($D2785="", "", IF(COUNTIF(Budgets!$T$11:$T$20, $D2785)&gt;0, $F$9, IF(COUNTIF(Budgets!$T$22:$T$46, $D2785)&gt;0, $E$9, "")))</f>
        <v/>
      </c>
      <c r="P2785" s="12" t="str">
        <f t="shared" si="217"/>
        <v/>
      </c>
      <c r="R2785" s="12" t="str">
        <f t="shared" si="218"/>
        <v/>
      </c>
      <c r="T2785" s="12" t="str">
        <f ca="1">IFERROR(INDEX(Report!$BE$6:$BE$17, MATCH($P2785, Report!$AZ$6:$AZ$17, 0)), "")</f>
        <v/>
      </c>
      <c r="V2785" s="12" t="str">
        <f t="shared" ca="1" si="219"/>
        <v/>
      </c>
      <c r="X2785" s="12" t="str">
        <f>IF($B2785="", "", IF(OR(ISNUMBER($B2785)=FALSE, $B2785&lt;Report!$AX$6, $B2785&gt;Report!$AY$17), "Red", ""))</f>
        <v/>
      </c>
    </row>
    <row r="2786" spans="1:24" x14ac:dyDescent="0.25">
      <c r="A2786" s="2"/>
      <c r="B2786" s="86"/>
      <c r="C2786" s="87"/>
      <c r="D2786" s="88"/>
      <c r="E2786" s="89"/>
      <c r="F2786" s="90"/>
      <c r="G2786" s="2"/>
      <c r="H2786" s="38" t="str">
        <f t="shared" si="215"/>
        <v/>
      </c>
      <c r="I2786" s="2"/>
      <c r="M2786" s="6" t="str">
        <f t="shared" si="216"/>
        <v/>
      </c>
      <c r="N2786" s="7" t="str">
        <f>IF($D2786="", "", IF(COUNTIF(Budgets!$T$11:$T$20, $D2786)&gt;0, $F$9, IF(COUNTIF(Budgets!$T$22:$T$46, $D2786)&gt;0, $E$9, "")))</f>
        <v/>
      </c>
      <c r="P2786" s="12" t="str">
        <f t="shared" si="217"/>
        <v/>
      </c>
      <c r="R2786" s="12" t="str">
        <f t="shared" si="218"/>
        <v/>
      </c>
      <c r="T2786" s="12" t="str">
        <f ca="1">IFERROR(INDEX(Report!$BE$6:$BE$17, MATCH($P2786, Report!$AZ$6:$AZ$17, 0)), "")</f>
        <v/>
      </c>
      <c r="V2786" s="12" t="str">
        <f t="shared" ca="1" si="219"/>
        <v/>
      </c>
      <c r="X2786" s="12" t="str">
        <f>IF($B2786="", "", IF(OR(ISNUMBER($B2786)=FALSE, $B2786&lt;Report!$AX$6, $B2786&gt;Report!$AY$17), "Red", ""))</f>
        <v/>
      </c>
    </row>
    <row r="2787" spans="1:24" x14ac:dyDescent="0.25">
      <c r="A2787" s="2"/>
      <c r="B2787" s="86"/>
      <c r="C2787" s="87"/>
      <c r="D2787" s="88"/>
      <c r="E2787" s="89"/>
      <c r="F2787" s="90"/>
      <c r="G2787" s="2"/>
      <c r="H2787" s="38" t="str">
        <f t="shared" si="215"/>
        <v/>
      </c>
      <c r="I2787" s="2"/>
      <c r="M2787" s="6" t="str">
        <f t="shared" si="216"/>
        <v/>
      </c>
      <c r="N2787" s="7" t="str">
        <f>IF($D2787="", "", IF(COUNTIF(Budgets!$T$11:$T$20, $D2787)&gt;0, $F$9, IF(COUNTIF(Budgets!$T$22:$T$46, $D2787)&gt;0, $E$9, "")))</f>
        <v/>
      </c>
      <c r="P2787" s="12" t="str">
        <f t="shared" si="217"/>
        <v/>
      </c>
      <c r="R2787" s="12" t="str">
        <f t="shared" si="218"/>
        <v/>
      </c>
      <c r="T2787" s="12" t="str">
        <f ca="1">IFERROR(INDEX(Report!$BE$6:$BE$17, MATCH($P2787, Report!$AZ$6:$AZ$17, 0)), "")</f>
        <v/>
      </c>
      <c r="V2787" s="12" t="str">
        <f t="shared" ca="1" si="219"/>
        <v/>
      </c>
      <c r="X2787" s="12" t="str">
        <f>IF($B2787="", "", IF(OR(ISNUMBER($B2787)=FALSE, $B2787&lt;Report!$AX$6, $B2787&gt;Report!$AY$17), "Red", ""))</f>
        <v/>
      </c>
    </row>
    <row r="2788" spans="1:24" x14ac:dyDescent="0.25">
      <c r="A2788" s="2"/>
      <c r="B2788" s="86"/>
      <c r="C2788" s="87"/>
      <c r="D2788" s="88"/>
      <c r="E2788" s="89"/>
      <c r="F2788" s="90"/>
      <c r="G2788" s="2"/>
      <c r="H2788" s="38" t="str">
        <f t="shared" si="215"/>
        <v/>
      </c>
      <c r="I2788" s="2"/>
      <c r="M2788" s="6" t="str">
        <f t="shared" si="216"/>
        <v/>
      </c>
      <c r="N2788" s="7" t="str">
        <f>IF($D2788="", "", IF(COUNTIF(Budgets!$T$11:$T$20, $D2788)&gt;0, $F$9, IF(COUNTIF(Budgets!$T$22:$T$46, $D2788)&gt;0, $E$9, "")))</f>
        <v/>
      </c>
      <c r="P2788" s="12" t="str">
        <f t="shared" si="217"/>
        <v/>
      </c>
      <c r="R2788" s="12" t="str">
        <f t="shared" si="218"/>
        <v/>
      </c>
      <c r="T2788" s="12" t="str">
        <f ca="1">IFERROR(INDEX(Report!$BE$6:$BE$17, MATCH($P2788, Report!$AZ$6:$AZ$17, 0)), "")</f>
        <v/>
      </c>
      <c r="V2788" s="12" t="str">
        <f t="shared" ca="1" si="219"/>
        <v/>
      </c>
      <c r="X2788" s="12" t="str">
        <f>IF($B2788="", "", IF(OR(ISNUMBER($B2788)=FALSE, $B2788&lt;Report!$AX$6, $B2788&gt;Report!$AY$17), "Red", ""))</f>
        <v/>
      </c>
    </row>
    <row r="2789" spans="1:24" x14ac:dyDescent="0.25">
      <c r="A2789" s="2"/>
      <c r="B2789" s="86"/>
      <c r="C2789" s="87"/>
      <c r="D2789" s="88"/>
      <c r="E2789" s="89"/>
      <c r="F2789" s="90"/>
      <c r="G2789" s="2"/>
      <c r="H2789" s="38" t="str">
        <f t="shared" si="215"/>
        <v/>
      </c>
      <c r="I2789" s="2"/>
      <c r="M2789" s="6" t="str">
        <f t="shared" si="216"/>
        <v/>
      </c>
      <c r="N2789" s="7" t="str">
        <f>IF($D2789="", "", IF(COUNTIF(Budgets!$T$11:$T$20, $D2789)&gt;0, $F$9, IF(COUNTIF(Budgets!$T$22:$T$46, $D2789)&gt;0, $E$9, "")))</f>
        <v/>
      </c>
      <c r="P2789" s="12" t="str">
        <f t="shared" si="217"/>
        <v/>
      </c>
      <c r="R2789" s="12" t="str">
        <f t="shared" si="218"/>
        <v/>
      </c>
      <c r="T2789" s="12" t="str">
        <f ca="1">IFERROR(INDEX(Report!$BE$6:$BE$17, MATCH($P2789, Report!$AZ$6:$AZ$17, 0)), "")</f>
        <v/>
      </c>
      <c r="V2789" s="12" t="str">
        <f t="shared" ca="1" si="219"/>
        <v/>
      </c>
      <c r="X2789" s="12" t="str">
        <f>IF($B2789="", "", IF(OR(ISNUMBER($B2789)=FALSE, $B2789&lt;Report!$AX$6, $B2789&gt;Report!$AY$17), "Red", ""))</f>
        <v/>
      </c>
    </row>
    <row r="2790" spans="1:24" x14ac:dyDescent="0.25">
      <c r="A2790" s="2"/>
      <c r="B2790" s="86"/>
      <c r="C2790" s="87"/>
      <c r="D2790" s="88"/>
      <c r="E2790" s="89"/>
      <c r="F2790" s="90"/>
      <c r="G2790" s="2"/>
      <c r="H2790" s="38" t="str">
        <f t="shared" si="215"/>
        <v/>
      </c>
      <c r="I2790" s="2"/>
      <c r="M2790" s="6" t="str">
        <f t="shared" si="216"/>
        <v/>
      </c>
      <c r="N2790" s="7" t="str">
        <f>IF($D2790="", "", IF(COUNTIF(Budgets!$T$11:$T$20, $D2790)&gt;0, $F$9, IF(COUNTIF(Budgets!$T$22:$T$46, $D2790)&gt;0, $E$9, "")))</f>
        <v/>
      </c>
      <c r="P2790" s="12" t="str">
        <f t="shared" si="217"/>
        <v/>
      </c>
      <c r="R2790" s="12" t="str">
        <f t="shared" si="218"/>
        <v/>
      </c>
      <c r="T2790" s="12" t="str">
        <f ca="1">IFERROR(INDEX(Report!$BE$6:$BE$17, MATCH($P2790, Report!$AZ$6:$AZ$17, 0)), "")</f>
        <v/>
      </c>
      <c r="V2790" s="12" t="str">
        <f t="shared" ca="1" si="219"/>
        <v/>
      </c>
      <c r="X2790" s="12" t="str">
        <f>IF($B2790="", "", IF(OR(ISNUMBER($B2790)=FALSE, $B2790&lt;Report!$AX$6, $B2790&gt;Report!$AY$17), "Red", ""))</f>
        <v/>
      </c>
    </row>
    <row r="2791" spans="1:24" x14ac:dyDescent="0.25">
      <c r="A2791" s="2"/>
      <c r="B2791" s="86"/>
      <c r="C2791" s="87"/>
      <c r="D2791" s="88"/>
      <c r="E2791" s="89"/>
      <c r="F2791" s="90"/>
      <c r="G2791" s="2"/>
      <c r="H2791" s="38" t="str">
        <f t="shared" si="215"/>
        <v/>
      </c>
      <c r="I2791" s="2"/>
      <c r="M2791" s="6" t="str">
        <f t="shared" si="216"/>
        <v/>
      </c>
      <c r="N2791" s="7" t="str">
        <f>IF($D2791="", "", IF(COUNTIF(Budgets!$T$11:$T$20, $D2791)&gt;0, $F$9, IF(COUNTIF(Budgets!$T$22:$T$46, $D2791)&gt;0, $E$9, "")))</f>
        <v/>
      </c>
      <c r="P2791" s="12" t="str">
        <f t="shared" si="217"/>
        <v/>
      </c>
      <c r="R2791" s="12" t="str">
        <f t="shared" si="218"/>
        <v/>
      </c>
      <c r="T2791" s="12" t="str">
        <f ca="1">IFERROR(INDEX(Report!$BE$6:$BE$17, MATCH($P2791, Report!$AZ$6:$AZ$17, 0)), "")</f>
        <v/>
      </c>
      <c r="V2791" s="12" t="str">
        <f t="shared" ca="1" si="219"/>
        <v/>
      </c>
      <c r="X2791" s="12" t="str">
        <f>IF($B2791="", "", IF(OR(ISNUMBER($B2791)=FALSE, $B2791&lt;Report!$AX$6, $B2791&gt;Report!$AY$17), "Red", ""))</f>
        <v/>
      </c>
    </row>
    <row r="2792" spans="1:24" x14ac:dyDescent="0.25">
      <c r="A2792" s="2"/>
      <c r="B2792" s="86"/>
      <c r="C2792" s="87"/>
      <c r="D2792" s="88"/>
      <c r="E2792" s="89"/>
      <c r="F2792" s="90"/>
      <c r="G2792" s="2"/>
      <c r="H2792" s="38" t="str">
        <f t="shared" si="215"/>
        <v/>
      </c>
      <c r="I2792" s="2"/>
      <c r="M2792" s="6" t="str">
        <f t="shared" si="216"/>
        <v/>
      </c>
      <c r="N2792" s="7" t="str">
        <f>IF($D2792="", "", IF(COUNTIF(Budgets!$T$11:$T$20, $D2792)&gt;0, $F$9, IF(COUNTIF(Budgets!$T$22:$T$46, $D2792)&gt;0, $E$9, "")))</f>
        <v/>
      </c>
      <c r="P2792" s="12" t="str">
        <f t="shared" si="217"/>
        <v/>
      </c>
      <c r="R2792" s="12" t="str">
        <f t="shared" si="218"/>
        <v/>
      </c>
      <c r="T2792" s="12" t="str">
        <f ca="1">IFERROR(INDEX(Report!$BE$6:$BE$17, MATCH($P2792, Report!$AZ$6:$AZ$17, 0)), "")</f>
        <v/>
      </c>
      <c r="V2792" s="12" t="str">
        <f t="shared" ca="1" si="219"/>
        <v/>
      </c>
      <c r="X2792" s="12" t="str">
        <f>IF($B2792="", "", IF(OR(ISNUMBER($B2792)=FALSE, $B2792&lt;Report!$AX$6, $B2792&gt;Report!$AY$17), "Red", ""))</f>
        <v/>
      </c>
    </row>
    <row r="2793" spans="1:24" x14ac:dyDescent="0.25">
      <c r="A2793" s="2"/>
      <c r="B2793" s="86"/>
      <c r="C2793" s="87"/>
      <c r="D2793" s="88"/>
      <c r="E2793" s="89"/>
      <c r="F2793" s="90"/>
      <c r="G2793" s="2"/>
      <c r="H2793" s="38" t="str">
        <f t="shared" si="215"/>
        <v/>
      </c>
      <c r="I2793" s="2"/>
      <c r="M2793" s="6" t="str">
        <f t="shared" si="216"/>
        <v/>
      </c>
      <c r="N2793" s="7" t="str">
        <f>IF($D2793="", "", IF(COUNTIF(Budgets!$T$11:$T$20, $D2793)&gt;0, $F$9, IF(COUNTIF(Budgets!$T$22:$T$46, $D2793)&gt;0, $E$9, "")))</f>
        <v/>
      </c>
      <c r="P2793" s="12" t="str">
        <f t="shared" si="217"/>
        <v/>
      </c>
      <c r="R2793" s="12" t="str">
        <f t="shared" si="218"/>
        <v/>
      </c>
      <c r="T2793" s="12" t="str">
        <f ca="1">IFERROR(INDEX(Report!$BE$6:$BE$17, MATCH($P2793, Report!$AZ$6:$AZ$17, 0)), "")</f>
        <v/>
      </c>
      <c r="V2793" s="12" t="str">
        <f t="shared" ca="1" si="219"/>
        <v/>
      </c>
      <c r="X2793" s="12" t="str">
        <f>IF($B2793="", "", IF(OR(ISNUMBER($B2793)=FALSE, $B2793&lt;Report!$AX$6, $B2793&gt;Report!$AY$17), "Red", ""))</f>
        <v/>
      </c>
    </row>
    <row r="2794" spans="1:24" x14ac:dyDescent="0.25">
      <c r="A2794" s="2"/>
      <c r="B2794" s="86"/>
      <c r="C2794" s="87"/>
      <c r="D2794" s="88"/>
      <c r="E2794" s="89"/>
      <c r="F2794" s="90"/>
      <c r="G2794" s="2"/>
      <c r="H2794" s="38" t="str">
        <f t="shared" si="215"/>
        <v/>
      </c>
      <c r="I2794" s="2"/>
      <c r="M2794" s="6" t="str">
        <f t="shared" si="216"/>
        <v/>
      </c>
      <c r="N2794" s="7" t="str">
        <f>IF($D2794="", "", IF(COUNTIF(Budgets!$T$11:$T$20, $D2794)&gt;0, $F$9, IF(COUNTIF(Budgets!$T$22:$T$46, $D2794)&gt;0, $E$9, "")))</f>
        <v/>
      </c>
      <c r="P2794" s="12" t="str">
        <f t="shared" si="217"/>
        <v/>
      </c>
      <c r="R2794" s="12" t="str">
        <f t="shared" si="218"/>
        <v/>
      </c>
      <c r="T2794" s="12" t="str">
        <f ca="1">IFERROR(INDEX(Report!$BE$6:$BE$17, MATCH($P2794, Report!$AZ$6:$AZ$17, 0)), "")</f>
        <v/>
      </c>
      <c r="V2794" s="12" t="str">
        <f t="shared" ca="1" si="219"/>
        <v/>
      </c>
      <c r="X2794" s="12" t="str">
        <f>IF($B2794="", "", IF(OR(ISNUMBER($B2794)=FALSE, $B2794&lt;Report!$AX$6, $B2794&gt;Report!$AY$17), "Red", ""))</f>
        <v/>
      </c>
    </row>
    <row r="2795" spans="1:24" x14ac:dyDescent="0.25">
      <c r="A2795" s="2"/>
      <c r="B2795" s="86"/>
      <c r="C2795" s="87"/>
      <c r="D2795" s="88"/>
      <c r="E2795" s="89"/>
      <c r="F2795" s="90"/>
      <c r="G2795" s="2"/>
      <c r="H2795" s="38" t="str">
        <f t="shared" si="215"/>
        <v/>
      </c>
      <c r="I2795" s="2"/>
      <c r="M2795" s="6" t="str">
        <f t="shared" si="216"/>
        <v/>
      </c>
      <c r="N2795" s="7" t="str">
        <f>IF($D2795="", "", IF(COUNTIF(Budgets!$T$11:$T$20, $D2795)&gt;0, $F$9, IF(COUNTIF(Budgets!$T$22:$T$46, $D2795)&gt;0, $E$9, "")))</f>
        <v/>
      </c>
      <c r="P2795" s="12" t="str">
        <f t="shared" si="217"/>
        <v/>
      </c>
      <c r="R2795" s="12" t="str">
        <f t="shared" si="218"/>
        <v/>
      </c>
      <c r="T2795" s="12" t="str">
        <f ca="1">IFERROR(INDEX(Report!$BE$6:$BE$17, MATCH($P2795, Report!$AZ$6:$AZ$17, 0)), "")</f>
        <v/>
      </c>
      <c r="V2795" s="12" t="str">
        <f t="shared" ca="1" si="219"/>
        <v/>
      </c>
      <c r="X2795" s="12" t="str">
        <f>IF($B2795="", "", IF(OR(ISNUMBER($B2795)=FALSE, $B2795&lt;Report!$AX$6, $B2795&gt;Report!$AY$17), "Red", ""))</f>
        <v/>
      </c>
    </row>
    <row r="2796" spans="1:24" x14ac:dyDescent="0.25">
      <c r="A2796" s="2"/>
      <c r="B2796" s="86"/>
      <c r="C2796" s="87"/>
      <c r="D2796" s="88"/>
      <c r="E2796" s="89"/>
      <c r="F2796" s="90"/>
      <c r="G2796" s="2"/>
      <c r="H2796" s="38" t="str">
        <f t="shared" si="215"/>
        <v/>
      </c>
      <c r="I2796" s="2"/>
      <c r="M2796" s="6" t="str">
        <f t="shared" si="216"/>
        <v/>
      </c>
      <c r="N2796" s="7" t="str">
        <f>IF($D2796="", "", IF(COUNTIF(Budgets!$T$11:$T$20, $D2796)&gt;0, $F$9, IF(COUNTIF(Budgets!$T$22:$T$46, $D2796)&gt;0, $E$9, "")))</f>
        <v/>
      </c>
      <c r="P2796" s="12" t="str">
        <f t="shared" si="217"/>
        <v/>
      </c>
      <c r="R2796" s="12" t="str">
        <f t="shared" si="218"/>
        <v/>
      </c>
      <c r="T2796" s="12" t="str">
        <f ca="1">IFERROR(INDEX(Report!$BE$6:$BE$17, MATCH($P2796, Report!$AZ$6:$AZ$17, 0)), "")</f>
        <v/>
      </c>
      <c r="V2796" s="12" t="str">
        <f t="shared" ca="1" si="219"/>
        <v/>
      </c>
      <c r="X2796" s="12" t="str">
        <f>IF($B2796="", "", IF(OR(ISNUMBER($B2796)=FALSE, $B2796&lt;Report!$AX$6, $B2796&gt;Report!$AY$17), "Red", ""))</f>
        <v/>
      </c>
    </row>
    <row r="2797" spans="1:24" x14ac:dyDescent="0.25">
      <c r="A2797" s="2"/>
      <c r="B2797" s="86"/>
      <c r="C2797" s="87"/>
      <c r="D2797" s="88"/>
      <c r="E2797" s="89"/>
      <c r="F2797" s="90"/>
      <c r="G2797" s="2"/>
      <c r="H2797" s="38" t="str">
        <f t="shared" si="215"/>
        <v/>
      </c>
      <c r="I2797" s="2"/>
      <c r="M2797" s="6" t="str">
        <f t="shared" si="216"/>
        <v/>
      </c>
      <c r="N2797" s="7" t="str">
        <f>IF($D2797="", "", IF(COUNTIF(Budgets!$T$11:$T$20, $D2797)&gt;0, $F$9, IF(COUNTIF(Budgets!$T$22:$T$46, $D2797)&gt;0, $E$9, "")))</f>
        <v/>
      </c>
      <c r="P2797" s="12" t="str">
        <f t="shared" si="217"/>
        <v/>
      </c>
      <c r="R2797" s="12" t="str">
        <f t="shared" si="218"/>
        <v/>
      </c>
      <c r="T2797" s="12" t="str">
        <f ca="1">IFERROR(INDEX(Report!$BE$6:$BE$17, MATCH($P2797, Report!$AZ$6:$AZ$17, 0)), "")</f>
        <v/>
      </c>
      <c r="V2797" s="12" t="str">
        <f t="shared" ca="1" si="219"/>
        <v/>
      </c>
      <c r="X2797" s="12" t="str">
        <f>IF($B2797="", "", IF(OR(ISNUMBER($B2797)=FALSE, $B2797&lt;Report!$AX$6, $B2797&gt;Report!$AY$17), "Red", ""))</f>
        <v/>
      </c>
    </row>
    <row r="2798" spans="1:24" x14ac:dyDescent="0.25">
      <c r="A2798" s="2"/>
      <c r="B2798" s="86"/>
      <c r="C2798" s="87"/>
      <c r="D2798" s="88"/>
      <c r="E2798" s="89"/>
      <c r="F2798" s="90"/>
      <c r="G2798" s="2"/>
      <c r="H2798" s="38" t="str">
        <f t="shared" si="215"/>
        <v/>
      </c>
      <c r="I2798" s="2"/>
      <c r="M2798" s="6" t="str">
        <f t="shared" si="216"/>
        <v/>
      </c>
      <c r="N2798" s="7" t="str">
        <f>IF($D2798="", "", IF(COUNTIF(Budgets!$T$11:$T$20, $D2798)&gt;0, $F$9, IF(COUNTIF(Budgets!$T$22:$T$46, $D2798)&gt;0, $E$9, "")))</f>
        <v/>
      </c>
      <c r="P2798" s="12" t="str">
        <f t="shared" si="217"/>
        <v/>
      </c>
      <c r="R2798" s="12" t="str">
        <f t="shared" si="218"/>
        <v/>
      </c>
      <c r="T2798" s="12" t="str">
        <f ca="1">IFERROR(INDEX(Report!$BE$6:$BE$17, MATCH($P2798, Report!$AZ$6:$AZ$17, 0)), "")</f>
        <v/>
      </c>
      <c r="V2798" s="12" t="str">
        <f t="shared" ca="1" si="219"/>
        <v/>
      </c>
      <c r="X2798" s="12" t="str">
        <f>IF($B2798="", "", IF(OR(ISNUMBER($B2798)=FALSE, $B2798&lt;Report!$AX$6, $B2798&gt;Report!$AY$17), "Red", ""))</f>
        <v/>
      </c>
    </row>
    <row r="2799" spans="1:24" x14ac:dyDescent="0.25">
      <c r="A2799" s="2"/>
      <c r="B2799" s="86"/>
      <c r="C2799" s="87"/>
      <c r="D2799" s="88"/>
      <c r="E2799" s="89"/>
      <c r="F2799" s="90"/>
      <c r="G2799" s="2"/>
      <c r="H2799" s="38" t="str">
        <f t="shared" si="215"/>
        <v/>
      </c>
      <c r="I2799" s="2"/>
      <c r="M2799" s="6" t="str">
        <f t="shared" si="216"/>
        <v/>
      </c>
      <c r="N2799" s="7" t="str">
        <f>IF($D2799="", "", IF(COUNTIF(Budgets!$T$11:$T$20, $D2799)&gt;0, $F$9, IF(COUNTIF(Budgets!$T$22:$T$46, $D2799)&gt;0, $E$9, "")))</f>
        <v/>
      </c>
      <c r="P2799" s="12" t="str">
        <f t="shared" si="217"/>
        <v/>
      </c>
      <c r="R2799" s="12" t="str">
        <f t="shared" si="218"/>
        <v/>
      </c>
      <c r="T2799" s="12" t="str">
        <f ca="1">IFERROR(INDEX(Report!$BE$6:$BE$17, MATCH($P2799, Report!$AZ$6:$AZ$17, 0)), "")</f>
        <v/>
      </c>
      <c r="V2799" s="12" t="str">
        <f t="shared" ca="1" si="219"/>
        <v/>
      </c>
      <c r="X2799" s="12" t="str">
        <f>IF($B2799="", "", IF(OR(ISNUMBER($B2799)=FALSE, $B2799&lt;Report!$AX$6, $B2799&gt;Report!$AY$17), "Red", ""))</f>
        <v/>
      </c>
    </row>
    <row r="2800" spans="1:24" x14ac:dyDescent="0.25">
      <c r="A2800" s="2"/>
      <c r="B2800" s="86"/>
      <c r="C2800" s="87"/>
      <c r="D2800" s="88"/>
      <c r="E2800" s="89"/>
      <c r="F2800" s="90"/>
      <c r="G2800" s="2"/>
      <c r="H2800" s="38" t="str">
        <f t="shared" si="215"/>
        <v/>
      </c>
      <c r="I2800" s="2"/>
      <c r="M2800" s="6" t="str">
        <f t="shared" si="216"/>
        <v/>
      </c>
      <c r="N2800" s="7" t="str">
        <f>IF($D2800="", "", IF(COUNTIF(Budgets!$T$11:$T$20, $D2800)&gt;0, $F$9, IF(COUNTIF(Budgets!$T$22:$T$46, $D2800)&gt;0, $E$9, "")))</f>
        <v/>
      </c>
      <c r="P2800" s="12" t="str">
        <f t="shared" si="217"/>
        <v/>
      </c>
      <c r="R2800" s="12" t="str">
        <f t="shared" si="218"/>
        <v/>
      </c>
      <c r="T2800" s="12" t="str">
        <f ca="1">IFERROR(INDEX(Report!$BE$6:$BE$17, MATCH($P2800, Report!$AZ$6:$AZ$17, 0)), "")</f>
        <v/>
      </c>
      <c r="V2800" s="12" t="str">
        <f t="shared" ca="1" si="219"/>
        <v/>
      </c>
      <c r="X2800" s="12" t="str">
        <f>IF($B2800="", "", IF(OR(ISNUMBER($B2800)=FALSE, $B2800&lt;Report!$AX$6, $B2800&gt;Report!$AY$17), "Red", ""))</f>
        <v/>
      </c>
    </row>
    <row r="2801" spans="1:24" x14ac:dyDescent="0.25">
      <c r="A2801" s="2"/>
      <c r="B2801" s="86"/>
      <c r="C2801" s="87"/>
      <c r="D2801" s="88"/>
      <c r="E2801" s="89"/>
      <c r="F2801" s="90"/>
      <c r="G2801" s="2"/>
      <c r="H2801" s="38" t="str">
        <f t="shared" si="215"/>
        <v/>
      </c>
      <c r="I2801" s="2"/>
      <c r="M2801" s="6" t="str">
        <f t="shared" si="216"/>
        <v/>
      </c>
      <c r="N2801" s="7" t="str">
        <f>IF($D2801="", "", IF(COUNTIF(Budgets!$T$11:$T$20, $D2801)&gt;0, $F$9, IF(COUNTIF(Budgets!$T$22:$T$46, $D2801)&gt;0, $E$9, "")))</f>
        <v/>
      </c>
      <c r="P2801" s="12" t="str">
        <f t="shared" si="217"/>
        <v/>
      </c>
      <c r="R2801" s="12" t="str">
        <f t="shared" si="218"/>
        <v/>
      </c>
      <c r="T2801" s="12" t="str">
        <f ca="1">IFERROR(INDEX(Report!$BE$6:$BE$17, MATCH($P2801, Report!$AZ$6:$AZ$17, 0)), "")</f>
        <v/>
      </c>
      <c r="V2801" s="12" t="str">
        <f t="shared" ca="1" si="219"/>
        <v/>
      </c>
      <c r="X2801" s="12" t="str">
        <f>IF($B2801="", "", IF(OR(ISNUMBER($B2801)=FALSE, $B2801&lt;Report!$AX$6, $B2801&gt;Report!$AY$17), "Red", ""))</f>
        <v/>
      </c>
    </row>
    <row r="2802" spans="1:24" x14ac:dyDescent="0.25">
      <c r="A2802" s="2"/>
      <c r="B2802" s="86"/>
      <c r="C2802" s="87"/>
      <c r="D2802" s="88"/>
      <c r="E2802" s="89"/>
      <c r="F2802" s="90"/>
      <c r="G2802" s="2"/>
      <c r="H2802" s="38" t="str">
        <f t="shared" si="215"/>
        <v/>
      </c>
      <c r="I2802" s="2"/>
      <c r="M2802" s="6" t="str">
        <f t="shared" si="216"/>
        <v/>
      </c>
      <c r="N2802" s="7" t="str">
        <f>IF($D2802="", "", IF(COUNTIF(Budgets!$T$11:$T$20, $D2802)&gt;0, $F$9, IF(COUNTIF(Budgets!$T$22:$T$46, $D2802)&gt;0, $E$9, "")))</f>
        <v/>
      </c>
      <c r="P2802" s="12" t="str">
        <f t="shared" si="217"/>
        <v/>
      </c>
      <c r="R2802" s="12" t="str">
        <f t="shared" si="218"/>
        <v/>
      </c>
      <c r="T2802" s="12" t="str">
        <f ca="1">IFERROR(INDEX(Report!$BE$6:$BE$17, MATCH($P2802, Report!$AZ$6:$AZ$17, 0)), "")</f>
        <v/>
      </c>
      <c r="V2802" s="12" t="str">
        <f t="shared" ca="1" si="219"/>
        <v/>
      </c>
      <c r="X2802" s="12" t="str">
        <f>IF($B2802="", "", IF(OR(ISNUMBER($B2802)=FALSE, $B2802&lt;Report!$AX$6, $B2802&gt;Report!$AY$17), "Red", ""))</f>
        <v/>
      </c>
    </row>
    <row r="2803" spans="1:24" x14ac:dyDescent="0.25">
      <c r="A2803" s="2"/>
      <c r="B2803" s="86"/>
      <c r="C2803" s="87"/>
      <c r="D2803" s="88"/>
      <c r="E2803" s="89"/>
      <c r="F2803" s="90"/>
      <c r="G2803" s="2"/>
      <c r="H2803" s="38" t="str">
        <f t="shared" si="215"/>
        <v/>
      </c>
      <c r="I2803" s="2"/>
      <c r="M2803" s="6" t="str">
        <f t="shared" si="216"/>
        <v/>
      </c>
      <c r="N2803" s="7" t="str">
        <f>IF($D2803="", "", IF(COUNTIF(Budgets!$T$11:$T$20, $D2803)&gt;0, $F$9, IF(COUNTIF(Budgets!$T$22:$T$46, $D2803)&gt;0, $E$9, "")))</f>
        <v/>
      </c>
      <c r="P2803" s="12" t="str">
        <f t="shared" si="217"/>
        <v/>
      </c>
      <c r="R2803" s="12" t="str">
        <f t="shared" si="218"/>
        <v/>
      </c>
      <c r="T2803" s="12" t="str">
        <f ca="1">IFERROR(INDEX(Report!$BE$6:$BE$17, MATCH($P2803, Report!$AZ$6:$AZ$17, 0)), "")</f>
        <v/>
      </c>
      <c r="V2803" s="12" t="str">
        <f t="shared" ca="1" si="219"/>
        <v/>
      </c>
      <c r="X2803" s="12" t="str">
        <f>IF($B2803="", "", IF(OR(ISNUMBER($B2803)=FALSE, $B2803&lt;Report!$AX$6, $B2803&gt;Report!$AY$17), "Red", ""))</f>
        <v/>
      </c>
    </row>
    <row r="2804" spans="1:24" x14ac:dyDescent="0.25">
      <c r="A2804" s="2"/>
      <c r="B2804" s="86"/>
      <c r="C2804" s="87"/>
      <c r="D2804" s="88"/>
      <c r="E2804" s="89"/>
      <c r="F2804" s="90"/>
      <c r="G2804" s="2"/>
      <c r="H2804" s="38" t="str">
        <f t="shared" si="215"/>
        <v/>
      </c>
      <c r="I2804" s="2"/>
      <c r="M2804" s="6" t="str">
        <f t="shared" si="216"/>
        <v/>
      </c>
      <c r="N2804" s="7" t="str">
        <f>IF($D2804="", "", IF(COUNTIF(Budgets!$T$11:$T$20, $D2804)&gt;0, $F$9, IF(COUNTIF(Budgets!$T$22:$T$46, $D2804)&gt;0, $E$9, "")))</f>
        <v/>
      </c>
      <c r="P2804" s="12" t="str">
        <f t="shared" si="217"/>
        <v/>
      </c>
      <c r="R2804" s="12" t="str">
        <f t="shared" si="218"/>
        <v/>
      </c>
      <c r="T2804" s="12" t="str">
        <f ca="1">IFERROR(INDEX(Report!$BE$6:$BE$17, MATCH($P2804, Report!$AZ$6:$AZ$17, 0)), "")</f>
        <v/>
      </c>
      <c r="V2804" s="12" t="str">
        <f t="shared" ca="1" si="219"/>
        <v/>
      </c>
      <c r="X2804" s="12" t="str">
        <f>IF($B2804="", "", IF(OR(ISNUMBER($B2804)=FALSE, $B2804&lt;Report!$AX$6, $B2804&gt;Report!$AY$17), "Red", ""))</f>
        <v/>
      </c>
    </row>
    <row r="2805" spans="1:24" x14ac:dyDescent="0.25">
      <c r="A2805" s="2"/>
      <c r="B2805" s="86"/>
      <c r="C2805" s="87"/>
      <c r="D2805" s="88"/>
      <c r="E2805" s="89"/>
      <c r="F2805" s="90"/>
      <c r="G2805" s="2"/>
      <c r="H2805" s="38" t="str">
        <f t="shared" si="215"/>
        <v/>
      </c>
      <c r="I2805" s="2"/>
      <c r="M2805" s="6" t="str">
        <f t="shared" si="216"/>
        <v/>
      </c>
      <c r="N2805" s="7" t="str">
        <f>IF($D2805="", "", IF(COUNTIF(Budgets!$T$11:$T$20, $D2805)&gt;0, $F$9, IF(COUNTIF(Budgets!$T$22:$T$46, $D2805)&gt;0, $E$9, "")))</f>
        <v/>
      </c>
      <c r="P2805" s="12" t="str">
        <f t="shared" si="217"/>
        <v/>
      </c>
      <c r="R2805" s="12" t="str">
        <f t="shared" si="218"/>
        <v/>
      </c>
      <c r="T2805" s="12" t="str">
        <f ca="1">IFERROR(INDEX(Report!$BE$6:$BE$17, MATCH($P2805, Report!$AZ$6:$AZ$17, 0)), "")</f>
        <v/>
      </c>
      <c r="V2805" s="12" t="str">
        <f t="shared" ca="1" si="219"/>
        <v/>
      </c>
      <c r="X2805" s="12" t="str">
        <f>IF($B2805="", "", IF(OR(ISNUMBER($B2805)=FALSE, $B2805&lt;Report!$AX$6, $B2805&gt;Report!$AY$17), "Red", ""))</f>
        <v/>
      </c>
    </row>
    <row r="2806" spans="1:24" x14ac:dyDescent="0.25">
      <c r="A2806" s="2"/>
      <c r="B2806" s="86"/>
      <c r="C2806" s="87"/>
      <c r="D2806" s="88"/>
      <c r="E2806" s="89"/>
      <c r="F2806" s="90"/>
      <c r="G2806" s="2"/>
      <c r="H2806" s="38" t="str">
        <f t="shared" si="215"/>
        <v/>
      </c>
      <c r="I2806" s="2"/>
      <c r="M2806" s="6" t="str">
        <f t="shared" si="216"/>
        <v/>
      </c>
      <c r="N2806" s="7" t="str">
        <f>IF($D2806="", "", IF(COUNTIF(Budgets!$T$11:$T$20, $D2806)&gt;0, $F$9, IF(COUNTIF(Budgets!$T$22:$T$46, $D2806)&gt;0, $E$9, "")))</f>
        <v/>
      </c>
      <c r="P2806" s="12" t="str">
        <f t="shared" si="217"/>
        <v/>
      </c>
      <c r="R2806" s="12" t="str">
        <f t="shared" si="218"/>
        <v/>
      </c>
      <c r="T2806" s="12" t="str">
        <f ca="1">IFERROR(INDEX(Report!$BE$6:$BE$17, MATCH($P2806, Report!$AZ$6:$AZ$17, 0)), "")</f>
        <v/>
      </c>
      <c r="V2806" s="12" t="str">
        <f t="shared" ca="1" si="219"/>
        <v/>
      </c>
      <c r="X2806" s="12" t="str">
        <f>IF($B2806="", "", IF(OR(ISNUMBER($B2806)=FALSE, $B2806&lt;Report!$AX$6, $B2806&gt;Report!$AY$17), "Red", ""))</f>
        <v/>
      </c>
    </row>
    <row r="2807" spans="1:24" x14ac:dyDescent="0.25">
      <c r="A2807" s="2"/>
      <c r="B2807" s="86"/>
      <c r="C2807" s="87"/>
      <c r="D2807" s="88"/>
      <c r="E2807" s="89"/>
      <c r="F2807" s="90"/>
      <c r="G2807" s="2"/>
      <c r="H2807" s="38" t="str">
        <f t="shared" si="215"/>
        <v/>
      </c>
      <c r="I2807" s="2"/>
      <c r="M2807" s="6" t="str">
        <f t="shared" si="216"/>
        <v/>
      </c>
      <c r="N2807" s="7" t="str">
        <f>IF($D2807="", "", IF(COUNTIF(Budgets!$T$11:$T$20, $D2807)&gt;0, $F$9, IF(COUNTIF(Budgets!$T$22:$T$46, $D2807)&gt;0, $E$9, "")))</f>
        <v/>
      </c>
      <c r="P2807" s="12" t="str">
        <f t="shared" si="217"/>
        <v/>
      </c>
      <c r="R2807" s="12" t="str">
        <f t="shared" si="218"/>
        <v/>
      </c>
      <c r="T2807" s="12" t="str">
        <f ca="1">IFERROR(INDEX(Report!$BE$6:$BE$17, MATCH($P2807, Report!$AZ$6:$AZ$17, 0)), "")</f>
        <v/>
      </c>
      <c r="V2807" s="12" t="str">
        <f t="shared" ca="1" si="219"/>
        <v/>
      </c>
      <c r="X2807" s="12" t="str">
        <f>IF($B2807="", "", IF(OR(ISNUMBER($B2807)=FALSE, $B2807&lt;Report!$AX$6, $B2807&gt;Report!$AY$17), "Red", ""))</f>
        <v/>
      </c>
    </row>
    <row r="2808" spans="1:24" x14ac:dyDescent="0.25">
      <c r="A2808" s="2"/>
      <c r="B2808" s="86"/>
      <c r="C2808" s="87"/>
      <c r="D2808" s="88"/>
      <c r="E2808" s="89"/>
      <c r="F2808" s="90"/>
      <c r="G2808" s="2"/>
      <c r="H2808" s="38" t="str">
        <f t="shared" si="215"/>
        <v/>
      </c>
      <c r="I2808" s="2"/>
      <c r="M2808" s="6" t="str">
        <f t="shared" si="216"/>
        <v/>
      </c>
      <c r="N2808" s="7" t="str">
        <f>IF($D2808="", "", IF(COUNTIF(Budgets!$T$11:$T$20, $D2808)&gt;0, $F$9, IF(COUNTIF(Budgets!$T$22:$T$46, $D2808)&gt;0, $E$9, "")))</f>
        <v/>
      </c>
      <c r="P2808" s="12" t="str">
        <f t="shared" si="217"/>
        <v/>
      </c>
      <c r="R2808" s="12" t="str">
        <f t="shared" si="218"/>
        <v/>
      </c>
      <c r="T2808" s="12" t="str">
        <f ca="1">IFERROR(INDEX(Report!$BE$6:$BE$17, MATCH($P2808, Report!$AZ$6:$AZ$17, 0)), "")</f>
        <v/>
      </c>
      <c r="V2808" s="12" t="str">
        <f t="shared" ca="1" si="219"/>
        <v/>
      </c>
      <c r="X2808" s="12" t="str">
        <f>IF($B2808="", "", IF(OR(ISNUMBER($B2808)=FALSE, $B2808&lt;Report!$AX$6, $B2808&gt;Report!$AY$17), "Red", ""))</f>
        <v/>
      </c>
    </row>
    <row r="2809" spans="1:24" x14ac:dyDescent="0.25">
      <c r="A2809" s="2"/>
      <c r="B2809" s="86"/>
      <c r="C2809" s="87"/>
      <c r="D2809" s="88"/>
      <c r="E2809" s="89"/>
      <c r="F2809" s="90"/>
      <c r="G2809" s="2"/>
      <c r="H2809" s="38" t="str">
        <f t="shared" si="215"/>
        <v/>
      </c>
      <c r="I2809" s="2"/>
      <c r="M2809" s="6" t="str">
        <f t="shared" si="216"/>
        <v/>
      </c>
      <c r="N2809" s="7" t="str">
        <f>IF($D2809="", "", IF(COUNTIF(Budgets!$T$11:$T$20, $D2809)&gt;0, $F$9, IF(COUNTIF(Budgets!$T$22:$T$46, $D2809)&gt;0, $E$9, "")))</f>
        <v/>
      </c>
      <c r="P2809" s="12" t="str">
        <f t="shared" si="217"/>
        <v/>
      </c>
      <c r="R2809" s="12" t="str">
        <f t="shared" si="218"/>
        <v/>
      </c>
      <c r="T2809" s="12" t="str">
        <f ca="1">IFERROR(INDEX(Report!$BE$6:$BE$17, MATCH($P2809, Report!$AZ$6:$AZ$17, 0)), "")</f>
        <v/>
      </c>
      <c r="V2809" s="12" t="str">
        <f t="shared" ca="1" si="219"/>
        <v/>
      </c>
      <c r="X2809" s="12" t="str">
        <f>IF($B2809="", "", IF(OR(ISNUMBER($B2809)=FALSE, $B2809&lt;Report!$AX$6, $B2809&gt;Report!$AY$17), "Red", ""))</f>
        <v/>
      </c>
    </row>
    <row r="2810" spans="1:24" x14ac:dyDescent="0.25">
      <c r="A2810" s="2"/>
      <c r="B2810" s="86"/>
      <c r="C2810" s="87"/>
      <c r="D2810" s="88"/>
      <c r="E2810" s="89"/>
      <c r="F2810" s="90"/>
      <c r="G2810" s="2"/>
      <c r="H2810" s="38" t="str">
        <f t="shared" si="215"/>
        <v/>
      </c>
      <c r="I2810" s="2"/>
      <c r="M2810" s="6" t="str">
        <f t="shared" si="216"/>
        <v/>
      </c>
      <c r="N2810" s="7" t="str">
        <f>IF($D2810="", "", IF(COUNTIF(Budgets!$T$11:$T$20, $D2810)&gt;0, $F$9, IF(COUNTIF(Budgets!$T$22:$T$46, $D2810)&gt;0, $E$9, "")))</f>
        <v/>
      </c>
      <c r="P2810" s="12" t="str">
        <f t="shared" si="217"/>
        <v/>
      </c>
      <c r="R2810" s="12" t="str">
        <f t="shared" si="218"/>
        <v/>
      </c>
      <c r="T2810" s="12" t="str">
        <f ca="1">IFERROR(INDEX(Report!$BE$6:$BE$17, MATCH($P2810, Report!$AZ$6:$AZ$17, 0)), "")</f>
        <v/>
      </c>
      <c r="V2810" s="12" t="str">
        <f t="shared" ca="1" si="219"/>
        <v/>
      </c>
      <c r="X2810" s="12" t="str">
        <f>IF($B2810="", "", IF(OR(ISNUMBER($B2810)=FALSE, $B2810&lt;Report!$AX$6, $B2810&gt;Report!$AY$17), "Red", ""))</f>
        <v/>
      </c>
    </row>
    <row r="2811" spans="1:24" x14ac:dyDescent="0.25">
      <c r="A2811" s="2"/>
      <c r="B2811" s="86"/>
      <c r="C2811" s="87"/>
      <c r="D2811" s="88"/>
      <c r="E2811" s="89"/>
      <c r="F2811" s="90"/>
      <c r="G2811" s="2"/>
      <c r="H2811" s="38" t="str">
        <f t="shared" si="215"/>
        <v/>
      </c>
      <c r="I2811" s="2"/>
      <c r="M2811" s="6" t="str">
        <f t="shared" si="216"/>
        <v/>
      </c>
      <c r="N2811" s="7" t="str">
        <f>IF($D2811="", "", IF(COUNTIF(Budgets!$T$11:$T$20, $D2811)&gt;0, $F$9, IF(COUNTIF(Budgets!$T$22:$T$46, $D2811)&gt;0, $E$9, "")))</f>
        <v/>
      </c>
      <c r="P2811" s="12" t="str">
        <f t="shared" si="217"/>
        <v/>
      </c>
      <c r="R2811" s="12" t="str">
        <f t="shared" si="218"/>
        <v/>
      </c>
      <c r="T2811" s="12" t="str">
        <f ca="1">IFERROR(INDEX(Report!$BE$6:$BE$17, MATCH($P2811, Report!$AZ$6:$AZ$17, 0)), "")</f>
        <v/>
      </c>
      <c r="V2811" s="12" t="str">
        <f t="shared" ca="1" si="219"/>
        <v/>
      </c>
      <c r="X2811" s="12" t="str">
        <f>IF($B2811="", "", IF(OR(ISNUMBER($B2811)=FALSE, $B2811&lt;Report!$AX$6, $B2811&gt;Report!$AY$17), "Red", ""))</f>
        <v/>
      </c>
    </row>
    <row r="2812" spans="1:24" x14ac:dyDescent="0.25">
      <c r="A2812" s="2"/>
      <c r="B2812" s="86"/>
      <c r="C2812" s="87"/>
      <c r="D2812" s="88"/>
      <c r="E2812" s="89"/>
      <c r="F2812" s="90"/>
      <c r="G2812" s="2"/>
      <c r="H2812" s="38" t="str">
        <f t="shared" si="215"/>
        <v/>
      </c>
      <c r="I2812" s="2"/>
      <c r="M2812" s="6" t="str">
        <f t="shared" si="216"/>
        <v/>
      </c>
      <c r="N2812" s="7" t="str">
        <f>IF($D2812="", "", IF(COUNTIF(Budgets!$T$11:$T$20, $D2812)&gt;0, $F$9, IF(COUNTIF(Budgets!$T$22:$T$46, $D2812)&gt;0, $E$9, "")))</f>
        <v/>
      </c>
      <c r="P2812" s="12" t="str">
        <f t="shared" si="217"/>
        <v/>
      </c>
      <c r="R2812" s="12" t="str">
        <f t="shared" si="218"/>
        <v/>
      </c>
      <c r="T2812" s="12" t="str">
        <f ca="1">IFERROR(INDEX(Report!$BE$6:$BE$17, MATCH($P2812, Report!$AZ$6:$AZ$17, 0)), "")</f>
        <v/>
      </c>
      <c r="V2812" s="12" t="str">
        <f t="shared" ca="1" si="219"/>
        <v/>
      </c>
      <c r="X2812" s="12" t="str">
        <f>IF($B2812="", "", IF(OR(ISNUMBER($B2812)=FALSE, $B2812&lt;Report!$AX$6, $B2812&gt;Report!$AY$17), "Red", ""))</f>
        <v/>
      </c>
    </row>
    <row r="2813" spans="1:24" x14ac:dyDescent="0.25">
      <c r="A2813" s="2"/>
      <c r="B2813" s="86"/>
      <c r="C2813" s="87"/>
      <c r="D2813" s="88"/>
      <c r="E2813" s="89"/>
      <c r="F2813" s="90"/>
      <c r="G2813" s="2"/>
      <c r="H2813" s="38" t="str">
        <f t="shared" si="215"/>
        <v/>
      </c>
      <c r="I2813" s="2"/>
      <c r="M2813" s="6" t="str">
        <f t="shared" si="216"/>
        <v/>
      </c>
      <c r="N2813" s="7" t="str">
        <f>IF($D2813="", "", IF(COUNTIF(Budgets!$T$11:$T$20, $D2813)&gt;0, $F$9, IF(COUNTIF(Budgets!$T$22:$T$46, $D2813)&gt;0, $E$9, "")))</f>
        <v/>
      </c>
      <c r="P2813" s="12" t="str">
        <f t="shared" si="217"/>
        <v/>
      </c>
      <c r="R2813" s="12" t="str">
        <f t="shared" si="218"/>
        <v/>
      </c>
      <c r="T2813" s="12" t="str">
        <f ca="1">IFERROR(INDEX(Report!$BE$6:$BE$17, MATCH($P2813, Report!$AZ$6:$AZ$17, 0)), "")</f>
        <v/>
      </c>
      <c r="V2813" s="12" t="str">
        <f t="shared" ca="1" si="219"/>
        <v/>
      </c>
      <c r="X2813" s="12" t="str">
        <f>IF($B2813="", "", IF(OR(ISNUMBER($B2813)=FALSE, $B2813&lt;Report!$AX$6, $B2813&gt;Report!$AY$17), "Red", ""))</f>
        <v/>
      </c>
    </row>
    <row r="2814" spans="1:24" x14ac:dyDescent="0.25">
      <c r="A2814" s="2"/>
      <c r="B2814" s="86"/>
      <c r="C2814" s="87"/>
      <c r="D2814" s="88"/>
      <c r="E2814" s="89"/>
      <c r="F2814" s="90"/>
      <c r="G2814" s="2"/>
      <c r="H2814" s="38" t="str">
        <f t="shared" si="215"/>
        <v/>
      </c>
      <c r="I2814" s="2"/>
      <c r="M2814" s="6" t="str">
        <f t="shared" si="216"/>
        <v/>
      </c>
      <c r="N2814" s="7" t="str">
        <f>IF($D2814="", "", IF(COUNTIF(Budgets!$T$11:$T$20, $D2814)&gt;0, $F$9, IF(COUNTIF(Budgets!$T$22:$T$46, $D2814)&gt;0, $E$9, "")))</f>
        <v/>
      </c>
      <c r="P2814" s="12" t="str">
        <f t="shared" si="217"/>
        <v/>
      </c>
      <c r="R2814" s="12" t="str">
        <f t="shared" si="218"/>
        <v/>
      </c>
      <c r="T2814" s="12" t="str">
        <f ca="1">IFERROR(INDEX(Report!$BE$6:$BE$17, MATCH($P2814, Report!$AZ$6:$AZ$17, 0)), "")</f>
        <v/>
      </c>
      <c r="V2814" s="12" t="str">
        <f t="shared" ca="1" si="219"/>
        <v/>
      </c>
      <c r="X2814" s="12" t="str">
        <f>IF($B2814="", "", IF(OR(ISNUMBER($B2814)=FALSE, $B2814&lt;Report!$AX$6, $B2814&gt;Report!$AY$17), "Red", ""))</f>
        <v/>
      </c>
    </row>
    <row r="2815" spans="1:24" x14ac:dyDescent="0.25">
      <c r="A2815" s="2"/>
      <c r="B2815" s="86"/>
      <c r="C2815" s="87"/>
      <c r="D2815" s="88"/>
      <c r="E2815" s="89"/>
      <c r="F2815" s="90"/>
      <c r="G2815" s="2"/>
      <c r="H2815" s="38" t="str">
        <f t="shared" si="215"/>
        <v/>
      </c>
      <c r="I2815" s="2"/>
      <c r="M2815" s="6" t="str">
        <f t="shared" si="216"/>
        <v/>
      </c>
      <c r="N2815" s="7" t="str">
        <f>IF($D2815="", "", IF(COUNTIF(Budgets!$T$11:$T$20, $D2815)&gt;0, $F$9, IF(COUNTIF(Budgets!$T$22:$T$46, $D2815)&gt;0, $E$9, "")))</f>
        <v/>
      </c>
      <c r="P2815" s="12" t="str">
        <f t="shared" si="217"/>
        <v/>
      </c>
      <c r="R2815" s="12" t="str">
        <f t="shared" si="218"/>
        <v/>
      </c>
      <c r="T2815" s="12" t="str">
        <f ca="1">IFERROR(INDEX(Report!$BE$6:$BE$17, MATCH($P2815, Report!$AZ$6:$AZ$17, 0)), "")</f>
        <v/>
      </c>
      <c r="V2815" s="12" t="str">
        <f t="shared" ca="1" si="219"/>
        <v/>
      </c>
      <c r="X2815" s="12" t="str">
        <f>IF($B2815="", "", IF(OR(ISNUMBER($B2815)=FALSE, $B2815&lt;Report!$AX$6, $B2815&gt;Report!$AY$17), "Red", ""))</f>
        <v/>
      </c>
    </row>
    <row r="2816" spans="1:24" x14ac:dyDescent="0.25">
      <c r="A2816" s="2"/>
      <c r="B2816" s="86"/>
      <c r="C2816" s="87"/>
      <c r="D2816" s="88"/>
      <c r="E2816" s="89"/>
      <c r="F2816" s="90"/>
      <c r="G2816" s="2"/>
      <c r="H2816" s="38" t="str">
        <f t="shared" si="215"/>
        <v/>
      </c>
      <c r="I2816" s="2"/>
      <c r="M2816" s="6" t="str">
        <f t="shared" si="216"/>
        <v/>
      </c>
      <c r="N2816" s="7" t="str">
        <f>IF($D2816="", "", IF(COUNTIF(Budgets!$T$11:$T$20, $D2816)&gt;0, $F$9, IF(COUNTIF(Budgets!$T$22:$T$46, $D2816)&gt;0, $E$9, "")))</f>
        <v/>
      </c>
      <c r="P2816" s="12" t="str">
        <f t="shared" si="217"/>
        <v/>
      </c>
      <c r="R2816" s="12" t="str">
        <f t="shared" si="218"/>
        <v/>
      </c>
      <c r="T2816" s="12" t="str">
        <f ca="1">IFERROR(INDEX(Report!$BE$6:$BE$17, MATCH($P2816, Report!$AZ$6:$AZ$17, 0)), "")</f>
        <v/>
      </c>
      <c r="V2816" s="12" t="str">
        <f t="shared" ca="1" si="219"/>
        <v/>
      </c>
      <c r="X2816" s="12" t="str">
        <f>IF($B2816="", "", IF(OR(ISNUMBER($B2816)=FALSE, $B2816&lt;Report!$AX$6, $B2816&gt;Report!$AY$17), "Red", ""))</f>
        <v/>
      </c>
    </row>
    <row r="2817" spans="1:24" x14ac:dyDescent="0.25">
      <c r="A2817" s="2"/>
      <c r="B2817" s="86"/>
      <c r="C2817" s="87"/>
      <c r="D2817" s="88"/>
      <c r="E2817" s="89"/>
      <c r="F2817" s="90"/>
      <c r="G2817" s="2"/>
      <c r="H2817" s="38" t="str">
        <f t="shared" si="215"/>
        <v/>
      </c>
      <c r="I2817" s="2"/>
      <c r="M2817" s="6" t="str">
        <f t="shared" si="216"/>
        <v/>
      </c>
      <c r="N2817" s="7" t="str">
        <f>IF($D2817="", "", IF(COUNTIF(Budgets!$T$11:$T$20, $D2817)&gt;0, $F$9, IF(COUNTIF(Budgets!$T$22:$T$46, $D2817)&gt;0, $E$9, "")))</f>
        <v/>
      </c>
      <c r="P2817" s="12" t="str">
        <f t="shared" si="217"/>
        <v/>
      </c>
      <c r="R2817" s="12" t="str">
        <f t="shared" si="218"/>
        <v/>
      </c>
      <c r="T2817" s="12" t="str">
        <f ca="1">IFERROR(INDEX(Report!$BE$6:$BE$17, MATCH($P2817, Report!$AZ$6:$AZ$17, 0)), "")</f>
        <v/>
      </c>
      <c r="V2817" s="12" t="str">
        <f t="shared" ca="1" si="219"/>
        <v/>
      </c>
      <c r="X2817" s="12" t="str">
        <f>IF($B2817="", "", IF(OR(ISNUMBER($B2817)=FALSE, $B2817&lt;Report!$AX$6, $B2817&gt;Report!$AY$17), "Red", ""))</f>
        <v/>
      </c>
    </row>
    <row r="2818" spans="1:24" x14ac:dyDescent="0.25">
      <c r="A2818" s="2"/>
      <c r="B2818" s="86"/>
      <c r="C2818" s="87"/>
      <c r="D2818" s="88"/>
      <c r="E2818" s="89"/>
      <c r="F2818" s="90"/>
      <c r="G2818" s="2"/>
      <c r="H2818" s="38" t="str">
        <f t="shared" si="215"/>
        <v/>
      </c>
      <c r="I2818" s="2"/>
      <c r="M2818" s="6" t="str">
        <f t="shared" si="216"/>
        <v/>
      </c>
      <c r="N2818" s="7" t="str">
        <f>IF($D2818="", "", IF(COUNTIF(Budgets!$T$11:$T$20, $D2818)&gt;0, $F$9, IF(COUNTIF(Budgets!$T$22:$T$46, $D2818)&gt;0, $E$9, "")))</f>
        <v/>
      </c>
      <c r="P2818" s="12" t="str">
        <f t="shared" si="217"/>
        <v/>
      </c>
      <c r="R2818" s="12" t="str">
        <f t="shared" si="218"/>
        <v/>
      </c>
      <c r="T2818" s="12" t="str">
        <f ca="1">IFERROR(INDEX(Report!$BE$6:$BE$17, MATCH($P2818, Report!$AZ$6:$AZ$17, 0)), "")</f>
        <v/>
      </c>
      <c r="V2818" s="12" t="str">
        <f t="shared" ca="1" si="219"/>
        <v/>
      </c>
      <c r="X2818" s="12" t="str">
        <f>IF($B2818="", "", IF(OR(ISNUMBER($B2818)=FALSE, $B2818&lt;Report!$AX$6, $B2818&gt;Report!$AY$17), "Red", ""))</f>
        <v/>
      </c>
    </row>
    <row r="2819" spans="1:24" x14ac:dyDescent="0.25">
      <c r="A2819" s="2"/>
      <c r="B2819" s="86"/>
      <c r="C2819" s="87"/>
      <c r="D2819" s="88"/>
      <c r="E2819" s="89"/>
      <c r="F2819" s="90"/>
      <c r="G2819" s="2"/>
      <c r="H2819" s="38" t="str">
        <f t="shared" si="215"/>
        <v/>
      </c>
      <c r="I2819" s="2"/>
      <c r="M2819" s="6" t="str">
        <f t="shared" si="216"/>
        <v/>
      </c>
      <c r="N2819" s="7" t="str">
        <f>IF($D2819="", "", IF(COUNTIF(Budgets!$T$11:$T$20, $D2819)&gt;0, $F$9, IF(COUNTIF(Budgets!$T$22:$T$46, $D2819)&gt;0, $E$9, "")))</f>
        <v/>
      </c>
      <c r="P2819" s="12" t="str">
        <f t="shared" si="217"/>
        <v/>
      </c>
      <c r="R2819" s="12" t="str">
        <f t="shared" si="218"/>
        <v/>
      </c>
      <c r="T2819" s="12" t="str">
        <f ca="1">IFERROR(INDEX(Report!$BE$6:$BE$17, MATCH($P2819, Report!$AZ$6:$AZ$17, 0)), "")</f>
        <v/>
      </c>
      <c r="V2819" s="12" t="str">
        <f t="shared" ca="1" si="219"/>
        <v/>
      </c>
      <c r="X2819" s="12" t="str">
        <f>IF($B2819="", "", IF(OR(ISNUMBER($B2819)=FALSE, $B2819&lt;Report!$AX$6, $B2819&gt;Report!$AY$17), "Red", ""))</f>
        <v/>
      </c>
    </row>
    <row r="2820" spans="1:24" x14ac:dyDescent="0.25">
      <c r="A2820" s="2"/>
      <c r="B2820" s="86"/>
      <c r="C2820" s="87"/>
      <c r="D2820" s="88"/>
      <c r="E2820" s="89"/>
      <c r="F2820" s="90"/>
      <c r="G2820" s="2"/>
      <c r="H2820" s="38" t="str">
        <f t="shared" si="215"/>
        <v/>
      </c>
      <c r="I2820" s="2"/>
      <c r="M2820" s="6" t="str">
        <f t="shared" si="216"/>
        <v/>
      </c>
      <c r="N2820" s="7" t="str">
        <f>IF($D2820="", "", IF(COUNTIF(Budgets!$T$11:$T$20, $D2820)&gt;0, $F$9, IF(COUNTIF(Budgets!$T$22:$T$46, $D2820)&gt;0, $E$9, "")))</f>
        <v/>
      </c>
      <c r="P2820" s="12" t="str">
        <f t="shared" si="217"/>
        <v/>
      </c>
      <c r="R2820" s="12" t="str">
        <f t="shared" si="218"/>
        <v/>
      </c>
      <c r="T2820" s="12" t="str">
        <f ca="1">IFERROR(INDEX(Report!$BE$6:$BE$17, MATCH($P2820, Report!$AZ$6:$AZ$17, 0)), "")</f>
        <v/>
      </c>
      <c r="V2820" s="12" t="str">
        <f t="shared" ca="1" si="219"/>
        <v/>
      </c>
      <c r="X2820" s="12" t="str">
        <f>IF($B2820="", "", IF(OR(ISNUMBER($B2820)=FALSE, $B2820&lt;Report!$AX$6, $B2820&gt;Report!$AY$17), "Red", ""))</f>
        <v/>
      </c>
    </row>
    <row r="2821" spans="1:24" x14ac:dyDescent="0.25">
      <c r="A2821" s="2"/>
      <c r="B2821" s="86"/>
      <c r="C2821" s="87"/>
      <c r="D2821" s="88"/>
      <c r="E2821" s="89"/>
      <c r="F2821" s="90"/>
      <c r="G2821" s="2"/>
      <c r="H2821" s="38" t="str">
        <f t="shared" si="215"/>
        <v/>
      </c>
      <c r="I2821" s="2"/>
      <c r="M2821" s="6" t="str">
        <f t="shared" si="216"/>
        <v/>
      </c>
      <c r="N2821" s="7" t="str">
        <f>IF($D2821="", "", IF(COUNTIF(Budgets!$T$11:$T$20, $D2821)&gt;0, $F$9, IF(COUNTIF(Budgets!$T$22:$T$46, $D2821)&gt;0, $E$9, "")))</f>
        <v/>
      </c>
      <c r="P2821" s="12" t="str">
        <f t="shared" si="217"/>
        <v/>
      </c>
      <c r="R2821" s="12" t="str">
        <f t="shared" si="218"/>
        <v/>
      </c>
      <c r="T2821" s="12" t="str">
        <f ca="1">IFERROR(INDEX(Report!$BE$6:$BE$17, MATCH($P2821, Report!$AZ$6:$AZ$17, 0)), "")</f>
        <v/>
      </c>
      <c r="V2821" s="12" t="str">
        <f t="shared" ca="1" si="219"/>
        <v/>
      </c>
      <c r="X2821" s="12" t="str">
        <f>IF($B2821="", "", IF(OR(ISNUMBER($B2821)=FALSE, $B2821&lt;Report!$AX$6, $B2821&gt;Report!$AY$17), "Red", ""))</f>
        <v/>
      </c>
    </row>
    <row r="2822" spans="1:24" x14ac:dyDescent="0.25">
      <c r="A2822" s="2"/>
      <c r="B2822" s="86"/>
      <c r="C2822" s="87"/>
      <c r="D2822" s="88"/>
      <c r="E2822" s="89"/>
      <c r="F2822" s="90"/>
      <c r="G2822" s="2"/>
      <c r="H2822" s="38" t="str">
        <f t="shared" si="215"/>
        <v/>
      </c>
      <c r="I2822" s="2"/>
      <c r="M2822" s="6" t="str">
        <f t="shared" si="216"/>
        <v/>
      </c>
      <c r="N2822" s="7" t="str">
        <f>IF($D2822="", "", IF(COUNTIF(Budgets!$T$11:$T$20, $D2822)&gt;0, $F$9, IF(COUNTIF(Budgets!$T$22:$T$46, $D2822)&gt;0, $E$9, "")))</f>
        <v/>
      </c>
      <c r="P2822" s="12" t="str">
        <f t="shared" si="217"/>
        <v/>
      </c>
      <c r="R2822" s="12" t="str">
        <f t="shared" si="218"/>
        <v/>
      </c>
      <c r="T2822" s="12" t="str">
        <f ca="1">IFERROR(INDEX(Report!$BE$6:$BE$17, MATCH($P2822, Report!$AZ$6:$AZ$17, 0)), "")</f>
        <v/>
      </c>
      <c r="V2822" s="12" t="str">
        <f t="shared" ca="1" si="219"/>
        <v/>
      </c>
      <c r="X2822" s="12" t="str">
        <f>IF($B2822="", "", IF(OR(ISNUMBER($B2822)=FALSE, $B2822&lt;Report!$AX$6, $B2822&gt;Report!$AY$17), "Red", ""))</f>
        <v/>
      </c>
    </row>
    <row r="2823" spans="1:24" x14ac:dyDescent="0.25">
      <c r="A2823" s="2"/>
      <c r="B2823" s="86"/>
      <c r="C2823" s="87"/>
      <c r="D2823" s="88"/>
      <c r="E2823" s="89"/>
      <c r="F2823" s="90"/>
      <c r="G2823" s="2"/>
      <c r="H2823" s="38" t="str">
        <f t="shared" si="215"/>
        <v/>
      </c>
      <c r="I2823" s="2"/>
      <c r="M2823" s="6" t="str">
        <f t="shared" si="216"/>
        <v/>
      </c>
      <c r="N2823" s="7" t="str">
        <f>IF($D2823="", "", IF(COUNTIF(Budgets!$T$11:$T$20, $D2823)&gt;0, $F$9, IF(COUNTIF(Budgets!$T$22:$T$46, $D2823)&gt;0, $E$9, "")))</f>
        <v/>
      </c>
      <c r="P2823" s="12" t="str">
        <f t="shared" si="217"/>
        <v/>
      </c>
      <c r="R2823" s="12" t="str">
        <f t="shared" si="218"/>
        <v/>
      </c>
      <c r="T2823" s="12" t="str">
        <f ca="1">IFERROR(INDEX(Report!$BE$6:$BE$17, MATCH($P2823, Report!$AZ$6:$AZ$17, 0)), "")</f>
        <v/>
      </c>
      <c r="V2823" s="12" t="str">
        <f t="shared" ca="1" si="219"/>
        <v/>
      </c>
      <c r="X2823" s="12" t="str">
        <f>IF($B2823="", "", IF(OR(ISNUMBER($B2823)=FALSE, $B2823&lt;Report!$AX$6, $B2823&gt;Report!$AY$17), "Red", ""))</f>
        <v/>
      </c>
    </row>
    <row r="2824" spans="1:24" x14ac:dyDescent="0.25">
      <c r="A2824" s="2"/>
      <c r="B2824" s="86"/>
      <c r="C2824" s="87"/>
      <c r="D2824" s="88"/>
      <c r="E2824" s="89"/>
      <c r="F2824" s="90"/>
      <c r="G2824" s="2"/>
      <c r="H2824" s="38" t="str">
        <f t="shared" si="215"/>
        <v/>
      </c>
      <c r="I2824" s="2"/>
      <c r="M2824" s="6" t="str">
        <f t="shared" si="216"/>
        <v/>
      </c>
      <c r="N2824" s="7" t="str">
        <f>IF($D2824="", "", IF(COUNTIF(Budgets!$T$11:$T$20, $D2824)&gt;0, $F$9, IF(COUNTIF(Budgets!$T$22:$T$46, $D2824)&gt;0, $E$9, "")))</f>
        <v/>
      </c>
      <c r="P2824" s="12" t="str">
        <f t="shared" si="217"/>
        <v/>
      </c>
      <c r="R2824" s="12" t="str">
        <f t="shared" si="218"/>
        <v/>
      </c>
      <c r="T2824" s="12" t="str">
        <f ca="1">IFERROR(INDEX(Report!$BE$6:$BE$17, MATCH($P2824, Report!$AZ$6:$AZ$17, 0)), "")</f>
        <v/>
      </c>
      <c r="V2824" s="12" t="str">
        <f t="shared" ca="1" si="219"/>
        <v/>
      </c>
      <c r="X2824" s="12" t="str">
        <f>IF($B2824="", "", IF(OR(ISNUMBER($B2824)=FALSE, $B2824&lt;Report!$AX$6, $B2824&gt;Report!$AY$17), "Red", ""))</f>
        <v/>
      </c>
    </row>
    <row r="2825" spans="1:24" x14ac:dyDescent="0.25">
      <c r="A2825" s="2"/>
      <c r="B2825" s="86"/>
      <c r="C2825" s="87"/>
      <c r="D2825" s="88"/>
      <c r="E2825" s="89"/>
      <c r="F2825" s="90"/>
      <c r="G2825" s="2"/>
      <c r="H2825" s="38" t="str">
        <f t="shared" si="215"/>
        <v/>
      </c>
      <c r="I2825" s="2"/>
      <c r="M2825" s="6" t="str">
        <f t="shared" si="216"/>
        <v/>
      </c>
      <c r="N2825" s="7" t="str">
        <f>IF($D2825="", "", IF(COUNTIF(Budgets!$T$11:$T$20, $D2825)&gt;0, $F$9, IF(COUNTIF(Budgets!$T$22:$T$46, $D2825)&gt;0, $E$9, "")))</f>
        <v/>
      </c>
      <c r="P2825" s="12" t="str">
        <f t="shared" si="217"/>
        <v/>
      </c>
      <c r="R2825" s="12" t="str">
        <f t="shared" si="218"/>
        <v/>
      </c>
      <c r="T2825" s="12" t="str">
        <f ca="1">IFERROR(INDEX(Report!$BE$6:$BE$17, MATCH($P2825, Report!$AZ$6:$AZ$17, 0)), "")</f>
        <v/>
      </c>
      <c r="V2825" s="12" t="str">
        <f t="shared" ca="1" si="219"/>
        <v/>
      </c>
      <c r="X2825" s="12" t="str">
        <f>IF($B2825="", "", IF(OR(ISNUMBER($B2825)=FALSE, $B2825&lt;Report!$AX$6, $B2825&gt;Report!$AY$17), "Red", ""))</f>
        <v/>
      </c>
    </row>
    <row r="2826" spans="1:24" x14ac:dyDescent="0.25">
      <c r="A2826" s="2"/>
      <c r="B2826" s="86"/>
      <c r="C2826" s="87"/>
      <c r="D2826" s="88"/>
      <c r="E2826" s="89"/>
      <c r="F2826" s="90"/>
      <c r="G2826" s="2"/>
      <c r="H2826" s="38" t="str">
        <f t="shared" si="215"/>
        <v/>
      </c>
      <c r="I2826" s="2"/>
      <c r="M2826" s="6" t="str">
        <f t="shared" si="216"/>
        <v/>
      </c>
      <c r="N2826" s="7" t="str">
        <f>IF($D2826="", "", IF(COUNTIF(Budgets!$T$11:$T$20, $D2826)&gt;0, $F$9, IF(COUNTIF(Budgets!$T$22:$T$46, $D2826)&gt;0, $E$9, "")))</f>
        <v/>
      </c>
      <c r="P2826" s="12" t="str">
        <f t="shared" si="217"/>
        <v/>
      </c>
      <c r="R2826" s="12" t="str">
        <f t="shared" si="218"/>
        <v/>
      </c>
      <c r="T2826" s="12" t="str">
        <f ca="1">IFERROR(INDEX(Report!$BE$6:$BE$17, MATCH($P2826, Report!$AZ$6:$AZ$17, 0)), "")</f>
        <v/>
      </c>
      <c r="V2826" s="12" t="str">
        <f t="shared" ca="1" si="219"/>
        <v/>
      </c>
      <c r="X2826" s="12" t="str">
        <f>IF($B2826="", "", IF(OR(ISNUMBER($B2826)=FALSE, $B2826&lt;Report!$AX$6, $B2826&gt;Report!$AY$17), "Red", ""))</f>
        <v/>
      </c>
    </row>
    <row r="2827" spans="1:24" x14ac:dyDescent="0.25">
      <c r="A2827" s="2"/>
      <c r="B2827" s="86"/>
      <c r="C2827" s="87"/>
      <c r="D2827" s="88"/>
      <c r="E2827" s="89"/>
      <c r="F2827" s="90"/>
      <c r="G2827" s="2"/>
      <c r="H2827" s="38" t="str">
        <f t="shared" si="215"/>
        <v/>
      </c>
      <c r="I2827" s="2"/>
      <c r="M2827" s="6" t="str">
        <f t="shared" si="216"/>
        <v/>
      </c>
      <c r="N2827" s="7" t="str">
        <f>IF($D2827="", "", IF(COUNTIF(Budgets!$T$11:$T$20, $D2827)&gt;0, $F$9, IF(COUNTIF(Budgets!$T$22:$T$46, $D2827)&gt;0, $E$9, "")))</f>
        <v/>
      </c>
      <c r="P2827" s="12" t="str">
        <f t="shared" si="217"/>
        <v/>
      </c>
      <c r="R2827" s="12" t="str">
        <f t="shared" si="218"/>
        <v/>
      </c>
      <c r="T2827" s="12" t="str">
        <f ca="1">IFERROR(INDEX(Report!$BE$6:$BE$17, MATCH($P2827, Report!$AZ$6:$AZ$17, 0)), "")</f>
        <v/>
      </c>
      <c r="V2827" s="12" t="str">
        <f t="shared" ca="1" si="219"/>
        <v/>
      </c>
      <c r="X2827" s="12" t="str">
        <f>IF($B2827="", "", IF(OR(ISNUMBER($B2827)=FALSE, $B2827&lt;Report!$AX$6, $B2827&gt;Report!$AY$17), "Red", ""))</f>
        <v/>
      </c>
    </row>
    <row r="2828" spans="1:24" x14ac:dyDescent="0.25">
      <c r="A2828" s="2"/>
      <c r="B2828" s="86"/>
      <c r="C2828" s="87"/>
      <c r="D2828" s="88"/>
      <c r="E2828" s="89"/>
      <c r="F2828" s="90"/>
      <c r="G2828" s="2"/>
      <c r="H2828" s="38" t="str">
        <f t="shared" ref="H2828:H2891" si="220">IF(OR($M2828="", $N2828=""), "", IF($M2828=$N2828, "", $H$9))</f>
        <v/>
      </c>
      <c r="I2828" s="2"/>
      <c r="M2828" s="6" t="str">
        <f t="shared" ref="M2828:M2891" si="221">IF(AND($E2828="", $F2828=""), "", IF(AND(NOT($E2828=""), NOT($F2828="")), "", IF($E2828="", $F$9, IF($F2828="", $E$9, ""))))</f>
        <v/>
      </c>
      <c r="N2828" s="7" t="str">
        <f>IF($D2828="", "", IF(COUNTIF(Budgets!$T$11:$T$20, $D2828)&gt;0, $F$9, IF(COUNTIF(Budgets!$T$22:$T$46, $D2828)&gt;0, $E$9, "")))</f>
        <v/>
      </c>
      <c r="P2828" s="12" t="str">
        <f t="shared" ref="P2828:P2891" si="222">IF($B2828="", "", IFERROR(TEXT($B2828, "mmm yyyy"), ""))</f>
        <v/>
      </c>
      <c r="R2828" s="12" t="str">
        <f t="shared" ref="R2828:R2891" si="223">IF(OR($P2828="", $D2828=""), "", CONCATENATE($D2828, " - ", $P2828))</f>
        <v/>
      </c>
      <c r="T2828" s="12" t="str">
        <f ca="1">IFERROR(INDEX(Report!$BE$6:$BE$17, MATCH($P2828, Report!$AZ$6:$AZ$17, 0)), "")</f>
        <v/>
      </c>
      <c r="V2828" s="12" t="str">
        <f t="shared" ref="V2828:V2891" ca="1" si="224">IF($T2828="X", IF($D2828="", "", $D2828), "")</f>
        <v/>
      </c>
      <c r="X2828" s="12" t="str">
        <f>IF($B2828="", "", IF(OR(ISNUMBER($B2828)=FALSE, $B2828&lt;Report!$AX$6, $B2828&gt;Report!$AY$17), "Red", ""))</f>
        <v/>
      </c>
    </row>
    <row r="2829" spans="1:24" x14ac:dyDescent="0.25">
      <c r="A2829" s="2"/>
      <c r="B2829" s="86"/>
      <c r="C2829" s="87"/>
      <c r="D2829" s="88"/>
      <c r="E2829" s="89"/>
      <c r="F2829" s="90"/>
      <c r="G2829" s="2"/>
      <c r="H2829" s="38" t="str">
        <f t="shared" si="220"/>
        <v/>
      </c>
      <c r="I2829" s="2"/>
      <c r="M2829" s="6" t="str">
        <f t="shared" si="221"/>
        <v/>
      </c>
      <c r="N2829" s="7" t="str">
        <f>IF($D2829="", "", IF(COUNTIF(Budgets!$T$11:$T$20, $D2829)&gt;0, $F$9, IF(COUNTIF(Budgets!$T$22:$T$46, $D2829)&gt;0, $E$9, "")))</f>
        <v/>
      </c>
      <c r="P2829" s="12" t="str">
        <f t="shared" si="222"/>
        <v/>
      </c>
      <c r="R2829" s="12" t="str">
        <f t="shared" si="223"/>
        <v/>
      </c>
      <c r="T2829" s="12" t="str">
        <f ca="1">IFERROR(INDEX(Report!$BE$6:$BE$17, MATCH($P2829, Report!$AZ$6:$AZ$17, 0)), "")</f>
        <v/>
      </c>
      <c r="V2829" s="12" t="str">
        <f t="shared" ca="1" si="224"/>
        <v/>
      </c>
      <c r="X2829" s="12" t="str">
        <f>IF($B2829="", "", IF(OR(ISNUMBER($B2829)=FALSE, $B2829&lt;Report!$AX$6, $B2829&gt;Report!$AY$17), "Red", ""))</f>
        <v/>
      </c>
    </row>
    <row r="2830" spans="1:24" x14ac:dyDescent="0.25">
      <c r="A2830" s="2"/>
      <c r="B2830" s="86"/>
      <c r="C2830" s="87"/>
      <c r="D2830" s="88"/>
      <c r="E2830" s="89"/>
      <c r="F2830" s="90"/>
      <c r="G2830" s="2"/>
      <c r="H2830" s="38" t="str">
        <f t="shared" si="220"/>
        <v/>
      </c>
      <c r="I2830" s="2"/>
      <c r="M2830" s="6" t="str">
        <f t="shared" si="221"/>
        <v/>
      </c>
      <c r="N2830" s="7" t="str">
        <f>IF($D2830="", "", IF(COUNTIF(Budgets!$T$11:$T$20, $D2830)&gt;0, $F$9, IF(COUNTIF(Budgets!$T$22:$T$46, $D2830)&gt;0, $E$9, "")))</f>
        <v/>
      </c>
      <c r="P2830" s="12" t="str">
        <f t="shared" si="222"/>
        <v/>
      </c>
      <c r="R2830" s="12" t="str">
        <f t="shared" si="223"/>
        <v/>
      </c>
      <c r="T2830" s="12" t="str">
        <f ca="1">IFERROR(INDEX(Report!$BE$6:$BE$17, MATCH($P2830, Report!$AZ$6:$AZ$17, 0)), "")</f>
        <v/>
      </c>
      <c r="V2830" s="12" t="str">
        <f t="shared" ca="1" si="224"/>
        <v/>
      </c>
      <c r="X2830" s="12" t="str">
        <f>IF($B2830="", "", IF(OR(ISNUMBER($B2830)=FALSE, $B2830&lt;Report!$AX$6, $B2830&gt;Report!$AY$17), "Red", ""))</f>
        <v/>
      </c>
    </row>
    <row r="2831" spans="1:24" x14ac:dyDescent="0.25">
      <c r="A2831" s="2"/>
      <c r="B2831" s="86"/>
      <c r="C2831" s="87"/>
      <c r="D2831" s="88"/>
      <c r="E2831" s="89"/>
      <c r="F2831" s="90"/>
      <c r="G2831" s="2"/>
      <c r="H2831" s="38" t="str">
        <f t="shared" si="220"/>
        <v/>
      </c>
      <c r="I2831" s="2"/>
      <c r="M2831" s="6" t="str">
        <f t="shared" si="221"/>
        <v/>
      </c>
      <c r="N2831" s="7" t="str">
        <f>IF($D2831="", "", IF(COUNTIF(Budgets!$T$11:$T$20, $D2831)&gt;0, $F$9, IF(COUNTIF(Budgets!$T$22:$T$46, $D2831)&gt;0, $E$9, "")))</f>
        <v/>
      </c>
      <c r="P2831" s="12" t="str">
        <f t="shared" si="222"/>
        <v/>
      </c>
      <c r="R2831" s="12" t="str">
        <f t="shared" si="223"/>
        <v/>
      </c>
      <c r="T2831" s="12" t="str">
        <f ca="1">IFERROR(INDEX(Report!$BE$6:$BE$17, MATCH($P2831, Report!$AZ$6:$AZ$17, 0)), "")</f>
        <v/>
      </c>
      <c r="V2831" s="12" t="str">
        <f t="shared" ca="1" si="224"/>
        <v/>
      </c>
      <c r="X2831" s="12" t="str">
        <f>IF($B2831="", "", IF(OR(ISNUMBER($B2831)=FALSE, $B2831&lt;Report!$AX$6, $B2831&gt;Report!$AY$17), "Red", ""))</f>
        <v/>
      </c>
    </row>
    <row r="2832" spans="1:24" x14ac:dyDescent="0.25">
      <c r="A2832" s="2"/>
      <c r="B2832" s="86"/>
      <c r="C2832" s="87"/>
      <c r="D2832" s="88"/>
      <c r="E2832" s="89"/>
      <c r="F2832" s="90"/>
      <c r="G2832" s="2"/>
      <c r="H2832" s="38" t="str">
        <f t="shared" si="220"/>
        <v/>
      </c>
      <c r="I2832" s="2"/>
      <c r="M2832" s="6" t="str">
        <f t="shared" si="221"/>
        <v/>
      </c>
      <c r="N2832" s="7" t="str">
        <f>IF($D2832="", "", IF(COUNTIF(Budgets!$T$11:$T$20, $D2832)&gt;0, $F$9, IF(COUNTIF(Budgets!$T$22:$T$46, $D2832)&gt;0, $E$9, "")))</f>
        <v/>
      </c>
      <c r="P2832" s="12" t="str">
        <f t="shared" si="222"/>
        <v/>
      </c>
      <c r="R2832" s="12" t="str">
        <f t="shared" si="223"/>
        <v/>
      </c>
      <c r="T2832" s="12" t="str">
        <f ca="1">IFERROR(INDEX(Report!$BE$6:$BE$17, MATCH($P2832, Report!$AZ$6:$AZ$17, 0)), "")</f>
        <v/>
      </c>
      <c r="V2832" s="12" t="str">
        <f t="shared" ca="1" si="224"/>
        <v/>
      </c>
      <c r="X2832" s="12" t="str">
        <f>IF($B2832="", "", IF(OR(ISNUMBER($B2832)=FALSE, $B2832&lt;Report!$AX$6, $B2832&gt;Report!$AY$17), "Red", ""))</f>
        <v/>
      </c>
    </row>
    <row r="2833" spans="1:24" x14ac:dyDescent="0.25">
      <c r="A2833" s="2"/>
      <c r="B2833" s="86"/>
      <c r="C2833" s="87"/>
      <c r="D2833" s="88"/>
      <c r="E2833" s="89"/>
      <c r="F2833" s="90"/>
      <c r="G2833" s="2"/>
      <c r="H2833" s="38" t="str">
        <f t="shared" si="220"/>
        <v/>
      </c>
      <c r="I2833" s="2"/>
      <c r="M2833" s="6" t="str">
        <f t="shared" si="221"/>
        <v/>
      </c>
      <c r="N2833" s="7" t="str">
        <f>IF($D2833="", "", IF(COUNTIF(Budgets!$T$11:$T$20, $D2833)&gt;0, $F$9, IF(COUNTIF(Budgets!$T$22:$T$46, $D2833)&gt;0, $E$9, "")))</f>
        <v/>
      </c>
      <c r="P2833" s="12" t="str">
        <f t="shared" si="222"/>
        <v/>
      </c>
      <c r="R2833" s="12" t="str">
        <f t="shared" si="223"/>
        <v/>
      </c>
      <c r="T2833" s="12" t="str">
        <f ca="1">IFERROR(INDEX(Report!$BE$6:$BE$17, MATCH($P2833, Report!$AZ$6:$AZ$17, 0)), "")</f>
        <v/>
      </c>
      <c r="V2833" s="12" t="str">
        <f t="shared" ca="1" si="224"/>
        <v/>
      </c>
      <c r="X2833" s="12" t="str">
        <f>IF($B2833="", "", IF(OR(ISNUMBER($B2833)=FALSE, $B2833&lt;Report!$AX$6, $B2833&gt;Report!$AY$17), "Red", ""))</f>
        <v/>
      </c>
    </row>
    <row r="2834" spans="1:24" x14ac:dyDescent="0.25">
      <c r="A2834" s="2"/>
      <c r="B2834" s="86"/>
      <c r="C2834" s="87"/>
      <c r="D2834" s="88"/>
      <c r="E2834" s="89"/>
      <c r="F2834" s="90"/>
      <c r="G2834" s="2"/>
      <c r="H2834" s="38" t="str">
        <f t="shared" si="220"/>
        <v/>
      </c>
      <c r="I2834" s="2"/>
      <c r="M2834" s="6" t="str">
        <f t="shared" si="221"/>
        <v/>
      </c>
      <c r="N2834" s="7" t="str">
        <f>IF($D2834="", "", IF(COUNTIF(Budgets!$T$11:$T$20, $D2834)&gt;0, $F$9, IF(COUNTIF(Budgets!$T$22:$T$46, $D2834)&gt;0, $E$9, "")))</f>
        <v/>
      </c>
      <c r="P2834" s="12" t="str">
        <f t="shared" si="222"/>
        <v/>
      </c>
      <c r="R2834" s="12" t="str">
        <f t="shared" si="223"/>
        <v/>
      </c>
      <c r="T2834" s="12" t="str">
        <f ca="1">IFERROR(INDEX(Report!$BE$6:$BE$17, MATCH($P2834, Report!$AZ$6:$AZ$17, 0)), "")</f>
        <v/>
      </c>
      <c r="V2834" s="12" t="str">
        <f t="shared" ca="1" si="224"/>
        <v/>
      </c>
      <c r="X2834" s="12" t="str">
        <f>IF($B2834="", "", IF(OR(ISNUMBER($B2834)=FALSE, $B2834&lt;Report!$AX$6, $B2834&gt;Report!$AY$17), "Red", ""))</f>
        <v/>
      </c>
    </row>
    <row r="2835" spans="1:24" x14ac:dyDescent="0.25">
      <c r="A2835" s="2"/>
      <c r="B2835" s="86"/>
      <c r="C2835" s="87"/>
      <c r="D2835" s="88"/>
      <c r="E2835" s="89"/>
      <c r="F2835" s="90"/>
      <c r="G2835" s="2"/>
      <c r="H2835" s="38" t="str">
        <f t="shared" si="220"/>
        <v/>
      </c>
      <c r="I2835" s="2"/>
      <c r="M2835" s="6" t="str">
        <f t="shared" si="221"/>
        <v/>
      </c>
      <c r="N2835" s="7" t="str">
        <f>IF($D2835="", "", IF(COUNTIF(Budgets!$T$11:$T$20, $D2835)&gt;0, $F$9, IF(COUNTIF(Budgets!$T$22:$T$46, $D2835)&gt;0, $E$9, "")))</f>
        <v/>
      </c>
      <c r="P2835" s="12" t="str">
        <f t="shared" si="222"/>
        <v/>
      </c>
      <c r="R2835" s="12" t="str">
        <f t="shared" si="223"/>
        <v/>
      </c>
      <c r="T2835" s="12" t="str">
        <f ca="1">IFERROR(INDEX(Report!$BE$6:$BE$17, MATCH($P2835, Report!$AZ$6:$AZ$17, 0)), "")</f>
        <v/>
      </c>
      <c r="V2835" s="12" t="str">
        <f t="shared" ca="1" si="224"/>
        <v/>
      </c>
      <c r="X2835" s="12" t="str">
        <f>IF($B2835="", "", IF(OR(ISNUMBER($B2835)=FALSE, $B2835&lt;Report!$AX$6, $B2835&gt;Report!$AY$17), "Red", ""))</f>
        <v/>
      </c>
    </row>
    <row r="2836" spans="1:24" x14ac:dyDescent="0.25">
      <c r="A2836" s="2"/>
      <c r="B2836" s="86"/>
      <c r="C2836" s="87"/>
      <c r="D2836" s="88"/>
      <c r="E2836" s="89"/>
      <c r="F2836" s="90"/>
      <c r="G2836" s="2"/>
      <c r="H2836" s="38" t="str">
        <f t="shared" si="220"/>
        <v/>
      </c>
      <c r="I2836" s="2"/>
      <c r="M2836" s="6" t="str">
        <f t="shared" si="221"/>
        <v/>
      </c>
      <c r="N2836" s="7" t="str">
        <f>IF($D2836="", "", IF(COUNTIF(Budgets!$T$11:$T$20, $D2836)&gt;0, $F$9, IF(COUNTIF(Budgets!$T$22:$T$46, $D2836)&gt;0, $E$9, "")))</f>
        <v/>
      </c>
      <c r="P2836" s="12" t="str">
        <f t="shared" si="222"/>
        <v/>
      </c>
      <c r="R2836" s="12" t="str">
        <f t="shared" si="223"/>
        <v/>
      </c>
      <c r="T2836" s="12" t="str">
        <f ca="1">IFERROR(INDEX(Report!$BE$6:$BE$17, MATCH($P2836, Report!$AZ$6:$AZ$17, 0)), "")</f>
        <v/>
      </c>
      <c r="V2836" s="12" t="str">
        <f t="shared" ca="1" si="224"/>
        <v/>
      </c>
      <c r="X2836" s="12" t="str">
        <f>IF($B2836="", "", IF(OR(ISNUMBER($B2836)=FALSE, $B2836&lt;Report!$AX$6, $B2836&gt;Report!$AY$17), "Red", ""))</f>
        <v/>
      </c>
    </row>
    <row r="2837" spans="1:24" x14ac:dyDescent="0.25">
      <c r="A2837" s="2"/>
      <c r="B2837" s="86"/>
      <c r="C2837" s="87"/>
      <c r="D2837" s="88"/>
      <c r="E2837" s="89"/>
      <c r="F2837" s="90"/>
      <c r="G2837" s="2"/>
      <c r="H2837" s="38" t="str">
        <f t="shared" si="220"/>
        <v/>
      </c>
      <c r="I2837" s="2"/>
      <c r="M2837" s="6" t="str">
        <f t="shared" si="221"/>
        <v/>
      </c>
      <c r="N2837" s="7" t="str">
        <f>IF($D2837="", "", IF(COUNTIF(Budgets!$T$11:$T$20, $D2837)&gt;0, $F$9, IF(COUNTIF(Budgets!$T$22:$T$46, $D2837)&gt;0, $E$9, "")))</f>
        <v/>
      </c>
      <c r="P2837" s="12" t="str">
        <f t="shared" si="222"/>
        <v/>
      </c>
      <c r="R2837" s="12" t="str">
        <f t="shared" si="223"/>
        <v/>
      </c>
      <c r="T2837" s="12" t="str">
        <f ca="1">IFERROR(INDEX(Report!$BE$6:$BE$17, MATCH($P2837, Report!$AZ$6:$AZ$17, 0)), "")</f>
        <v/>
      </c>
      <c r="V2837" s="12" t="str">
        <f t="shared" ca="1" si="224"/>
        <v/>
      </c>
      <c r="X2837" s="12" t="str">
        <f>IF($B2837="", "", IF(OR(ISNUMBER($B2837)=FALSE, $B2837&lt;Report!$AX$6, $B2837&gt;Report!$AY$17), "Red", ""))</f>
        <v/>
      </c>
    </row>
    <row r="2838" spans="1:24" x14ac:dyDescent="0.25">
      <c r="A2838" s="2"/>
      <c r="B2838" s="86"/>
      <c r="C2838" s="87"/>
      <c r="D2838" s="88"/>
      <c r="E2838" s="89"/>
      <c r="F2838" s="90"/>
      <c r="G2838" s="2"/>
      <c r="H2838" s="38" t="str">
        <f t="shared" si="220"/>
        <v/>
      </c>
      <c r="I2838" s="2"/>
      <c r="M2838" s="6" t="str">
        <f t="shared" si="221"/>
        <v/>
      </c>
      <c r="N2838" s="7" t="str">
        <f>IF($D2838="", "", IF(COUNTIF(Budgets!$T$11:$T$20, $D2838)&gt;0, $F$9, IF(COUNTIF(Budgets!$T$22:$T$46, $D2838)&gt;0, $E$9, "")))</f>
        <v/>
      </c>
      <c r="P2838" s="12" t="str">
        <f t="shared" si="222"/>
        <v/>
      </c>
      <c r="R2838" s="12" t="str">
        <f t="shared" si="223"/>
        <v/>
      </c>
      <c r="T2838" s="12" t="str">
        <f ca="1">IFERROR(INDEX(Report!$BE$6:$BE$17, MATCH($P2838, Report!$AZ$6:$AZ$17, 0)), "")</f>
        <v/>
      </c>
      <c r="V2838" s="12" t="str">
        <f t="shared" ca="1" si="224"/>
        <v/>
      </c>
      <c r="X2838" s="12" t="str">
        <f>IF($B2838="", "", IF(OR(ISNUMBER($B2838)=FALSE, $B2838&lt;Report!$AX$6, $B2838&gt;Report!$AY$17), "Red", ""))</f>
        <v/>
      </c>
    </row>
    <row r="2839" spans="1:24" x14ac:dyDescent="0.25">
      <c r="A2839" s="2"/>
      <c r="B2839" s="86"/>
      <c r="C2839" s="87"/>
      <c r="D2839" s="88"/>
      <c r="E2839" s="89"/>
      <c r="F2839" s="90"/>
      <c r="G2839" s="2"/>
      <c r="H2839" s="38" t="str">
        <f t="shared" si="220"/>
        <v/>
      </c>
      <c r="I2839" s="2"/>
      <c r="M2839" s="6" t="str">
        <f t="shared" si="221"/>
        <v/>
      </c>
      <c r="N2839" s="7" t="str">
        <f>IF($D2839="", "", IF(COUNTIF(Budgets!$T$11:$T$20, $D2839)&gt;0, $F$9, IF(COUNTIF(Budgets!$T$22:$T$46, $D2839)&gt;0, $E$9, "")))</f>
        <v/>
      </c>
      <c r="P2839" s="12" t="str">
        <f t="shared" si="222"/>
        <v/>
      </c>
      <c r="R2839" s="12" t="str">
        <f t="shared" si="223"/>
        <v/>
      </c>
      <c r="T2839" s="12" t="str">
        <f ca="1">IFERROR(INDEX(Report!$BE$6:$BE$17, MATCH($P2839, Report!$AZ$6:$AZ$17, 0)), "")</f>
        <v/>
      </c>
      <c r="V2839" s="12" t="str">
        <f t="shared" ca="1" si="224"/>
        <v/>
      </c>
      <c r="X2839" s="12" t="str">
        <f>IF($B2839="", "", IF(OR(ISNUMBER($B2839)=FALSE, $B2839&lt;Report!$AX$6, $B2839&gt;Report!$AY$17), "Red", ""))</f>
        <v/>
      </c>
    </row>
    <row r="2840" spans="1:24" x14ac:dyDescent="0.25">
      <c r="A2840" s="2"/>
      <c r="B2840" s="86"/>
      <c r="C2840" s="87"/>
      <c r="D2840" s="88"/>
      <c r="E2840" s="89"/>
      <c r="F2840" s="90"/>
      <c r="G2840" s="2"/>
      <c r="H2840" s="38" t="str">
        <f t="shared" si="220"/>
        <v/>
      </c>
      <c r="I2840" s="2"/>
      <c r="M2840" s="6" t="str">
        <f t="shared" si="221"/>
        <v/>
      </c>
      <c r="N2840" s="7" t="str">
        <f>IF($D2840="", "", IF(COUNTIF(Budgets!$T$11:$T$20, $D2840)&gt;0, $F$9, IF(COUNTIF(Budgets!$T$22:$T$46, $D2840)&gt;0, $E$9, "")))</f>
        <v/>
      </c>
      <c r="P2840" s="12" t="str">
        <f t="shared" si="222"/>
        <v/>
      </c>
      <c r="R2840" s="12" t="str">
        <f t="shared" si="223"/>
        <v/>
      </c>
      <c r="T2840" s="12" t="str">
        <f ca="1">IFERROR(INDEX(Report!$BE$6:$BE$17, MATCH($P2840, Report!$AZ$6:$AZ$17, 0)), "")</f>
        <v/>
      </c>
      <c r="V2840" s="12" t="str">
        <f t="shared" ca="1" si="224"/>
        <v/>
      </c>
      <c r="X2840" s="12" t="str">
        <f>IF($B2840="", "", IF(OR(ISNUMBER($B2840)=FALSE, $B2840&lt;Report!$AX$6, $B2840&gt;Report!$AY$17), "Red", ""))</f>
        <v/>
      </c>
    </row>
    <row r="2841" spans="1:24" x14ac:dyDescent="0.25">
      <c r="A2841" s="2"/>
      <c r="B2841" s="86"/>
      <c r="C2841" s="87"/>
      <c r="D2841" s="88"/>
      <c r="E2841" s="89"/>
      <c r="F2841" s="90"/>
      <c r="G2841" s="2"/>
      <c r="H2841" s="38" t="str">
        <f t="shared" si="220"/>
        <v/>
      </c>
      <c r="I2841" s="2"/>
      <c r="M2841" s="6" t="str">
        <f t="shared" si="221"/>
        <v/>
      </c>
      <c r="N2841" s="7" t="str">
        <f>IF($D2841="", "", IF(COUNTIF(Budgets!$T$11:$T$20, $D2841)&gt;0, $F$9, IF(COUNTIF(Budgets!$T$22:$T$46, $D2841)&gt;0, $E$9, "")))</f>
        <v/>
      </c>
      <c r="P2841" s="12" t="str">
        <f t="shared" si="222"/>
        <v/>
      </c>
      <c r="R2841" s="12" t="str">
        <f t="shared" si="223"/>
        <v/>
      </c>
      <c r="T2841" s="12" t="str">
        <f ca="1">IFERROR(INDEX(Report!$BE$6:$BE$17, MATCH($P2841, Report!$AZ$6:$AZ$17, 0)), "")</f>
        <v/>
      </c>
      <c r="V2841" s="12" t="str">
        <f t="shared" ca="1" si="224"/>
        <v/>
      </c>
      <c r="X2841" s="12" t="str">
        <f>IF($B2841="", "", IF(OR(ISNUMBER($B2841)=FALSE, $B2841&lt;Report!$AX$6, $B2841&gt;Report!$AY$17), "Red", ""))</f>
        <v/>
      </c>
    </row>
    <row r="2842" spans="1:24" x14ac:dyDescent="0.25">
      <c r="A2842" s="2"/>
      <c r="B2842" s="86"/>
      <c r="C2842" s="87"/>
      <c r="D2842" s="88"/>
      <c r="E2842" s="89"/>
      <c r="F2842" s="90"/>
      <c r="G2842" s="2"/>
      <c r="H2842" s="38" t="str">
        <f t="shared" si="220"/>
        <v/>
      </c>
      <c r="I2842" s="2"/>
      <c r="M2842" s="6" t="str">
        <f t="shared" si="221"/>
        <v/>
      </c>
      <c r="N2842" s="7" t="str">
        <f>IF($D2842="", "", IF(COUNTIF(Budgets!$T$11:$T$20, $D2842)&gt;0, $F$9, IF(COUNTIF(Budgets!$T$22:$T$46, $D2842)&gt;0, $E$9, "")))</f>
        <v/>
      </c>
      <c r="P2842" s="12" t="str">
        <f t="shared" si="222"/>
        <v/>
      </c>
      <c r="R2842" s="12" t="str">
        <f t="shared" si="223"/>
        <v/>
      </c>
      <c r="T2842" s="12" t="str">
        <f ca="1">IFERROR(INDEX(Report!$BE$6:$BE$17, MATCH($P2842, Report!$AZ$6:$AZ$17, 0)), "")</f>
        <v/>
      </c>
      <c r="V2842" s="12" t="str">
        <f t="shared" ca="1" si="224"/>
        <v/>
      </c>
      <c r="X2842" s="12" t="str">
        <f>IF($B2842="", "", IF(OR(ISNUMBER($B2842)=FALSE, $B2842&lt;Report!$AX$6, $B2842&gt;Report!$AY$17), "Red", ""))</f>
        <v/>
      </c>
    </row>
    <row r="2843" spans="1:24" x14ac:dyDescent="0.25">
      <c r="A2843" s="2"/>
      <c r="B2843" s="86"/>
      <c r="C2843" s="87"/>
      <c r="D2843" s="88"/>
      <c r="E2843" s="89"/>
      <c r="F2843" s="90"/>
      <c r="G2843" s="2"/>
      <c r="H2843" s="38" t="str">
        <f t="shared" si="220"/>
        <v/>
      </c>
      <c r="I2843" s="2"/>
      <c r="M2843" s="6" t="str">
        <f t="shared" si="221"/>
        <v/>
      </c>
      <c r="N2843" s="7" t="str">
        <f>IF($D2843="", "", IF(COUNTIF(Budgets!$T$11:$T$20, $D2843)&gt;0, $F$9, IF(COUNTIF(Budgets!$T$22:$T$46, $D2843)&gt;0, $E$9, "")))</f>
        <v/>
      </c>
      <c r="P2843" s="12" t="str">
        <f t="shared" si="222"/>
        <v/>
      </c>
      <c r="R2843" s="12" t="str">
        <f t="shared" si="223"/>
        <v/>
      </c>
      <c r="T2843" s="12" t="str">
        <f ca="1">IFERROR(INDEX(Report!$BE$6:$BE$17, MATCH($P2843, Report!$AZ$6:$AZ$17, 0)), "")</f>
        <v/>
      </c>
      <c r="V2843" s="12" t="str">
        <f t="shared" ca="1" si="224"/>
        <v/>
      </c>
      <c r="X2843" s="12" t="str">
        <f>IF($B2843="", "", IF(OR(ISNUMBER($B2843)=FALSE, $B2843&lt;Report!$AX$6, $B2843&gt;Report!$AY$17), "Red", ""))</f>
        <v/>
      </c>
    </row>
    <row r="2844" spans="1:24" x14ac:dyDescent="0.25">
      <c r="A2844" s="2"/>
      <c r="B2844" s="86"/>
      <c r="C2844" s="87"/>
      <c r="D2844" s="88"/>
      <c r="E2844" s="89"/>
      <c r="F2844" s="90"/>
      <c r="G2844" s="2"/>
      <c r="H2844" s="38" t="str">
        <f t="shared" si="220"/>
        <v/>
      </c>
      <c r="I2844" s="2"/>
      <c r="M2844" s="6" t="str">
        <f t="shared" si="221"/>
        <v/>
      </c>
      <c r="N2844" s="7" t="str">
        <f>IF($D2844="", "", IF(COUNTIF(Budgets!$T$11:$T$20, $D2844)&gt;0, $F$9, IF(COUNTIF(Budgets!$T$22:$T$46, $D2844)&gt;0, $E$9, "")))</f>
        <v/>
      </c>
      <c r="P2844" s="12" t="str">
        <f t="shared" si="222"/>
        <v/>
      </c>
      <c r="R2844" s="12" t="str">
        <f t="shared" si="223"/>
        <v/>
      </c>
      <c r="T2844" s="12" t="str">
        <f ca="1">IFERROR(INDEX(Report!$BE$6:$BE$17, MATCH($P2844, Report!$AZ$6:$AZ$17, 0)), "")</f>
        <v/>
      </c>
      <c r="V2844" s="12" t="str">
        <f t="shared" ca="1" si="224"/>
        <v/>
      </c>
      <c r="X2844" s="12" t="str">
        <f>IF($B2844="", "", IF(OR(ISNUMBER($B2844)=FALSE, $B2844&lt;Report!$AX$6, $B2844&gt;Report!$AY$17), "Red", ""))</f>
        <v/>
      </c>
    </row>
    <row r="2845" spans="1:24" x14ac:dyDescent="0.25">
      <c r="A2845" s="2"/>
      <c r="B2845" s="86"/>
      <c r="C2845" s="87"/>
      <c r="D2845" s="88"/>
      <c r="E2845" s="89"/>
      <c r="F2845" s="90"/>
      <c r="G2845" s="2"/>
      <c r="H2845" s="38" t="str">
        <f t="shared" si="220"/>
        <v/>
      </c>
      <c r="I2845" s="2"/>
      <c r="M2845" s="6" t="str">
        <f t="shared" si="221"/>
        <v/>
      </c>
      <c r="N2845" s="7" t="str">
        <f>IF($D2845="", "", IF(COUNTIF(Budgets!$T$11:$T$20, $D2845)&gt;0, $F$9, IF(COUNTIF(Budgets!$T$22:$T$46, $D2845)&gt;0, $E$9, "")))</f>
        <v/>
      </c>
      <c r="P2845" s="12" t="str">
        <f t="shared" si="222"/>
        <v/>
      </c>
      <c r="R2845" s="12" t="str">
        <f t="shared" si="223"/>
        <v/>
      </c>
      <c r="T2845" s="12" t="str">
        <f ca="1">IFERROR(INDEX(Report!$BE$6:$BE$17, MATCH($P2845, Report!$AZ$6:$AZ$17, 0)), "")</f>
        <v/>
      </c>
      <c r="V2845" s="12" t="str">
        <f t="shared" ca="1" si="224"/>
        <v/>
      </c>
      <c r="X2845" s="12" t="str">
        <f>IF($B2845="", "", IF(OR(ISNUMBER($B2845)=FALSE, $B2845&lt;Report!$AX$6, $B2845&gt;Report!$AY$17), "Red", ""))</f>
        <v/>
      </c>
    </row>
    <row r="2846" spans="1:24" x14ac:dyDescent="0.25">
      <c r="A2846" s="2"/>
      <c r="B2846" s="86"/>
      <c r="C2846" s="87"/>
      <c r="D2846" s="88"/>
      <c r="E2846" s="89"/>
      <c r="F2846" s="90"/>
      <c r="G2846" s="2"/>
      <c r="H2846" s="38" t="str">
        <f t="shared" si="220"/>
        <v/>
      </c>
      <c r="I2846" s="2"/>
      <c r="M2846" s="6" t="str">
        <f t="shared" si="221"/>
        <v/>
      </c>
      <c r="N2846" s="7" t="str">
        <f>IF($D2846="", "", IF(COUNTIF(Budgets!$T$11:$T$20, $D2846)&gt;0, $F$9, IF(COUNTIF(Budgets!$T$22:$T$46, $D2846)&gt;0, $E$9, "")))</f>
        <v/>
      </c>
      <c r="P2846" s="12" t="str">
        <f t="shared" si="222"/>
        <v/>
      </c>
      <c r="R2846" s="12" t="str">
        <f t="shared" si="223"/>
        <v/>
      </c>
      <c r="T2846" s="12" t="str">
        <f ca="1">IFERROR(INDEX(Report!$BE$6:$BE$17, MATCH($P2846, Report!$AZ$6:$AZ$17, 0)), "")</f>
        <v/>
      </c>
      <c r="V2846" s="12" t="str">
        <f t="shared" ca="1" si="224"/>
        <v/>
      </c>
      <c r="X2846" s="12" t="str">
        <f>IF($B2846="", "", IF(OR(ISNUMBER($B2846)=FALSE, $B2846&lt;Report!$AX$6, $B2846&gt;Report!$AY$17), "Red", ""))</f>
        <v/>
      </c>
    </row>
    <row r="2847" spans="1:24" x14ac:dyDescent="0.25">
      <c r="A2847" s="2"/>
      <c r="B2847" s="86"/>
      <c r="C2847" s="87"/>
      <c r="D2847" s="88"/>
      <c r="E2847" s="89"/>
      <c r="F2847" s="90"/>
      <c r="G2847" s="2"/>
      <c r="H2847" s="38" t="str">
        <f t="shared" si="220"/>
        <v/>
      </c>
      <c r="I2847" s="2"/>
      <c r="M2847" s="6" t="str">
        <f t="shared" si="221"/>
        <v/>
      </c>
      <c r="N2847" s="7" t="str">
        <f>IF($D2847="", "", IF(COUNTIF(Budgets!$T$11:$T$20, $D2847)&gt;0, $F$9, IF(COUNTIF(Budgets!$T$22:$T$46, $D2847)&gt;0, $E$9, "")))</f>
        <v/>
      </c>
      <c r="P2847" s="12" t="str">
        <f t="shared" si="222"/>
        <v/>
      </c>
      <c r="R2847" s="12" t="str">
        <f t="shared" si="223"/>
        <v/>
      </c>
      <c r="T2847" s="12" t="str">
        <f ca="1">IFERROR(INDEX(Report!$BE$6:$BE$17, MATCH($P2847, Report!$AZ$6:$AZ$17, 0)), "")</f>
        <v/>
      </c>
      <c r="V2847" s="12" t="str">
        <f t="shared" ca="1" si="224"/>
        <v/>
      </c>
      <c r="X2847" s="12" t="str">
        <f>IF($B2847="", "", IF(OR(ISNUMBER($B2847)=FALSE, $B2847&lt;Report!$AX$6, $B2847&gt;Report!$AY$17), "Red", ""))</f>
        <v/>
      </c>
    </row>
    <row r="2848" spans="1:24" x14ac:dyDescent="0.25">
      <c r="A2848" s="2"/>
      <c r="B2848" s="86"/>
      <c r="C2848" s="87"/>
      <c r="D2848" s="88"/>
      <c r="E2848" s="89"/>
      <c r="F2848" s="90"/>
      <c r="G2848" s="2"/>
      <c r="H2848" s="38" t="str">
        <f t="shared" si="220"/>
        <v/>
      </c>
      <c r="I2848" s="2"/>
      <c r="M2848" s="6" t="str">
        <f t="shared" si="221"/>
        <v/>
      </c>
      <c r="N2848" s="7" t="str">
        <f>IF($D2848="", "", IF(COUNTIF(Budgets!$T$11:$T$20, $D2848)&gt;0, $F$9, IF(COUNTIF(Budgets!$T$22:$T$46, $D2848)&gt;0, $E$9, "")))</f>
        <v/>
      </c>
      <c r="P2848" s="12" t="str">
        <f t="shared" si="222"/>
        <v/>
      </c>
      <c r="R2848" s="12" t="str">
        <f t="shared" si="223"/>
        <v/>
      </c>
      <c r="T2848" s="12" t="str">
        <f ca="1">IFERROR(INDEX(Report!$BE$6:$BE$17, MATCH($P2848, Report!$AZ$6:$AZ$17, 0)), "")</f>
        <v/>
      </c>
      <c r="V2848" s="12" t="str">
        <f t="shared" ca="1" si="224"/>
        <v/>
      </c>
      <c r="X2848" s="12" t="str">
        <f>IF($B2848="", "", IF(OR(ISNUMBER($B2848)=FALSE, $B2848&lt;Report!$AX$6, $B2848&gt;Report!$AY$17), "Red", ""))</f>
        <v/>
      </c>
    </row>
    <row r="2849" spans="1:24" x14ac:dyDescent="0.25">
      <c r="A2849" s="2"/>
      <c r="B2849" s="86"/>
      <c r="C2849" s="87"/>
      <c r="D2849" s="88"/>
      <c r="E2849" s="89"/>
      <c r="F2849" s="90"/>
      <c r="G2849" s="2"/>
      <c r="H2849" s="38" t="str">
        <f t="shared" si="220"/>
        <v/>
      </c>
      <c r="I2849" s="2"/>
      <c r="M2849" s="6" t="str">
        <f t="shared" si="221"/>
        <v/>
      </c>
      <c r="N2849" s="7" t="str">
        <f>IF($D2849="", "", IF(COUNTIF(Budgets!$T$11:$T$20, $D2849)&gt;0, $F$9, IF(COUNTIF(Budgets!$T$22:$T$46, $D2849)&gt;0, $E$9, "")))</f>
        <v/>
      </c>
      <c r="P2849" s="12" t="str">
        <f t="shared" si="222"/>
        <v/>
      </c>
      <c r="R2849" s="12" t="str">
        <f t="shared" si="223"/>
        <v/>
      </c>
      <c r="T2849" s="12" t="str">
        <f ca="1">IFERROR(INDEX(Report!$BE$6:$BE$17, MATCH($P2849, Report!$AZ$6:$AZ$17, 0)), "")</f>
        <v/>
      </c>
      <c r="V2849" s="12" t="str">
        <f t="shared" ca="1" si="224"/>
        <v/>
      </c>
      <c r="X2849" s="12" t="str">
        <f>IF($B2849="", "", IF(OR(ISNUMBER($B2849)=FALSE, $B2849&lt;Report!$AX$6, $B2849&gt;Report!$AY$17), "Red", ""))</f>
        <v/>
      </c>
    </row>
    <row r="2850" spans="1:24" x14ac:dyDescent="0.25">
      <c r="A2850" s="2"/>
      <c r="B2850" s="86"/>
      <c r="C2850" s="87"/>
      <c r="D2850" s="88"/>
      <c r="E2850" s="89"/>
      <c r="F2850" s="90"/>
      <c r="G2850" s="2"/>
      <c r="H2850" s="38" t="str">
        <f t="shared" si="220"/>
        <v/>
      </c>
      <c r="I2850" s="2"/>
      <c r="M2850" s="6" t="str">
        <f t="shared" si="221"/>
        <v/>
      </c>
      <c r="N2850" s="7" t="str">
        <f>IF($D2850="", "", IF(COUNTIF(Budgets!$T$11:$T$20, $D2850)&gt;0, $F$9, IF(COUNTIF(Budgets!$T$22:$T$46, $D2850)&gt;0, $E$9, "")))</f>
        <v/>
      </c>
      <c r="P2850" s="12" t="str">
        <f t="shared" si="222"/>
        <v/>
      </c>
      <c r="R2850" s="12" t="str">
        <f t="shared" si="223"/>
        <v/>
      </c>
      <c r="T2850" s="12" t="str">
        <f ca="1">IFERROR(INDEX(Report!$BE$6:$BE$17, MATCH($P2850, Report!$AZ$6:$AZ$17, 0)), "")</f>
        <v/>
      </c>
      <c r="V2850" s="12" t="str">
        <f t="shared" ca="1" si="224"/>
        <v/>
      </c>
      <c r="X2850" s="12" t="str">
        <f>IF($B2850="", "", IF(OR(ISNUMBER($B2850)=FALSE, $B2850&lt;Report!$AX$6, $B2850&gt;Report!$AY$17), "Red", ""))</f>
        <v/>
      </c>
    </row>
    <row r="2851" spans="1:24" x14ac:dyDescent="0.25">
      <c r="A2851" s="2"/>
      <c r="B2851" s="86"/>
      <c r="C2851" s="87"/>
      <c r="D2851" s="88"/>
      <c r="E2851" s="89"/>
      <c r="F2851" s="90"/>
      <c r="G2851" s="2"/>
      <c r="H2851" s="38" t="str">
        <f t="shared" si="220"/>
        <v/>
      </c>
      <c r="I2851" s="2"/>
      <c r="M2851" s="6" t="str">
        <f t="shared" si="221"/>
        <v/>
      </c>
      <c r="N2851" s="7" t="str">
        <f>IF($D2851="", "", IF(COUNTIF(Budgets!$T$11:$T$20, $D2851)&gt;0, $F$9, IF(COUNTIF(Budgets!$T$22:$T$46, $D2851)&gt;0, $E$9, "")))</f>
        <v/>
      </c>
      <c r="P2851" s="12" t="str">
        <f t="shared" si="222"/>
        <v/>
      </c>
      <c r="R2851" s="12" t="str">
        <f t="shared" si="223"/>
        <v/>
      </c>
      <c r="T2851" s="12" t="str">
        <f ca="1">IFERROR(INDEX(Report!$BE$6:$BE$17, MATCH($P2851, Report!$AZ$6:$AZ$17, 0)), "")</f>
        <v/>
      </c>
      <c r="V2851" s="12" t="str">
        <f t="shared" ca="1" si="224"/>
        <v/>
      </c>
      <c r="X2851" s="12" t="str">
        <f>IF($B2851="", "", IF(OR(ISNUMBER($B2851)=FALSE, $B2851&lt;Report!$AX$6, $B2851&gt;Report!$AY$17), "Red", ""))</f>
        <v/>
      </c>
    </row>
    <row r="2852" spans="1:24" x14ac:dyDescent="0.25">
      <c r="A2852" s="2"/>
      <c r="B2852" s="86"/>
      <c r="C2852" s="87"/>
      <c r="D2852" s="88"/>
      <c r="E2852" s="89"/>
      <c r="F2852" s="90"/>
      <c r="G2852" s="2"/>
      <c r="H2852" s="38" t="str">
        <f t="shared" si="220"/>
        <v/>
      </c>
      <c r="I2852" s="2"/>
      <c r="M2852" s="6" t="str">
        <f t="shared" si="221"/>
        <v/>
      </c>
      <c r="N2852" s="7" t="str">
        <f>IF($D2852="", "", IF(COUNTIF(Budgets!$T$11:$T$20, $D2852)&gt;0, $F$9, IF(COUNTIF(Budgets!$T$22:$T$46, $D2852)&gt;0, $E$9, "")))</f>
        <v/>
      </c>
      <c r="P2852" s="12" t="str">
        <f t="shared" si="222"/>
        <v/>
      </c>
      <c r="R2852" s="12" t="str">
        <f t="shared" si="223"/>
        <v/>
      </c>
      <c r="T2852" s="12" t="str">
        <f ca="1">IFERROR(INDEX(Report!$BE$6:$BE$17, MATCH($P2852, Report!$AZ$6:$AZ$17, 0)), "")</f>
        <v/>
      </c>
      <c r="V2852" s="12" t="str">
        <f t="shared" ca="1" si="224"/>
        <v/>
      </c>
      <c r="X2852" s="12" t="str">
        <f>IF($B2852="", "", IF(OR(ISNUMBER($B2852)=FALSE, $B2852&lt;Report!$AX$6, $B2852&gt;Report!$AY$17), "Red", ""))</f>
        <v/>
      </c>
    </row>
    <row r="2853" spans="1:24" x14ac:dyDescent="0.25">
      <c r="A2853" s="2"/>
      <c r="B2853" s="86"/>
      <c r="C2853" s="87"/>
      <c r="D2853" s="88"/>
      <c r="E2853" s="89"/>
      <c r="F2853" s="90"/>
      <c r="G2853" s="2"/>
      <c r="H2853" s="38" t="str">
        <f t="shared" si="220"/>
        <v/>
      </c>
      <c r="I2853" s="2"/>
      <c r="M2853" s="6" t="str">
        <f t="shared" si="221"/>
        <v/>
      </c>
      <c r="N2853" s="7" t="str">
        <f>IF($D2853="", "", IF(COUNTIF(Budgets!$T$11:$T$20, $D2853)&gt;0, $F$9, IF(COUNTIF(Budgets!$T$22:$T$46, $D2853)&gt;0, $E$9, "")))</f>
        <v/>
      </c>
      <c r="P2853" s="12" t="str">
        <f t="shared" si="222"/>
        <v/>
      </c>
      <c r="R2853" s="12" t="str">
        <f t="shared" si="223"/>
        <v/>
      </c>
      <c r="T2853" s="12" t="str">
        <f ca="1">IFERROR(INDEX(Report!$BE$6:$BE$17, MATCH($P2853, Report!$AZ$6:$AZ$17, 0)), "")</f>
        <v/>
      </c>
      <c r="V2853" s="12" t="str">
        <f t="shared" ca="1" si="224"/>
        <v/>
      </c>
      <c r="X2853" s="12" t="str">
        <f>IF($B2853="", "", IF(OR(ISNUMBER($B2853)=FALSE, $B2853&lt;Report!$AX$6, $B2853&gt;Report!$AY$17), "Red", ""))</f>
        <v/>
      </c>
    </row>
    <row r="2854" spans="1:24" x14ac:dyDescent="0.25">
      <c r="A2854" s="2"/>
      <c r="B2854" s="86"/>
      <c r="C2854" s="87"/>
      <c r="D2854" s="88"/>
      <c r="E2854" s="89"/>
      <c r="F2854" s="90"/>
      <c r="G2854" s="2"/>
      <c r="H2854" s="38" t="str">
        <f t="shared" si="220"/>
        <v/>
      </c>
      <c r="I2854" s="2"/>
      <c r="M2854" s="6" t="str">
        <f t="shared" si="221"/>
        <v/>
      </c>
      <c r="N2854" s="7" t="str">
        <f>IF($D2854="", "", IF(COUNTIF(Budgets!$T$11:$T$20, $D2854)&gt;0, $F$9, IF(COUNTIF(Budgets!$T$22:$T$46, $D2854)&gt;0, $E$9, "")))</f>
        <v/>
      </c>
      <c r="P2854" s="12" t="str">
        <f t="shared" si="222"/>
        <v/>
      </c>
      <c r="R2854" s="12" t="str">
        <f t="shared" si="223"/>
        <v/>
      </c>
      <c r="T2854" s="12" t="str">
        <f ca="1">IFERROR(INDEX(Report!$BE$6:$BE$17, MATCH($P2854, Report!$AZ$6:$AZ$17, 0)), "")</f>
        <v/>
      </c>
      <c r="V2854" s="12" t="str">
        <f t="shared" ca="1" si="224"/>
        <v/>
      </c>
      <c r="X2854" s="12" t="str">
        <f>IF($B2854="", "", IF(OR(ISNUMBER($B2854)=FALSE, $B2854&lt;Report!$AX$6, $B2854&gt;Report!$AY$17), "Red", ""))</f>
        <v/>
      </c>
    </row>
    <row r="2855" spans="1:24" x14ac:dyDescent="0.25">
      <c r="A2855" s="2"/>
      <c r="B2855" s="86"/>
      <c r="C2855" s="87"/>
      <c r="D2855" s="88"/>
      <c r="E2855" s="89"/>
      <c r="F2855" s="90"/>
      <c r="G2855" s="2"/>
      <c r="H2855" s="38" t="str">
        <f t="shared" si="220"/>
        <v/>
      </c>
      <c r="I2855" s="2"/>
      <c r="M2855" s="6" t="str">
        <f t="shared" si="221"/>
        <v/>
      </c>
      <c r="N2855" s="7" t="str">
        <f>IF($D2855="", "", IF(COUNTIF(Budgets!$T$11:$T$20, $D2855)&gt;0, $F$9, IF(COUNTIF(Budgets!$T$22:$T$46, $D2855)&gt;0, $E$9, "")))</f>
        <v/>
      </c>
      <c r="P2855" s="12" t="str">
        <f t="shared" si="222"/>
        <v/>
      </c>
      <c r="R2855" s="12" t="str">
        <f t="shared" si="223"/>
        <v/>
      </c>
      <c r="T2855" s="12" t="str">
        <f ca="1">IFERROR(INDEX(Report!$BE$6:$BE$17, MATCH($P2855, Report!$AZ$6:$AZ$17, 0)), "")</f>
        <v/>
      </c>
      <c r="V2855" s="12" t="str">
        <f t="shared" ca="1" si="224"/>
        <v/>
      </c>
      <c r="X2855" s="12" t="str">
        <f>IF($B2855="", "", IF(OR(ISNUMBER($B2855)=FALSE, $B2855&lt;Report!$AX$6, $B2855&gt;Report!$AY$17), "Red", ""))</f>
        <v/>
      </c>
    </row>
    <row r="2856" spans="1:24" x14ac:dyDescent="0.25">
      <c r="A2856" s="2"/>
      <c r="B2856" s="86"/>
      <c r="C2856" s="87"/>
      <c r="D2856" s="88"/>
      <c r="E2856" s="89"/>
      <c r="F2856" s="90"/>
      <c r="G2856" s="2"/>
      <c r="H2856" s="38" t="str">
        <f t="shared" si="220"/>
        <v/>
      </c>
      <c r="I2856" s="2"/>
      <c r="M2856" s="6" t="str">
        <f t="shared" si="221"/>
        <v/>
      </c>
      <c r="N2856" s="7" t="str">
        <f>IF($D2856="", "", IF(COUNTIF(Budgets!$T$11:$T$20, $D2856)&gt;0, $F$9, IF(COUNTIF(Budgets!$T$22:$T$46, $D2856)&gt;0, $E$9, "")))</f>
        <v/>
      </c>
      <c r="P2856" s="12" t="str">
        <f t="shared" si="222"/>
        <v/>
      </c>
      <c r="R2856" s="12" t="str">
        <f t="shared" si="223"/>
        <v/>
      </c>
      <c r="T2856" s="12" t="str">
        <f ca="1">IFERROR(INDEX(Report!$BE$6:$BE$17, MATCH($P2856, Report!$AZ$6:$AZ$17, 0)), "")</f>
        <v/>
      </c>
      <c r="V2856" s="12" t="str">
        <f t="shared" ca="1" si="224"/>
        <v/>
      </c>
      <c r="X2856" s="12" t="str">
        <f>IF($B2856="", "", IF(OR(ISNUMBER($B2856)=FALSE, $B2856&lt;Report!$AX$6, $B2856&gt;Report!$AY$17), "Red", ""))</f>
        <v/>
      </c>
    </row>
    <row r="2857" spans="1:24" x14ac:dyDescent="0.25">
      <c r="A2857" s="2"/>
      <c r="B2857" s="86"/>
      <c r="C2857" s="87"/>
      <c r="D2857" s="88"/>
      <c r="E2857" s="89"/>
      <c r="F2857" s="90"/>
      <c r="G2857" s="2"/>
      <c r="H2857" s="38" t="str">
        <f t="shared" si="220"/>
        <v/>
      </c>
      <c r="I2857" s="2"/>
      <c r="M2857" s="6" t="str">
        <f t="shared" si="221"/>
        <v/>
      </c>
      <c r="N2857" s="7" t="str">
        <f>IF($D2857="", "", IF(COUNTIF(Budgets!$T$11:$T$20, $D2857)&gt;0, $F$9, IF(COUNTIF(Budgets!$T$22:$T$46, $D2857)&gt;0, $E$9, "")))</f>
        <v/>
      </c>
      <c r="P2857" s="12" t="str">
        <f t="shared" si="222"/>
        <v/>
      </c>
      <c r="R2857" s="12" t="str">
        <f t="shared" si="223"/>
        <v/>
      </c>
      <c r="T2857" s="12" t="str">
        <f ca="1">IFERROR(INDEX(Report!$BE$6:$BE$17, MATCH($P2857, Report!$AZ$6:$AZ$17, 0)), "")</f>
        <v/>
      </c>
      <c r="V2857" s="12" t="str">
        <f t="shared" ca="1" si="224"/>
        <v/>
      </c>
      <c r="X2857" s="12" t="str">
        <f>IF($B2857="", "", IF(OR(ISNUMBER($B2857)=FALSE, $B2857&lt;Report!$AX$6, $B2857&gt;Report!$AY$17), "Red", ""))</f>
        <v/>
      </c>
    </row>
    <row r="2858" spans="1:24" x14ac:dyDescent="0.25">
      <c r="A2858" s="2"/>
      <c r="B2858" s="86"/>
      <c r="C2858" s="87"/>
      <c r="D2858" s="88"/>
      <c r="E2858" s="89"/>
      <c r="F2858" s="90"/>
      <c r="G2858" s="2"/>
      <c r="H2858" s="38" t="str">
        <f t="shared" si="220"/>
        <v/>
      </c>
      <c r="I2858" s="2"/>
      <c r="M2858" s="6" t="str">
        <f t="shared" si="221"/>
        <v/>
      </c>
      <c r="N2858" s="7" t="str">
        <f>IF($D2858="", "", IF(COUNTIF(Budgets!$T$11:$T$20, $D2858)&gt;0, $F$9, IF(COUNTIF(Budgets!$T$22:$T$46, $D2858)&gt;0, $E$9, "")))</f>
        <v/>
      </c>
      <c r="P2858" s="12" t="str">
        <f t="shared" si="222"/>
        <v/>
      </c>
      <c r="R2858" s="12" t="str">
        <f t="shared" si="223"/>
        <v/>
      </c>
      <c r="T2858" s="12" t="str">
        <f ca="1">IFERROR(INDEX(Report!$BE$6:$BE$17, MATCH($P2858, Report!$AZ$6:$AZ$17, 0)), "")</f>
        <v/>
      </c>
      <c r="V2858" s="12" t="str">
        <f t="shared" ca="1" si="224"/>
        <v/>
      </c>
      <c r="X2858" s="12" t="str">
        <f>IF($B2858="", "", IF(OR(ISNUMBER($B2858)=FALSE, $B2858&lt;Report!$AX$6, $B2858&gt;Report!$AY$17), "Red", ""))</f>
        <v/>
      </c>
    </row>
    <row r="2859" spans="1:24" x14ac:dyDescent="0.25">
      <c r="A2859" s="2"/>
      <c r="B2859" s="86"/>
      <c r="C2859" s="87"/>
      <c r="D2859" s="88"/>
      <c r="E2859" s="89"/>
      <c r="F2859" s="90"/>
      <c r="G2859" s="2"/>
      <c r="H2859" s="38" t="str">
        <f t="shared" si="220"/>
        <v/>
      </c>
      <c r="I2859" s="2"/>
      <c r="M2859" s="6" t="str">
        <f t="shared" si="221"/>
        <v/>
      </c>
      <c r="N2859" s="7" t="str">
        <f>IF($D2859="", "", IF(COUNTIF(Budgets!$T$11:$T$20, $D2859)&gt;0, $F$9, IF(COUNTIF(Budgets!$T$22:$T$46, $D2859)&gt;0, $E$9, "")))</f>
        <v/>
      </c>
      <c r="P2859" s="12" t="str">
        <f t="shared" si="222"/>
        <v/>
      </c>
      <c r="R2859" s="12" t="str">
        <f t="shared" si="223"/>
        <v/>
      </c>
      <c r="T2859" s="12" t="str">
        <f ca="1">IFERROR(INDEX(Report!$BE$6:$BE$17, MATCH($P2859, Report!$AZ$6:$AZ$17, 0)), "")</f>
        <v/>
      </c>
      <c r="V2859" s="12" t="str">
        <f t="shared" ca="1" si="224"/>
        <v/>
      </c>
      <c r="X2859" s="12" t="str">
        <f>IF($B2859="", "", IF(OR(ISNUMBER($B2859)=FALSE, $B2859&lt;Report!$AX$6, $B2859&gt;Report!$AY$17), "Red", ""))</f>
        <v/>
      </c>
    </row>
    <row r="2860" spans="1:24" x14ac:dyDescent="0.25">
      <c r="A2860" s="2"/>
      <c r="B2860" s="86"/>
      <c r="C2860" s="87"/>
      <c r="D2860" s="88"/>
      <c r="E2860" s="89"/>
      <c r="F2860" s="90"/>
      <c r="G2860" s="2"/>
      <c r="H2860" s="38" t="str">
        <f t="shared" si="220"/>
        <v/>
      </c>
      <c r="I2860" s="2"/>
      <c r="M2860" s="6" t="str">
        <f t="shared" si="221"/>
        <v/>
      </c>
      <c r="N2860" s="7" t="str">
        <f>IF($D2860="", "", IF(COUNTIF(Budgets!$T$11:$T$20, $D2860)&gt;0, $F$9, IF(COUNTIF(Budgets!$T$22:$T$46, $D2860)&gt;0, $E$9, "")))</f>
        <v/>
      </c>
      <c r="P2860" s="12" t="str">
        <f t="shared" si="222"/>
        <v/>
      </c>
      <c r="R2860" s="12" t="str">
        <f t="shared" si="223"/>
        <v/>
      </c>
      <c r="T2860" s="12" t="str">
        <f ca="1">IFERROR(INDEX(Report!$BE$6:$BE$17, MATCH($P2860, Report!$AZ$6:$AZ$17, 0)), "")</f>
        <v/>
      </c>
      <c r="V2860" s="12" t="str">
        <f t="shared" ca="1" si="224"/>
        <v/>
      </c>
      <c r="X2860" s="12" t="str">
        <f>IF($B2860="", "", IF(OR(ISNUMBER($B2860)=FALSE, $B2860&lt;Report!$AX$6, $B2860&gt;Report!$AY$17), "Red", ""))</f>
        <v/>
      </c>
    </row>
    <row r="2861" spans="1:24" x14ac:dyDescent="0.25">
      <c r="A2861" s="2"/>
      <c r="B2861" s="86"/>
      <c r="C2861" s="87"/>
      <c r="D2861" s="88"/>
      <c r="E2861" s="89"/>
      <c r="F2861" s="90"/>
      <c r="G2861" s="2"/>
      <c r="H2861" s="38" t="str">
        <f t="shared" si="220"/>
        <v/>
      </c>
      <c r="I2861" s="2"/>
      <c r="M2861" s="6" t="str">
        <f t="shared" si="221"/>
        <v/>
      </c>
      <c r="N2861" s="7" t="str">
        <f>IF($D2861="", "", IF(COUNTIF(Budgets!$T$11:$T$20, $D2861)&gt;0, $F$9, IF(COUNTIF(Budgets!$T$22:$T$46, $D2861)&gt;0, $E$9, "")))</f>
        <v/>
      </c>
      <c r="P2861" s="12" t="str">
        <f t="shared" si="222"/>
        <v/>
      </c>
      <c r="R2861" s="12" t="str">
        <f t="shared" si="223"/>
        <v/>
      </c>
      <c r="T2861" s="12" t="str">
        <f ca="1">IFERROR(INDEX(Report!$BE$6:$BE$17, MATCH($P2861, Report!$AZ$6:$AZ$17, 0)), "")</f>
        <v/>
      </c>
      <c r="V2861" s="12" t="str">
        <f t="shared" ca="1" si="224"/>
        <v/>
      </c>
      <c r="X2861" s="12" t="str">
        <f>IF($B2861="", "", IF(OR(ISNUMBER($B2861)=FALSE, $B2861&lt;Report!$AX$6, $B2861&gt;Report!$AY$17), "Red", ""))</f>
        <v/>
      </c>
    </row>
    <row r="2862" spans="1:24" x14ac:dyDescent="0.25">
      <c r="A2862" s="2"/>
      <c r="B2862" s="86"/>
      <c r="C2862" s="87"/>
      <c r="D2862" s="88"/>
      <c r="E2862" s="89"/>
      <c r="F2862" s="90"/>
      <c r="G2862" s="2"/>
      <c r="H2862" s="38" t="str">
        <f t="shared" si="220"/>
        <v/>
      </c>
      <c r="I2862" s="2"/>
      <c r="M2862" s="6" t="str">
        <f t="shared" si="221"/>
        <v/>
      </c>
      <c r="N2862" s="7" t="str">
        <f>IF($D2862="", "", IF(COUNTIF(Budgets!$T$11:$T$20, $D2862)&gt;0, $F$9, IF(COUNTIF(Budgets!$T$22:$T$46, $D2862)&gt;0, $E$9, "")))</f>
        <v/>
      </c>
      <c r="P2862" s="12" t="str">
        <f t="shared" si="222"/>
        <v/>
      </c>
      <c r="R2862" s="12" t="str">
        <f t="shared" si="223"/>
        <v/>
      </c>
      <c r="T2862" s="12" t="str">
        <f ca="1">IFERROR(INDEX(Report!$BE$6:$BE$17, MATCH($P2862, Report!$AZ$6:$AZ$17, 0)), "")</f>
        <v/>
      </c>
      <c r="V2862" s="12" t="str">
        <f t="shared" ca="1" si="224"/>
        <v/>
      </c>
      <c r="X2862" s="12" t="str">
        <f>IF($B2862="", "", IF(OR(ISNUMBER($B2862)=FALSE, $B2862&lt;Report!$AX$6, $B2862&gt;Report!$AY$17), "Red", ""))</f>
        <v/>
      </c>
    </row>
    <row r="2863" spans="1:24" x14ac:dyDescent="0.25">
      <c r="A2863" s="2"/>
      <c r="B2863" s="86"/>
      <c r="C2863" s="87"/>
      <c r="D2863" s="88"/>
      <c r="E2863" s="89"/>
      <c r="F2863" s="90"/>
      <c r="G2863" s="2"/>
      <c r="H2863" s="38" t="str">
        <f t="shared" si="220"/>
        <v/>
      </c>
      <c r="I2863" s="2"/>
      <c r="M2863" s="6" t="str">
        <f t="shared" si="221"/>
        <v/>
      </c>
      <c r="N2863" s="7" t="str">
        <f>IF($D2863="", "", IF(COUNTIF(Budgets!$T$11:$T$20, $D2863)&gt;0, $F$9, IF(COUNTIF(Budgets!$T$22:$T$46, $D2863)&gt;0, $E$9, "")))</f>
        <v/>
      </c>
      <c r="P2863" s="12" t="str">
        <f t="shared" si="222"/>
        <v/>
      </c>
      <c r="R2863" s="12" t="str">
        <f t="shared" si="223"/>
        <v/>
      </c>
      <c r="T2863" s="12" t="str">
        <f ca="1">IFERROR(INDEX(Report!$BE$6:$BE$17, MATCH($P2863, Report!$AZ$6:$AZ$17, 0)), "")</f>
        <v/>
      </c>
      <c r="V2863" s="12" t="str">
        <f t="shared" ca="1" si="224"/>
        <v/>
      </c>
      <c r="X2863" s="12" t="str">
        <f>IF($B2863="", "", IF(OR(ISNUMBER($B2863)=FALSE, $B2863&lt;Report!$AX$6, $B2863&gt;Report!$AY$17), "Red", ""))</f>
        <v/>
      </c>
    </row>
    <row r="2864" spans="1:24" x14ac:dyDescent="0.25">
      <c r="A2864" s="2"/>
      <c r="B2864" s="86"/>
      <c r="C2864" s="87"/>
      <c r="D2864" s="88"/>
      <c r="E2864" s="89"/>
      <c r="F2864" s="90"/>
      <c r="G2864" s="2"/>
      <c r="H2864" s="38" t="str">
        <f t="shared" si="220"/>
        <v/>
      </c>
      <c r="I2864" s="2"/>
      <c r="M2864" s="6" t="str">
        <f t="shared" si="221"/>
        <v/>
      </c>
      <c r="N2864" s="7" t="str">
        <f>IF($D2864="", "", IF(COUNTIF(Budgets!$T$11:$T$20, $D2864)&gt;0, $F$9, IF(COUNTIF(Budgets!$T$22:$T$46, $D2864)&gt;0, $E$9, "")))</f>
        <v/>
      </c>
      <c r="P2864" s="12" t="str">
        <f t="shared" si="222"/>
        <v/>
      </c>
      <c r="R2864" s="12" t="str">
        <f t="shared" si="223"/>
        <v/>
      </c>
      <c r="T2864" s="12" t="str">
        <f ca="1">IFERROR(INDEX(Report!$BE$6:$BE$17, MATCH($P2864, Report!$AZ$6:$AZ$17, 0)), "")</f>
        <v/>
      </c>
      <c r="V2864" s="12" t="str">
        <f t="shared" ca="1" si="224"/>
        <v/>
      </c>
      <c r="X2864" s="12" t="str">
        <f>IF($B2864="", "", IF(OR(ISNUMBER($B2864)=FALSE, $B2864&lt;Report!$AX$6, $B2864&gt;Report!$AY$17), "Red", ""))</f>
        <v/>
      </c>
    </row>
    <row r="2865" spans="1:24" x14ac:dyDescent="0.25">
      <c r="A2865" s="2"/>
      <c r="B2865" s="86"/>
      <c r="C2865" s="87"/>
      <c r="D2865" s="88"/>
      <c r="E2865" s="89"/>
      <c r="F2865" s="90"/>
      <c r="G2865" s="2"/>
      <c r="H2865" s="38" t="str">
        <f t="shared" si="220"/>
        <v/>
      </c>
      <c r="I2865" s="2"/>
      <c r="M2865" s="6" t="str">
        <f t="shared" si="221"/>
        <v/>
      </c>
      <c r="N2865" s="7" t="str">
        <f>IF($D2865="", "", IF(COUNTIF(Budgets!$T$11:$T$20, $D2865)&gt;0, $F$9, IF(COUNTIF(Budgets!$T$22:$T$46, $D2865)&gt;0, $E$9, "")))</f>
        <v/>
      </c>
      <c r="P2865" s="12" t="str">
        <f t="shared" si="222"/>
        <v/>
      </c>
      <c r="R2865" s="12" t="str">
        <f t="shared" si="223"/>
        <v/>
      </c>
      <c r="T2865" s="12" t="str">
        <f ca="1">IFERROR(INDEX(Report!$BE$6:$BE$17, MATCH($P2865, Report!$AZ$6:$AZ$17, 0)), "")</f>
        <v/>
      </c>
      <c r="V2865" s="12" t="str">
        <f t="shared" ca="1" si="224"/>
        <v/>
      </c>
      <c r="X2865" s="12" t="str">
        <f>IF($B2865="", "", IF(OR(ISNUMBER($B2865)=FALSE, $B2865&lt;Report!$AX$6, $B2865&gt;Report!$AY$17), "Red", ""))</f>
        <v/>
      </c>
    </row>
    <row r="2866" spans="1:24" x14ac:dyDescent="0.25">
      <c r="A2866" s="2"/>
      <c r="B2866" s="86"/>
      <c r="C2866" s="87"/>
      <c r="D2866" s="88"/>
      <c r="E2866" s="89"/>
      <c r="F2866" s="90"/>
      <c r="G2866" s="2"/>
      <c r="H2866" s="38" t="str">
        <f t="shared" si="220"/>
        <v/>
      </c>
      <c r="I2866" s="2"/>
      <c r="M2866" s="6" t="str">
        <f t="shared" si="221"/>
        <v/>
      </c>
      <c r="N2866" s="7" t="str">
        <f>IF($D2866="", "", IF(COUNTIF(Budgets!$T$11:$T$20, $D2866)&gt;0, $F$9, IF(COUNTIF(Budgets!$T$22:$T$46, $D2866)&gt;0, $E$9, "")))</f>
        <v/>
      </c>
      <c r="P2866" s="12" t="str">
        <f t="shared" si="222"/>
        <v/>
      </c>
      <c r="R2866" s="12" t="str">
        <f t="shared" si="223"/>
        <v/>
      </c>
      <c r="T2866" s="12" t="str">
        <f ca="1">IFERROR(INDEX(Report!$BE$6:$BE$17, MATCH($P2866, Report!$AZ$6:$AZ$17, 0)), "")</f>
        <v/>
      </c>
      <c r="V2866" s="12" t="str">
        <f t="shared" ca="1" si="224"/>
        <v/>
      </c>
      <c r="X2866" s="12" t="str">
        <f>IF($B2866="", "", IF(OR(ISNUMBER($B2866)=FALSE, $B2866&lt;Report!$AX$6, $B2866&gt;Report!$AY$17), "Red", ""))</f>
        <v/>
      </c>
    </row>
    <row r="2867" spans="1:24" x14ac:dyDescent="0.25">
      <c r="A2867" s="2"/>
      <c r="B2867" s="86"/>
      <c r="C2867" s="87"/>
      <c r="D2867" s="88"/>
      <c r="E2867" s="89"/>
      <c r="F2867" s="90"/>
      <c r="G2867" s="2"/>
      <c r="H2867" s="38" t="str">
        <f t="shared" si="220"/>
        <v/>
      </c>
      <c r="I2867" s="2"/>
      <c r="M2867" s="6" t="str">
        <f t="shared" si="221"/>
        <v/>
      </c>
      <c r="N2867" s="7" t="str">
        <f>IF($D2867="", "", IF(COUNTIF(Budgets!$T$11:$T$20, $D2867)&gt;0, $F$9, IF(COUNTIF(Budgets!$T$22:$T$46, $D2867)&gt;0, $E$9, "")))</f>
        <v/>
      </c>
      <c r="P2867" s="12" t="str">
        <f t="shared" si="222"/>
        <v/>
      </c>
      <c r="R2867" s="12" t="str">
        <f t="shared" si="223"/>
        <v/>
      </c>
      <c r="T2867" s="12" t="str">
        <f ca="1">IFERROR(INDEX(Report!$BE$6:$BE$17, MATCH($P2867, Report!$AZ$6:$AZ$17, 0)), "")</f>
        <v/>
      </c>
      <c r="V2867" s="12" t="str">
        <f t="shared" ca="1" si="224"/>
        <v/>
      </c>
      <c r="X2867" s="12" t="str">
        <f>IF($B2867="", "", IF(OR(ISNUMBER($B2867)=FALSE, $B2867&lt;Report!$AX$6, $B2867&gt;Report!$AY$17), "Red", ""))</f>
        <v/>
      </c>
    </row>
    <row r="2868" spans="1:24" x14ac:dyDescent="0.25">
      <c r="A2868" s="2"/>
      <c r="B2868" s="86"/>
      <c r="C2868" s="87"/>
      <c r="D2868" s="88"/>
      <c r="E2868" s="89"/>
      <c r="F2868" s="90"/>
      <c r="G2868" s="2"/>
      <c r="H2868" s="38" t="str">
        <f t="shared" si="220"/>
        <v/>
      </c>
      <c r="I2868" s="2"/>
      <c r="M2868" s="6" t="str">
        <f t="shared" si="221"/>
        <v/>
      </c>
      <c r="N2868" s="7" t="str">
        <f>IF($D2868="", "", IF(COUNTIF(Budgets!$T$11:$T$20, $D2868)&gt;0, $F$9, IF(COUNTIF(Budgets!$T$22:$T$46, $D2868)&gt;0, $E$9, "")))</f>
        <v/>
      </c>
      <c r="P2868" s="12" t="str">
        <f t="shared" si="222"/>
        <v/>
      </c>
      <c r="R2868" s="12" t="str">
        <f t="shared" si="223"/>
        <v/>
      </c>
      <c r="T2868" s="12" t="str">
        <f ca="1">IFERROR(INDEX(Report!$BE$6:$BE$17, MATCH($P2868, Report!$AZ$6:$AZ$17, 0)), "")</f>
        <v/>
      </c>
      <c r="V2868" s="12" t="str">
        <f t="shared" ca="1" si="224"/>
        <v/>
      </c>
      <c r="X2868" s="12" t="str">
        <f>IF($B2868="", "", IF(OR(ISNUMBER($B2868)=FALSE, $B2868&lt;Report!$AX$6, $B2868&gt;Report!$AY$17), "Red", ""))</f>
        <v/>
      </c>
    </row>
    <row r="2869" spans="1:24" x14ac:dyDescent="0.25">
      <c r="A2869" s="2"/>
      <c r="B2869" s="86"/>
      <c r="C2869" s="87"/>
      <c r="D2869" s="88"/>
      <c r="E2869" s="89"/>
      <c r="F2869" s="90"/>
      <c r="G2869" s="2"/>
      <c r="H2869" s="38" t="str">
        <f t="shared" si="220"/>
        <v/>
      </c>
      <c r="I2869" s="2"/>
      <c r="M2869" s="6" t="str">
        <f t="shared" si="221"/>
        <v/>
      </c>
      <c r="N2869" s="7" t="str">
        <f>IF($D2869="", "", IF(COUNTIF(Budgets!$T$11:$T$20, $D2869)&gt;0, $F$9, IF(COUNTIF(Budgets!$T$22:$T$46, $D2869)&gt;0, $E$9, "")))</f>
        <v/>
      </c>
      <c r="P2869" s="12" t="str">
        <f t="shared" si="222"/>
        <v/>
      </c>
      <c r="R2869" s="12" t="str">
        <f t="shared" si="223"/>
        <v/>
      </c>
      <c r="T2869" s="12" t="str">
        <f ca="1">IFERROR(INDEX(Report!$BE$6:$BE$17, MATCH($P2869, Report!$AZ$6:$AZ$17, 0)), "")</f>
        <v/>
      </c>
      <c r="V2869" s="12" t="str">
        <f t="shared" ca="1" si="224"/>
        <v/>
      </c>
      <c r="X2869" s="12" t="str">
        <f>IF($B2869="", "", IF(OR(ISNUMBER($B2869)=FALSE, $B2869&lt;Report!$AX$6, $B2869&gt;Report!$AY$17), "Red", ""))</f>
        <v/>
      </c>
    </row>
    <row r="2870" spans="1:24" x14ac:dyDescent="0.25">
      <c r="A2870" s="2"/>
      <c r="B2870" s="86"/>
      <c r="C2870" s="87"/>
      <c r="D2870" s="88"/>
      <c r="E2870" s="89"/>
      <c r="F2870" s="90"/>
      <c r="G2870" s="2"/>
      <c r="H2870" s="38" t="str">
        <f t="shared" si="220"/>
        <v/>
      </c>
      <c r="I2870" s="2"/>
      <c r="M2870" s="6" t="str">
        <f t="shared" si="221"/>
        <v/>
      </c>
      <c r="N2870" s="7" t="str">
        <f>IF($D2870="", "", IF(COUNTIF(Budgets!$T$11:$T$20, $D2870)&gt;0, $F$9, IF(COUNTIF(Budgets!$T$22:$T$46, $D2870)&gt;0, $E$9, "")))</f>
        <v/>
      </c>
      <c r="P2870" s="12" t="str">
        <f t="shared" si="222"/>
        <v/>
      </c>
      <c r="R2870" s="12" t="str">
        <f t="shared" si="223"/>
        <v/>
      </c>
      <c r="T2870" s="12" t="str">
        <f ca="1">IFERROR(INDEX(Report!$BE$6:$BE$17, MATCH($P2870, Report!$AZ$6:$AZ$17, 0)), "")</f>
        <v/>
      </c>
      <c r="V2870" s="12" t="str">
        <f t="shared" ca="1" si="224"/>
        <v/>
      </c>
      <c r="X2870" s="12" t="str">
        <f>IF($B2870="", "", IF(OR(ISNUMBER($B2870)=FALSE, $B2870&lt;Report!$AX$6, $B2870&gt;Report!$AY$17), "Red", ""))</f>
        <v/>
      </c>
    </row>
    <row r="2871" spans="1:24" x14ac:dyDescent="0.25">
      <c r="A2871" s="2"/>
      <c r="B2871" s="86"/>
      <c r="C2871" s="87"/>
      <c r="D2871" s="88"/>
      <c r="E2871" s="89"/>
      <c r="F2871" s="90"/>
      <c r="G2871" s="2"/>
      <c r="H2871" s="38" t="str">
        <f t="shared" si="220"/>
        <v/>
      </c>
      <c r="I2871" s="2"/>
      <c r="M2871" s="6" t="str">
        <f t="shared" si="221"/>
        <v/>
      </c>
      <c r="N2871" s="7" t="str">
        <f>IF($D2871="", "", IF(COUNTIF(Budgets!$T$11:$T$20, $D2871)&gt;0, $F$9, IF(COUNTIF(Budgets!$T$22:$T$46, $D2871)&gt;0, $E$9, "")))</f>
        <v/>
      </c>
      <c r="P2871" s="12" t="str">
        <f t="shared" si="222"/>
        <v/>
      </c>
      <c r="R2871" s="12" t="str">
        <f t="shared" si="223"/>
        <v/>
      </c>
      <c r="T2871" s="12" t="str">
        <f ca="1">IFERROR(INDEX(Report!$BE$6:$BE$17, MATCH($P2871, Report!$AZ$6:$AZ$17, 0)), "")</f>
        <v/>
      </c>
      <c r="V2871" s="12" t="str">
        <f t="shared" ca="1" si="224"/>
        <v/>
      </c>
      <c r="X2871" s="12" t="str">
        <f>IF($B2871="", "", IF(OR(ISNUMBER($B2871)=FALSE, $B2871&lt;Report!$AX$6, $B2871&gt;Report!$AY$17), "Red", ""))</f>
        <v/>
      </c>
    </row>
    <row r="2872" spans="1:24" x14ac:dyDescent="0.25">
      <c r="A2872" s="2"/>
      <c r="B2872" s="86"/>
      <c r="C2872" s="87"/>
      <c r="D2872" s="88"/>
      <c r="E2872" s="89"/>
      <c r="F2872" s="90"/>
      <c r="G2872" s="2"/>
      <c r="H2872" s="38" t="str">
        <f t="shared" si="220"/>
        <v/>
      </c>
      <c r="I2872" s="2"/>
      <c r="M2872" s="6" t="str">
        <f t="shared" si="221"/>
        <v/>
      </c>
      <c r="N2872" s="7" t="str">
        <f>IF($D2872="", "", IF(COUNTIF(Budgets!$T$11:$T$20, $D2872)&gt;0, $F$9, IF(COUNTIF(Budgets!$T$22:$T$46, $D2872)&gt;0, $E$9, "")))</f>
        <v/>
      </c>
      <c r="P2872" s="12" t="str">
        <f t="shared" si="222"/>
        <v/>
      </c>
      <c r="R2872" s="12" t="str">
        <f t="shared" si="223"/>
        <v/>
      </c>
      <c r="T2872" s="12" t="str">
        <f ca="1">IFERROR(INDEX(Report!$BE$6:$BE$17, MATCH($P2872, Report!$AZ$6:$AZ$17, 0)), "")</f>
        <v/>
      </c>
      <c r="V2872" s="12" t="str">
        <f t="shared" ca="1" si="224"/>
        <v/>
      </c>
      <c r="X2872" s="12" t="str">
        <f>IF($B2872="", "", IF(OR(ISNUMBER($B2872)=FALSE, $B2872&lt;Report!$AX$6, $B2872&gt;Report!$AY$17), "Red", ""))</f>
        <v/>
      </c>
    </row>
    <row r="2873" spans="1:24" x14ac:dyDescent="0.25">
      <c r="A2873" s="2"/>
      <c r="B2873" s="86"/>
      <c r="C2873" s="87"/>
      <c r="D2873" s="88"/>
      <c r="E2873" s="89"/>
      <c r="F2873" s="90"/>
      <c r="G2873" s="2"/>
      <c r="H2873" s="38" t="str">
        <f t="shared" si="220"/>
        <v/>
      </c>
      <c r="I2873" s="2"/>
      <c r="M2873" s="6" t="str">
        <f t="shared" si="221"/>
        <v/>
      </c>
      <c r="N2873" s="7" t="str">
        <f>IF($D2873="", "", IF(COUNTIF(Budgets!$T$11:$T$20, $D2873)&gt;0, $F$9, IF(COUNTIF(Budgets!$T$22:$T$46, $D2873)&gt;0, $E$9, "")))</f>
        <v/>
      </c>
      <c r="P2873" s="12" t="str">
        <f t="shared" si="222"/>
        <v/>
      </c>
      <c r="R2873" s="12" t="str">
        <f t="shared" si="223"/>
        <v/>
      </c>
      <c r="T2873" s="12" t="str">
        <f ca="1">IFERROR(INDEX(Report!$BE$6:$BE$17, MATCH($P2873, Report!$AZ$6:$AZ$17, 0)), "")</f>
        <v/>
      </c>
      <c r="V2873" s="12" t="str">
        <f t="shared" ca="1" si="224"/>
        <v/>
      </c>
      <c r="X2873" s="12" t="str">
        <f>IF($B2873="", "", IF(OR(ISNUMBER($B2873)=FALSE, $B2873&lt;Report!$AX$6, $B2873&gt;Report!$AY$17), "Red", ""))</f>
        <v/>
      </c>
    </row>
    <row r="2874" spans="1:24" x14ac:dyDescent="0.25">
      <c r="A2874" s="2"/>
      <c r="B2874" s="86"/>
      <c r="C2874" s="87"/>
      <c r="D2874" s="88"/>
      <c r="E2874" s="89"/>
      <c r="F2874" s="90"/>
      <c r="G2874" s="2"/>
      <c r="H2874" s="38" t="str">
        <f t="shared" si="220"/>
        <v/>
      </c>
      <c r="I2874" s="2"/>
      <c r="M2874" s="6" t="str">
        <f t="shared" si="221"/>
        <v/>
      </c>
      <c r="N2874" s="7" t="str">
        <f>IF($D2874="", "", IF(COUNTIF(Budgets!$T$11:$T$20, $D2874)&gt;0, $F$9, IF(COUNTIF(Budgets!$T$22:$T$46, $D2874)&gt;0, $E$9, "")))</f>
        <v/>
      </c>
      <c r="P2874" s="12" t="str">
        <f t="shared" si="222"/>
        <v/>
      </c>
      <c r="R2874" s="12" t="str">
        <f t="shared" si="223"/>
        <v/>
      </c>
      <c r="T2874" s="12" t="str">
        <f ca="1">IFERROR(INDEX(Report!$BE$6:$BE$17, MATCH($P2874, Report!$AZ$6:$AZ$17, 0)), "")</f>
        <v/>
      </c>
      <c r="V2874" s="12" t="str">
        <f t="shared" ca="1" si="224"/>
        <v/>
      </c>
      <c r="X2874" s="12" t="str">
        <f>IF($B2874="", "", IF(OR(ISNUMBER($B2874)=FALSE, $B2874&lt;Report!$AX$6, $B2874&gt;Report!$AY$17), "Red", ""))</f>
        <v/>
      </c>
    </row>
    <row r="2875" spans="1:24" x14ac:dyDescent="0.25">
      <c r="A2875" s="2"/>
      <c r="B2875" s="86"/>
      <c r="C2875" s="87"/>
      <c r="D2875" s="88"/>
      <c r="E2875" s="89"/>
      <c r="F2875" s="90"/>
      <c r="G2875" s="2"/>
      <c r="H2875" s="38" t="str">
        <f t="shared" si="220"/>
        <v/>
      </c>
      <c r="I2875" s="2"/>
      <c r="M2875" s="6" t="str">
        <f t="shared" si="221"/>
        <v/>
      </c>
      <c r="N2875" s="7" t="str">
        <f>IF($D2875="", "", IF(COUNTIF(Budgets!$T$11:$T$20, $D2875)&gt;0, $F$9, IF(COUNTIF(Budgets!$T$22:$T$46, $D2875)&gt;0, $E$9, "")))</f>
        <v/>
      </c>
      <c r="P2875" s="12" t="str">
        <f t="shared" si="222"/>
        <v/>
      </c>
      <c r="R2875" s="12" t="str">
        <f t="shared" si="223"/>
        <v/>
      </c>
      <c r="T2875" s="12" t="str">
        <f ca="1">IFERROR(INDEX(Report!$BE$6:$BE$17, MATCH($P2875, Report!$AZ$6:$AZ$17, 0)), "")</f>
        <v/>
      </c>
      <c r="V2875" s="12" t="str">
        <f t="shared" ca="1" si="224"/>
        <v/>
      </c>
      <c r="X2875" s="12" t="str">
        <f>IF($B2875="", "", IF(OR(ISNUMBER($B2875)=FALSE, $B2875&lt;Report!$AX$6, $B2875&gt;Report!$AY$17), "Red", ""))</f>
        <v/>
      </c>
    </row>
    <row r="2876" spans="1:24" x14ac:dyDescent="0.25">
      <c r="A2876" s="2"/>
      <c r="B2876" s="86"/>
      <c r="C2876" s="87"/>
      <c r="D2876" s="88"/>
      <c r="E2876" s="89"/>
      <c r="F2876" s="90"/>
      <c r="G2876" s="2"/>
      <c r="H2876" s="38" t="str">
        <f t="shared" si="220"/>
        <v/>
      </c>
      <c r="I2876" s="2"/>
      <c r="M2876" s="6" t="str">
        <f t="shared" si="221"/>
        <v/>
      </c>
      <c r="N2876" s="7" t="str">
        <f>IF($D2876="", "", IF(COUNTIF(Budgets!$T$11:$T$20, $D2876)&gt;0, $F$9, IF(COUNTIF(Budgets!$T$22:$T$46, $D2876)&gt;0, $E$9, "")))</f>
        <v/>
      </c>
      <c r="P2876" s="12" t="str">
        <f t="shared" si="222"/>
        <v/>
      </c>
      <c r="R2876" s="12" t="str">
        <f t="shared" si="223"/>
        <v/>
      </c>
      <c r="T2876" s="12" t="str">
        <f ca="1">IFERROR(INDEX(Report!$BE$6:$BE$17, MATCH($P2876, Report!$AZ$6:$AZ$17, 0)), "")</f>
        <v/>
      </c>
      <c r="V2876" s="12" t="str">
        <f t="shared" ca="1" si="224"/>
        <v/>
      </c>
      <c r="X2876" s="12" t="str">
        <f>IF($B2876="", "", IF(OR(ISNUMBER($B2876)=FALSE, $B2876&lt;Report!$AX$6, $B2876&gt;Report!$AY$17), "Red", ""))</f>
        <v/>
      </c>
    </row>
    <row r="2877" spans="1:24" x14ac:dyDescent="0.25">
      <c r="A2877" s="2"/>
      <c r="B2877" s="86"/>
      <c r="C2877" s="87"/>
      <c r="D2877" s="88"/>
      <c r="E2877" s="89"/>
      <c r="F2877" s="90"/>
      <c r="G2877" s="2"/>
      <c r="H2877" s="38" t="str">
        <f t="shared" si="220"/>
        <v/>
      </c>
      <c r="I2877" s="2"/>
      <c r="M2877" s="6" t="str">
        <f t="shared" si="221"/>
        <v/>
      </c>
      <c r="N2877" s="7" t="str">
        <f>IF($D2877="", "", IF(COUNTIF(Budgets!$T$11:$T$20, $D2877)&gt;0, $F$9, IF(COUNTIF(Budgets!$T$22:$T$46, $D2877)&gt;0, $E$9, "")))</f>
        <v/>
      </c>
      <c r="P2877" s="12" t="str">
        <f t="shared" si="222"/>
        <v/>
      </c>
      <c r="R2877" s="12" t="str">
        <f t="shared" si="223"/>
        <v/>
      </c>
      <c r="T2877" s="12" t="str">
        <f ca="1">IFERROR(INDEX(Report!$BE$6:$BE$17, MATCH($P2877, Report!$AZ$6:$AZ$17, 0)), "")</f>
        <v/>
      </c>
      <c r="V2877" s="12" t="str">
        <f t="shared" ca="1" si="224"/>
        <v/>
      </c>
      <c r="X2877" s="12" t="str">
        <f>IF($B2877="", "", IF(OR(ISNUMBER($B2877)=FALSE, $B2877&lt;Report!$AX$6, $B2877&gt;Report!$AY$17), "Red", ""))</f>
        <v/>
      </c>
    </row>
    <row r="2878" spans="1:24" x14ac:dyDescent="0.25">
      <c r="A2878" s="2"/>
      <c r="B2878" s="86"/>
      <c r="C2878" s="87"/>
      <c r="D2878" s="88"/>
      <c r="E2878" s="89"/>
      <c r="F2878" s="90"/>
      <c r="G2878" s="2"/>
      <c r="H2878" s="38" t="str">
        <f t="shared" si="220"/>
        <v/>
      </c>
      <c r="I2878" s="2"/>
      <c r="M2878" s="6" t="str">
        <f t="shared" si="221"/>
        <v/>
      </c>
      <c r="N2878" s="7" t="str">
        <f>IF($D2878="", "", IF(COUNTIF(Budgets!$T$11:$T$20, $D2878)&gt;0, $F$9, IF(COUNTIF(Budgets!$T$22:$T$46, $D2878)&gt;0, $E$9, "")))</f>
        <v/>
      </c>
      <c r="P2878" s="12" t="str">
        <f t="shared" si="222"/>
        <v/>
      </c>
      <c r="R2878" s="12" t="str">
        <f t="shared" si="223"/>
        <v/>
      </c>
      <c r="T2878" s="12" t="str">
        <f ca="1">IFERROR(INDEX(Report!$BE$6:$BE$17, MATCH($P2878, Report!$AZ$6:$AZ$17, 0)), "")</f>
        <v/>
      </c>
      <c r="V2878" s="12" t="str">
        <f t="shared" ca="1" si="224"/>
        <v/>
      </c>
      <c r="X2878" s="12" t="str">
        <f>IF($B2878="", "", IF(OR(ISNUMBER($B2878)=FALSE, $B2878&lt;Report!$AX$6, $B2878&gt;Report!$AY$17), "Red", ""))</f>
        <v/>
      </c>
    </row>
    <row r="2879" spans="1:24" x14ac:dyDescent="0.25">
      <c r="A2879" s="2"/>
      <c r="B2879" s="86"/>
      <c r="C2879" s="87"/>
      <c r="D2879" s="88"/>
      <c r="E2879" s="89"/>
      <c r="F2879" s="90"/>
      <c r="G2879" s="2"/>
      <c r="H2879" s="38" t="str">
        <f t="shared" si="220"/>
        <v/>
      </c>
      <c r="I2879" s="2"/>
      <c r="M2879" s="6" t="str">
        <f t="shared" si="221"/>
        <v/>
      </c>
      <c r="N2879" s="7" t="str">
        <f>IF($D2879="", "", IF(COUNTIF(Budgets!$T$11:$T$20, $D2879)&gt;0, $F$9, IF(COUNTIF(Budgets!$T$22:$T$46, $D2879)&gt;0, $E$9, "")))</f>
        <v/>
      </c>
      <c r="P2879" s="12" t="str">
        <f t="shared" si="222"/>
        <v/>
      </c>
      <c r="R2879" s="12" t="str">
        <f t="shared" si="223"/>
        <v/>
      </c>
      <c r="T2879" s="12" t="str">
        <f ca="1">IFERROR(INDEX(Report!$BE$6:$BE$17, MATCH($P2879, Report!$AZ$6:$AZ$17, 0)), "")</f>
        <v/>
      </c>
      <c r="V2879" s="12" t="str">
        <f t="shared" ca="1" si="224"/>
        <v/>
      </c>
      <c r="X2879" s="12" t="str">
        <f>IF($B2879="", "", IF(OR(ISNUMBER($B2879)=FALSE, $B2879&lt;Report!$AX$6, $B2879&gt;Report!$AY$17), "Red", ""))</f>
        <v/>
      </c>
    </row>
    <row r="2880" spans="1:24" x14ac:dyDescent="0.25">
      <c r="A2880" s="2"/>
      <c r="B2880" s="86"/>
      <c r="C2880" s="87"/>
      <c r="D2880" s="88"/>
      <c r="E2880" s="89"/>
      <c r="F2880" s="90"/>
      <c r="G2880" s="2"/>
      <c r="H2880" s="38" t="str">
        <f t="shared" si="220"/>
        <v/>
      </c>
      <c r="I2880" s="2"/>
      <c r="M2880" s="6" t="str">
        <f t="shared" si="221"/>
        <v/>
      </c>
      <c r="N2880" s="7" t="str">
        <f>IF($D2880="", "", IF(COUNTIF(Budgets!$T$11:$T$20, $D2880)&gt;0, $F$9, IF(COUNTIF(Budgets!$T$22:$T$46, $D2880)&gt;0, $E$9, "")))</f>
        <v/>
      </c>
      <c r="P2880" s="12" t="str">
        <f t="shared" si="222"/>
        <v/>
      </c>
      <c r="R2880" s="12" t="str">
        <f t="shared" si="223"/>
        <v/>
      </c>
      <c r="T2880" s="12" t="str">
        <f ca="1">IFERROR(INDEX(Report!$BE$6:$BE$17, MATCH($P2880, Report!$AZ$6:$AZ$17, 0)), "")</f>
        <v/>
      </c>
      <c r="V2880" s="12" t="str">
        <f t="shared" ca="1" si="224"/>
        <v/>
      </c>
      <c r="X2880" s="12" t="str">
        <f>IF($B2880="", "", IF(OR(ISNUMBER($B2880)=FALSE, $B2880&lt;Report!$AX$6, $B2880&gt;Report!$AY$17), "Red", ""))</f>
        <v/>
      </c>
    </row>
    <row r="2881" spans="1:24" x14ac:dyDescent="0.25">
      <c r="A2881" s="2"/>
      <c r="B2881" s="86"/>
      <c r="C2881" s="87"/>
      <c r="D2881" s="88"/>
      <c r="E2881" s="89"/>
      <c r="F2881" s="90"/>
      <c r="G2881" s="2"/>
      <c r="H2881" s="38" t="str">
        <f t="shared" si="220"/>
        <v/>
      </c>
      <c r="I2881" s="2"/>
      <c r="M2881" s="6" t="str">
        <f t="shared" si="221"/>
        <v/>
      </c>
      <c r="N2881" s="7" t="str">
        <f>IF($D2881="", "", IF(COUNTIF(Budgets!$T$11:$T$20, $D2881)&gt;0, $F$9, IF(COUNTIF(Budgets!$T$22:$T$46, $D2881)&gt;0, $E$9, "")))</f>
        <v/>
      </c>
      <c r="P2881" s="12" t="str">
        <f t="shared" si="222"/>
        <v/>
      </c>
      <c r="R2881" s="12" t="str">
        <f t="shared" si="223"/>
        <v/>
      </c>
      <c r="T2881" s="12" t="str">
        <f ca="1">IFERROR(INDEX(Report!$BE$6:$BE$17, MATCH($P2881, Report!$AZ$6:$AZ$17, 0)), "")</f>
        <v/>
      </c>
      <c r="V2881" s="12" t="str">
        <f t="shared" ca="1" si="224"/>
        <v/>
      </c>
      <c r="X2881" s="12" t="str">
        <f>IF($B2881="", "", IF(OR(ISNUMBER($B2881)=FALSE, $B2881&lt;Report!$AX$6, $B2881&gt;Report!$AY$17), "Red", ""))</f>
        <v/>
      </c>
    </row>
    <row r="2882" spans="1:24" x14ac:dyDescent="0.25">
      <c r="A2882" s="2"/>
      <c r="B2882" s="86"/>
      <c r="C2882" s="87"/>
      <c r="D2882" s="88"/>
      <c r="E2882" s="89"/>
      <c r="F2882" s="90"/>
      <c r="G2882" s="2"/>
      <c r="H2882" s="38" t="str">
        <f t="shared" si="220"/>
        <v/>
      </c>
      <c r="I2882" s="2"/>
      <c r="M2882" s="6" t="str">
        <f t="shared" si="221"/>
        <v/>
      </c>
      <c r="N2882" s="7" t="str">
        <f>IF($D2882="", "", IF(COUNTIF(Budgets!$T$11:$T$20, $D2882)&gt;0, $F$9, IF(COUNTIF(Budgets!$T$22:$T$46, $D2882)&gt;0, $E$9, "")))</f>
        <v/>
      </c>
      <c r="P2882" s="12" t="str">
        <f t="shared" si="222"/>
        <v/>
      </c>
      <c r="R2882" s="12" t="str">
        <f t="shared" si="223"/>
        <v/>
      </c>
      <c r="T2882" s="12" t="str">
        <f ca="1">IFERROR(INDEX(Report!$BE$6:$BE$17, MATCH($P2882, Report!$AZ$6:$AZ$17, 0)), "")</f>
        <v/>
      </c>
      <c r="V2882" s="12" t="str">
        <f t="shared" ca="1" si="224"/>
        <v/>
      </c>
      <c r="X2882" s="12" t="str">
        <f>IF($B2882="", "", IF(OR(ISNUMBER($B2882)=FALSE, $B2882&lt;Report!$AX$6, $B2882&gt;Report!$AY$17), "Red", ""))</f>
        <v/>
      </c>
    </row>
    <row r="2883" spans="1:24" x14ac:dyDescent="0.25">
      <c r="A2883" s="2"/>
      <c r="B2883" s="86"/>
      <c r="C2883" s="87"/>
      <c r="D2883" s="88"/>
      <c r="E2883" s="89"/>
      <c r="F2883" s="90"/>
      <c r="G2883" s="2"/>
      <c r="H2883" s="38" t="str">
        <f t="shared" si="220"/>
        <v/>
      </c>
      <c r="I2883" s="2"/>
      <c r="M2883" s="6" t="str">
        <f t="shared" si="221"/>
        <v/>
      </c>
      <c r="N2883" s="7" t="str">
        <f>IF($D2883="", "", IF(COUNTIF(Budgets!$T$11:$T$20, $D2883)&gt;0, $F$9, IF(COUNTIF(Budgets!$T$22:$T$46, $D2883)&gt;0, $E$9, "")))</f>
        <v/>
      </c>
      <c r="P2883" s="12" t="str">
        <f t="shared" si="222"/>
        <v/>
      </c>
      <c r="R2883" s="12" t="str">
        <f t="shared" si="223"/>
        <v/>
      </c>
      <c r="T2883" s="12" t="str">
        <f ca="1">IFERROR(INDEX(Report!$BE$6:$BE$17, MATCH($P2883, Report!$AZ$6:$AZ$17, 0)), "")</f>
        <v/>
      </c>
      <c r="V2883" s="12" t="str">
        <f t="shared" ca="1" si="224"/>
        <v/>
      </c>
      <c r="X2883" s="12" t="str">
        <f>IF($B2883="", "", IF(OR(ISNUMBER($B2883)=FALSE, $B2883&lt;Report!$AX$6, $B2883&gt;Report!$AY$17), "Red", ""))</f>
        <v/>
      </c>
    </row>
    <row r="2884" spans="1:24" x14ac:dyDescent="0.25">
      <c r="A2884" s="2"/>
      <c r="B2884" s="86"/>
      <c r="C2884" s="87"/>
      <c r="D2884" s="88"/>
      <c r="E2884" s="89"/>
      <c r="F2884" s="90"/>
      <c r="G2884" s="2"/>
      <c r="H2884" s="38" t="str">
        <f t="shared" si="220"/>
        <v/>
      </c>
      <c r="I2884" s="2"/>
      <c r="M2884" s="6" t="str">
        <f t="shared" si="221"/>
        <v/>
      </c>
      <c r="N2884" s="7" t="str">
        <f>IF($D2884="", "", IF(COUNTIF(Budgets!$T$11:$T$20, $D2884)&gt;0, $F$9, IF(COUNTIF(Budgets!$T$22:$T$46, $D2884)&gt;0, $E$9, "")))</f>
        <v/>
      </c>
      <c r="P2884" s="12" t="str">
        <f t="shared" si="222"/>
        <v/>
      </c>
      <c r="R2884" s="12" t="str">
        <f t="shared" si="223"/>
        <v/>
      </c>
      <c r="T2884" s="12" t="str">
        <f ca="1">IFERROR(INDEX(Report!$BE$6:$BE$17, MATCH($P2884, Report!$AZ$6:$AZ$17, 0)), "")</f>
        <v/>
      </c>
      <c r="V2884" s="12" t="str">
        <f t="shared" ca="1" si="224"/>
        <v/>
      </c>
      <c r="X2884" s="12" t="str">
        <f>IF($B2884="", "", IF(OR(ISNUMBER($B2884)=FALSE, $B2884&lt;Report!$AX$6, $B2884&gt;Report!$AY$17), "Red", ""))</f>
        <v/>
      </c>
    </row>
    <row r="2885" spans="1:24" x14ac:dyDescent="0.25">
      <c r="A2885" s="2"/>
      <c r="B2885" s="86"/>
      <c r="C2885" s="87"/>
      <c r="D2885" s="88"/>
      <c r="E2885" s="89"/>
      <c r="F2885" s="90"/>
      <c r="G2885" s="2"/>
      <c r="H2885" s="38" t="str">
        <f t="shared" si="220"/>
        <v/>
      </c>
      <c r="I2885" s="2"/>
      <c r="M2885" s="6" t="str">
        <f t="shared" si="221"/>
        <v/>
      </c>
      <c r="N2885" s="7" t="str">
        <f>IF($D2885="", "", IF(COUNTIF(Budgets!$T$11:$T$20, $D2885)&gt;0, $F$9, IF(COUNTIF(Budgets!$T$22:$T$46, $D2885)&gt;0, $E$9, "")))</f>
        <v/>
      </c>
      <c r="P2885" s="12" t="str">
        <f t="shared" si="222"/>
        <v/>
      </c>
      <c r="R2885" s="12" t="str">
        <f t="shared" si="223"/>
        <v/>
      </c>
      <c r="T2885" s="12" t="str">
        <f ca="1">IFERROR(INDEX(Report!$BE$6:$BE$17, MATCH($P2885, Report!$AZ$6:$AZ$17, 0)), "")</f>
        <v/>
      </c>
      <c r="V2885" s="12" t="str">
        <f t="shared" ca="1" si="224"/>
        <v/>
      </c>
      <c r="X2885" s="12" t="str">
        <f>IF($B2885="", "", IF(OR(ISNUMBER($B2885)=FALSE, $B2885&lt;Report!$AX$6, $B2885&gt;Report!$AY$17), "Red", ""))</f>
        <v/>
      </c>
    </row>
    <row r="2886" spans="1:24" x14ac:dyDescent="0.25">
      <c r="A2886" s="2"/>
      <c r="B2886" s="86"/>
      <c r="C2886" s="87"/>
      <c r="D2886" s="88"/>
      <c r="E2886" s="89"/>
      <c r="F2886" s="90"/>
      <c r="G2886" s="2"/>
      <c r="H2886" s="38" t="str">
        <f t="shared" si="220"/>
        <v/>
      </c>
      <c r="I2886" s="2"/>
      <c r="M2886" s="6" t="str">
        <f t="shared" si="221"/>
        <v/>
      </c>
      <c r="N2886" s="7" t="str">
        <f>IF($D2886="", "", IF(COUNTIF(Budgets!$T$11:$T$20, $D2886)&gt;0, $F$9, IF(COUNTIF(Budgets!$T$22:$T$46, $D2886)&gt;0, $E$9, "")))</f>
        <v/>
      </c>
      <c r="P2886" s="12" t="str">
        <f t="shared" si="222"/>
        <v/>
      </c>
      <c r="R2886" s="12" t="str">
        <f t="shared" si="223"/>
        <v/>
      </c>
      <c r="T2886" s="12" t="str">
        <f ca="1">IFERROR(INDEX(Report!$BE$6:$BE$17, MATCH($P2886, Report!$AZ$6:$AZ$17, 0)), "")</f>
        <v/>
      </c>
      <c r="V2886" s="12" t="str">
        <f t="shared" ca="1" si="224"/>
        <v/>
      </c>
      <c r="X2886" s="12" t="str">
        <f>IF($B2886="", "", IF(OR(ISNUMBER($B2886)=FALSE, $B2886&lt;Report!$AX$6, $B2886&gt;Report!$AY$17), "Red", ""))</f>
        <v/>
      </c>
    </row>
    <row r="2887" spans="1:24" x14ac:dyDescent="0.25">
      <c r="A2887" s="2"/>
      <c r="B2887" s="86"/>
      <c r="C2887" s="87"/>
      <c r="D2887" s="88"/>
      <c r="E2887" s="89"/>
      <c r="F2887" s="90"/>
      <c r="G2887" s="2"/>
      <c r="H2887" s="38" t="str">
        <f t="shared" si="220"/>
        <v/>
      </c>
      <c r="I2887" s="2"/>
      <c r="M2887" s="6" t="str">
        <f t="shared" si="221"/>
        <v/>
      </c>
      <c r="N2887" s="7" t="str">
        <f>IF($D2887="", "", IF(COUNTIF(Budgets!$T$11:$T$20, $D2887)&gt;0, $F$9, IF(COUNTIF(Budgets!$T$22:$T$46, $D2887)&gt;0, $E$9, "")))</f>
        <v/>
      </c>
      <c r="P2887" s="12" t="str">
        <f t="shared" si="222"/>
        <v/>
      </c>
      <c r="R2887" s="12" t="str">
        <f t="shared" si="223"/>
        <v/>
      </c>
      <c r="T2887" s="12" t="str">
        <f ca="1">IFERROR(INDEX(Report!$BE$6:$BE$17, MATCH($P2887, Report!$AZ$6:$AZ$17, 0)), "")</f>
        <v/>
      </c>
      <c r="V2887" s="12" t="str">
        <f t="shared" ca="1" si="224"/>
        <v/>
      </c>
      <c r="X2887" s="12" t="str">
        <f>IF($B2887="", "", IF(OR(ISNUMBER($B2887)=FALSE, $B2887&lt;Report!$AX$6, $B2887&gt;Report!$AY$17), "Red", ""))</f>
        <v/>
      </c>
    </row>
    <row r="2888" spans="1:24" x14ac:dyDescent="0.25">
      <c r="A2888" s="2"/>
      <c r="B2888" s="86"/>
      <c r="C2888" s="87"/>
      <c r="D2888" s="88"/>
      <c r="E2888" s="89"/>
      <c r="F2888" s="90"/>
      <c r="G2888" s="2"/>
      <c r="H2888" s="38" t="str">
        <f t="shared" si="220"/>
        <v/>
      </c>
      <c r="I2888" s="2"/>
      <c r="M2888" s="6" t="str">
        <f t="shared" si="221"/>
        <v/>
      </c>
      <c r="N2888" s="7" t="str">
        <f>IF($D2888="", "", IF(COUNTIF(Budgets!$T$11:$T$20, $D2888)&gt;0, $F$9, IF(COUNTIF(Budgets!$T$22:$T$46, $D2888)&gt;0, $E$9, "")))</f>
        <v/>
      </c>
      <c r="P2888" s="12" t="str">
        <f t="shared" si="222"/>
        <v/>
      </c>
      <c r="R2888" s="12" t="str">
        <f t="shared" si="223"/>
        <v/>
      </c>
      <c r="T2888" s="12" t="str">
        <f ca="1">IFERROR(INDEX(Report!$BE$6:$BE$17, MATCH($P2888, Report!$AZ$6:$AZ$17, 0)), "")</f>
        <v/>
      </c>
      <c r="V2888" s="12" t="str">
        <f t="shared" ca="1" si="224"/>
        <v/>
      </c>
      <c r="X2888" s="12" t="str">
        <f>IF($B2888="", "", IF(OR(ISNUMBER($B2888)=FALSE, $B2888&lt;Report!$AX$6, $B2888&gt;Report!$AY$17), "Red", ""))</f>
        <v/>
      </c>
    </row>
    <row r="2889" spans="1:24" x14ac:dyDescent="0.25">
      <c r="A2889" s="2"/>
      <c r="B2889" s="86"/>
      <c r="C2889" s="87"/>
      <c r="D2889" s="88"/>
      <c r="E2889" s="89"/>
      <c r="F2889" s="90"/>
      <c r="G2889" s="2"/>
      <c r="H2889" s="38" t="str">
        <f t="shared" si="220"/>
        <v/>
      </c>
      <c r="I2889" s="2"/>
      <c r="M2889" s="6" t="str">
        <f t="shared" si="221"/>
        <v/>
      </c>
      <c r="N2889" s="7" t="str">
        <f>IF($D2889="", "", IF(COUNTIF(Budgets!$T$11:$T$20, $D2889)&gt;0, $F$9, IF(COUNTIF(Budgets!$T$22:$T$46, $D2889)&gt;0, $E$9, "")))</f>
        <v/>
      </c>
      <c r="P2889" s="12" t="str">
        <f t="shared" si="222"/>
        <v/>
      </c>
      <c r="R2889" s="12" t="str">
        <f t="shared" si="223"/>
        <v/>
      </c>
      <c r="T2889" s="12" t="str">
        <f ca="1">IFERROR(INDEX(Report!$BE$6:$BE$17, MATCH($P2889, Report!$AZ$6:$AZ$17, 0)), "")</f>
        <v/>
      </c>
      <c r="V2889" s="12" t="str">
        <f t="shared" ca="1" si="224"/>
        <v/>
      </c>
      <c r="X2889" s="12" t="str">
        <f>IF($B2889="", "", IF(OR(ISNUMBER($B2889)=FALSE, $B2889&lt;Report!$AX$6, $B2889&gt;Report!$AY$17), "Red", ""))</f>
        <v/>
      </c>
    </row>
    <row r="2890" spans="1:24" x14ac:dyDescent="0.25">
      <c r="A2890" s="2"/>
      <c r="B2890" s="86"/>
      <c r="C2890" s="87"/>
      <c r="D2890" s="88"/>
      <c r="E2890" s="89"/>
      <c r="F2890" s="90"/>
      <c r="G2890" s="2"/>
      <c r="H2890" s="38" t="str">
        <f t="shared" si="220"/>
        <v/>
      </c>
      <c r="I2890" s="2"/>
      <c r="M2890" s="6" t="str">
        <f t="shared" si="221"/>
        <v/>
      </c>
      <c r="N2890" s="7" t="str">
        <f>IF($D2890="", "", IF(COUNTIF(Budgets!$T$11:$T$20, $D2890)&gt;0, $F$9, IF(COUNTIF(Budgets!$T$22:$T$46, $D2890)&gt;0, $E$9, "")))</f>
        <v/>
      </c>
      <c r="P2890" s="12" t="str">
        <f t="shared" si="222"/>
        <v/>
      </c>
      <c r="R2890" s="12" t="str">
        <f t="shared" si="223"/>
        <v/>
      </c>
      <c r="T2890" s="12" t="str">
        <f ca="1">IFERROR(INDEX(Report!$BE$6:$BE$17, MATCH($P2890, Report!$AZ$6:$AZ$17, 0)), "")</f>
        <v/>
      </c>
      <c r="V2890" s="12" t="str">
        <f t="shared" ca="1" si="224"/>
        <v/>
      </c>
      <c r="X2890" s="12" t="str">
        <f>IF($B2890="", "", IF(OR(ISNUMBER($B2890)=FALSE, $B2890&lt;Report!$AX$6, $B2890&gt;Report!$AY$17), "Red", ""))</f>
        <v/>
      </c>
    </row>
    <row r="2891" spans="1:24" x14ac:dyDescent="0.25">
      <c r="A2891" s="2"/>
      <c r="B2891" s="86"/>
      <c r="C2891" s="87"/>
      <c r="D2891" s="88"/>
      <c r="E2891" s="89"/>
      <c r="F2891" s="90"/>
      <c r="G2891" s="2"/>
      <c r="H2891" s="38" t="str">
        <f t="shared" si="220"/>
        <v/>
      </c>
      <c r="I2891" s="2"/>
      <c r="M2891" s="6" t="str">
        <f t="shared" si="221"/>
        <v/>
      </c>
      <c r="N2891" s="7" t="str">
        <f>IF($D2891="", "", IF(COUNTIF(Budgets!$T$11:$T$20, $D2891)&gt;0, $F$9, IF(COUNTIF(Budgets!$T$22:$T$46, $D2891)&gt;0, $E$9, "")))</f>
        <v/>
      </c>
      <c r="P2891" s="12" t="str">
        <f t="shared" si="222"/>
        <v/>
      </c>
      <c r="R2891" s="12" t="str">
        <f t="shared" si="223"/>
        <v/>
      </c>
      <c r="T2891" s="12" t="str">
        <f ca="1">IFERROR(INDEX(Report!$BE$6:$BE$17, MATCH($P2891, Report!$AZ$6:$AZ$17, 0)), "")</f>
        <v/>
      </c>
      <c r="V2891" s="12" t="str">
        <f t="shared" ca="1" si="224"/>
        <v/>
      </c>
      <c r="X2891" s="12" t="str">
        <f>IF($B2891="", "", IF(OR(ISNUMBER($B2891)=FALSE, $B2891&lt;Report!$AX$6, $B2891&gt;Report!$AY$17), "Red", ""))</f>
        <v/>
      </c>
    </row>
    <row r="2892" spans="1:24" x14ac:dyDescent="0.25">
      <c r="A2892" s="2"/>
      <c r="B2892" s="86"/>
      <c r="C2892" s="87"/>
      <c r="D2892" s="88"/>
      <c r="E2892" s="89"/>
      <c r="F2892" s="90"/>
      <c r="G2892" s="2"/>
      <c r="H2892" s="38" t="str">
        <f t="shared" ref="H2892:H2955" si="225">IF(OR($M2892="", $N2892=""), "", IF($M2892=$N2892, "", $H$9))</f>
        <v/>
      </c>
      <c r="I2892" s="2"/>
      <c r="M2892" s="6" t="str">
        <f t="shared" ref="M2892:M2955" si="226">IF(AND($E2892="", $F2892=""), "", IF(AND(NOT($E2892=""), NOT($F2892="")), "", IF($E2892="", $F$9, IF($F2892="", $E$9, ""))))</f>
        <v/>
      </c>
      <c r="N2892" s="7" t="str">
        <f>IF($D2892="", "", IF(COUNTIF(Budgets!$T$11:$T$20, $D2892)&gt;0, $F$9, IF(COUNTIF(Budgets!$T$22:$T$46, $D2892)&gt;0, $E$9, "")))</f>
        <v/>
      </c>
      <c r="P2892" s="12" t="str">
        <f t="shared" ref="P2892:P2955" si="227">IF($B2892="", "", IFERROR(TEXT($B2892, "mmm yyyy"), ""))</f>
        <v/>
      </c>
      <c r="R2892" s="12" t="str">
        <f t="shared" ref="R2892:R2955" si="228">IF(OR($P2892="", $D2892=""), "", CONCATENATE($D2892, " - ", $P2892))</f>
        <v/>
      </c>
      <c r="T2892" s="12" t="str">
        <f ca="1">IFERROR(INDEX(Report!$BE$6:$BE$17, MATCH($P2892, Report!$AZ$6:$AZ$17, 0)), "")</f>
        <v/>
      </c>
      <c r="V2892" s="12" t="str">
        <f t="shared" ref="V2892:V2955" ca="1" si="229">IF($T2892="X", IF($D2892="", "", $D2892), "")</f>
        <v/>
      </c>
      <c r="X2892" s="12" t="str">
        <f>IF($B2892="", "", IF(OR(ISNUMBER($B2892)=FALSE, $B2892&lt;Report!$AX$6, $B2892&gt;Report!$AY$17), "Red", ""))</f>
        <v/>
      </c>
    </row>
    <row r="2893" spans="1:24" x14ac:dyDescent="0.25">
      <c r="A2893" s="2"/>
      <c r="B2893" s="86"/>
      <c r="C2893" s="87"/>
      <c r="D2893" s="88"/>
      <c r="E2893" s="89"/>
      <c r="F2893" s="90"/>
      <c r="G2893" s="2"/>
      <c r="H2893" s="38" t="str">
        <f t="shared" si="225"/>
        <v/>
      </c>
      <c r="I2893" s="2"/>
      <c r="M2893" s="6" t="str">
        <f t="shared" si="226"/>
        <v/>
      </c>
      <c r="N2893" s="7" t="str">
        <f>IF($D2893="", "", IF(COUNTIF(Budgets!$T$11:$T$20, $D2893)&gt;0, $F$9, IF(COUNTIF(Budgets!$T$22:$T$46, $D2893)&gt;0, $E$9, "")))</f>
        <v/>
      </c>
      <c r="P2893" s="12" t="str">
        <f t="shared" si="227"/>
        <v/>
      </c>
      <c r="R2893" s="12" t="str">
        <f t="shared" si="228"/>
        <v/>
      </c>
      <c r="T2893" s="12" t="str">
        <f ca="1">IFERROR(INDEX(Report!$BE$6:$BE$17, MATCH($P2893, Report!$AZ$6:$AZ$17, 0)), "")</f>
        <v/>
      </c>
      <c r="V2893" s="12" t="str">
        <f t="shared" ca="1" si="229"/>
        <v/>
      </c>
      <c r="X2893" s="12" t="str">
        <f>IF($B2893="", "", IF(OR(ISNUMBER($B2893)=FALSE, $B2893&lt;Report!$AX$6, $B2893&gt;Report!$AY$17), "Red", ""))</f>
        <v/>
      </c>
    </row>
    <row r="2894" spans="1:24" x14ac:dyDescent="0.25">
      <c r="A2894" s="2"/>
      <c r="B2894" s="86"/>
      <c r="C2894" s="87"/>
      <c r="D2894" s="88"/>
      <c r="E2894" s="89"/>
      <c r="F2894" s="90"/>
      <c r="G2894" s="2"/>
      <c r="H2894" s="38" t="str">
        <f t="shared" si="225"/>
        <v/>
      </c>
      <c r="I2894" s="2"/>
      <c r="M2894" s="6" t="str">
        <f t="shared" si="226"/>
        <v/>
      </c>
      <c r="N2894" s="7" t="str">
        <f>IF($D2894="", "", IF(COUNTIF(Budgets!$T$11:$T$20, $D2894)&gt;0, $F$9, IF(COUNTIF(Budgets!$T$22:$T$46, $D2894)&gt;0, $E$9, "")))</f>
        <v/>
      </c>
      <c r="P2894" s="12" t="str">
        <f t="shared" si="227"/>
        <v/>
      </c>
      <c r="R2894" s="12" t="str">
        <f t="shared" si="228"/>
        <v/>
      </c>
      <c r="T2894" s="12" t="str">
        <f ca="1">IFERROR(INDEX(Report!$BE$6:$BE$17, MATCH($P2894, Report!$AZ$6:$AZ$17, 0)), "")</f>
        <v/>
      </c>
      <c r="V2894" s="12" t="str">
        <f t="shared" ca="1" si="229"/>
        <v/>
      </c>
      <c r="X2894" s="12" t="str">
        <f>IF($B2894="", "", IF(OR(ISNUMBER($B2894)=FALSE, $B2894&lt;Report!$AX$6, $B2894&gt;Report!$AY$17), "Red", ""))</f>
        <v/>
      </c>
    </row>
    <row r="2895" spans="1:24" x14ac:dyDescent="0.25">
      <c r="A2895" s="2"/>
      <c r="B2895" s="86"/>
      <c r="C2895" s="87"/>
      <c r="D2895" s="88"/>
      <c r="E2895" s="89"/>
      <c r="F2895" s="90"/>
      <c r="G2895" s="2"/>
      <c r="H2895" s="38" t="str">
        <f t="shared" si="225"/>
        <v/>
      </c>
      <c r="I2895" s="2"/>
      <c r="M2895" s="6" t="str">
        <f t="shared" si="226"/>
        <v/>
      </c>
      <c r="N2895" s="7" t="str">
        <f>IF($D2895="", "", IF(COUNTIF(Budgets!$T$11:$T$20, $D2895)&gt;0, $F$9, IF(COUNTIF(Budgets!$T$22:$T$46, $D2895)&gt;0, $E$9, "")))</f>
        <v/>
      </c>
      <c r="P2895" s="12" t="str">
        <f t="shared" si="227"/>
        <v/>
      </c>
      <c r="R2895" s="12" t="str">
        <f t="shared" si="228"/>
        <v/>
      </c>
      <c r="T2895" s="12" t="str">
        <f ca="1">IFERROR(INDEX(Report!$BE$6:$BE$17, MATCH($P2895, Report!$AZ$6:$AZ$17, 0)), "")</f>
        <v/>
      </c>
      <c r="V2895" s="12" t="str">
        <f t="shared" ca="1" si="229"/>
        <v/>
      </c>
      <c r="X2895" s="12" t="str">
        <f>IF($B2895="", "", IF(OR(ISNUMBER($B2895)=FALSE, $B2895&lt;Report!$AX$6, $B2895&gt;Report!$AY$17), "Red", ""))</f>
        <v/>
      </c>
    </row>
    <row r="2896" spans="1:24" x14ac:dyDescent="0.25">
      <c r="A2896" s="2"/>
      <c r="B2896" s="86"/>
      <c r="C2896" s="87"/>
      <c r="D2896" s="88"/>
      <c r="E2896" s="89"/>
      <c r="F2896" s="90"/>
      <c r="G2896" s="2"/>
      <c r="H2896" s="38" t="str">
        <f t="shared" si="225"/>
        <v/>
      </c>
      <c r="I2896" s="2"/>
      <c r="M2896" s="6" t="str">
        <f t="shared" si="226"/>
        <v/>
      </c>
      <c r="N2896" s="7" t="str">
        <f>IF($D2896="", "", IF(COUNTIF(Budgets!$T$11:$T$20, $D2896)&gt;0, $F$9, IF(COUNTIF(Budgets!$T$22:$T$46, $D2896)&gt;0, $E$9, "")))</f>
        <v/>
      </c>
      <c r="P2896" s="12" t="str">
        <f t="shared" si="227"/>
        <v/>
      </c>
      <c r="R2896" s="12" t="str">
        <f t="shared" si="228"/>
        <v/>
      </c>
      <c r="T2896" s="12" t="str">
        <f ca="1">IFERROR(INDEX(Report!$BE$6:$BE$17, MATCH($P2896, Report!$AZ$6:$AZ$17, 0)), "")</f>
        <v/>
      </c>
      <c r="V2896" s="12" t="str">
        <f t="shared" ca="1" si="229"/>
        <v/>
      </c>
      <c r="X2896" s="12" t="str">
        <f>IF($B2896="", "", IF(OR(ISNUMBER($B2896)=FALSE, $B2896&lt;Report!$AX$6, $B2896&gt;Report!$AY$17), "Red", ""))</f>
        <v/>
      </c>
    </row>
    <row r="2897" spans="1:24" x14ac:dyDescent="0.25">
      <c r="A2897" s="2"/>
      <c r="B2897" s="86"/>
      <c r="C2897" s="87"/>
      <c r="D2897" s="88"/>
      <c r="E2897" s="89"/>
      <c r="F2897" s="90"/>
      <c r="G2897" s="2"/>
      <c r="H2897" s="38" t="str">
        <f t="shared" si="225"/>
        <v/>
      </c>
      <c r="I2897" s="2"/>
      <c r="M2897" s="6" t="str">
        <f t="shared" si="226"/>
        <v/>
      </c>
      <c r="N2897" s="7" t="str">
        <f>IF($D2897="", "", IF(COUNTIF(Budgets!$T$11:$T$20, $D2897)&gt;0, $F$9, IF(COUNTIF(Budgets!$T$22:$T$46, $D2897)&gt;0, $E$9, "")))</f>
        <v/>
      </c>
      <c r="P2897" s="12" t="str">
        <f t="shared" si="227"/>
        <v/>
      </c>
      <c r="R2897" s="12" t="str">
        <f t="shared" si="228"/>
        <v/>
      </c>
      <c r="T2897" s="12" t="str">
        <f ca="1">IFERROR(INDEX(Report!$BE$6:$BE$17, MATCH($P2897, Report!$AZ$6:$AZ$17, 0)), "")</f>
        <v/>
      </c>
      <c r="V2897" s="12" t="str">
        <f t="shared" ca="1" si="229"/>
        <v/>
      </c>
      <c r="X2897" s="12" t="str">
        <f>IF($B2897="", "", IF(OR(ISNUMBER($B2897)=FALSE, $B2897&lt;Report!$AX$6, $B2897&gt;Report!$AY$17), "Red", ""))</f>
        <v/>
      </c>
    </row>
    <row r="2898" spans="1:24" x14ac:dyDescent="0.25">
      <c r="A2898" s="2"/>
      <c r="B2898" s="86"/>
      <c r="C2898" s="87"/>
      <c r="D2898" s="88"/>
      <c r="E2898" s="89"/>
      <c r="F2898" s="90"/>
      <c r="G2898" s="2"/>
      <c r="H2898" s="38" t="str">
        <f t="shared" si="225"/>
        <v/>
      </c>
      <c r="I2898" s="2"/>
      <c r="M2898" s="6" t="str">
        <f t="shared" si="226"/>
        <v/>
      </c>
      <c r="N2898" s="7" t="str">
        <f>IF($D2898="", "", IF(COUNTIF(Budgets!$T$11:$T$20, $D2898)&gt;0, $F$9, IF(COUNTIF(Budgets!$T$22:$T$46, $D2898)&gt;0, $E$9, "")))</f>
        <v/>
      </c>
      <c r="P2898" s="12" t="str">
        <f t="shared" si="227"/>
        <v/>
      </c>
      <c r="R2898" s="12" t="str">
        <f t="shared" si="228"/>
        <v/>
      </c>
      <c r="T2898" s="12" t="str">
        <f ca="1">IFERROR(INDEX(Report!$BE$6:$BE$17, MATCH($P2898, Report!$AZ$6:$AZ$17, 0)), "")</f>
        <v/>
      </c>
      <c r="V2898" s="12" t="str">
        <f t="shared" ca="1" si="229"/>
        <v/>
      </c>
      <c r="X2898" s="12" t="str">
        <f>IF($B2898="", "", IF(OR(ISNUMBER($B2898)=FALSE, $B2898&lt;Report!$AX$6, $B2898&gt;Report!$AY$17), "Red", ""))</f>
        <v/>
      </c>
    </row>
    <row r="2899" spans="1:24" x14ac:dyDescent="0.25">
      <c r="A2899" s="2"/>
      <c r="B2899" s="86"/>
      <c r="C2899" s="87"/>
      <c r="D2899" s="88"/>
      <c r="E2899" s="89"/>
      <c r="F2899" s="90"/>
      <c r="G2899" s="2"/>
      <c r="H2899" s="38" t="str">
        <f t="shared" si="225"/>
        <v/>
      </c>
      <c r="I2899" s="2"/>
      <c r="M2899" s="6" t="str">
        <f t="shared" si="226"/>
        <v/>
      </c>
      <c r="N2899" s="7" t="str">
        <f>IF($D2899="", "", IF(COUNTIF(Budgets!$T$11:$T$20, $D2899)&gt;0, $F$9, IF(COUNTIF(Budgets!$T$22:$T$46, $D2899)&gt;0, $E$9, "")))</f>
        <v/>
      </c>
      <c r="P2899" s="12" t="str">
        <f t="shared" si="227"/>
        <v/>
      </c>
      <c r="R2899" s="12" t="str">
        <f t="shared" si="228"/>
        <v/>
      </c>
      <c r="T2899" s="12" t="str">
        <f ca="1">IFERROR(INDEX(Report!$BE$6:$BE$17, MATCH($P2899, Report!$AZ$6:$AZ$17, 0)), "")</f>
        <v/>
      </c>
      <c r="V2899" s="12" t="str">
        <f t="shared" ca="1" si="229"/>
        <v/>
      </c>
      <c r="X2899" s="12" t="str">
        <f>IF($B2899="", "", IF(OR(ISNUMBER($B2899)=FALSE, $B2899&lt;Report!$AX$6, $B2899&gt;Report!$AY$17), "Red", ""))</f>
        <v/>
      </c>
    </row>
    <row r="2900" spans="1:24" x14ac:dyDescent="0.25">
      <c r="A2900" s="2"/>
      <c r="B2900" s="86"/>
      <c r="C2900" s="87"/>
      <c r="D2900" s="88"/>
      <c r="E2900" s="89"/>
      <c r="F2900" s="90"/>
      <c r="G2900" s="2"/>
      <c r="H2900" s="38" t="str">
        <f t="shared" si="225"/>
        <v/>
      </c>
      <c r="I2900" s="2"/>
      <c r="M2900" s="6" t="str">
        <f t="shared" si="226"/>
        <v/>
      </c>
      <c r="N2900" s="7" t="str">
        <f>IF($D2900="", "", IF(COUNTIF(Budgets!$T$11:$T$20, $D2900)&gt;0, $F$9, IF(COUNTIF(Budgets!$T$22:$T$46, $D2900)&gt;0, $E$9, "")))</f>
        <v/>
      </c>
      <c r="P2900" s="12" t="str">
        <f t="shared" si="227"/>
        <v/>
      </c>
      <c r="R2900" s="12" t="str">
        <f t="shared" si="228"/>
        <v/>
      </c>
      <c r="T2900" s="12" t="str">
        <f ca="1">IFERROR(INDEX(Report!$BE$6:$BE$17, MATCH($P2900, Report!$AZ$6:$AZ$17, 0)), "")</f>
        <v/>
      </c>
      <c r="V2900" s="12" t="str">
        <f t="shared" ca="1" si="229"/>
        <v/>
      </c>
      <c r="X2900" s="12" t="str">
        <f>IF($B2900="", "", IF(OR(ISNUMBER($B2900)=FALSE, $B2900&lt;Report!$AX$6, $B2900&gt;Report!$AY$17), "Red", ""))</f>
        <v/>
      </c>
    </row>
    <row r="2901" spans="1:24" x14ac:dyDescent="0.25">
      <c r="A2901" s="2"/>
      <c r="B2901" s="86"/>
      <c r="C2901" s="87"/>
      <c r="D2901" s="88"/>
      <c r="E2901" s="89"/>
      <c r="F2901" s="90"/>
      <c r="G2901" s="2"/>
      <c r="H2901" s="38" t="str">
        <f t="shared" si="225"/>
        <v/>
      </c>
      <c r="I2901" s="2"/>
      <c r="M2901" s="6" t="str">
        <f t="shared" si="226"/>
        <v/>
      </c>
      <c r="N2901" s="7" t="str">
        <f>IF($D2901="", "", IF(COUNTIF(Budgets!$T$11:$T$20, $D2901)&gt;0, $F$9, IF(COUNTIF(Budgets!$T$22:$T$46, $D2901)&gt;0, $E$9, "")))</f>
        <v/>
      </c>
      <c r="P2901" s="12" t="str">
        <f t="shared" si="227"/>
        <v/>
      </c>
      <c r="R2901" s="12" t="str">
        <f t="shared" si="228"/>
        <v/>
      </c>
      <c r="T2901" s="12" t="str">
        <f ca="1">IFERROR(INDEX(Report!$BE$6:$BE$17, MATCH($P2901, Report!$AZ$6:$AZ$17, 0)), "")</f>
        <v/>
      </c>
      <c r="V2901" s="12" t="str">
        <f t="shared" ca="1" si="229"/>
        <v/>
      </c>
      <c r="X2901" s="12" t="str">
        <f>IF($B2901="", "", IF(OR(ISNUMBER($B2901)=FALSE, $B2901&lt;Report!$AX$6, $B2901&gt;Report!$AY$17), "Red", ""))</f>
        <v/>
      </c>
    </row>
    <row r="2902" spans="1:24" x14ac:dyDescent="0.25">
      <c r="A2902" s="2"/>
      <c r="B2902" s="86"/>
      <c r="C2902" s="87"/>
      <c r="D2902" s="88"/>
      <c r="E2902" s="89"/>
      <c r="F2902" s="90"/>
      <c r="G2902" s="2"/>
      <c r="H2902" s="38" t="str">
        <f t="shared" si="225"/>
        <v/>
      </c>
      <c r="I2902" s="2"/>
      <c r="M2902" s="6" t="str">
        <f t="shared" si="226"/>
        <v/>
      </c>
      <c r="N2902" s="7" t="str">
        <f>IF($D2902="", "", IF(COUNTIF(Budgets!$T$11:$T$20, $D2902)&gt;0, $F$9, IF(COUNTIF(Budgets!$T$22:$T$46, $D2902)&gt;0, $E$9, "")))</f>
        <v/>
      </c>
      <c r="P2902" s="12" t="str">
        <f t="shared" si="227"/>
        <v/>
      </c>
      <c r="R2902" s="12" t="str">
        <f t="shared" si="228"/>
        <v/>
      </c>
      <c r="T2902" s="12" t="str">
        <f ca="1">IFERROR(INDEX(Report!$BE$6:$BE$17, MATCH($P2902, Report!$AZ$6:$AZ$17, 0)), "")</f>
        <v/>
      </c>
      <c r="V2902" s="12" t="str">
        <f t="shared" ca="1" si="229"/>
        <v/>
      </c>
      <c r="X2902" s="12" t="str">
        <f>IF($B2902="", "", IF(OR(ISNUMBER($B2902)=FALSE, $B2902&lt;Report!$AX$6, $B2902&gt;Report!$AY$17), "Red", ""))</f>
        <v/>
      </c>
    </row>
    <row r="2903" spans="1:24" x14ac:dyDescent="0.25">
      <c r="A2903" s="2"/>
      <c r="B2903" s="86"/>
      <c r="C2903" s="87"/>
      <c r="D2903" s="88"/>
      <c r="E2903" s="89"/>
      <c r="F2903" s="90"/>
      <c r="G2903" s="2"/>
      <c r="H2903" s="38" t="str">
        <f t="shared" si="225"/>
        <v/>
      </c>
      <c r="I2903" s="2"/>
      <c r="M2903" s="6" t="str">
        <f t="shared" si="226"/>
        <v/>
      </c>
      <c r="N2903" s="7" t="str">
        <f>IF($D2903="", "", IF(COUNTIF(Budgets!$T$11:$T$20, $D2903)&gt;0, $F$9, IF(COUNTIF(Budgets!$T$22:$T$46, $D2903)&gt;0, $E$9, "")))</f>
        <v/>
      </c>
      <c r="P2903" s="12" t="str">
        <f t="shared" si="227"/>
        <v/>
      </c>
      <c r="R2903" s="12" t="str">
        <f t="shared" si="228"/>
        <v/>
      </c>
      <c r="T2903" s="12" t="str">
        <f ca="1">IFERROR(INDEX(Report!$BE$6:$BE$17, MATCH($P2903, Report!$AZ$6:$AZ$17, 0)), "")</f>
        <v/>
      </c>
      <c r="V2903" s="12" t="str">
        <f t="shared" ca="1" si="229"/>
        <v/>
      </c>
      <c r="X2903" s="12" t="str">
        <f>IF($B2903="", "", IF(OR(ISNUMBER($B2903)=FALSE, $B2903&lt;Report!$AX$6, $B2903&gt;Report!$AY$17), "Red", ""))</f>
        <v/>
      </c>
    </row>
    <row r="2904" spans="1:24" x14ac:dyDescent="0.25">
      <c r="A2904" s="2"/>
      <c r="B2904" s="86"/>
      <c r="C2904" s="87"/>
      <c r="D2904" s="88"/>
      <c r="E2904" s="89"/>
      <c r="F2904" s="90"/>
      <c r="G2904" s="2"/>
      <c r="H2904" s="38" t="str">
        <f t="shared" si="225"/>
        <v/>
      </c>
      <c r="I2904" s="2"/>
      <c r="M2904" s="6" t="str">
        <f t="shared" si="226"/>
        <v/>
      </c>
      <c r="N2904" s="7" t="str">
        <f>IF($D2904="", "", IF(COUNTIF(Budgets!$T$11:$T$20, $D2904)&gt;0, $F$9, IF(COUNTIF(Budgets!$T$22:$T$46, $D2904)&gt;0, $E$9, "")))</f>
        <v/>
      </c>
      <c r="P2904" s="12" t="str">
        <f t="shared" si="227"/>
        <v/>
      </c>
      <c r="R2904" s="12" t="str">
        <f t="shared" si="228"/>
        <v/>
      </c>
      <c r="T2904" s="12" t="str">
        <f ca="1">IFERROR(INDEX(Report!$BE$6:$BE$17, MATCH($P2904, Report!$AZ$6:$AZ$17, 0)), "")</f>
        <v/>
      </c>
      <c r="V2904" s="12" t="str">
        <f t="shared" ca="1" si="229"/>
        <v/>
      </c>
      <c r="X2904" s="12" t="str">
        <f>IF($B2904="", "", IF(OR(ISNUMBER($B2904)=FALSE, $B2904&lt;Report!$AX$6, $B2904&gt;Report!$AY$17), "Red", ""))</f>
        <v/>
      </c>
    </row>
    <row r="2905" spans="1:24" x14ac:dyDescent="0.25">
      <c r="A2905" s="2"/>
      <c r="B2905" s="86"/>
      <c r="C2905" s="87"/>
      <c r="D2905" s="88"/>
      <c r="E2905" s="89"/>
      <c r="F2905" s="90"/>
      <c r="G2905" s="2"/>
      <c r="H2905" s="38" t="str">
        <f t="shared" si="225"/>
        <v/>
      </c>
      <c r="I2905" s="2"/>
      <c r="M2905" s="6" t="str">
        <f t="shared" si="226"/>
        <v/>
      </c>
      <c r="N2905" s="7" t="str">
        <f>IF($D2905="", "", IF(COUNTIF(Budgets!$T$11:$T$20, $D2905)&gt;0, $F$9, IF(COUNTIF(Budgets!$T$22:$T$46, $D2905)&gt;0, $E$9, "")))</f>
        <v/>
      </c>
      <c r="P2905" s="12" t="str">
        <f t="shared" si="227"/>
        <v/>
      </c>
      <c r="R2905" s="12" t="str">
        <f t="shared" si="228"/>
        <v/>
      </c>
      <c r="T2905" s="12" t="str">
        <f ca="1">IFERROR(INDEX(Report!$BE$6:$BE$17, MATCH($P2905, Report!$AZ$6:$AZ$17, 0)), "")</f>
        <v/>
      </c>
      <c r="V2905" s="12" t="str">
        <f t="shared" ca="1" si="229"/>
        <v/>
      </c>
      <c r="X2905" s="12" t="str">
        <f>IF($B2905="", "", IF(OR(ISNUMBER($B2905)=FALSE, $B2905&lt;Report!$AX$6, $B2905&gt;Report!$AY$17), "Red", ""))</f>
        <v/>
      </c>
    </row>
    <row r="2906" spans="1:24" x14ac:dyDescent="0.25">
      <c r="A2906" s="2"/>
      <c r="B2906" s="86"/>
      <c r="C2906" s="87"/>
      <c r="D2906" s="88"/>
      <c r="E2906" s="89"/>
      <c r="F2906" s="90"/>
      <c r="G2906" s="2"/>
      <c r="H2906" s="38" t="str">
        <f t="shared" si="225"/>
        <v/>
      </c>
      <c r="I2906" s="2"/>
      <c r="M2906" s="6" t="str">
        <f t="shared" si="226"/>
        <v/>
      </c>
      <c r="N2906" s="7" t="str">
        <f>IF($D2906="", "", IF(COUNTIF(Budgets!$T$11:$T$20, $D2906)&gt;0, $F$9, IF(COUNTIF(Budgets!$T$22:$T$46, $D2906)&gt;0, $E$9, "")))</f>
        <v/>
      </c>
      <c r="P2906" s="12" t="str">
        <f t="shared" si="227"/>
        <v/>
      </c>
      <c r="R2906" s="12" t="str">
        <f t="shared" si="228"/>
        <v/>
      </c>
      <c r="T2906" s="12" t="str">
        <f ca="1">IFERROR(INDEX(Report!$BE$6:$BE$17, MATCH($P2906, Report!$AZ$6:$AZ$17, 0)), "")</f>
        <v/>
      </c>
      <c r="V2906" s="12" t="str">
        <f t="shared" ca="1" si="229"/>
        <v/>
      </c>
      <c r="X2906" s="12" t="str">
        <f>IF($B2906="", "", IF(OR(ISNUMBER($B2906)=FALSE, $B2906&lt;Report!$AX$6, $B2906&gt;Report!$AY$17), "Red", ""))</f>
        <v/>
      </c>
    </row>
    <row r="2907" spans="1:24" x14ac:dyDescent="0.25">
      <c r="A2907" s="2"/>
      <c r="B2907" s="86"/>
      <c r="C2907" s="87"/>
      <c r="D2907" s="88"/>
      <c r="E2907" s="89"/>
      <c r="F2907" s="90"/>
      <c r="G2907" s="2"/>
      <c r="H2907" s="38" t="str">
        <f t="shared" si="225"/>
        <v/>
      </c>
      <c r="I2907" s="2"/>
      <c r="M2907" s="6" t="str">
        <f t="shared" si="226"/>
        <v/>
      </c>
      <c r="N2907" s="7" t="str">
        <f>IF($D2907="", "", IF(COUNTIF(Budgets!$T$11:$T$20, $D2907)&gt;0, $F$9, IF(COUNTIF(Budgets!$T$22:$T$46, $D2907)&gt;0, $E$9, "")))</f>
        <v/>
      </c>
      <c r="P2907" s="12" t="str">
        <f t="shared" si="227"/>
        <v/>
      </c>
      <c r="R2907" s="12" t="str">
        <f t="shared" si="228"/>
        <v/>
      </c>
      <c r="T2907" s="12" t="str">
        <f ca="1">IFERROR(INDEX(Report!$BE$6:$BE$17, MATCH($P2907, Report!$AZ$6:$AZ$17, 0)), "")</f>
        <v/>
      </c>
      <c r="V2907" s="12" t="str">
        <f t="shared" ca="1" si="229"/>
        <v/>
      </c>
      <c r="X2907" s="12" t="str">
        <f>IF($B2907="", "", IF(OR(ISNUMBER($B2907)=FALSE, $B2907&lt;Report!$AX$6, $B2907&gt;Report!$AY$17), "Red", ""))</f>
        <v/>
      </c>
    </row>
    <row r="2908" spans="1:24" x14ac:dyDescent="0.25">
      <c r="A2908" s="2"/>
      <c r="B2908" s="86"/>
      <c r="C2908" s="87"/>
      <c r="D2908" s="88"/>
      <c r="E2908" s="89"/>
      <c r="F2908" s="90"/>
      <c r="G2908" s="2"/>
      <c r="H2908" s="38" t="str">
        <f t="shared" si="225"/>
        <v/>
      </c>
      <c r="I2908" s="2"/>
      <c r="M2908" s="6" t="str">
        <f t="shared" si="226"/>
        <v/>
      </c>
      <c r="N2908" s="7" t="str">
        <f>IF($D2908="", "", IF(COUNTIF(Budgets!$T$11:$T$20, $D2908)&gt;0, $F$9, IF(COUNTIF(Budgets!$T$22:$T$46, $D2908)&gt;0, $E$9, "")))</f>
        <v/>
      </c>
      <c r="P2908" s="12" t="str">
        <f t="shared" si="227"/>
        <v/>
      </c>
      <c r="R2908" s="12" t="str">
        <f t="shared" si="228"/>
        <v/>
      </c>
      <c r="T2908" s="12" t="str">
        <f ca="1">IFERROR(INDEX(Report!$BE$6:$BE$17, MATCH($P2908, Report!$AZ$6:$AZ$17, 0)), "")</f>
        <v/>
      </c>
      <c r="V2908" s="12" t="str">
        <f t="shared" ca="1" si="229"/>
        <v/>
      </c>
      <c r="X2908" s="12" t="str">
        <f>IF($B2908="", "", IF(OR(ISNUMBER($B2908)=FALSE, $B2908&lt;Report!$AX$6, $B2908&gt;Report!$AY$17), "Red", ""))</f>
        <v/>
      </c>
    </row>
    <row r="2909" spans="1:24" x14ac:dyDescent="0.25">
      <c r="A2909" s="2"/>
      <c r="B2909" s="86"/>
      <c r="C2909" s="87"/>
      <c r="D2909" s="88"/>
      <c r="E2909" s="89"/>
      <c r="F2909" s="90"/>
      <c r="G2909" s="2"/>
      <c r="H2909" s="38" t="str">
        <f t="shared" si="225"/>
        <v/>
      </c>
      <c r="I2909" s="2"/>
      <c r="M2909" s="6" t="str">
        <f t="shared" si="226"/>
        <v/>
      </c>
      <c r="N2909" s="7" t="str">
        <f>IF($D2909="", "", IF(COUNTIF(Budgets!$T$11:$T$20, $D2909)&gt;0, $F$9, IF(COUNTIF(Budgets!$T$22:$T$46, $D2909)&gt;0, $E$9, "")))</f>
        <v/>
      </c>
      <c r="P2909" s="12" t="str">
        <f t="shared" si="227"/>
        <v/>
      </c>
      <c r="R2909" s="12" t="str">
        <f t="shared" si="228"/>
        <v/>
      </c>
      <c r="T2909" s="12" t="str">
        <f ca="1">IFERROR(INDEX(Report!$BE$6:$BE$17, MATCH($P2909, Report!$AZ$6:$AZ$17, 0)), "")</f>
        <v/>
      </c>
      <c r="V2909" s="12" t="str">
        <f t="shared" ca="1" si="229"/>
        <v/>
      </c>
      <c r="X2909" s="12" t="str">
        <f>IF($B2909="", "", IF(OR(ISNUMBER($B2909)=FALSE, $B2909&lt;Report!$AX$6, $B2909&gt;Report!$AY$17), "Red", ""))</f>
        <v/>
      </c>
    </row>
    <row r="2910" spans="1:24" x14ac:dyDescent="0.25">
      <c r="A2910" s="2"/>
      <c r="B2910" s="86"/>
      <c r="C2910" s="87"/>
      <c r="D2910" s="88"/>
      <c r="E2910" s="89"/>
      <c r="F2910" s="90"/>
      <c r="G2910" s="2"/>
      <c r="H2910" s="38" t="str">
        <f t="shared" si="225"/>
        <v/>
      </c>
      <c r="I2910" s="2"/>
      <c r="M2910" s="6" t="str">
        <f t="shared" si="226"/>
        <v/>
      </c>
      <c r="N2910" s="7" t="str">
        <f>IF($D2910="", "", IF(COUNTIF(Budgets!$T$11:$T$20, $D2910)&gt;0, $F$9, IF(COUNTIF(Budgets!$T$22:$T$46, $D2910)&gt;0, $E$9, "")))</f>
        <v/>
      </c>
      <c r="P2910" s="12" t="str">
        <f t="shared" si="227"/>
        <v/>
      </c>
      <c r="R2910" s="12" t="str">
        <f t="shared" si="228"/>
        <v/>
      </c>
      <c r="T2910" s="12" t="str">
        <f ca="1">IFERROR(INDEX(Report!$BE$6:$BE$17, MATCH($P2910, Report!$AZ$6:$AZ$17, 0)), "")</f>
        <v/>
      </c>
      <c r="V2910" s="12" t="str">
        <f t="shared" ca="1" si="229"/>
        <v/>
      </c>
      <c r="X2910" s="12" t="str">
        <f>IF($B2910="", "", IF(OR(ISNUMBER($B2910)=FALSE, $B2910&lt;Report!$AX$6, $B2910&gt;Report!$AY$17), "Red", ""))</f>
        <v/>
      </c>
    </row>
    <row r="2911" spans="1:24" x14ac:dyDescent="0.25">
      <c r="A2911" s="2"/>
      <c r="B2911" s="86"/>
      <c r="C2911" s="87"/>
      <c r="D2911" s="88"/>
      <c r="E2911" s="89"/>
      <c r="F2911" s="90"/>
      <c r="G2911" s="2"/>
      <c r="H2911" s="38" t="str">
        <f t="shared" si="225"/>
        <v/>
      </c>
      <c r="I2911" s="2"/>
      <c r="M2911" s="6" t="str">
        <f t="shared" si="226"/>
        <v/>
      </c>
      <c r="N2911" s="7" t="str">
        <f>IF($D2911="", "", IF(COUNTIF(Budgets!$T$11:$T$20, $D2911)&gt;0, $F$9, IF(COUNTIF(Budgets!$T$22:$T$46, $D2911)&gt;0, $E$9, "")))</f>
        <v/>
      </c>
      <c r="P2911" s="12" t="str">
        <f t="shared" si="227"/>
        <v/>
      </c>
      <c r="R2911" s="12" t="str">
        <f t="shared" si="228"/>
        <v/>
      </c>
      <c r="T2911" s="12" t="str">
        <f ca="1">IFERROR(INDEX(Report!$BE$6:$BE$17, MATCH($P2911, Report!$AZ$6:$AZ$17, 0)), "")</f>
        <v/>
      </c>
      <c r="V2911" s="12" t="str">
        <f t="shared" ca="1" si="229"/>
        <v/>
      </c>
      <c r="X2911" s="12" t="str">
        <f>IF($B2911="", "", IF(OR(ISNUMBER($B2911)=FALSE, $B2911&lt;Report!$AX$6, $B2911&gt;Report!$AY$17), "Red", ""))</f>
        <v/>
      </c>
    </row>
    <row r="2912" spans="1:24" x14ac:dyDescent="0.25">
      <c r="A2912" s="2"/>
      <c r="B2912" s="86"/>
      <c r="C2912" s="87"/>
      <c r="D2912" s="88"/>
      <c r="E2912" s="89"/>
      <c r="F2912" s="90"/>
      <c r="G2912" s="2"/>
      <c r="H2912" s="38" t="str">
        <f t="shared" si="225"/>
        <v/>
      </c>
      <c r="I2912" s="2"/>
      <c r="M2912" s="6" t="str">
        <f t="shared" si="226"/>
        <v/>
      </c>
      <c r="N2912" s="7" t="str">
        <f>IF($D2912="", "", IF(COUNTIF(Budgets!$T$11:$T$20, $D2912)&gt;0, $F$9, IF(COUNTIF(Budgets!$T$22:$T$46, $D2912)&gt;0, $E$9, "")))</f>
        <v/>
      </c>
      <c r="P2912" s="12" t="str">
        <f t="shared" si="227"/>
        <v/>
      </c>
      <c r="R2912" s="12" t="str">
        <f t="shared" si="228"/>
        <v/>
      </c>
      <c r="T2912" s="12" t="str">
        <f ca="1">IFERROR(INDEX(Report!$BE$6:$BE$17, MATCH($P2912, Report!$AZ$6:$AZ$17, 0)), "")</f>
        <v/>
      </c>
      <c r="V2912" s="12" t="str">
        <f t="shared" ca="1" si="229"/>
        <v/>
      </c>
      <c r="X2912" s="12" t="str">
        <f>IF($B2912="", "", IF(OR(ISNUMBER($B2912)=FALSE, $B2912&lt;Report!$AX$6, $B2912&gt;Report!$AY$17), "Red", ""))</f>
        <v/>
      </c>
    </row>
    <row r="2913" spans="1:24" x14ac:dyDescent="0.25">
      <c r="A2913" s="2"/>
      <c r="B2913" s="86"/>
      <c r="C2913" s="87"/>
      <c r="D2913" s="88"/>
      <c r="E2913" s="89"/>
      <c r="F2913" s="90"/>
      <c r="G2913" s="2"/>
      <c r="H2913" s="38" t="str">
        <f t="shared" si="225"/>
        <v/>
      </c>
      <c r="I2913" s="2"/>
      <c r="M2913" s="6" t="str">
        <f t="shared" si="226"/>
        <v/>
      </c>
      <c r="N2913" s="7" t="str">
        <f>IF($D2913="", "", IF(COUNTIF(Budgets!$T$11:$T$20, $D2913)&gt;0, $F$9, IF(COUNTIF(Budgets!$T$22:$T$46, $D2913)&gt;0, $E$9, "")))</f>
        <v/>
      </c>
      <c r="P2913" s="12" t="str">
        <f t="shared" si="227"/>
        <v/>
      </c>
      <c r="R2913" s="12" t="str">
        <f t="shared" si="228"/>
        <v/>
      </c>
      <c r="T2913" s="12" t="str">
        <f ca="1">IFERROR(INDEX(Report!$BE$6:$BE$17, MATCH($P2913, Report!$AZ$6:$AZ$17, 0)), "")</f>
        <v/>
      </c>
      <c r="V2913" s="12" t="str">
        <f t="shared" ca="1" si="229"/>
        <v/>
      </c>
      <c r="X2913" s="12" t="str">
        <f>IF($B2913="", "", IF(OR(ISNUMBER($B2913)=FALSE, $B2913&lt;Report!$AX$6, $B2913&gt;Report!$AY$17), "Red", ""))</f>
        <v/>
      </c>
    </row>
    <row r="2914" spans="1:24" x14ac:dyDescent="0.25">
      <c r="A2914" s="2"/>
      <c r="B2914" s="86"/>
      <c r="C2914" s="87"/>
      <c r="D2914" s="88"/>
      <c r="E2914" s="89"/>
      <c r="F2914" s="90"/>
      <c r="G2914" s="2"/>
      <c r="H2914" s="38" t="str">
        <f t="shared" si="225"/>
        <v/>
      </c>
      <c r="I2914" s="2"/>
      <c r="M2914" s="6" t="str">
        <f t="shared" si="226"/>
        <v/>
      </c>
      <c r="N2914" s="7" t="str">
        <f>IF($D2914="", "", IF(COUNTIF(Budgets!$T$11:$T$20, $D2914)&gt;0, $F$9, IF(COUNTIF(Budgets!$T$22:$T$46, $D2914)&gt;0, $E$9, "")))</f>
        <v/>
      </c>
      <c r="P2914" s="12" t="str">
        <f t="shared" si="227"/>
        <v/>
      </c>
      <c r="R2914" s="12" t="str">
        <f t="shared" si="228"/>
        <v/>
      </c>
      <c r="T2914" s="12" t="str">
        <f ca="1">IFERROR(INDEX(Report!$BE$6:$BE$17, MATCH($P2914, Report!$AZ$6:$AZ$17, 0)), "")</f>
        <v/>
      </c>
      <c r="V2914" s="12" t="str">
        <f t="shared" ca="1" si="229"/>
        <v/>
      </c>
      <c r="X2914" s="12" t="str">
        <f>IF($B2914="", "", IF(OR(ISNUMBER($B2914)=FALSE, $B2914&lt;Report!$AX$6, $B2914&gt;Report!$AY$17), "Red", ""))</f>
        <v/>
      </c>
    </row>
    <row r="2915" spans="1:24" x14ac:dyDescent="0.25">
      <c r="A2915" s="2"/>
      <c r="B2915" s="86"/>
      <c r="C2915" s="87"/>
      <c r="D2915" s="88"/>
      <c r="E2915" s="89"/>
      <c r="F2915" s="90"/>
      <c r="G2915" s="2"/>
      <c r="H2915" s="38" t="str">
        <f t="shared" si="225"/>
        <v/>
      </c>
      <c r="I2915" s="2"/>
      <c r="M2915" s="6" t="str">
        <f t="shared" si="226"/>
        <v/>
      </c>
      <c r="N2915" s="7" t="str">
        <f>IF($D2915="", "", IF(COUNTIF(Budgets!$T$11:$T$20, $D2915)&gt;0, $F$9, IF(COUNTIF(Budgets!$T$22:$T$46, $D2915)&gt;0, $E$9, "")))</f>
        <v/>
      </c>
      <c r="P2915" s="12" t="str">
        <f t="shared" si="227"/>
        <v/>
      </c>
      <c r="R2915" s="12" t="str">
        <f t="shared" si="228"/>
        <v/>
      </c>
      <c r="T2915" s="12" t="str">
        <f ca="1">IFERROR(INDEX(Report!$BE$6:$BE$17, MATCH($P2915, Report!$AZ$6:$AZ$17, 0)), "")</f>
        <v/>
      </c>
      <c r="V2915" s="12" t="str">
        <f t="shared" ca="1" si="229"/>
        <v/>
      </c>
      <c r="X2915" s="12" t="str">
        <f>IF($B2915="", "", IF(OR(ISNUMBER($B2915)=FALSE, $B2915&lt;Report!$AX$6, $B2915&gt;Report!$AY$17), "Red", ""))</f>
        <v/>
      </c>
    </row>
    <row r="2916" spans="1:24" x14ac:dyDescent="0.25">
      <c r="A2916" s="2"/>
      <c r="B2916" s="86"/>
      <c r="C2916" s="87"/>
      <c r="D2916" s="88"/>
      <c r="E2916" s="89"/>
      <c r="F2916" s="90"/>
      <c r="G2916" s="2"/>
      <c r="H2916" s="38" t="str">
        <f t="shared" si="225"/>
        <v/>
      </c>
      <c r="I2916" s="2"/>
      <c r="M2916" s="6" t="str">
        <f t="shared" si="226"/>
        <v/>
      </c>
      <c r="N2916" s="7" t="str">
        <f>IF($D2916="", "", IF(COUNTIF(Budgets!$T$11:$T$20, $D2916)&gt;0, $F$9, IF(COUNTIF(Budgets!$T$22:$T$46, $D2916)&gt;0, $E$9, "")))</f>
        <v/>
      </c>
      <c r="P2916" s="12" t="str">
        <f t="shared" si="227"/>
        <v/>
      </c>
      <c r="R2916" s="12" t="str">
        <f t="shared" si="228"/>
        <v/>
      </c>
      <c r="T2916" s="12" t="str">
        <f ca="1">IFERROR(INDEX(Report!$BE$6:$BE$17, MATCH($P2916, Report!$AZ$6:$AZ$17, 0)), "")</f>
        <v/>
      </c>
      <c r="V2916" s="12" t="str">
        <f t="shared" ca="1" si="229"/>
        <v/>
      </c>
      <c r="X2916" s="12" t="str">
        <f>IF($B2916="", "", IF(OR(ISNUMBER($B2916)=FALSE, $B2916&lt;Report!$AX$6, $B2916&gt;Report!$AY$17), "Red", ""))</f>
        <v/>
      </c>
    </row>
    <row r="2917" spans="1:24" x14ac:dyDescent="0.25">
      <c r="A2917" s="2"/>
      <c r="B2917" s="86"/>
      <c r="C2917" s="87"/>
      <c r="D2917" s="88"/>
      <c r="E2917" s="89"/>
      <c r="F2917" s="90"/>
      <c r="G2917" s="2"/>
      <c r="H2917" s="38" t="str">
        <f t="shared" si="225"/>
        <v/>
      </c>
      <c r="I2917" s="2"/>
      <c r="M2917" s="6" t="str">
        <f t="shared" si="226"/>
        <v/>
      </c>
      <c r="N2917" s="7" t="str">
        <f>IF($D2917="", "", IF(COUNTIF(Budgets!$T$11:$T$20, $D2917)&gt;0, $F$9, IF(COUNTIF(Budgets!$T$22:$T$46, $D2917)&gt;0, $E$9, "")))</f>
        <v/>
      </c>
      <c r="P2917" s="12" t="str">
        <f t="shared" si="227"/>
        <v/>
      </c>
      <c r="R2917" s="12" t="str">
        <f t="shared" si="228"/>
        <v/>
      </c>
      <c r="T2917" s="12" t="str">
        <f ca="1">IFERROR(INDEX(Report!$BE$6:$BE$17, MATCH($P2917, Report!$AZ$6:$AZ$17, 0)), "")</f>
        <v/>
      </c>
      <c r="V2917" s="12" t="str">
        <f t="shared" ca="1" si="229"/>
        <v/>
      </c>
      <c r="X2917" s="12" t="str">
        <f>IF($B2917="", "", IF(OR(ISNUMBER($B2917)=FALSE, $B2917&lt;Report!$AX$6, $B2917&gt;Report!$AY$17), "Red", ""))</f>
        <v/>
      </c>
    </row>
    <row r="2918" spans="1:24" x14ac:dyDescent="0.25">
      <c r="A2918" s="2"/>
      <c r="B2918" s="86"/>
      <c r="C2918" s="87"/>
      <c r="D2918" s="88"/>
      <c r="E2918" s="89"/>
      <c r="F2918" s="90"/>
      <c r="G2918" s="2"/>
      <c r="H2918" s="38" t="str">
        <f t="shared" si="225"/>
        <v/>
      </c>
      <c r="I2918" s="2"/>
      <c r="M2918" s="6" t="str">
        <f t="shared" si="226"/>
        <v/>
      </c>
      <c r="N2918" s="7" t="str">
        <f>IF($D2918="", "", IF(COUNTIF(Budgets!$T$11:$T$20, $D2918)&gt;0, $F$9, IF(COUNTIF(Budgets!$T$22:$T$46, $D2918)&gt;0, $E$9, "")))</f>
        <v/>
      </c>
      <c r="P2918" s="12" t="str">
        <f t="shared" si="227"/>
        <v/>
      </c>
      <c r="R2918" s="12" t="str">
        <f t="shared" si="228"/>
        <v/>
      </c>
      <c r="T2918" s="12" t="str">
        <f ca="1">IFERROR(INDEX(Report!$BE$6:$BE$17, MATCH($P2918, Report!$AZ$6:$AZ$17, 0)), "")</f>
        <v/>
      </c>
      <c r="V2918" s="12" t="str">
        <f t="shared" ca="1" si="229"/>
        <v/>
      </c>
      <c r="X2918" s="12" t="str">
        <f>IF($B2918="", "", IF(OR(ISNUMBER($B2918)=FALSE, $B2918&lt;Report!$AX$6, $B2918&gt;Report!$AY$17), "Red", ""))</f>
        <v/>
      </c>
    </row>
    <row r="2919" spans="1:24" x14ac:dyDescent="0.25">
      <c r="A2919" s="2"/>
      <c r="B2919" s="86"/>
      <c r="C2919" s="87"/>
      <c r="D2919" s="88"/>
      <c r="E2919" s="89"/>
      <c r="F2919" s="90"/>
      <c r="G2919" s="2"/>
      <c r="H2919" s="38" t="str">
        <f t="shared" si="225"/>
        <v/>
      </c>
      <c r="I2919" s="2"/>
      <c r="M2919" s="6" t="str">
        <f t="shared" si="226"/>
        <v/>
      </c>
      <c r="N2919" s="7" t="str">
        <f>IF($D2919="", "", IF(COUNTIF(Budgets!$T$11:$T$20, $D2919)&gt;0, $F$9, IF(COUNTIF(Budgets!$T$22:$T$46, $D2919)&gt;0, $E$9, "")))</f>
        <v/>
      </c>
      <c r="P2919" s="12" t="str">
        <f t="shared" si="227"/>
        <v/>
      </c>
      <c r="R2919" s="12" t="str">
        <f t="shared" si="228"/>
        <v/>
      </c>
      <c r="T2919" s="12" t="str">
        <f ca="1">IFERROR(INDEX(Report!$BE$6:$BE$17, MATCH($P2919, Report!$AZ$6:$AZ$17, 0)), "")</f>
        <v/>
      </c>
      <c r="V2919" s="12" t="str">
        <f t="shared" ca="1" si="229"/>
        <v/>
      </c>
      <c r="X2919" s="12" t="str">
        <f>IF($B2919="", "", IF(OR(ISNUMBER($B2919)=FALSE, $B2919&lt;Report!$AX$6, $B2919&gt;Report!$AY$17), "Red", ""))</f>
        <v/>
      </c>
    </row>
    <row r="2920" spans="1:24" x14ac:dyDescent="0.25">
      <c r="A2920" s="2"/>
      <c r="B2920" s="86"/>
      <c r="C2920" s="87"/>
      <c r="D2920" s="88"/>
      <c r="E2920" s="89"/>
      <c r="F2920" s="90"/>
      <c r="G2920" s="2"/>
      <c r="H2920" s="38" t="str">
        <f t="shared" si="225"/>
        <v/>
      </c>
      <c r="I2920" s="2"/>
      <c r="M2920" s="6" t="str">
        <f t="shared" si="226"/>
        <v/>
      </c>
      <c r="N2920" s="7" t="str">
        <f>IF($D2920="", "", IF(COUNTIF(Budgets!$T$11:$T$20, $D2920)&gt;0, $F$9, IF(COUNTIF(Budgets!$T$22:$T$46, $D2920)&gt;0, $E$9, "")))</f>
        <v/>
      </c>
      <c r="P2920" s="12" t="str">
        <f t="shared" si="227"/>
        <v/>
      </c>
      <c r="R2920" s="12" t="str">
        <f t="shared" si="228"/>
        <v/>
      </c>
      <c r="T2920" s="12" t="str">
        <f ca="1">IFERROR(INDEX(Report!$BE$6:$BE$17, MATCH($P2920, Report!$AZ$6:$AZ$17, 0)), "")</f>
        <v/>
      </c>
      <c r="V2920" s="12" t="str">
        <f t="shared" ca="1" si="229"/>
        <v/>
      </c>
      <c r="X2920" s="12" t="str">
        <f>IF($B2920="", "", IF(OR(ISNUMBER($B2920)=FALSE, $B2920&lt;Report!$AX$6, $B2920&gt;Report!$AY$17), "Red", ""))</f>
        <v/>
      </c>
    </row>
    <row r="2921" spans="1:24" x14ac:dyDescent="0.25">
      <c r="A2921" s="2"/>
      <c r="B2921" s="86"/>
      <c r="C2921" s="87"/>
      <c r="D2921" s="88"/>
      <c r="E2921" s="89"/>
      <c r="F2921" s="90"/>
      <c r="G2921" s="2"/>
      <c r="H2921" s="38" t="str">
        <f t="shared" si="225"/>
        <v/>
      </c>
      <c r="I2921" s="2"/>
      <c r="M2921" s="6" t="str">
        <f t="shared" si="226"/>
        <v/>
      </c>
      <c r="N2921" s="7" t="str">
        <f>IF($D2921="", "", IF(COUNTIF(Budgets!$T$11:$T$20, $D2921)&gt;0, $F$9, IF(COUNTIF(Budgets!$T$22:$T$46, $D2921)&gt;0, $E$9, "")))</f>
        <v/>
      </c>
      <c r="P2921" s="12" t="str">
        <f t="shared" si="227"/>
        <v/>
      </c>
      <c r="R2921" s="12" t="str">
        <f t="shared" si="228"/>
        <v/>
      </c>
      <c r="T2921" s="12" t="str">
        <f ca="1">IFERROR(INDEX(Report!$BE$6:$BE$17, MATCH($P2921, Report!$AZ$6:$AZ$17, 0)), "")</f>
        <v/>
      </c>
      <c r="V2921" s="12" t="str">
        <f t="shared" ca="1" si="229"/>
        <v/>
      </c>
      <c r="X2921" s="12" t="str">
        <f>IF($B2921="", "", IF(OR(ISNUMBER($B2921)=FALSE, $B2921&lt;Report!$AX$6, $B2921&gt;Report!$AY$17), "Red", ""))</f>
        <v/>
      </c>
    </row>
    <row r="2922" spans="1:24" x14ac:dyDescent="0.25">
      <c r="A2922" s="2"/>
      <c r="B2922" s="86"/>
      <c r="C2922" s="87"/>
      <c r="D2922" s="88"/>
      <c r="E2922" s="89"/>
      <c r="F2922" s="90"/>
      <c r="G2922" s="2"/>
      <c r="H2922" s="38" t="str">
        <f t="shared" si="225"/>
        <v/>
      </c>
      <c r="I2922" s="2"/>
      <c r="M2922" s="6" t="str">
        <f t="shared" si="226"/>
        <v/>
      </c>
      <c r="N2922" s="7" t="str">
        <f>IF($D2922="", "", IF(COUNTIF(Budgets!$T$11:$T$20, $D2922)&gt;0, $F$9, IF(COUNTIF(Budgets!$T$22:$T$46, $D2922)&gt;0, $E$9, "")))</f>
        <v/>
      </c>
      <c r="P2922" s="12" t="str">
        <f t="shared" si="227"/>
        <v/>
      </c>
      <c r="R2922" s="12" t="str">
        <f t="shared" si="228"/>
        <v/>
      </c>
      <c r="T2922" s="12" t="str">
        <f ca="1">IFERROR(INDEX(Report!$BE$6:$BE$17, MATCH($P2922, Report!$AZ$6:$AZ$17, 0)), "")</f>
        <v/>
      </c>
      <c r="V2922" s="12" t="str">
        <f t="shared" ca="1" si="229"/>
        <v/>
      </c>
      <c r="X2922" s="12" t="str">
        <f>IF($B2922="", "", IF(OR(ISNUMBER($B2922)=FALSE, $B2922&lt;Report!$AX$6, $B2922&gt;Report!$AY$17), "Red", ""))</f>
        <v/>
      </c>
    </row>
    <row r="2923" spans="1:24" x14ac:dyDescent="0.25">
      <c r="A2923" s="2"/>
      <c r="B2923" s="86"/>
      <c r="C2923" s="87"/>
      <c r="D2923" s="88"/>
      <c r="E2923" s="89"/>
      <c r="F2923" s="90"/>
      <c r="G2923" s="2"/>
      <c r="H2923" s="38" t="str">
        <f t="shared" si="225"/>
        <v/>
      </c>
      <c r="I2923" s="2"/>
      <c r="M2923" s="6" t="str">
        <f t="shared" si="226"/>
        <v/>
      </c>
      <c r="N2923" s="7" t="str">
        <f>IF($D2923="", "", IF(COUNTIF(Budgets!$T$11:$T$20, $D2923)&gt;0, $F$9, IF(COUNTIF(Budgets!$T$22:$T$46, $D2923)&gt;0, $E$9, "")))</f>
        <v/>
      </c>
      <c r="P2923" s="12" t="str">
        <f t="shared" si="227"/>
        <v/>
      </c>
      <c r="R2923" s="12" t="str">
        <f t="shared" si="228"/>
        <v/>
      </c>
      <c r="T2923" s="12" t="str">
        <f ca="1">IFERROR(INDEX(Report!$BE$6:$BE$17, MATCH($P2923, Report!$AZ$6:$AZ$17, 0)), "")</f>
        <v/>
      </c>
      <c r="V2923" s="12" t="str">
        <f t="shared" ca="1" si="229"/>
        <v/>
      </c>
      <c r="X2923" s="12" t="str">
        <f>IF($B2923="", "", IF(OR(ISNUMBER($B2923)=FALSE, $B2923&lt;Report!$AX$6, $B2923&gt;Report!$AY$17), "Red", ""))</f>
        <v/>
      </c>
    </row>
    <row r="2924" spans="1:24" x14ac:dyDescent="0.25">
      <c r="A2924" s="2"/>
      <c r="B2924" s="86"/>
      <c r="C2924" s="87"/>
      <c r="D2924" s="88"/>
      <c r="E2924" s="89"/>
      <c r="F2924" s="90"/>
      <c r="G2924" s="2"/>
      <c r="H2924" s="38" t="str">
        <f t="shared" si="225"/>
        <v/>
      </c>
      <c r="I2924" s="2"/>
      <c r="M2924" s="6" t="str">
        <f t="shared" si="226"/>
        <v/>
      </c>
      <c r="N2924" s="7" t="str">
        <f>IF($D2924="", "", IF(COUNTIF(Budgets!$T$11:$T$20, $D2924)&gt;0, $F$9, IF(COUNTIF(Budgets!$T$22:$T$46, $D2924)&gt;0, $E$9, "")))</f>
        <v/>
      </c>
      <c r="P2924" s="12" t="str">
        <f t="shared" si="227"/>
        <v/>
      </c>
      <c r="R2924" s="12" t="str">
        <f t="shared" si="228"/>
        <v/>
      </c>
      <c r="T2924" s="12" t="str">
        <f ca="1">IFERROR(INDEX(Report!$BE$6:$BE$17, MATCH($P2924, Report!$AZ$6:$AZ$17, 0)), "")</f>
        <v/>
      </c>
      <c r="V2924" s="12" t="str">
        <f t="shared" ca="1" si="229"/>
        <v/>
      </c>
      <c r="X2924" s="12" t="str">
        <f>IF($B2924="", "", IF(OR(ISNUMBER($B2924)=FALSE, $B2924&lt;Report!$AX$6, $B2924&gt;Report!$AY$17), "Red", ""))</f>
        <v/>
      </c>
    </row>
    <row r="2925" spans="1:24" x14ac:dyDescent="0.25">
      <c r="A2925" s="2"/>
      <c r="B2925" s="86"/>
      <c r="C2925" s="87"/>
      <c r="D2925" s="88"/>
      <c r="E2925" s="89"/>
      <c r="F2925" s="90"/>
      <c r="G2925" s="2"/>
      <c r="H2925" s="38" t="str">
        <f t="shared" si="225"/>
        <v/>
      </c>
      <c r="I2925" s="2"/>
      <c r="M2925" s="6" t="str">
        <f t="shared" si="226"/>
        <v/>
      </c>
      <c r="N2925" s="7" t="str">
        <f>IF($D2925="", "", IF(COUNTIF(Budgets!$T$11:$T$20, $D2925)&gt;0, $F$9, IF(COUNTIF(Budgets!$T$22:$T$46, $D2925)&gt;0, $E$9, "")))</f>
        <v/>
      </c>
      <c r="P2925" s="12" t="str">
        <f t="shared" si="227"/>
        <v/>
      </c>
      <c r="R2925" s="12" t="str">
        <f t="shared" si="228"/>
        <v/>
      </c>
      <c r="T2925" s="12" t="str">
        <f ca="1">IFERROR(INDEX(Report!$BE$6:$BE$17, MATCH($P2925, Report!$AZ$6:$AZ$17, 0)), "")</f>
        <v/>
      </c>
      <c r="V2925" s="12" t="str">
        <f t="shared" ca="1" si="229"/>
        <v/>
      </c>
      <c r="X2925" s="12" t="str">
        <f>IF($B2925="", "", IF(OR(ISNUMBER($B2925)=FALSE, $B2925&lt;Report!$AX$6, $B2925&gt;Report!$AY$17), "Red", ""))</f>
        <v/>
      </c>
    </row>
    <row r="2926" spans="1:24" x14ac:dyDescent="0.25">
      <c r="A2926" s="2"/>
      <c r="B2926" s="86"/>
      <c r="C2926" s="87"/>
      <c r="D2926" s="88"/>
      <c r="E2926" s="89"/>
      <c r="F2926" s="90"/>
      <c r="G2926" s="2"/>
      <c r="H2926" s="38" t="str">
        <f t="shared" si="225"/>
        <v/>
      </c>
      <c r="I2926" s="2"/>
      <c r="M2926" s="6" t="str">
        <f t="shared" si="226"/>
        <v/>
      </c>
      <c r="N2926" s="7" t="str">
        <f>IF($D2926="", "", IF(COUNTIF(Budgets!$T$11:$T$20, $D2926)&gt;0, $F$9, IF(COUNTIF(Budgets!$T$22:$T$46, $D2926)&gt;0, $E$9, "")))</f>
        <v/>
      </c>
      <c r="P2926" s="12" t="str">
        <f t="shared" si="227"/>
        <v/>
      </c>
      <c r="R2926" s="12" t="str">
        <f t="shared" si="228"/>
        <v/>
      </c>
      <c r="T2926" s="12" t="str">
        <f ca="1">IFERROR(INDEX(Report!$BE$6:$BE$17, MATCH($P2926, Report!$AZ$6:$AZ$17, 0)), "")</f>
        <v/>
      </c>
      <c r="V2926" s="12" t="str">
        <f t="shared" ca="1" si="229"/>
        <v/>
      </c>
      <c r="X2926" s="12" t="str">
        <f>IF($B2926="", "", IF(OR(ISNUMBER($B2926)=FALSE, $B2926&lt;Report!$AX$6, $B2926&gt;Report!$AY$17), "Red", ""))</f>
        <v/>
      </c>
    </row>
    <row r="2927" spans="1:24" x14ac:dyDescent="0.25">
      <c r="A2927" s="2"/>
      <c r="B2927" s="86"/>
      <c r="C2927" s="87"/>
      <c r="D2927" s="88"/>
      <c r="E2927" s="89"/>
      <c r="F2927" s="90"/>
      <c r="G2927" s="2"/>
      <c r="H2927" s="38" t="str">
        <f t="shared" si="225"/>
        <v/>
      </c>
      <c r="I2927" s="2"/>
      <c r="M2927" s="6" t="str">
        <f t="shared" si="226"/>
        <v/>
      </c>
      <c r="N2927" s="7" t="str">
        <f>IF($D2927="", "", IF(COUNTIF(Budgets!$T$11:$T$20, $D2927)&gt;0, $F$9, IF(COUNTIF(Budgets!$T$22:$T$46, $D2927)&gt;0, $E$9, "")))</f>
        <v/>
      </c>
      <c r="P2927" s="12" t="str">
        <f t="shared" si="227"/>
        <v/>
      </c>
      <c r="R2927" s="12" t="str">
        <f t="shared" si="228"/>
        <v/>
      </c>
      <c r="T2927" s="12" t="str">
        <f ca="1">IFERROR(INDEX(Report!$BE$6:$BE$17, MATCH($P2927, Report!$AZ$6:$AZ$17, 0)), "")</f>
        <v/>
      </c>
      <c r="V2927" s="12" t="str">
        <f t="shared" ca="1" si="229"/>
        <v/>
      </c>
      <c r="X2927" s="12" t="str">
        <f>IF($B2927="", "", IF(OR(ISNUMBER($B2927)=FALSE, $B2927&lt;Report!$AX$6, $B2927&gt;Report!$AY$17), "Red", ""))</f>
        <v/>
      </c>
    </row>
    <row r="2928" spans="1:24" x14ac:dyDescent="0.25">
      <c r="A2928" s="2"/>
      <c r="B2928" s="86"/>
      <c r="C2928" s="87"/>
      <c r="D2928" s="88"/>
      <c r="E2928" s="89"/>
      <c r="F2928" s="90"/>
      <c r="G2928" s="2"/>
      <c r="H2928" s="38" t="str">
        <f t="shared" si="225"/>
        <v/>
      </c>
      <c r="I2928" s="2"/>
      <c r="M2928" s="6" t="str">
        <f t="shared" si="226"/>
        <v/>
      </c>
      <c r="N2928" s="7" t="str">
        <f>IF($D2928="", "", IF(COUNTIF(Budgets!$T$11:$T$20, $D2928)&gt;0, $F$9, IF(COUNTIF(Budgets!$T$22:$T$46, $D2928)&gt;0, $E$9, "")))</f>
        <v/>
      </c>
      <c r="P2928" s="12" t="str">
        <f t="shared" si="227"/>
        <v/>
      </c>
      <c r="R2928" s="12" t="str">
        <f t="shared" si="228"/>
        <v/>
      </c>
      <c r="T2928" s="12" t="str">
        <f ca="1">IFERROR(INDEX(Report!$BE$6:$BE$17, MATCH($P2928, Report!$AZ$6:$AZ$17, 0)), "")</f>
        <v/>
      </c>
      <c r="V2928" s="12" t="str">
        <f t="shared" ca="1" si="229"/>
        <v/>
      </c>
      <c r="X2928" s="12" t="str">
        <f>IF($B2928="", "", IF(OR(ISNUMBER($B2928)=FALSE, $B2928&lt;Report!$AX$6, $B2928&gt;Report!$AY$17), "Red", ""))</f>
        <v/>
      </c>
    </row>
    <row r="2929" spans="1:24" x14ac:dyDescent="0.25">
      <c r="A2929" s="2"/>
      <c r="B2929" s="86"/>
      <c r="C2929" s="87"/>
      <c r="D2929" s="88"/>
      <c r="E2929" s="89"/>
      <c r="F2929" s="90"/>
      <c r="G2929" s="2"/>
      <c r="H2929" s="38" t="str">
        <f t="shared" si="225"/>
        <v/>
      </c>
      <c r="I2929" s="2"/>
      <c r="M2929" s="6" t="str">
        <f t="shared" si="226"/>
        <v/>
      </c>
      <c r="N2929" s="7" t="str">
        <f>IF($D2929="", "", IF(COUNTIF(Budgets!$T$11:$T$20, $D2929)&gt;0, $F$9, IF(COUNTIF(Budgets!$T$22:$T$46, $D2929)&gt;0, $E$9, "")))</f>
        <v/>
      </c>
      <c r="P2929" s="12" t="str">
        <f t="shared" si="227"/>
        <v/>
      </c>
      <c r="R2929" s="12" t="str">
        <f t="shared" si="228"/>
        <v/>
      </c>
      <c r="T2929" s="12" t="str">
        <f ca="1">IFERROR(INDEX(Report!$BE$6:$BE$17, MATCH($P2929, Report!$AZ$6:$AZ$17, 0)), "")</f>
        <v/>
      </c>
      <c r="V2929" s="12" t="str">
        <f t="shared" ca="1" si="229"/>
        <v/>
      </c>
      <c r="X2929" s="12" t="str">
        <f>IF($B2929="", "", IF(OR(ISNUMBER($B2929)=FALSE, $B2929&lt;Report!$AX$6, $B2929&gt;Report!$AY$17), "Red", ""))</f>
        <v/>
      </c>
    </row>
    <row r="2930" spans="1:24" x14ac:dyDescent="0.25">
      <c r="A2930" s="2"/>
      <c r="B2930" s="86"/>
      <c r="C2930" s="87"/>
      <c r="D2930" s="88"/>
      <c r="E2930" s="89"/>
      <c r="F2930" s="90"/>
      <c r="G2930" s="2"/>
      <c r="H2930" s="38" t="str">
        <f t="shared" si="225"/>
        <v/>
      </c>
      <c r="I2930" s="2"/>
      <c r="M2930" s="6" t="str">
        <f t="shared" si="226"/>
        <v/>
      </c>
      <c r="N2930" s="7" t="str">
        <f>IF($D2930="", "", IF(COUNTIF(Budgets!$T$11:$T$20, $D2930)&gt;0, $F$9, IF(COUNTIF(Budgets!$T$22:$T$46, $D2930)&gt;0, $E$9, "")))</f>
        <v/>
      </c>
      <c r="P2930" s="12" t="str">
        <f t="shared" si="227"/>
        <v/>
      </c>
      <c r="R2930" s="12" t="str">
        <f t="shared" si="228"/>
        <v/>
      </c>
      <c r="T2930" s="12" t="str">
        <f ca="1">IFERROR(INDEX(Report!$BE$6:$BE$17, MATCH($P2930, Report!$AZ$6:$AZ$17, 0)), "")</f>
        <v/>
      </c>
      <c r="V2930" s="12" t="str">
        <f t="shared" ca="1" si="229"/>
        <v/>
      </c>
      <c r="X2930" s="12" t="str">
        <f>IF($B2930="", "", IF(OR(ISNUMBER($B2930)=FALSE, $B2930&lt;Report!$AX$6, $B2930&gt;Report!$AY$17), "Red", ""))</f>
        <v/>
      </c>
    </row>
    <row r="2931" spans="1:24" x14ac:dyDescent="0.25">
      <c r="A2931" s="2"/>
      <c r="B2931" s="86"/>
      <c r="C2931" s="87"/>
      <c r="D2931" s="88"/>
      <c r="E2931" s="89"/>
      <c r="F2931" s="90"/>
      <c r="G2931" s="2"/>
      <c r="H2931" s="38" t="str">
        <f t="shared" si="225"/>
        <v/>
      </c>
      <c r="I2931" s="2"/>
      <c r="M2931" s="6" t="str">
        <f t="shared" si="226"/>
        <v/>
      </c>
      <c r="N2931" s="7" t="str">
        <f>IF($D2931="", "", IF(COUNTIF(Budgets!$T$11:$T$20, $D2931)&gt;0, $F$9, IF(COUNTIF(Budgets!$T$22:$T$46, $D2931)&gt;0, $E$9, "")))</f>
        <v/>
      </c>
      <c r="P2931" s="12" t="str">
        <f t="shared" si="227"/>
        <v/>
      </c>
      <c r="R2931" s="12" t="str">
        <f t="shared" si="228"/>
        <v/>
      </c>
      <c r="T2931" s="12" t="str">
        <f ca="1">IFERROR(INDEX(Report!$BE$6:$BE$17, MATCH($P2931, Report!$AZ$6:$AZ$17, 0)), "")</f>
        <v/>
      </c>
      <c r="V2931" s="12" t="str">
        <f t="shared" ca="1" si="229"/>
        <v/>
      </c>
      <c r="X2931" s="12" t="str">
        <f>IF($B2931="", "", IF(OR(ISNUMBER($B2931)=FALSE, $B2931&lt;Report!$AX$6, $B2931&gt;Report!$AY$17), "Red", ""))</f>
        <v/>
      </c>
    </row>
    <row r="2932" spans="1:24" x14ac:dyDescent="0.25">
      <c r="A2932" s="2"/>
      <c r="B2932" s="86"/>
      <c r="C2932" s="87"/>
      <c r="D2932" s="88"/>
      <c r="E2932" s="89"/>
      <c r="F2932" s="90"/>
      <c r="G2932" s="2"/>
      <c r="H2932" s="38" t="str">
        <f t="shared" si="225"/>
        <v/>
      </c>
      <c r="I2932" s="2"/>
      <c r="M2932" s="6" t="str">
        <f t="shared" si="226"/>
        <v/>
      </c>
      <c r="N2932" s="7" t="str">
        <f>IF($D2932="", "", IF(COUNTIF(Budgets!$T$11:$T$20, $D2932)&gt;0, $F$9, IF(COUNTIF(Budgets!$T$22:$T$46, $D2932)&gt;0, $E$9, "")))</f>
        <v/>
      </c>
      <c r="P2932" s="12" t="str">
        <f t="shared" si="227"/>
        <v/>
      </c>
      <c r="R2932" s="12" t="str">
        <f t="shared" si="228"/>
        <v/>
      </c>
      <c r="T2932" s="12" t="str">
        <f ca="1">IFERROR(INDEX(Report!$BE$6:$BE$17, MATCH($P2932, Report!$AZ$6:$AZ$17, 0)), "")</f>
        <v/>
      </c>
      <c r="V2932" s="12" t="str">
        <f t="shared" ca="1" si="229"/>
        <v/>
      </c>
      <c r="X2932" s="12" t="str">
        <f>IF($B2932="", "", IF(OR(ISNUMBER($B2932)=FALSE, $B2932&lt;Report!$AX$6, $B2932&gt;Report!$AY$17), "Red", ""))</f>
        <v/>
      </c>
    </row>
    <row r="2933" spans="1:24" x14ac:dyDescent="0.25">
      <c r="A2933" s="2"/>
      <c r="B2933" s="86"/>
      <c r="C2933" s="87"/>
      <c r="D2933" s="88"/>
      <c r="E2933" s="89"/>
      <c r="F2933" s="90"/>
      <c r="G2933" s="2"/>
      <c r="H2933" s="38" t="str">
        <f t="shared" si="225"/>
        <v/>
      </c>
      <c r="I2933" s="2"/>
      <c r="M2933" s="6" t="str">
        <f t="shared" si="226"/>
        <v/>
      </c>
      <c r="N2933" s="7" t="str">
        <f>IF($D2933="", "", IF(COUNTIF(Budgets!$T$11:$T$20, $D2933)&gt;0, $F$9, IF(COUNTIF(Budgets!$T$22:$T$46, $D2933)&gt;0, $E$9, "")))</f>
        <v/>
      </c>
      <c r="P2933" s="12" t="str">
        <f t="shared" si="227"/>
        <v/>
      </c>
      <c r="R2933" s="12" t="str">
        <f t="shared" si="228"/>
        <v/>
      </c>
      <c r="T2933" s="12" t="str">
        <f ca="1">IFERROR(INDEX(Report!$BE$6:$BE$17, MATCH($P2933, Report!$AZ$6:$AZ$17, 0)), "")</f>
        <v/>
      </c>
      <c r="V2933" s="12" t="str">
        <f t="shared" ca="1" si="229"/>
        <v/>
      </c>
      <c r="X2933" s="12" t="str">
        <f>IF($B2933="", "", IF(OR(ISNUMBER($B2933)=FALSE, $B2933&lt;Report!$AX$6, $B2933&gt;Report!$AY$17), "Red", ""))</f>
        <v/>
      </c>
    </row>
    <row r="2934" spans="1:24" x14ac:dyDescent="0.25">
      <c r="A2934" s="2"/>
      <c r="B2934" s="86"/>
      <c r="C2934" s="87"/>
      <c r="D2934" s="88"/>
      <c r="E2934" s="89"/>
      <c r="F2934" s="90"/>
      <c r="G2934" s="2"/>
      <c r="H2934" s="38" t="str">
        <f t="shared" si="225"/>
        <v/>
      </c>
      <c r="I2934" s="2"/>
      <c r="M2934" s="6" t="str">
        <f t="shared" si="226"/>
        <v/>
      </c>
      <c r="N2934" s="7" t="str">
        <f>IF($D2934="", "", IF(COUNTIF(Budgets!$T$11:$T$20, $D2934)&gt;0, $F$9, IF(COUNTIF(Budgets!$T$22:$T$46, $D2934)&gt;0, $E$9, "")))</f>
        <v/>
      </c>
      <c r="P2934" s="12" t="str">
        <f t="shared" si="227"/>
        <v/>
      </c>
      <c r="R2934" s="12" t="str">
        <f t="shared" si="228"/>
        <v/>
      </c>
      <c r="T2934" s="12" t="str">
        <f ca="1">IFERROR(INDEX(Report!$BE$6:$BE$17, MATCH($P2934, Report!$AZ$6:$AZ$17, 0)), "")</f>
        <v/>
      </c>
      <c r="V2934" s="12" t="str">
        <f t="shared" ca="1" si="229"/>
        <v/>
      </c>
      <c r="X2934" s="12" t="str">
        <f>IF($B2934="", "", IF(OR(ISNUMBER($B2934)=FALSE, $B2934&lt;Report!$AX$6, $B2934&gt;Report!$AY$17), "Red", ""))</f>
        <v/>
      </c>
    </row>
    <row r="2935" spans="1:24" x14ac:dyDescent="0.25">
      <c r="A2935" s="2"/>
      <c r="B2935" s="86"/>
      <c r="C2935" s="87"/>
      <c r="D2935" s="88"/>
      <c r="E2935" s="89"/>
      <c r="F2935" s="90"/>
      <c r="G2935" s="2"/>
      <c r="H2935" s="38" t="str">
        <f t="shared" si="225"/>
        <v/>
      </c>
      <c r="I2935" s="2"/>
      <c r="M2935" s="6" t="str">
        <f t="shared" si="226"/>
        <v/>
      </c>
      <c r="N2935" s="7" t="str">
        <f>IF($D2935="", "", IF(COUNTIF(Budgets!$T$11:$T$20, $D2935)&gt;0, $F$9, IF(COUNTIF(Budgets!$T$22:$T$46, $D2935)&gt;0, $E$9, "")))</f>
        <v/>
      </c>
      <c r="P2935" s="12" t="str">
        <f t="shared" si="227"/>
        <v/>
      </c>
      <c r="R2935" s="12" t="str">
        <f t="shared" si="228"/>
        <v/>
      </c>
      <c r="T2935" s="12" t="str">
        <f ca="1">IFERROR(INDEX(Report!$BE$6:$BE$17, MATCH($P2935, Report!$AZ$6:$AZ$17, 0)), "")</f>
        <v/>
      </c>
      <c r="V2935" s="12" t="str">
        <f t="shared" ca="1" si="229"/>
        <v/>
      </c>
      <c r="X2935" s="12" t="str">
        <f>IF($B2935="", "", IF(OR(ISNUMBER($B2935)=FALSE, $B2935&lt;Report!$AX$6, $B2935&gt;Report!$AY$17), "Red", ""))</f>
        <v/>
      </c>
    </row>
    <row r="2936" spans="1:24" x14ac:dyDescent="0.25">
      <c r="A2936" s="2"/>
      <c r="B2936" s="86"/>
      <c r="C2936" s="87"/>
      <c r="D2936" s="88"/>
      <c r="E2936" s="89"/>
      <c r="F2936" s="90"/>
      <c r="G2936" s="2"/>
      <c r="H2936" s="38" t="str">
        <f t="shared" si="225"/>
        <v/>
      </c>
      <c r="I2936" s="2"/>
      <c r="M2936" s="6" t="str">
        <f t="shared" si="226"/>
        <v/>
      </c>
      <c r="N2936" s="7" t="str">
        <f>IF($D2936="", "", IF(COUNTIF(Budgets!$T$11:$T$20, $D2936)&gt;0, $F$9, IF(COUNTIF(Budgets!$T$22:$T$46, $D2936)&gt;0, $E$9, "")))</f>
        <v/>
      </c>
      <c r="P2936" s="12" t="str">
        <f t="shared" si="227"/>
        <v/>
      </c>
      <c r="R2936" s="12" t="str">
        <f t="shared" si="228"/>
        <v/>
      </c>
      <c r="T2936" s="12" t="str">
        <f ca="1">IFERROR(INDEX(Report!$BE$6:$BE$17, MATCH($P2936, Report!$AZ$6:$AZ$17, 0)), "")</f>
        <v/>
      </c>
      <c r="V2936" s="12" t="str">
        <f t="shared" ca="1" si="229"/>
        <v/>
      </c>
      <c r="X2936" s="12" t="str">
        <f>IF($B2936="", "", IF(OR(ISNUMBER($B2936)=FALSE, $B2936&lt;Report!$AX$6, $B2936&gt;Report!$AY$17), "Red", ""))</f>
        <v/>
      </c>
    </row>
    <row r="2937" spans="1:24" x14ac:dyDescent="0.25">
      <c r="A2937" s="2"/>
      <c r="B2937" s="86"/>
      <c r="C2937" s="87"/>
      <c r="D2937" s="88"/>
      <c r="E2937" s="89"/>
      <c r="F2937" s="90"/>
      <c r="G2937" s="2"/>
      <c r="H2937" s="38" t="str">
        <f t="shared" si="225"/>
        <v/>
      </c>
      <c r="I2937" s="2"/>
      <c r="M2937" s="6" t="str">
        <f t="shared" si="226"/>
        <v/>
      </c>
      <c r="N2937" s="7" t="str">
        <f>IF($D2937="", "", IF(COUNTIF(Budgets!$T$11:$T$20, $D2937)&gt;0, $F$9, IF(COUNTIF(Budgets!$T$22:$T$46, $D2937)&gt;0, $E$9, "")))</f>
        <v/>
      </c>
      <c r="P2937" s="12" t="str">
        <f t="shared" si="227"/>
        <v/>
      </c>
      <c r="R2937" s="12" t="str">
        <f t="shared" si="228"/>
        <v/>
      </c>
      <c r="T2937" s="12" t="str">
        <f ca="1">IFERROR(INDEX(Report!$BE$6:$BE$17, MATCH($P2937, Report!$AZ$6:$AZ$17, 0)), "")</f>
        <v/>
      </c>
      <c r="V2937" s="12" t="str">
        <f t="shared" ca="1" si="229"/>
        <v/>
      </c>
      <c r="X2937" s="12" t="str">
        <f>IF($B2937="", "", IF(OR(ISNUMBER($B2937)=FALSE, $B2937&lt;Report!$AX$6, $B2937&gt;Report!$AY$17), "Red", ""))</f>
        <v/>
      </c>
    </row>
    <row r="2938" spans="1:24" x14ac:dyDescent="0.25">
      <c r="A2938" s="2"/>
      <c r="B2938" s="86"/>
      <c r="C2938" s="87"/>
      <c r="D2938" s="88"/>
      <c r="E2938" s="89"/>
      <c r="F2938" s="90"/>
      <c r="G2938" s="2"/>
      <c r="H2938" s="38" t="str">
        <f t="shared" si="225"/>
        <v/>
      </c>
      <c r="I2938" s="2"/>
      <c r="M2938" s="6" t="str">
        <f t="shared" si="226"/>
        <v/>
      </c>
      <c r="N2938" s="7" t="str">
        <f>IF($D2938="", "", IF(COUNTIF(Budgets!$T$11:$T$20, $D2938)&gt;0, $F$9, IF(COUNTIF(Budgets!$T$22:$T$46, $D2938)&gt;0, $E$9, "")))</f>
        <v/>
      </c>
      <c r="P2938" s="12" t="str">
        <f t="shared" si="227"/>
        <v/>
      </c>
      <c r="R2938" s="12" t="str">
        <f t="shared" si="228"/>
        <v/>
      </c>
      <c r="T2938" s="12" t="str">
        <f ca="1">IFERROR(INDEX(Report!$BE$6:$BE$17, MATCH($P2938, Report!$AZ$6:$AZ$17, 0)), "")</f>
        <v/>
      </c>
      <c r="V2938" s="12" t="str">
        <f t="shared" ca="1" si="229"/>
        <v/>
      </c>
      <c r="X2938" s="12" t="str">
        <f>IF($B2938="", "", IF(OR(ISNUMBER($B2938)=FALSE, $B2938&lt;Report!$AX$6, $B2938&gt;Report!$AY$17), "Red", ""))</f>
        <v/>
      </c>
    </row>
    <row r="2939" spans="1:24" x14ac:dyDescent="0.25">
      <c r="A2939" s="2"/>
      <c r="B2939" s="86"/>
      <c r="C2939" s="87"/>
      <c r="D2939" s="88"/>
      <c r="E2939" s="89"/>
      <c r="F2939" s="90"/>
      <c r="G2939" s="2"/>
      <c r="H2939" s="38" t="str">
        <f t="shared" si="225"/>
        <v/>
      </c>
      <c r="I2939" s="2"/>
      <c r="M2939" s="6" t="str">
        <f t="shared" si="226"/>
        <v/>
      </c>
      <c r="N2939" s="7" t="str">
        <f>IF($D2939="", "", IF(COUNTIF(Budgets!$T$11:$T$20, $D2939)&gt;0, $F$9, IF(COUNTIF(Budgets!$T$22:$T$46, $D2939)&gt;0, $E$9, "")))</f>
        <v/>
      </c>
      <c r="P2939" s="12" t="str">
        <f t="shared" si="227"/>
        <v/>
      </c>
      <c r="R2939" s="12" t="str">
        <f t="shared" si="228"/>
        <v/>
      </c>
      <c r="T2939" s="12" t="str">
        <f ca="1">IFERROR(INDEX(Report!$BE$6:$BE$17, MATCH($P2939, Report!$AZ$6:$AZ$17, 0)), "")</f>
        <v/>
      </c>
      <c r="V2939" s="12" t="str">
        <f t="shared" ca="1" si="229"/>
        <v/>
      </c>
      <c r="X2939" s="12" t="str">
        <f>IF($B2939="", "", IF(OR(ISNUMBER($B2939)=FALSE, $B2939&lt;Report!$AX$6, $B2939&gt;Report!$AY$17), "Red", ""))</f>
        <v/>
      </c>
    </row>
    <row r="2940" spans="1:24" x14ac:dyDescent="0.25">
      <c r="A2940" s="2"/>
      <c r="B2940" s="86"/>
      <c r="C2940" s="87"/>
      <c r="D2940" s="88"/>
      <c r="E2940" s="89"/>
      <c r="F2940" s="90"/>
      <c r="G2940" s="2"/>
      <c r="H2940" s="38" t="str">
        <f t="shared" si="225"/>
        <v/>
      </c>
      <c r="I2940" s="2"/>
      <c r="M2940" s="6" t="str">
        <f t="shared" si="226"/>
        <v/>
      </c>
      <c r="N2940" s="7" t="str">
        <f>IF($D2940="", "", IF(COUNTIF(Budgets!$T$11:$T$20, $D2940)&gt;0, $F$9, IF(COUNTIF(Budgets!$T$22:$T$46, $D2940)&gt;0, $E$9, "")))</f>
        <v/>
      </c>
      <c r="P2940" s="12" t="str">
        <f t="shared" si="227"/>
        <v/>
      </c>
      <c r="R2940" s="12" t="str">
        <f t="shared" si="228"/>
        <v/>
      </c>
      <c r="T2940" s="12" t="str">
        <f ca="1">IFERROR(INDEX(Report!$BE$6:$BE$17, MATCH($P2940, Report!$AZ$6:$AZ$17, 0)), "")</f>
        <v/>
      </c>
      <c r="V2940" s="12" t="str">
        <f t="shared" ca="1" si="229"/>
        <v/>
      </c>
      <c r="X2940" s="12" t="str">
        <f>IF($B2940="", "", IF(OR(ISNUMBER($B2940)=FALSE, $B2940&lt;Report!$AX$6, $B2940&gt;Report!$AY$17), "Red", ""))</f>
        <v/>
      </c>
    </row>
    <row r="2941" spans="1:24" x14ac:dyDescent="0.25">
      <c r="A2941" s="2"/>
      <c r="B2941" s="86"/>
      <c r="C2941" s="87"/>
      <c r="D2941" s="88"/>
      <c r="E2941" s="89"/>
      <c r="F2941" s="90"/>
      <c r="G2941" s="2"/>
      <c r="H2941" s="38" t="str">
        <f t="shared" si="225"/>
        <v/>
      </c>
      <c r="I2941" s="2"/>
      <c r="M2941" s="6" t="str">
        <f t="shared" si="226"/>
        <v/>
      </c>
      <c r="N2941" s="7" t="str">
        <f>IF($D2941="", "", IF(COUNTIF(Budgets!$T$11:$T$20, $D2941)&gt;0, $F$9, IF(COUNTIF(Budgets!$T$22:$T$46, $D2941)&gt;0, $E$9, "")))</f>
        <v/>
      </c>
      <c r="P2941" s="12" t="str">
        <f t="shared" si="227"/>
        <v/>
      </c>
      <c r="R2941" s="12" t="str">
        <f t="shared" si="228"/>
        <v/>
      </c>
      <c r="T2941" s="12" t="str">
        <f ca="1">IFERROR(INDEX(Report!$BE$6:$BE$17, MATCH($P2941, Report!$AZ$6:$AZ$17, 0)), "")</f>
        <v/>
      </c>
      <c r="V2941" s="12" t="str">
        <f t="shared" ca="1" si="229"/>
        <v/>
      </c>
      <c r="X2941" s="12" t="str">
        <f>IF($B2941="", "", IF(OR(ISNUMBER($B2941)=FALSE, $B2941&lt;Report!$AX$6, $B2941&gt;Report!$AY$17), "Red", ""))</f>
        <v/>
      </c>
    </row>
    <row r="2942" spans="1:24" x14ac:dyDescent="0.25">
      <c r="A2942" s="2"/>
      <c r="B2942" s="86"/>
      <c r="C2942" s="87"/>
      <c r="D2942" s="88"/>
      <c r="E2942" s="89"/>
      <c r="F2942" s="90"/>
      <c r="G2942" s="2"/>
      <c r="H2942" s="38" t="str">
        <f t="shared" si="225"/>
        <v/>
      </c>
      <c r="I2942" s="2"/>
      <c r="M2942" s="6" t="str">
        <f t="shared" si="226"/>
        <v/>
      </c>
      <c r="N2942" s="7" t="str">
        <f>IF($D2942="", "", IF(COUNTIF(Budgets!$T$11:$T$20, $D2942)&gt;0, $F$9, IF(COUNTIF(Budgets!$T$22:$T$46, $D2942)&gt;0, $E$9, "")))</f>
        <v/>
      </c>
      <c r="P2942" s="12" t="str">
        <f t="shared" si="227"/>
        <v/>
      </c>
      <c r="R2942" s="12" t="str">
        <f t="shared" si="228"/>
        <v/>
      </c>
      <c r="T2942" s="12" t="str">
        <f ca="1">IFERROR(INDEX(Report!$BE$6:$BE$17, MATCH($P2942, Report!$AZ$6:$AZ$17, 0)), "")</f>
        <v/>
      </c>
      <c r="V2942" s="12" t="str">
        <f t="shared" ca="1" si="229"/>
        <v/>
      </c>
      <c r="X2942" s="12" t="str">
        <f>IF($B2942="", "", IF(OR(ISNUMBER($B2942)=FALSE, $B2942&lt;Report!$AX$6, $B2942&gt;Report!$AY$17), "Red", ""))</f>
        <v/>
      </c>
    </row>
    <row r="2943" spans="1:24" x14ac:dyDescent="0.25">
      <c r="A2943" s="2"/>
      <c r="B2943" s="86"/>
      <c r="C2943" s="87"/>
      <c r="D2943" s="88"/>
      <c r="E2943" s="89"/>
      <c r="F2943" s="90"/>
      <c r="G2943" s="2"/>
      <c r="H2943" s="38" t="str">
        <f t="shared" si="225"/>
        <v/>
      </c>
      <c r="I2943" s="2"/>
      <c r="M2943" s="6" t="str">
        <f t="shared" si="226"/>
        <v/>
      </c>
      <c r="N2943" s="7" t="str">
        <f>IF($D2943="", "", IF(COUNTIF(Budgets!$T$11:$T$20, $D2943)&gt;0, $F$9, IF(COUNTIF(Budgets!$T$22:$T$46, $D2943)&gt;0, $E$9, "")))</f>
        <v/>
      </c>
      <c r="P2943" s="12" t="str">
        <f t="shared" si="227"/>
        <v/>
      </c>
      <c r="R2943" s="12" t="str">
        <f t="shared" si="228"/>
        <v/>
      </c>
      <c r="T2943" s="12" t="str">
        <f ca="1">IFERROR(INDEX(Report!$BE$6:$BE$17, MATCH($P2943, Report!$AZ$6:$AZ$17, 0)), "")</f>
        <v/>
      </c>
      <c r="V2943" s="12" t="str">
        <f t="shared" ca="1" si="229"/>
        <v/>
      </c>
      <c r="X2943" s="12" t="str">
        <f>IF($B2943="", "", IF(OR(ISNUMBER($B2943)=FALSE, $B2943&lt;Report!$AX$6, $B2943&gt;Report!$AY$17), "Red", ""))</f>
        <v/>
      </c>
    </row>
    <row r="2944" spans="1:24" x14ac:dyDescent="0.25">
      <c r="A2944" s="2"/>
      <c r="B2944" s="86"/>
      <c r="C2944" s="87"/>
      <c r="D2944" s="88"/>
      <c r="E2944" s="89"/>
      <c r="F2944" s="90"/>
      <c r="G2944" s="2"/>
      <c r="H2944" s="38" t="str">
        <f t="shared" si="225"/>
        <v/>
      </c>
      <c r="I2944" s="2"/>
      <c r="M2944" s="6" t="str">
        <f t="shared" si="226"/>
        <v/>
      </c>
      <c r="N2944" s="7" t="str">
        <f>IF($D2944="", "", IF(COUNTIF(Budgets!$T$11:$T$20, $D2944)&gt;0, $F$9, IF(COUNTIF(Budgets!$T$22:$T$46, $D2944)&gt;0, $E$9, "")))</f>
        <v/>
      </c>
      <c r="P2944" s="12" t="str">
        <f t="shared" si="227"/>
        <v/>
      </c>
      <c r="R2944" s="12" t="str">
        <f t="shared" si="228"/>
        <v/>
      </c>
      <c r="T2944" s="12" t="str">
        <f ca="1">IFERROR(INDEX(Report!$BE$6:$BE$17, MATCH($P2944, Report!$AZ$6:$AZ$17, 0)), "")</f>
        <v/>
      </c>
      <c r="V2944" s="12" t="str">
        <f t="shared" ca="1" si="229"/>
        <v/>
      </c>
      <c r="X2944" s="12" t="str">
        <f>IF($B2944="", "", IF(OR(ISNUMBER($B2944)=FALSE, $B2944&lt;Report!$AX$6, $B2944&gt;Report!$AY$17), "Red", ""))</f>
        <v/>
      </c>
    </row>
    <row r="2945" spans="1:24" x14ac:dyDescent="0.25">
      <c r="A2945" s="2"/>
      <c r="B2945" s="86"/>
      <c r="C2945" s="87"/>
      <c r="D2945" s="88"/>
      <c r="E2945" s="89"/>
      <c r="F2945" s="90"/>
      <c r="G2945" s="2"/>
      <c r="H2945" s="38" t="str">
        <f t="shared" si="225"/>
        <v/>
      </c>
      <c r="I2945" s="2"/>
      <c r="M2945" s="6" t="str">
        <f t="shared" si="226"/>
        <v/>
      </c>
      <c r="N2945" s="7" t="str">
        <f>IF($D2945="", "", IF(COUNTIF(Budgets!$T$11:$T$20, $D2945)&gt;0, $F$9, IF(COUNTIF(Budgets!$T$22:$T$46, $D2945)&gt;0, $E$9, "")))</f>
        <v/>
      </c>
      <c r="P2945" s="12" t="str">
        <f t="shared" si="227"/>
        <v/>
      </c>
      <c r="R2945" s="12" t="str">
        <f t="shared" si="228"/>
        <v/>
      </c>
      <c r="T2945" s="12" t="str">
        <f ca="1">IFERROR(INDEX(Report!$BE$6:$BE$17, MATCH($P2945, Report!$AZ$6:$AZ$17, 0)), "")</f>
        <v/>
      </c>
      <c r="V2945" s="12" t="str">
        <f t="shared" ca="1" si="229"/>
        <v/>
      </c>
      <c r="X2945" s="12" t="str">
        <f>IF($B2945="", "", IF(OR(ISNUMBER($B2945)=FALSE, $B2945&lt;Report!$AX$6, $B2945&gt;Report!$AY$17), "Red", ""))</f>
        <v/>
      </c>
    </row>
    <row r="2946" spans="1:24" x14ac:dyDescent="0.25">
      <c r="A2946" s="2"/>
      <c r="B2946" s="86"/>
      <c r="C2946" s="87"/>
      <c r="D2946" s="88"/>
      <c r="E2946" s="89"/>
      <c r="F2946" s="90"/>
      <c r="G2946" s="2"/>
      <c r="H2946" s="38" t="str">
        <f t="shared" si="225"/>
        <v/>
      </c>
      <c r="I2946" s="2"/>
      <c r="M2946" s="6" t="str">
        <f t="shared" si="226"/>
        <v/>
      </c>
      <c r="N2946" s="7" t="str">
        <f>IF($D2946="", "", IF(COUNTIF(Budgets!$T$11:$T$20, $D2946)&gt;0, $F$9, IF(COUNTIF(Budgets!$T$22:$T$46, $D2946)&gt;0, $E$9, "")))</f>
        <v/>
      </c>
      <c r="P2946" s="12" t="str">
        <f t="shared" si="227"/>
        <v/>
      </c>
      <c r="R2946" s="12" t="str">
        <f t="shared" si="228"/>
        <v/>
      </c>
      <c r="T2946" s="12" t="str">
        <f ca="1">IFERROR(INDEX(Report!$BE$6:$BE$17, MATCH($P2946, Report!$AZ$6:$AZ$17, 0)), "")</f>
        <v/>
      </c>
      <c r="V2946" s="12" t="str">
        <f t="shared" ca="1" si="229"/>
        <v/>
      </c>
      <c r="X2946" s="12" t="str">
        <f>IF($B2946="", "", IF(OR(ISNUMBER($B2946)=FALSE, $B2946&lt;Report!$AX$6, $B2946&gt;Report!$AY$17), "Red", ""))</f>
        <v/>
      </c>
    </row>
    <row r="2947" spans="1:24" x14ac:dyDescent="0.25">
      <c r="A2947" s="2"/>
      <c r="B2947" s="86"/>
      <c r="C2947" s="87"/>
      <c r="D2947" s="88"/>
      <c r="E2947" s="89"/>
      <c r="F2947" s="90"/>
      <c r="G2947" s="2"/>
      <c r="H2947" s="38" t="str">
        <f t="shared" si="225"/>
        <v/>
      </c>
      <c r="I2947" s="2"/>
      <c r="M2947" s="6" t="str">
        <f t="shared" si="226"/>
        <v/>
      </c>
      <c r="N2947" s="7" t="str">
        <f>IF($D2947="", "", IF(COUNTIF(Budgets!$T$11:$T$20, $D2947)&gt;0, $F$9, IF(COUNTIF(Budgets!$T$22:$T$46, $D2947)&gt;0, $E$9, "")))</f>
        <v/>
      </c>
      <c r="P2947" s="12" t="str">
        <f t="shared" si="227"/>
        <v/>
      </c>
      <c r="R2947" s="12" t="str">
        <f t="shared" si="228"/>
        <v/>
      </c>
      <c r="T2947" s="12" t="str">
        <f ca="1">IFERROR(INDEX(Report!$BE$6:$BE$17, MATCH($P2947, Report!$AZ$6:$AZ$17, 0)), "")</f>
        <v/>
      </c>
      <c r="V2947" s="12" t="str">
        <f t="shared" ca="1" si="229"/>
        <v/>
      </c>
      <c r="X2947" s="12" t="str">
        <f>IF($B2947="", "", IF(OR(ISNUMBER($B2947)=FALSE, $B2947&lt;Report!$AX$6, $B2947&gt;Report!$AY$17), "Red", ""))</f>
        <v/>
      </c>
    </row>
    <row r="2948" spans="1:24" x14ac:dyDescent="0.25">
      <c r="A2948" s="2"/>
      <c r="B2948" s="86"/>
      <c r="C2948" s="87"/>
      <c r="D2948" s="88"/>
      <c r="E2948" s="89"/>
      <c r="F2948" s="90"/>
      <c r="G2948" s="2"/>
      <c r="H2948" s="38" t="str">
        <f t="shared" si="225"/>
        <v/>
      </c>
      <c r="I2948" s="2"/>
      <c r="M2948" s="6" t="str">
        <f t="shared" si="226"/>
        <v/>
      </c>
      <c r="N2948" s="7" t="str">
        <f>IF($D2948="", "", IF(COUNTIF(Budgets!$T$11:$T$20, $D2948)&gt;0, $F$9, IF(COUNTIF(Budgets!$T$22:$T$46, $D2948)&gt;0, $E$9, "")))</f>
        <v/>
      </c>
      <c r="P2948" s="12" t="str">
        <f t="shared" si="227"/>
        <v/>
      </c>
      <c r="R2948" s="12" t="str">
        <f t="shared" si="228"/>
        <v/>
      </c>
      <c r="T2948" s="12" t="str">
        <f ca="1">IFERROR(INDEX(Report!$BE$6:$BE$17, MATCH($P2948, Report!$AZ$6:$AZ$17, 0)), "")</f>
        <v/>
      </c>
      <c r="V2948" s="12" t="str">
        <f t="shared" ca="1" si="229"/>
        <v/>
      </c>
      <c r="X2948" s="12" t="str">
        <f>IF($B2948="", "", IF(OR(ISNUMBER($B2948)=FALSE, $B2948&lt;Report!$AX$6, $B2948&gt;Report!$AY$17), "Red", ""))</f>
        <v/>
      </c>
    </row>
    <row r="2949" spans="1:24" x14ac:dyDescent="0.25">
      <c r="A2949" s="2"/>
      <c r="B2949" s="86"/>
      <c r="C2949" s="87"/>
      <c r="D2949" s="88"/>
      <c r="E2949" s="89"/>
      <c r="F2949" s="90"/>
      <c r="G2949" s="2"/>
      <c r="H2949" s="38" t="str">
        <f t="shared" si="225"/>
        <v/>
      </c>
      <c r="I2949" s="2"/>
      <c r="M2949" s="6" t="str">
        <f t="shared" si="226"/>
        <v/>
      </c>
      <c r="N2949" s="7" t="str">
        <f>IF($D2949="", "", IF(COUNTIF(Budgets!$T$11:$T$20, $D2949)&gt;0, $F$9, IF(COUNTIF(Budgets!$T$22:$T$46, $D2949)&gt;0, $E$9, "")))</f>
        <v/>
      </c>
      <c r="P2949" s="12" t="str">
        <f t="shared" si="227"/>
        <v/>
      </c>
      <c r="R2949" s="12" t="str">
        <f t="shared" si="228"/>
        <v/>
      </c>
      <c r="T2949" s="12" t="str">
        <f ca="1">IFERROR(INDEX(Report!$BE$6:$BE$17, MATCH($P2949, Report!$AZ$6:$AZ$17, 0)), "")</f>
        <v/>
      </c>
      <c r="V2949" s="12" t="str">
        <f t="shared" ca="1" si="229"/>
        <v/>
      </c>
      <c r="X2949" s="12" t="str">
        <f>IF($B2949="", "", IF(OR(ISNUMBER($B2949)=FALSE, $B2949&lt;Report!$AX$6, $B2949&gt;Report!$AY$17), "Red", ""))</f>
        <v/>
      </c>
    </row>
    <row r="2950" spans="1:24" x14ac:dyDescent="0.25">
      <c r="A2950" s="2"/>
      <c r="B2950" s="86"/>
      <c r="C2950" s="87"/>
      <c r="D2950" s="88"/>
      <c r="E2950" s="89"/>
      <c r="F2950" s="90"/>
      <c r="G2950" s="2"/>
      <c r="H2950" s="38" t="str">
        <f t="shared" si="225"/>
        <v/>
      </c>
      <c r="I2950" s="2"/>
      <c r="M2950" s="6" t="str">
        <f t="shared" si="226"/>
        <v/>
      </c>
      <c r="N2950" s="7" t="str">
        <f>IF($D2950="", "", IF(COUNTIF(Budgets!$T$11:$T$20, $D2950)&gt;0, $F$9, IF(COUNTIF(Budgets!$T$22:$T$46, $D2950)&gt;0, $E$9, "")))</f>
        <v/>
      </c>
      <c r="P2950" s="12" t="str">
        <f t="shared" si="227"/>
        <v/>
      </c>
      <c r="R2950" s="12" t="str">
        <f t="shared" si="228"/>
        <v/>
      </c>
      <c r="T2950" s="12" t="str">
        <f ca="1">IFERROR(INDEX(Report!$BE$6:$BE$17, MATCH($P2950, Report!$AZ$6:$AZ$17, 0)), "")</f>
        <v/>
      </c>
      <c r="V2950" s="12" t="str">
        <f t="shared" ca="1" si="229"/>
        <v/>
      </c>
      <c r="X2950" s="12" t="str">
        <f>IF($B2950="", "", IF(OR(ISNUMBER($B2950)=FALSE, $B2950&lt;Report!$AX$6, $B2950&gt;Report!$AY$17), "Red", ""))</f>
        <v/>
      </c>
    </row>
    <row r="2951" spans="1:24" x14ac:dyDescent="0.25">
      <c r="A2951" s="2"/>
      <c r="B2951" s="86"/>
      <c r="C2951" s="87"/>
      <c r="D2951" s="88"/>
      <c r="E2951" s="89"/>
      <c r="F2951" s="90"/>
      <c r="G2951" s="2"/>
      <c r="H2951" s="38" t="str">
        <f t="shared" si="225"/>
        <v/>
      </c>
      <c r="I2951" s="2"/>
      <c r="M2951" s="6" t="str">
        <f t="shared" si="226"/>
        <v/>
      </c>
      <c r="N2951" s="7" t="str">
        <f>IF($D2951="", "", IF(COUNTIF(Budgets!$T$11:$T$20, $D2951)&gt;0, $F$9, IF(COUNTIF(Budgets!$T$22:$T$46, $D2951)&gt;0, $E$9, "")))</f>
        <v/>
      </c>
      <c r="P2951" s="12" t="str">
        <f t="shared" si="227"/>
        <v/>
      </c>
      <c r="R2951" s="12" t="str">
        <f t="shared" si="228"/>
        <v/>
      </c>
      <c r="T2951" s="12" t="str">
        <f ca="1">IFERROR(INDEX(Report!$BE$6:$BE$17, MATCH($P2951, Report!$AZ$6:$AZ$17, 0)), "")</f>
        <v/>
      </c>
      <c r="V2951" s="12" t="str">
        <f t="shared" ca="1" si="229"/>
        <v/>
      </c>
      <c r="X2951" s="12" t="str">
        <f>IF($B2951="", "", IF(OR(ISNUMBER($B2951)=FALSE, $B2951&lt;Report!$AX$6, $B2951&gt;Report!$AY$17), "Red", ""))</f>
        <v/>
      </c>
    </row>
    <row r="2952" spans="1:24" x14ac:dyDescent="0.25">
      <c r="A2952" s="2"/>
      <c r="B2952" s="86"/>
      <c r="C2952" s="87"/>
      <c r="D2952" s="88"/>
      <c r="E2952" s="89"/>
      <c r="F2952" s="90"/>
      <c r="G2952" s="2"/>
      <c r="H2952" s="38" t="str">
        <f t="shared" si="225"/>
        <v/>
      </c>
      <c r="I2952" s="2"/>
      <c r="M2952" s="6" t="str">
        <f t="shared" si="226"/>
        <v/>
      </c>
      <c r="N2952" s="7" t="str">
        <f>IF($D2952="", "", IF(COUNTIF(Budgets!$T$11:$T$20, $D2952)&gt;0, $F$9, IF(COUNTIF(Budgets!$T$22:$T$46, $D2952)&gt;0, $E$9, "")))</f>
        <v/>
      </c>
      <c r="P2952" s="12" t="str">
        <f t="shared" si="227"/>
        <v/>
      </c>
      <c r="R2952" s="12" t="str">
        <f t="shared" si="228"/>
        <v/>
      </c>
      <c r="T2952" s="12" t="str">
        <f ca="1">IFERROR(INDEX(Report!$BE$6:$BE$17, MATCH($P2952, Report!$AZ$6:$AZ$17, 0)), "")</f>
        <v/>
      </c>
      <c r="V2952" s="12" t="str">
        <f t="shared" ca="1" si="229"/>
        <v/>
      </c>
      <c r="X2952" s="12" t="str">
        <f>IF($B2952="", "", IF(OR(ISNUMBER($B2952)=FALSE, $B2952&lt;Report!$AX$6, $B2952&gt;Report!$AY$17), "Red", ""))</f>
        <v/>
      </c>
    </row>
    <row r="2953" spans="1:24" x14ac:dyDescent="0.25">
      <c r="A2953" s="2"/>
      <c r="B2953" s="86"/>
      <c r="C2953" s="87"/>
      <c r="D2953" s="88"/>
      <c r="E2953" s="89"/>
      <c r="F2953" s="90"/>
      <c r="G2953" s="2"/>
      <c r="H2953" s="38" t="str">
        <f t="shared" si="225"/>
        <v/>
      </c>
      <c r="I2953" s="2"/>
      <c r="M2953" s="6" t="str">
        <f t="shared" si="226"/>
        <v/>
      </c>
      <c r="N2953" s="7" t="str">
        <f>IF($D2953="", "", IF(COUNTIF(Budgets!$T$11:$T$20, $D2953)&gt;0, $F$9, IF(COUNTIF(Budgets!$T$22:$T$46, $D2953)&gt;0, $E$9, "")))</f>
        <v/>
      </c>
      <c r="P2953" s="12" t="str">
        <f t="shared" si="227"/>
        <v/>
      </c>
      <c r="R2953" s="12" t="str">
        <f t="shared" si="228"/>
        <v/>
      </c>
      <c r="T2953" s="12" t="str">
        <f ca="1">IFERROR(INDEX(Report!$BE$6:$BE$17, MATCH($P2953, Report!$AZ$6:$AZ$17, 0)), "")</f>
        <v/>
      </c>
      <c r="V2953" s="12" t="str">
        <f t="shared" ca="1" si="229"/>
        <v/>
      </c>
      <c r="X2953" s="12" t="str">
        <f>IF($B2953="", "", IF(OR(ISNUMBER($B2953)=FALSE, $B2953&lt;Report!$AX$6, $B2953&gt;Report!$AY$17), "Red", ""))</f>
        <v/>
      </c>
    </row>
    <row r="2954" spans="1:24" x14ac:dyDescent="0.25">
      <c r="A2954" s="2"/>
      <c r="B2954" s="86"/>
      <c r="C2954" s="87"/>
      <c r="D2954" s="88"/>
      <c r="E2954" s="89"/>
      <c r="F2954" s="90"/>
      <c r="G2954" s="2"/>
      <c r="H2954" s="38" t="str">
        <f t="shared" si="225"/>
        <v/>
      </c>
      <c r="I2954" s="2"/>
      <c r="M2954" s="6" t="str">
        <f t="shared" si="226"/>
        <v/>
      </c>
      <c r="N2954" s="7" t="str">
        <f>IF($D2954="", "", IF(COUNTIF(Budgets!$T$11:$T$20, $D2954)&gt;0, $F$9, IF(COUNTIF(Budgets!$T$22:$T$46, $D2954)&gt;0, $E$9, "")))</f>
        <v/>
      </c>
      <c r="P2954" s="12" t="str">
        <f t="shared" si="227"/>
        <v/>
      </c>
      <c r="R2954" s="12" t="str">
        <f t="shared" si="228"/>
        <v/>
      </c>
      <c r="T2954" s="12" t="str">
        <f ca="1">IFERROR(INDEX(Report!$BE$6:$BE$17, MATCH($P2954, Report!$AZ$6:$AZ$17, 0)), "")</f>
        <v/>
      </c>
      <c r="V2954" s="12" t="str">
        <f t="shared" ca="1" si="229"/>
        <v/>
      </c>
      <c r="X2954" s="12" t="str">
        <f>IF($B2954="", "", IF(OR(ISNUMBER($B2954)=FALSE, $B2954&lt;Report!$AX$6, $B2954&gt;Report!$AY$17), "Red", ""))</f>
        <v/>
      </c>
    </row>
    <row r="2955" spans="1:24" x14ac:dyDescent="0.25">
      <c r="A2955" s="2"/>
      <c r="B2955" s="86"/>
      <c r="C2955" s="87"/>
      <c r="D2955" s="88"/>
      <c r="E2955" s="89"/>
      <c r="F2955" s="90"/>
      <c r="G2955" s="2"/>
      <c r="H2955" s="38" t="str">
        <f t="shared" si="225"/>
        <v/>
      </c>
      <c r="I2955" s="2"/>
      <c r="M2955" s="6" t="str">
        <f t="shared" si="226"/>
        <v/>
      </c>
      <c r="N2955" s="7" t="str">
        <f>IF($D2955="", "", IF(COUNTIF(Budgets!$T$11:$T$20, $D2955)&gt;0, $F$9, IF(COUNTIF(Budgets!$T$22:$T$46, $D2955)&gt;0, $E$9, "")))</f>
        <v/>
      </c>
      <c r="P2955" s="12" t="str">
        <f t="shared" si="227"/>
        <v/>
      </c>
      <c r="R2955" s="12" t="str">
        <f t="shared" si="228"/>
        <v/>
      </c>
      <c r="T2955" s="12" t="str">
        <f ca="1">IFERROR(INDEX(Report!$BE$6:$BE$17, MATCH($P2955, Report!$AZ$6:$AZ$17, 0)), "")</f>
        <v/>
      </c>
      <c r="V2955" s="12" t="str">
        <f t="shared" ca="1" si="229"/>
        <v/>
      </c>
      <c r="X2955" s="12" t="str">
        <f>IF($B2955="", "", IF(OR(ISNUMBER($B2955)=FALSE, $B2955&lt;Report!$AX$6, $B2955&gt;Report!$AY$17), "Red", ""))</f>
        <v/>
      </c>
    </row>
    <row r="2956" spans="1:24" x14ac:dyDescent="0.25">
      <c r="A2956" s="2"/>
      <c r="B2956" s="86"/>
      <c r="C2956" s="87"/>
      <c r="D2956" s="88"/>
      <c r="E2956" s="89"/>
      <c r="F2956" s="90"/>
      <c r="G2956" s="2"/>
      <c r="H2956" s="38" t="str">
        <f t="shared" ref="H2956:H3019" si="230">IF(OR($M2956="", $N2956=""), "", IF($M2956=$N2956, "", $H$9))</f>
        <v/>
      </c>
      <c r="I2956" s="2"/>
      <c r="M2956" s="6" t="str">
        <f t="shared" ref="M2956:M3019" si="231">IF(AND($E2956="", $F2956=""), "", IF(AND(NOT($E2956=""), NOT($F2956="")), "", IF($E2956="", $F$9, IF($F2956="", $E$9, ""))))</f>
        <v/>
      </c>
      <c r="N2956" s="7" t="str">
        <f>IF($D2956="", "", IF(COUNTIF(Budgets!$T$11:$T$20, $D2956)&gt;0, $F$9, IF(COUNTIF(Budgets!$T$22:$T$46, $D2956)&gt;0, $E$9, "")))</f>
        <v/>
      </c>
      <c r="P2956" s="12" t="str">
        <f t="shared" ref="P2956:P3019" si="232">IF($B2956="", "", IFERROR(TEXT($B2956, "mmm yyyy"), ""))</f>
        <v/>
      </c>
      <c r="R2956" s="12" t="str">
        <f t="shared" ref="R2956:R3019" si="233">IF(OR($P2956="", $D2956=""), "", CONCATENATE($D2956, " - ", $P2956))</f>
        <v/>
      </c>
      <c r="T2956" s="12" t="str">
        <f ca="1">IFERROR(INDEX(Report!$BE$6:$BE$17, MATCH($P2956, Report!$AZ$6:$AZ$17, 0)), "")</f>
        <v/>
      </c>
      <c r="V2956" s="12" t="str">
        <f t="shared" ref="V2956:V3019" ca="1" si="234">IF($T2956="X", IF($D2956="", "", $D2956), "")</f>
        <v/>
      </c>
      <c r="X2956" s="12" t="str">
        <f>IF($B2956="", "", IF(OR(ISNUMBER($B2956)=FALSE, $B2956&lt;Report!$AX$6, $B2956&gt;Report!$AY$17), "Red", ""))</f>
        <v/>
      </c>
    </row>
    <row r="2957" spans="1:24" x14ac:dyDescent="0.25">
      <c r="A2957" s="2"/>
      <c r="B2957" s="86"/>
      <c r="C2957" s="87"/>
      <c r="D2957" s="88"/>
      <c r="E2957" s="89"/>
      <c r="F2957" s="90"/>
      <c r="G2957" s="2"/>
      <c r="H2957" s="38" t="str">
        <f t="shared" si="230"/>
        <v/>
      </c>
      <c r="I2957" s="2"/>
      <c r="M2957" s="6" t="str">
        <f t="shared" si="231"/>
        <v/>
      </c>
      <c r="N2957" s="7" t="str">
        <f>IF($D2957="", "", IF(COUNTIF(Budgets!$T$11:$T$20, $D2957)&gt;0, $F$9, IF(COUNTIF(Budgets!$T$22:$T$46, $D2957)&gt;0, $E$9, "")))</f>
        <v/>
      </c>
      <c r="P2957" s="12" t="str">
        <f t="shared" si="232"/>
        <v/>
      </c>
      <c r="R2957" s="12" t="str">
        <f t="shared" si="233"/>
        <v/>
      </c>
      <c r="T2957" s="12" t="str">
        <f ca="1">IFERROR(INDEX(Report!$BE$6:$BE$17, MATCH($P2957, Report!$AZ$6:$AZ$17, 0)), "")</f>
        <v/>
      </c>
      <c r="V2957" s="12" t="str">
        <f t="shared" ca="1" si="234"/>
        <v/>
      </c>
      <c r="X2957" s="12" t="str">
        <f>IF($B2957="", "", IF(OR(ISNUMBER($B2957)=FALSE, $B2957&lt;Report!$AX$6, $B2957&gt;Report!$AY$17), "Red", ""))</f>
        <v/>
      </c>
    </row>
    <row r="2958" spans="1:24" x14ac:dyDescent="0.25">
      <c r="A2958" s="2"/>
      <c r="B2958" s="86"/>
      <c r="C2958" s="87"/>
      <c r="D2958" s="88"/>
      <c r="E2958" s="89"/>
      <c r="F2958" s="90"/>
      <c r="G2958" s="2"/>
      <c r="H2958" s="38" t="str">
        <f t="shared" si="230"/>
        <v/>
      </c>
      <c r="I2958" s="2"/>
      <c r="M2958" s="6" t="str">
        <f t="shared" si="231"/>
        <v/>
      </c>
      <c r="N2958" s="7" t="str">
        <f>IF($D2958="", "", IF(COUNTIF(Budgets!$T$11:$T$20, $D2958)&gt;0, $F$9, IF(COUNTIF(Budgets!$T$22:$T$46, $D2958)&gt;0, $E$9, "")))</f>
        <v/>
      </c>
      <c r="P2958" s="12" t="str">
        <f t="shared" si="232"/>
        <v/>
      </c>
      <c r="R2958" s="12" t="str">
        <f t="shared" si="233"/>
        <v/>
      </c>
      <c r="T2958" s="12" t="str">
        <f ca="1">IFERROR(INDEX(Report!$BE$6:$BE$17, MATCH($P2958, Report!$AZ$6:$AZ$17, 0)), "")</f>
        <v/>
      </c>
      <c r="V2958" s="12" t="str">
        <f t="shared" ca="1" si="234"/>
        <v/>
      </c>
      <c r="X2958" s="12" t="str">
        <f>IF($B2958="", "", IF(OR(ISNUMBER($B2958)=FALSE, $B2958&lt;Report!$AX$6, $B2958&gt;Report!$AY$17), "Red", ""))</f>
        <v/>
      </c>
    </row>
    <row r="2959" spans="1:24" x14ac:dyDescent="0.25">
      <c r="A2959" s="2"/>
      <c r="B2959" s="86"/>
      <c r="C2959" s="87"/>
      <c r="D2959" s="88"/>
      <c r="E2959" s="89"/>
      <c r="F2959" s="90"/>
      <c r="G2959" s="2"/>
      <c r="H2959" s="38" t="str">
        <f t="shared" si="230"/>
        <v/>
      </c>
      <c r="I2959" s="2"/>
      <c r="M2959" s="6" t="str">
        <f t="shared" si="231"/>
        <v/>
      </c>
      <c r="N2959" s="7" t="str">
        <f>IF($D2959="", "", IF(COUNTIF(Budgets!$T$11:$T$20, $D2959)&gt;0, $F$9, IF(COUNTIF(Budgets!$T$22:$T$46, $D2959)&gt;0, $E$9, "")))</f>
        <v/>
      </c>
      <c r="P2959" s="12" t="str">
        <f t="shared" si="232"/>
        <v/>
      </c>
      <c r="R2959" s="12" t="str">
        <f t="shared" si="233"/>
        <v/>
      </c>
      <c r="T2959" s="12" t="str">
        <f ca="1">IFERROR(INDEX(Report!$BE$6:$BE$17, MATCH($P2959, Report!$AZ$6:$AZ$17, 0)), "")</f>
        <v/>
      </c>
      <c r="V2959" s="12" t="str">
        <f t="shared" ca="1" si="234"/>
        <v/>
      </c>
      <c r="X2959" s="12" t="str">
        <f>IF($B2959="", "", IF(OR(ISNUMBER($B2959)=FALSE, $B2959&lt;Report!$AX$6, $B2959&gt;Report!$AY$17), "Red", ""))</f>
        <v/>
      </c>
    </row>
    <row r="2960" spans="1:24" x14ac:dyDescent="0.25">
      <c r="A2960" s="2"/>
      <c r="B2960" s="86"/>
      <c r="C2960" s="87"/>
      <c r="D2960" s="88"/>
      <c r="E2960" s="89"/>
      <c r="F2960" s="90"/>
      <c r="G2960" s="2"/>
      <c r="H2960" s="38" t="str">
        <f t="shared" si="230"/>
        <v/>
      </c>
      <c r="I2960" s="2"/>
      <c r="M2960" s="6" t="str">
        <f t="shared" si="231"/>
        <v/>
      </c>
      <c r="N2960" s="7" t="str">
        <f>IF($D2960="", "", IF(COUNTIF(Budgets!$T$11:$T$20, $D2960)&gt;0, $F$9, IF(COUNTIF(Budgets!$T$22:$T$46, $D2960)&gt;0, $E$9, "")))</f>
        <v/>
      </c>
      <c r="P2960" s="12" t="str">
        <f t="shared" si="232"/>
        <v/>
      </c>
      <c r="R2960" s="12" t="str">
        <f t="shared" si="233"/>
        <v/>
      </c>
      <c r="T2960" s="12" t="str">
        <f ca="1">IFERROR(INDEX(Report!$BE$6:$BE$17, MATCH($P2960, Report!$AZ$6:$AZ$17, 0)), "")</f>
        <v/>
      </c>
      <c r="V2960" s="12" t="str">
        <f t="shared" ca="1" si="234"/>
        <v/>
      </c>
      <c r="X2960" s="12" t="str">
        <f>IF($B2960="", "", IF(OR(ISNUMBER($B2960)=FALSE, $B2960&lt;Report!$AX$6, $B2960&gt;Report!$AY$17), "Red", ""))</f>
        <v/>
      </c>
    </row>
    <row r="2961" spans="1:24" x14ac:dyDescent="0.25">
      <c r="A2961" s="2"/>
      <c r="B2961" s="86"/>
      <c r="C2961" s="87"/>
      <c r="D2961" s="88"/>
      <c r="E2961" s="89"/>
      <c r="F2961" s="90"/>
      <c r="G2961" s="2"/>
      <c r="H2961" s="38" t="str">
        <f t="shared" si="230"/>
        <v/>
      </c>
      <c r="I2961" s="2"/>
      <c r="M2961" s="6" t="str">
        <f t="shared" si="231"/>
        <v/>
      </c>
      <c r="N2961" s="7" t="str">
        <f>IF($D2961="", "", IF(COUNTIF(Budgets!$T$11:$T$20, $D2961)&gt;0, $F$9, IF(COUNTIF(Budgets!$T$22:$T$46, $D2961)&gt;0, $E$9, "")))</f>
        <v/>
      </c>
      <c r="P2961" s="12" t="str">
        <f t="shared" si="232"/>
        <v/>
      </c>
      <c r="R2961" s="12" t="str">
        <f t="shared" si="233"/>
        <v/>
      </c>
      <c r="T2961" s="12" t="str">
        <f ca="1">IFERROR(INDEX(Report!$BE$6:$BE$17, MATCH($P2961, Report!$AZ$6:$AZ$17, 0)), "")</f>
        <v/>
      </c>
      <c r="V2961" s="12" t="str">
        <f t="shared" ca="1" si="234"/>
        <v/>
      </c>
      <c r="X2961" s="12" t="str">
        <f>IF($B2961="", "", IF(OR(ISNUMBER($B2961)=FALSE, $B2961&lt;Report!$AX$6, $B2961&gt;Report!$AY$17), "Red", ""))</f>
        <v/>
      </c>
    </row>
    <row r="2962" spans="1:24" x14ac:dyDescent="0.25">
      <c r="A2962" s="2"/>
      <c r="B2962" s="86"/>
      <c r="C2962" s="87"/>
      <c r="D2962" s="88"/>
      <c r="E2962" s="89"/>
      <c r="F2962" s="90"/>
      <c r="G2962" s="2"/>
      <c r="H2962" s="38" t="str">
        <f t="shared" si="230"/>
        <v/>
      </c>
      <c r="I2962" s="2"/>
      <c r="M2962" s="6" t="str">
        <f t="shared" si="231"/>
        <v/>
      </c>
      <c r="N2962" s="7" t="str">
        <f>IF($D2962="", "", IF(COUNTIF(Budgets!$T$11:$T$20, $D2962)&gt;0, $F$9, IF(COUNTIF(Budgets!$T$22:$T$46, $D2962)&gt;0, $E$9, "")))</f>
        <v/>
      </c>
      <c r="P2962" s="12" t="str">
        <f t="shared" si="232"/>
        <v/>
      </c>
      <c r="R2962" s="12" t="str">
        <f t="shared" si="233"/>
        <v/>
      </c>
      <c r="T2962" s="12" t="str">
        <f ca="1">IFERROR(INDEX(Report!$BE$6:$BE$17, MATCH($P2962, Report!$AZ$6:$AZ$17, 0)), "")</f>
        <v/>
      </c>
      <c r="V2962" s="12" t="str">
        <f t="shared" ca="1" si="234"/>
        <v/>
      </c>
      <c r="X2962" s="12" t="str">
        <f>IF($B2962="", "", IF(OR(ISNUMBER($B2962)=FALSE, $B2962&lt;Report!$AX$6, $B2962&gt;Report!$AY$17), "Red", ""))</f>
        <v/>
      </c>
    </row>
    <row r="2963" spans="1:24" x14ac:dyDescent="0.25">
      <c r="A2963" s="2"/>
      <c r="B2963" s="86"/>
      <c r="C2963" s="87"/>
      <c r="D2963" s="88"/>
      <c r="E2963" s="89"/>
      <c r="F2963" s="90"/>
      <c r="G2963" s="2"/>
      <c r="H2963" s="38" t="str">
        <f t="shared" si="230"/>
        <v/>
      </c>
      <c r="I2963" s="2"/>
      <c r="M2963" s="6" t="str">
        <f t="shared" si="231"/>
        <v/>
      </c>
      <c r="N2963" s="7" t="str">
        <f>IF($D2963="", "", IF(COUNTIF(Budgets!$T$11:$T$20, $D2963)&gt;0, $F$9, IF(COUNTIF(Budgets!$T$22:$T$46, $D2963)&gt;0, $E$9, "")))</f>
        <v/>
      </c>
      <c r="P2963" s="12" t="str">
        <f t="shared" si="232"/>
        <v/>
      </c>
      <c r="R2963" s="12" t="str">
        <f t="shared" si="233"/>
        <v/>
      </c>
      <c r="T2963" s="12" t="str">
        <f ca="1">IFERROR(INDEX(Report!$BE$6:$BE$17, MATCH($P2963, Report!$AZ$6:$AZ$17, 0)), "")</f>
        <v/>
      </c>
      <c r="V2963" s="12" t="str">
        <f t="shared" ca="1" si="234"/>
        <v/>
      </c>
      <c r="X2963" s="12" t="str">
        <f>IF($B2963="", "", IF(OR(ISNUMBER($B2963)=FALSE, $B2963&lt;Report!$AX$6, $B2963&gt;Report!$AY$17), "Red", ""))</f>
        <v/>
      </c>
    </row>
    <row r="2964" spans="1:24" x14ac:dyDescent="0.25">
      <c r="A2964" s="2"/>
      <c r="B2964" s="86"/>
      <c r="C2964" s="87"/>
      <c r="D2964" s="88"/>
      <c r="E2964" s="89"/>
      <c r="F2964" s="90"/>
      <c r="G2964" s="2"/>
      <c r="H2964" s="38" t="str">
        <f t="shared" si="230"/>
        <v/>
      </c>
      <c r="I2964" s="2"/>
      <c r="M2964" s="6" t="str">
        <f t="shared" si="231"/>
        <v/>
      </c>
      <c r="N2964" s="7" t="str">
        <f>IF($D2964="", "", IF(COUNTIF(Budgets!$T$11:$T$20, $D2964)&gt;0, $F$9, IF(COUNTIF(Budgets!$T$22:$T$46, $D2964)&gt;0, $E$9, "")))</f>
        <v/>
      </c>
      <c r="P2964" s="12" t="str">
        <f t="shared" si="232"/>
        <v/>
      </c>
      <c r="R2964" s="12" t="str">
        <f t="shared" si="233"/>
        <v/>
      </c>
      <c r="T2964" s="12" t="str">
        <f ca="1">IFERROR(INDEX(Report!$BE$6:$BE$17, MATCH($P2964, Report!$AZ$6:$AZ$17, 0)), "")</f>
        <v/>
      </c>
      <c r="V2964" s="12" t="str">
        <f t="shared" ca="1" si="234"/>
        <v/>
      </c>
      <c r="X2964" s="12" t="str">
        <f>IF($B2964="", "", IF(OR(ISNUMBER($B2964)=FALSE, $B2964&lt;Report!$AX$6, $B2964&gt;Report!$AY$17), "Red", ""))</f>
        <v/>
      </c>
    </row>
    <row r="2965" spans="1:24" x14ac:dyDescent="0.25">
      <c r="A2965" s="2"/>
      <c r="B2965" s="86"/>
      <c r="C2965" s="87"/>
      <c r="D2965" s="88"/>
      <c r="E2965" s="89"/>
      <c r="F2965" s="90"/>
      <c r="G2965" s="2"/>
      <c r="H2965" s="38" t="str">
        <f t="shared" si="230"/>
        <v/>
      </c>
      <c r="I2965" s="2"/>
      <c r="M2965" s="6" t="str">
        <f t="shared" si="231"/>
        <v/>
      </c>
      <c r="N2965" s="7" t="str">
        <f>IF($D2965="", "", IF(COUNTIF(Budgets!$T$11:$T$20, $D2965)&gt;0, $F$9, IF(COUNTIF(Budgets!$T$22:$T$46, $D2965)&gt;0, $E$9, "")))</f>
        <v/>
      </c>
      <c r="P2965" s="12" t="str">
        <f t="shared" si="232"/>
        <v/>
      </c>
      <c r="R2965" s="12" t="str">
        <f t="shared" si="233"/>
        <v/>
      </c>
      <c r="T2965" s="12" t="str">
        <f ca="1">IFERROR(INDEX(Report!$BE$6:$BE$17, MATCH($P2965, Report!$AZ$6:$AZ$17, 0)), "")</f>
        <v/>
      </c>
      <c r="V2965" s="12" t="str">
        <f t="shared" ca="1" si="234"/>
        <v/>
      </c>
      <c r="X2965" s="12" t="str">
        <f>IF($B2965="", "", IF(OR(ISNUMBER($B2965)=FALSE, $B2965&lt;Report!$AX$6, $B2965&gt;Report!$AY$17), "Red", ""))</f>
        <v/>
      </c>
    </row>
    <row r="2966" spans="1:24" x14ac:dyDescent="0.25">
      <c r="A2966" s="2"/>
      <c r="B2966" s="86"/>
      <c r="C2966" s="87"/>
      <c r="D2966" s="88"/>
      <c r="E2966" s="89"/>
      <c r="F2966" s="90"/>
      <c r="G2966" s="2"/>
      <c r="H2966" s="38" t="str">
        <f t="shared" si="230"/>
        <v/>
      </c>
      <c r="I2966" s="2"/>
      <c r="M2966" s="6" t="str">
        <f t="shared" si="231"/>
        <v/>
      </c>
      <c r="N2966" s="7" t="str">
        <f>IF($D2966="", "", IF(COUNTIF(Budgets!$T$11:$T$20, $D2966)&gt;0, $F$9, IF(COUNTIF(Budgets!$T$22:$T$46, $D2966)&gt;0, $E$9, "")))</f>
        <v/>
      </c>
      <c r="P2966" s="12" t="str">
        <f t="shared" si="232"/>
        <v/>
      </c>
      <c r="R2966" s="12" t="str">
        <f t="shared" si="233"/>
        <v/>
      </c>
      <c r="T2966" s="12" t="str">
        <f ca="1">IFERROR(INDEX(Report!$BE$6:$BE$17, MATCH($P2966, Report!$AZ$6:$AZ$17, 0)), "")</f>
        <v/>
      </c>
      <c r="V2966" s="12" t="str">
        <f t="shared" ca="1" si="234"/>
        <v/>
      </c>
      <c r="X2966" s="12" t="str">
        <f>IF($B2966="", "", IF(OR(ISNUMBER($B2966)=FALSE, $B2966&lt;Report!$AX$6, $B2966&gt;Report!$AY$17), "Red", ""))</f>
        <v/>
      </c>
    </row>
    <row r="2967" spans="1:24" x14ac:dyDescent="0.25">
      <c r="A2967" s="2"/>
      <c r="B2967" s="86"/>
      <c r="C2967" s="87"/>
      <c r="D2967" s="88"/>
      <c r="E2967" s="89"/>
      <c r="F2967" s="90"/>
      <c r="G2967" s="2"/>
      <c r="H2967" s="38" t="str">
        <f t="shared" si="230"/>
        <v/>
      </c>
      <c r="I2967" s="2"/>
      <c r="M2967" s="6" t="str">
        <f t="shared" si="231"/>
        <v/>
      </c>
      <c r="N2967" s="7" t="str">
        <f>IF($D2967="", "", IF(COUNTIF(Budgets!$T$11:$T$20, $D2967)&gt;0, $F$9, IF(COUNTIF(Budgets!$T$22:$T$46, $D2967)&gt;0, $E$9, "")))</f>
        <v/>
      </c>
      <c r="P2967" s="12" t="str">
        <f t="shared" si="232"/>
        <v/>
      </c>
      <c r="R2967" s="12" t="str">
        <f t="shared" si="233"/>
        <v/>
      </c>
      <c r="T2967" s="12" t="str">
        <f ca="1">IFERROR(INDEX(Report!$BE$6:$BE$17, MATCH($P2967, Report!$AZ$6:$AZ$17, 0)), "")</f>
        <v/>
      </c>
      <c r="V2967" s="12" t="str">
        <f t="shared" ca="1" si="234"/>
        <v/>
      </c>
      <c r="X2967" s="12" t="str">
        <f>IF($B2967="", "", IF(OR(ISNUMBER($B2967)=FALSE, $B2967&lt;Report!$AX$6, $B2967&gt;Report!$AY$17), "Red", ""))</f>
        <v/>
      </c>
    </row>
    <row r="2968" spans="1:24" x14ac:dyDescent="0.25">
      <c r="A2968" s="2"/>
      <c r="B2968" s="86"/>
      <c r="C2968" s="87"/>
      <c r="D2968" s="88"/>
      <c r="E2968" s="89"/>
      <c r="F2968" s="90"/>
      <c r="G2968" s="2"/>
      <c r="H2968" s="38" t="str">
        <f t="shared" si="230"/>
        <v/>
      </c>
      <c r="I2968" s="2"/>
      <c r="M2968" s="6" t="str">
        <f t="shared" si="231"/>
        <v/>
      </c>
      <c r="N2968" s="7" t="str">
        <f>IF($D2968="", "", IF(COUNTIF(Budgets!$T$11:$T$20, $D2968)&gt;0, $F$9, IF(COUNTIF(Budgets!$T$22:$T$46, $D2968)&gt;0, $E$9, "")))</f>
        <v/>
      </c>
      <c r="P2968" s="12" t="str">
        <f t="shared" si="232"/>
        <v/>
      </c>
      <c r="R2968" s="12" t="str">
        <f t="shared" si="233"/>
        <v/>
      </c>
      <c r="T2968" s="12" t="str">
        <f ca="1">IFERROR(INDEX(Report!$BE$6:$BE$17, MATCH($P2968, Report!$AZ$6:$AZ$17, 0)), "")</f>
        <v/>
      </c>
      <c r="V2968" s="12" t="str">
        <f t="shared" ca="1" si="234"/>
        <v/>
      </c>
      <c r="X2968" s="12" t="str">
        <f>IF($B2968="", "", IF(OR(ISNUMBER($B2968)=FALSE, $B2968&lt;Report!$AX$6, $B2968&gt;Report!$AY$17), "Red", ""))</f>
        <v/>
      </c>
    </row>
    <row r="2969" spans="1:24" x14ac:dyDescent="0.25">
      <c r="A2969" s="2"/>
      <c r="B2969" s="86"/>
      <c r="C2969" s="87"/>
      <c r="D2969" s="88"/>
      <c r="E2969" s="89"/>
      <c r="F2969" s="90"/>
      <c r="G2969" s="2"/>
      <c r="H2969" s="38" t="str">
        <f t="shared" si="230"/>
        <v/>
      </c>
      <c r="I2969" s="2"/>
      <c r="M2969" s="6" t="str">
        <f t="shared" si="231"/>
        <v/>
      </c>
      <c r="N2969" s="7" t="str">
        <f>IF($D2969="", "", IF(COUNTIF(Budgets!$T$11:$T$20, $D2969)&gt;0, $F$9, IF(COUNTIF(Budgets!$T$22:$T$46, $D2969)&gt;0, $E$9, "")))</f>
        <v/>
      </c>
      <c r="P2969" s="12" t="str">
        <f t="shared" si="232"/>
        <v/>
      </c>
      <c r="R2969" s="12" t="str">
        <f t="shared" si="233"/>
        <v/>
      </c>
      <c r="T2969" s="12" t="str">
        <f ca="1">IFERROR(INDEX(Report!$BE$6:$BE$17, MATCH($P2969, Report!$AZ$6:$AZ$17, 0)), "")</f>
        <v/>
      </c>
      <c r="V2969" s="12" t="str">
        <f t="shared" ca="1" si="234"/>
        <v/>
      </c>
      <c r="X2969" s="12" t="str">
        <f>IF($B2969="", "", IF(OR(ISNUMBER($B2969)=FALSE, $B2969&lt;Report!$AX$6, $B2969&gt;Report!$AY$17), "Red", ""))</f>
        <v/>
      </c>
    </row>
    <row r="2970" spans="1:24" x14ac:dyDescent="0.25">
      <c r="A2970" s="2"/>
      <c r="B2970" s="86"/>
      <c r="C2970" s="87"/>
      <c r="D2970" s="88"/>
      <c r="E2970" s="89"/>
      <c r="F2970" s="90"/>
      <c r="G2970" s="2"/>
      <c r="H2970" s="38" t="str">
        <f t="shared" si="230"/>
        <v/>
      </c>
      <c r="I2970" s="2"/>
      <c r="M2970" s="6" t="str">
        <f t="shared" si="231"/>
        <v/>
      </c>
      <c r="N2970" s="7" t="str">
        <f>IF($D2970="", "", IF(COUNTIF(Budgets!$T$11:$T$20, $D2970)&gt;0, $F$9, IF(COUNTIF(Budgets!$T$22:$T$46, $D2970)&gt;0, $E$9, "")))</f>
        <v/>
      </c>
      <c r="P2970" s="12" t="str">
        <f t="shared" si="232"/>
        <v/>
      </c>
      <c r="R2970" s="12" t="str">
        <f t="shared" si="233"/>
        <v/>
      </c>
      <c r="T2970" s="12" t="str">
        <f ca="1">IFERROR(INDEX(Report!$BE$6:$BE$17, MATCH($P2970, Report!$AZ$6:$AZ$17, 0)), "")</f>
        <v/>
      </c>
      <c r="V2970" s="12" t="str">
        <f t="shared" ca="1" si="234"/>
        <v/>
      </c>
      <c r="X2970" s="12" t="str">
        <f>IF($B2970="", "", IF(OR(ISNUMBER($B2970)=FALSE, $B2970&lt;Report!$AX$6, $B2970&gt;Report!$AY$17), "Red", ""))</f>
        <v/>
      </c>
    </row>
    <row r="2971" spans="1:24" x14ac:dyDescent="0.25">
      <c r="A2971" s="2"/>
      <c r="B2971" s="86"/>
      <c r="C2971" s="87"/>
      <c r="D2971" s="88"/>
      <c r="E2971" s="89"/>
      <c r="F2971" s="90"/>
      <c r="G2971" s="2"/>
      <c r="H2971" s="38" t="str">
        <f t="shared" si="230"/>
        <v/>
      </c>
      <c r="I2971" s="2"/>
      <c r="M2971" s="6" t="str">
        <f t="shared" si="231"/>
        <v/>
      </c>
      <c r="N2971" s="7" t="str">
        <f>IF($D2971="", "", IF(COUNTIF(Budgets!$T$11:$T$20, $D2971)&gt;0, $F$9, IF(COUNTIF(Budgets!$T$22:$T$46, $D2971)&gt;0, $E$9, "")))</f>
        <v/>
      </c>
      <c r="P2971" s="12" t="str">
        <f t="shared" si="232"/>
        <v/>
      </c>
      <c r="R2971" s="12" t="str">
        <f t="shared" si="233"/>
        <v/>
      </c>
      <c r="T2971" s="12" t="str">
        <f ca="1">IFERROR(INDEX(Report!$BE$6:$BE$17, MATCH($P2971, Report!$AZ$6:$AZ$17, 0)), "")</f>
        <v/>
      </c>
      <c r="V2971" s="12" t="str">
        <f t="shared" ca="1" si="234"/>
        <v/>
      </c>
      <c r="X2971" s="12" t="str">
        <f>IF($B2971="", "", IF(OR(ISNUMBER($B2971)=FALSE, $B2971&lt;Report!$AX$6, $B2971&gt;Report!$AY$17), "Red", ""))</f>
        <v/>
      </c>
    </row>
    <row r="2972" spans="1:24" x14ac:dyDescent="0.25">
      <c r="A2972" s="2"/>
      <c r="B2972" s="86"/>
      <c r="C2972" s="87"/>
      <c r="D2972" s="88"/>
      <c r="E2972" s="89"/>
      <c r="F2972" s="90"/>
      <c r="G2972" s="2"/>
      <c r="H2972" s="38" t="str">
        <f t="shared" si="230"/>
        <v/>
      </c>
      <c r="I2972" s="2"/>
      <c r="M2972" s="6" t="str">
        <f t="shared" si="231"/>
        <v/>
      </c>
      <c r="N2972" s="7" t="str">
        <f>IF($D2972="", "", IF(COUNTIF(Budgets!$T$11:$T$20, $D2972)&gt;0, $F$9, IF(COUNTIF(Budgets!$T$22:$T$46, $D2972)&gt;0, $E$9, "")))</f>
        <v/>
      </c>
      <c r="P2972" s="12" t="str">
        <f t="shared" si="232"/>
        <v/>
      </c>
      <c r="R2972" s="12" t="str">
        <f t="shared" si="233"/>
        <v/>
      </c>
      <c r="T2972" s="12" t="str">
        <f ca="1">IFERROR(INDEX(Report!$BE$6:$BE$17, MATCH($P2972, Report!$AZ$6:$AZ$17, 0)), "")</f>
        <v/>
      </c>
      <c r="V2972" s="12" t="str">
        <f t="shared" ca="1" si="234"/>
        <v/>
      </c>
      <c r="X2972" s="12" t="str">
        <f>IF($B2972="", "", IF(OR(ISNUMBER($B2972)=FALSE, $B2972&lt;Report!$AX$6, $B2972&gt;Report!$AY$17), "Red", ""))</f>
        <v/>
      </c>
    </row>
    <row r="2973" spans="1:24" x14ac:dyDescent="0.25">
      <c r="A2973" s="2"/>
      <c r="B2973" s="86"/>
      <c r="C2973" s="87"/>
      <c r="D2973" s="88"/>
      <c r="E2973" s="89"/>
      <c r="F2973" s="90"/>
      <c r="G2973" s="2"/>
      <c r="H2973" s="38" t="str">
        <f t="shared" si="230"/>
        <v/>
      </c>
      <c r="I2973" s="2"/>
      <c r="M2973" s="6" t="str">
        <f t="shared" si="231"/>
        <v/>
      </c>
      <c r="N2973" s="7" t="str">
        <f>IF($D2973="", "", IF(COUNTIF(Budgets!$T$11:$T$20, $D2973)&gt;0, $F$9, IF(COUNTIF(Budgets!$T$22:$T$46, $D2973)&gt;0, $E$9, "")))</f>
        <v/>
      </c>
      <c r="P2973" s="12" t="str">
        <f t="shared" si="232"/>
        <v/>
      </c>
      <c r="R2973" s="12" t="str">
        <f t="shared" si="233"/>
        <v/>
      </c>
      <c r="T2973" s="12" t="str">
        <f ca="1">IFERROR(INDEX(Report!$BE$6:$BE$17, MATCH($P2973, Report!$AZ$6:$AZ$17, 0)), "")</f>
        <v/>
      </c>
      <c r="V2973" s="12" t="str">
        <f t="shared" ca="1" si="234"/>
        <v/>
      </c>
      <c r="X2973" s="12" t="str">
        <f>IF($B2973="", "", IF(OR(ISNUMBER($B2973)=FALSE, $B2973&lt;Report!$AX$6, $B2973&gt;Report!$AY$17), "Red", ""))</f>
        <v/>
      </c>
    </row>
    <row r="2974" spans="1:24" x14ac:dyDescent="0.25">
      <c r="A2974" s="2"/>
      <c r="B2974" s="86"/>
      <c r="C2974" s="87"/>
      <c r="D2974" s="88"/>
      <c r="E2974" s="89"/>
      <c r="F2974" s="90"/>
      <c r="G2974" s="2"/>
      <c r="H2974" s="38" t="str">
        <f t="shared" si="230"/>
        <v/>
      </c>
      <c r="I2974" s="2"/>
      <c r="M2974" s="6" t="str">
        <f t="shared" si="231"/>
        <v/>
      </c>
      <c r="N2974" s="7" t="str">
        <f>IF($D2974="", "", IF(COUNTIF(Budgets!$T$11:$T$20, $D2974)&gt;0, $F$9, IF(COUNTIF(Budgets!$T$22:$T$46, $D2974)&gt;0, $E$9, "")))</f>
        <v/>
      </c>
      <c r="P2974" s="12" t="str">
        <f t="shared" si="232"/>
        <v/>
      </c>
      <c r="R2974" s="12" t="str">
        <f t="shared" si="233"/>
        <v/>
      </c>
      <c r="T2974" s="12" t="str">
        <f ca="1">IFERROR(INDEX(Report!$BE$6:$BE$17, MATCH($P2974, Report!$AZ$6:$AZ$17, 0)), "")</f>
        <v/>
      </c>
      <c r="V2974" s="12" t="str">
        <f t="shared" ca="1" si="234"/>
        <v/>
      </c>
      <c r="X2974" s="12" t="str">
        <f>IF($B2974="", "", IF(OR(ISNUMBER($B2974)=FALSE, $B2974&lt;Report!$AX$6, $B2974&gt;Report!$AY$17), "Red", ""))</f>
        <v/>
      </c>
    </row>
    <row r="2975" spans="1:24" x14ac:dyDescent="0.25">
      <c r="A2975" s="2"/>
      <c r="B2975" s="86"/>
      <c r="C2975" s="87"/>
      <c r="D2975" s="88"/>
      <c r="E2975" s="89"/>
      <c r="F2975" s="90"/>
      <c r="G2975" s="2"/>
      <c r="H2975" s="38" t="str">
        <f t="shared" si="230"/>
        <v/>
      </c>
      <c r="I2975" s="2"/>
      <c r="M2975" s="6" t="str">
        <f t="shared" si="231"/>
        <v/>
      </c>
      <c r="N2975" s="7" t="str">
        <f>IF($D2975="", "", IF(COUNTIF(Budgets!$T$11:$T$20, $D2975)&gt;0, $F$9, IF(COUNTIF(Budgets!$T$22:$T$46, $D2975)&gt;0, $E$9, "")))</f>
        <v/>
      </c>
      <c r="P2975" s="12" t="str">
        <f t="shared" si="232"/>
        <v/>
      </c>
      <c r="R2975" s="12" t="str">
        <f t="shared" si="233"/>
        <v/>
      </c>
      <c r="T2975" s="12" t="str">
        <f ca="1">IFERROR(INDEX(Report!$BE$6:$BE$17, MATCH($P2975, Report!$AZ$6:$AZ$17, 0)), "")</f>
        <v/>
      </c>
      <c r="V2975" s="12" t="str">
        <f t="shared" ca="1" si="234"/>
        <v/>
      </c>
      <c r="X2975" s="12" t="str">
        <f>IF($B2975="", "", IF(OR(ISNUMBER($B2975)=FALSE, $B2975&lt;Report!$AX$6, $B2975&gt;Report!$AY$17), "Red", ""))</f>
        <v/>
      </c>
    </row>
    <row r="2976" spans="1:24" x14ac:dyDescent="0.25">
      <c r="A2976" s="2"/>
      <c r="B2976" s="86"/>
      <c r="C2976" s="87"/>
      <c r="D2976" s="88"/>
      <c r="E2976" s="89"/>
      <c r="F2976" s="90"/>
      <c r="G2976" s="2"/>
      <c r="H2976" s="38" t="str">
        <f t="shared" si="230"/>
        <v/>
      </c>
      <c r="I2976" s="2"/>
      <c r="M2976" s="6" t="str">
        <f t="shared" si="231"/>
        <v/>
      </c>
      <c r="N2976" s="7" t="str">
        <f>IF($D2976="", "", IF(COUNTIF(Budgets!$T$11:$T$20, $D2976)&gt;0, $F$9, IF(COUNTIF(Budgets!$T$22:$T$46, $D2976)&gt;0, $E$9, "")))</f>
        <v/>
      </c>
      <c r="P2976" s="12" t="str">
        <f t="shared" si="232"/>
        <v/>
      </c>
      <c r="R2976" s="12" t="str">
        <f t="shared" si="233"/>
        <v/>
      </c>
      <c r="T2976" s="12" t="str">
        <f ca="1">IFERROR(INDEX(Report!$BE$6:$BE$17, MATCH($P2976, Report!$AZ$6:$AZ$17, 0)), "")</f>
        <v/>
      </c>
      <c r="V2976" s="12" t="str">
        <f t="shared" ca="1" si="234"/>
        <v/>
      </c>
      <c r="X2976" s="12" t="str">
        <f>IF($B2976="", "", IF(OR(ISNUMBER($B2976)=FALSE, $B2976&lt;Report!$AX$6, $B2976&gt;Report!$AY$17), "Red", ""))</f>
        <v/>
      </c>
    </row>
    <row r="2977" spans="1:24" x14ac:dyDescent="0.25">
      <c r="A2977" s="2"/>
      <c r="B2977" s="86"/>
      <c r="C2977" s="87"/>
      <c r="D2977" s="88"/>
      <c r="E2977" s="89"/>
      <c r="F2977" s="90"/>
      <c r="G2977" s="2"/>
      <c r="H2977" s="38" t="str">
        <f t="shared" si="230"/>
        <v/>
      </c>
      <c r="I2977" s="2"/>
      <c r="M2977" s="6" t="str">
        <f t="shared" si="231"/>
        <v/>
      </c>
      <c r="N2977" s="7" t="str">
        <f>IF($D2977="", "", IF(COUNTIF(Budgets!$T$11:$T$20, $D2977)&gt;0, $F$9, IF(COUNTIF(Budgets!$T$22:$T$46, $D2977)&gt;0, $E$9, "")))</f>
        <v/>
      </c>
      <c r="P2977" s="12" t="str">
        <f t="shared" si="232"/>
        <v/>
      </c>
      <c r="R2977" s="12" t="str">
        <f t="shared" si="233"/>
        <v/>
      </c>
      <c r="T2977" s="12" t="str">
        <f ca="1">IFERROR(INDEX(Report!$BE$6:$BE$17, MATCH($P2977, Report!$AZ$6:$AZ$17, 0)), "")</f>
        <v/>
      </c>
      <c r="V2977" s="12" t="str">
        <f t="shared" ca="1" si="234"/>
        <v/>
      </c>
      <c r="X2977" s="12" t="str">
        <f>IF($B2977="", "", IF(OR(ISNUMBER($B2977)=FALSE, $B2977&lt;Report!$AX$6, $B2977&gt;Report!$AY$17), "Red", ""))</f>
        <v/>
      </c>
    </row>
    <row r="2978" spans="1:24" x14ac:dyDescent="0.25">
      <c r="A2978" s="2"/>
      <c r="B2978" s="86"/>
      <c r="C2978" s="87"/>
      <c r="D2978" s="88"/>
      <c r="E2978" s="89"/>
      <c r="F2978" s="90"/>
      <c r="G2978" s="2"/>
      <c r="H2978" s="38" t="str">
        <f t="shared" si="230"/>
        <v/>
      </c>
      <c r="I2978" s="2"/>
      <c r="M2978" s="6" t="str">
        <f t="shared" si="231"/>
        <v/>
      </c>
      <c r="N2978" s="7" t="str">
        <f>IF($D2978="", "", IF(COUNTIF(Budgets!$T$11:$T$20, $D2978)&gt;0, $F$9, IF(COUNTIF(Budgets!$T$22:$T$46, $D2978)&gt;0, $E$9, "")))</f>
        <v/>
      </c>
      <c r="P2978" s="12" t="str">
        <f t="shared" si="232"/>
        <v/>
      </c>
      <c r="R2978" s="12" t="str">
        <f t="shared" si="233"/>
        <v/>
      </c>
      <c r="T2978" s="12" t="str">
        <f ca="1">IFERROR(INDEX(Report!$BE$6:$BE$17, MATCH($P2978, Report!$AZ$6:$AZ$17, 0)), "")</f>
        <v/>
      </c>
      <c r="V2978" s="12" t="str">
        <f t="shared" ca="1" si="234"/>
        <v/>
      </c>
      <c r="X2978" s="12" t="str">
        <f>IF($B2978="", "", IF(OR(ISNUMBER($B2978)=FALSE, $B2978&lt;Report!$AX$6, $B2978&gt;Report!$AY$17), "Red", ""))</f>
        <v/>
      </c>
    </row>
    <row r="2979" spans="1:24" x14ac:dyDescent="0.25">
      <c r="A2979" s="2"/>
      <c r="B2979" s="86"/>
      <c r="C2979" s="87"/>
      <c r="D2979" s="88"/>
      <c r="E2979" s="89"/>
      <c r="F2979" s="90"/>
      <c r="G2979" s="2"/>
      <c r="H2979" s="38" t="str">
        <f t="shared" si="230"/>
        <v/>
      </c>
      <c r="I2979" s="2"/>
      <c r="M2979" s="6" t="str">
        <f t="shared" si="231"/>
        <v/>
      </c>
      <c r="N2979" s="7" t="str">
        <f>IF($D2979="", "", IF(COUNTIF(Budgets!$T$11:$T$20, $D2979)&gt;0, $F$9, IF(COUNTIF(Budgets!$T$22:$T$46, $D2979)&gt;0, $E$9, "")))</f>
        <v/>
      </c>
      <c r="P2979" s="12" t="str">
        <f t="shared" si="232"/>
        <v/>
      </c>
      <c r="R2979" s="12" t="str">
        <f t="shared" si="233"/>
        <v/>
      </c>
      <c r="T2979" s="12" t="str">
        <f ca="1">IFERROR(INDEX(Report!$BE$6:$BE$17, MATCH($P2979, Report!$AZ$6:$AZ$17, 0)), "")</f>
        <v/>
      </c>
      <c r="V2979" s="12" t="str">
        <f t="shared" ca="1" si="234"/>
        <v/>
      </c>
      <c r="X2979" s="12" t="str">
        <f>IF($B2979="", "", IF(OR(ISNUMBER($B2979)=FALSE, $B2979&lt;Report!$AX$6, $B2979&gt;Report!$AY$17), "Red", ""))</f>
        <v/>
      </c>
    </row>
    <row r="2980" spans="1:24" x14ac:dyDescent="0.25">
      <c r="A2980" s="2"/>
      <c r="B2980" s="86"/>
      <c r="C2980" s="87"/>
      <c r="D2980" s="88"/>
      <c r="E2980" s="89"/>
      <c r="F2980" s="90"/>
      <c r="G2980" s="2"/>
      <c r="H2980" s="38" t="str">
        <f t="shared" si="230"/>
        <v/>
      </c>
      <c r="I2980" s="2"/>
      <c r="M2980" s="6" t="str">
        <f t="shared" si="231"/>
        <v/>
      </c>
      <c r="N2980" s="7" t="str">
        <f>IF($D2980="", "", IF(COUNTIF(Budgets!$T$11:$T$20, $D2980)&gt;0, $F$9, IF(COUNTIF(Budgets!$T$22:$T$46, $D2980)&gt;0, $E$9, "")))</f>
        <v/>
      </c>
      <c r="P2980" s="12" t="str">
        <f t="shared" si="232"/>
        <v/>
      </c>
      <c r="R2980" s="12" t="str">
        <f t="shared" si="233"/>
        <v/>
      </c>
      <c r="T2980" s="12" t="str">
        <f ca="1">IFERROR(INDEX(Report!$BE$6:$BE$17, MATCH($P2980, Report!$AZ$6:$AZ$17, 0)), "")</f>
        <v/>
      </c>
      <c r="V2980" s="12" t="str">
        <f t="shared" ca="1" si="234"/>
        <v/>
      </c>
      <c r="X2980" s="12" t="str">
        <f>IF($B2980="", "", IF(OR(ISNUMBER($B2980)=FALSE, $B2980&lt;Report!$AX$6, $B2980&gt;Report!$AY$17), "Red", ""))</f>
        <v/>
      </c>
    </row>
    <row r="2981" spans="1:24" x14ac:dyDescent="0.25">
      <c r="A2981" s="2"/>
      <c r="B2981" s="86"/>
      <c r="C2981" s="87"/>
      <c r="D2981" s="88"/>
      <c r="E2981" s="89"/>
      <c r="F2981" s="90"/>
      <c r="G2981" s="2"/>
      <c r="H2981" s="38" t="str">
        <f t="shared" si="230"/>
        <v/>
      </c>
      <c r="I2981" s="2"/>
      <c r="M2981" s="6" t="str">
        <f t="shared" si="231"/>
        <v/>
      </c>
      <c r="N2981" s="7" t="str">
        <f>IF($D2981="", "", IF(COUNTIF(Budgets!$T$11:$T$20, $D2981)&gt;0, $F$9, IF(COUNTIF(Budgets!$T$22:$T$46, $D2981)&gt;0, $E$9, "")))</f>
        <v/>
      </c>
      <c r="P2981" s="12" t="str">
        <f t="shared" si="232"/>
        <v/>
      </c>
      <c r="R2981" s="12" t="str">
        <f t="shared" si="233"/>
        <v/>
      </c>
      <c r="T2981" s="12" t="str">
        <f ca="1">IFERROR(INDEX(Report!$BE$6:$BE$17, MATCH($P2981, Report!$AZ$6:$AZ$17, 0)), "")</f>
        <v/>
      </c>
      <c r="V2981" s="12" t="str">
        <f t="shared" ca="1" si="234"/>
        <v/>
      </c>
      <c r="X2981" s="12" t="str">
        <f>IF($B2981="", "", IF(OR(ISNUMBER($B2981)=FALSE, $B2981&lt;Report!$AX$6, $B2981&gt;Report!$AY$17), "Red", ""))</f>
        <v/>
      </c>
    </row>
    <row r="2982" spans="1:24" x14ac:dyDescent="0.25">
      <c r="A2982" s="2"/>
      <c r="B2982" s="86"/>
      <c r="C2982" s="87"/>
      <c r="D2982" s="88"/>
      <c r="E2982" s="89"/>
      <c r="F2982" s="90"/>
      <c r="G2982" s="2"/>
      <c r="H2982" s="38" t="str">
        <f t="shared" si="230"/>
        <v/>
      </c>
      <c r="I2982" s="2"/>
      <c r="M2982" s="6" t="str">
        <f t="shared" si="231"/>
        <v/>
      </c>
      <c r="N2982" s="7" t="str">
        <f>IF($D2982="", "", IF(COUNTIF(Budgets!$T$11:$T$20, $D2982)&gt;0, $F$9, IF(COUNTIF(Budgets!$T$22:$T$46, $D2982)&gt;0, $E$9, "")))</f>
        <v/>
      </c>
      <c r="P2982" s="12" t="str">
        <f t="shared" si="232"/>
        <v/>
      </c>
      <c r="R2982" s="12" t="str">
        <f t="shared" si="233"/>
        <v/>
      </c>
      <c r="T2982" s="12" t="str">
        <f ca="1">IFERROR(INDEX(Report!$BE$6:$BE$17, MATCH($P2982, Report!$AZ$6:$AZ$17, 0)), "")</f>
        <v/>
      </c>
      <c r="V2982" s="12" t="str">
        <f t="shared" ca="1" si="234"/>
        <v/>
      </c>
      <c r="X2982" s="12" t="str">
        <f>IF($B2982="", "", IF(OR(ISNUMBER($B2982)=FALSE, $B2982&lt;Report!$AX$6, $B2982&gt;Report!$AY$17), "Red", ""))</f>
        <v/>
      </c>
    </row>
    <row r="2983" spans="1:24" x14ac:dyDescent="0.25">
      <c r="A2983" s="2"/>
      <c r="B2983" s="86"/>
      <c r="C2983" s="87"/>
      <c r="D2983" s="88"/>
      <c r="E2983" s="89"/>
      <c r="F2983" s="90"/>
      <c r="G2983" s="2"/>
      <c r="H2983" s="38" t="str">
        <f t="shared" si="230"/>
        <v/>
      </c>
      <c r="I2983" s="2"/>
      <c r="M2983" s="6" t="str">
        <f t="shared" si="231"/>
        <v/>
      </c>
      <c r="N2983" s="7" t="str">
        <f>IF($D2983="", "", IF(COUNTIF(Budgets!$T$11:$T$20, $D2983)&gt;0, $F$9, IF(COUNTIF(Budgets!$T$22:$T$46, $D2983)&gt;0, $E$9, "")))</f>
        <v/>
      </c>
      <c r="P2983" s="12" t="str">
        <f t="shared" si="232"/>
        <v/>
      </c>
      <c r="R2983" s="12" t="str">
        <f t="shared" si="233"/>
        <v/>
      </c>
      <c r="T2983" s="12" t="str">
        <f ca="1">IFERROR(INDEX(Report!$BE$6:$BE$17, MATCH($P2983, Report!$AZ$6:$AZ$17, 0)), "")</f>
        <v/>
      </c>
      <c r="V2983" s="12" t="str">
        <f t="shared" ca="1" si="234"/>
        <v/>
      </c>
      <c r="X2983" s="12" t="str">
        <f>IF($B2983="", "", IF(OR(ISNUMBER($B2983)=FALSE, $B2983&lt;Report!$AX$6, $B2983&gt;Report!$AY$17), "Red", ""))</f>
        <v/>
      </c>
    </row>
    <row r="2984" spans="1:24" x14ac:dyDescent="0.25">
      <c r="A2984" s="2"/>
      <c r="B2984" s="86"/>
      <c r="C2984" s="87"/>
      <c r="D2984" s="88"/>
      <c r="E2984" s="89"/>
      <c r="F2984" s="90"/>
      <c r="G2984" s="2"/>
      <c r="H2984" s="38" t="str">
        <f t="shared" si="230"/>
        <v/>
      </c>
      <c r="I2984" s="2"/>
      <c r="M2984" s="6" t="str">
        <f t="shared" si="231"/>
        <v/>
      </c>
      <c r="N2984" s="7" t="str">
        <f>IF($D2984="", "", IF(COUNTIF(Budgets!$T$11:$T$20, $D2984)&gt;0, $F$9, IF(COUNTIF(Budgets!$T$22:$T$46, $D2984)&gt;0, $E$9, "")))</f>
        <v/>
      </c>
      <c r="P2984" s="12" t="str">
        <f t="shared" si="232"/>
        <v/>
      </c>
      <c r="R2984" s="12" t="str">
        <f t="shared" si="233"/>
        <v/>
      </c>
      <c r="T2984" s="12" t="str">
        <f ca="1">IFERROR(INDEX(Report!$BE$6:$BE$17, MATCH($P2984, Report!$AZ$6:$AZ$17, 0)), "")</f>
        <v/>
      </c>
      <c r="V2984" s="12" t="str">
        <f t="shared" ca="1" si="234"/>
        <v/>
      </c>
      <c r="X2984" s="12" t="str">
        <f>IF($B2984="", "", IF(OR(ISNUMBER($B2984)=FALSE, $B2984&lt;Report!$AX$6, $B2984&gt;Report!$AY$17), "Red", ""))</f>
        <v/>
      </c>
    </row>
    <row r="2985" spans="1:24" x14ac:dyDescent="0.25">
      <c r="A2985" s="2"/>
      <c r="B2985" s="86"/>
      <c r="C2985" s="87"/>
      <c r="D2985" s="88"/>
      <c r="E2985" s="89"/>
      <c r="F2985" s="90"/>
      <c r="G2985" s="2"/>
      <c r="H2985" s="38" t="str">
        <f t="shared" si="230"/>
        <v/>
      </c>
      <c r="I2985" s="2"/>
      <c r="M2985" s="6" t="str">
        <f t="shared" si="231"/>
        <v/>
      </c>
      <c r="N2985" s="7" t="str">
        <f>IF($D2985="", "", IF(COUNTIF(Budgets!$T$11:$T$20, $D2985)&gt;0, $F$9, IF(COUNTIF(Budgets!$T$22:$T$46, $D2985)&gt;0, $E$9, "")))</f>
        <v/>
      </c>
      <c r="P2985" s="12" t="str">
        <f t="shared" si="232"/>
        <v/>
      </c>
      <c r="R2985" s="12" t="str">
        <f t="shared" si="233"/>
        <v/>
      </c>
      <c r="T2985" s="12" t="str">
        <f ca="1">IFERROR(INDEX(Report!$BE$6:$BE$17, MATCH($P2985, Report!$AZ$6:$AZ$17, 0)), "")</f>
        <v/>
      </c>
      <c r="V2985" s="12" t="str">
        <f t="shared" ca="1" si="234"/>
        <v/>
      </c>
      <c r="X2985" s="12" t="str">
        <f>IF($B2985="", "", IF(OR(ISNUMBER($B2985)=FALSE, $B2985&lt;Report!$AX$6, $B2985&gt;Report!$AY$17), "Red", ""))</f>
        <v/>
      </c>
    </row>
    <row r="2986" spans="1:24" x14ac:dyDescent="0.25">
      <c r="A2986" s="2"/>
      <c r="B2986" s="86"/>
      <c r="C2986" s="87"/>
      <c r="D2986" s="88"/>
      <c r="E2986" s="89"/>
      <c r="F2986" s="90"/>
      <c r="G2986" s="2"/>
      <c r="H2986" s="38" t="str">
        <f t="shared" si="230"/>
        <v/>
      </c>
      <c r="I2986" s="2"/>
      <c r="M2986" s="6" t="str">
        <f t="shared" si="231"/>
        <v/>
      </c>
      <c r="N2986" s="7" t="str">
        <f>IF($D2986="", "", IF(COUNTIF(Budgets!$T$11:$T$20, $D2986)&gt;0, $F$9, IF(COUNTIF(Budgets!$T$22:$T$46, $D2986)&gt;0, $E$9, "")))</f>
        <v/>
      </c>
      <c r="P2986" s="12" t="str">
        <f t="shared" si="232"/>
        <v/>
      </c>
      <c r="R2986" s="12" t="str">
        <f t="shared" si="233"/>
        <v/>
      </c>
      <c r="T2986" s="12" t="str">
        <f ca="1">IFERROR(INDEX(Report!$BE$6:$BE$17, MATCH($P2986, Report!$AZ$6:$AZ$17, 0)), "")</f>
        <v/>
      </c>
      <c r="V2986" s="12" t="str">
        <f t="shared" ca="1" si="234"/>
        <v/>
      </c>
      <c r="X2986" s="12" t="str">
        <f>IF($B2986="", "", IF(OR(ISNUMBER($B2986)=FALSE, $B2986&lt;Report!$AX$6, $B2986&gt;Report!$AY$17), "Red", ""))</f>
        <v/>
      </c>
    </row>
    <row r="2987" spans="1:24" x14ac:dyDescent="0.25">
      <c r="A2987" s="2"/>
      <c r="B2987" s="86"/>
      <c r="C2987" s="87"/>
      <c r="D2987" s="88"/>
      <c r="E2987" s="89"/>
      <c r="F2987" s="90"/>
      <c r="G2987" s="2"/>
      <c r="H2987" s="38" t="str">
        <f t="shared" si="230"/>
        <v/>
      </c>
      <c r="I2987" s="2"/>
      <c r="M2987" s="6" t="str">
        <f t="shared" si="231"/>
        <v/>
      </c>
      <c r="N2987" s="7" t="str">
        <f>IF($D2987="", "", IF(COUNTIF(Budgets!$T$11:$T$20, $D2987)&gt;0, $F$9, IF(COUNTIF(Budgets!$T$22:$T$46, $D2987)&gt;0, $E$9, "")))</f>
        <v/>
      </c>
      <c r="P2987" s="12" t="str">
        <f t="shared" si="232"/>
        <v/>
      </c>
      <c r="R2987" s="12" t="str">
        <f t="shared" si="233"/>
        <v/>
      </c>
      <c r="T2987" s="12" t="str">
        <f ca="1">IFERROR(INDEX(Report!$BE$6:$BE$17, MATCH($P2987, Report!$AZ$6:$AZ$17, 0)), "")</f>
        <v/>
      </c>
      <c r="V2987" s="12" t="str">
        <f t="shared" ca="1" si="234"/>
        <v/>
      </c>
      <c r="X2987" s="12" t="str">
        <f>IF($B2987="", "", IF(OR(ISNUMBER($B2987)=FALSE, $B2987&lt;Report!$AX$6, $B2987&gt;Report!$AY$17), "Red", ""))</f>
        <v/>
      </c>
    </row>
    <row r="2988" spans="1:24" x14ac:dyDescent="0.25">
      <c r="A2988" s="2"/>
      <c r="B2988" s="86"/>
      <c r="C2988" s="87"/>
      <c r="D2988" s="88"/>
      <c r="E2988" s="89"/>
      <c r="F2988" s="90"/>
      <c r="G2988" s="2"/>
      <c r="H2988" s="38" t="str">
        <f t="shared" si="230"/>
        <v/>
      </c>
      <c r="I2988" s="2"/>
      <c r="M2988" s="6" t="str">
        <f t="shared" si="231"/>
        <v/>
      </c>
      <c r="N2988" s="7" t="str">
        <f>IF($D2988="", "", IF(COUNTIF(Budgets!$T$11:$T$20, $D2988)&gt;0, $F$9, IF(COUNTIF(Budgets!$T$22:$T$46, $D2988)&gt;0, $E$9, "")))</f>
        <v/>
      </c>
      <c r="P2988" s="12" t="str">
        <f t="shared" si="232"/>
        <v/>
      </c>
      <c r="R2988" s="12" t="str">
        <f t="shared" si="233"/>
        <v/>
      </c>
      <c r="T2988" s="12" t="str">
        <f ca="1">IFERROR(INDEX(Report!$BE$6:$BE$17, MATCH($P2988, Report!$AZ$6:$AZ$17, 0)), "")</f>
        <v/>
      </c>
      <c r="V2988" s="12" t="str">
        <f t="shared" ca="1" si="234"/>
        <v/>
      </c>
      <c r="X2988" s="12" t="str">
        <f>IF($B2988="", "", IF(OR(ISNUMBER($B2988)=FALSE, $B2988&lt;Report!$AX$6, $B2988&gt;Report!$AY$17), "Red", ""))</f>
        <v/>
      </c>
    </row>
    <row r="2989" spans="1:24" x14ac:dyDescent="0.25">
      <c r="A2989" s="2"/>
      <c r="B2989" s="86"/>
      <c r="C2989" s="87"/>
      <c r="D2989" s="88"/>
      <c r="E2989" s="89"/>
      <c r="F2989" s="90"/>
      <c r="G2989" s="2"/>
      <c r="H2989" s="38" t="str">
        <f t="shared" si="230"/>
        <v/>
      </c>
      <c r="I2989" s="2"/>
      <c r="M2989" s="6" t="str">
        <f t="shared" si="231"/>
        <v/>
      </c>
      <c r="N2989" s="7" t="str">
        <f>IF($D2989="", "", IF(COUNTIF(Budgets!$T$11:$T$20, $D2989)&gt;0, $F$9, IF(COUNTIF(Budgets!$T$22:$T$46, $D2989)&gt;0, $E$9, "")))</f>
        <v/>
      </c>
      <c r="P2989" s="12" t="str">
        <f t="shared" si="232"/>
        <v/>
      </c>
      <c r="R2989" s="12" t="str">
        <f t="shared" si="233"/>
        <v/>
      </c>
      <c r="T2989" s="12" t="str">
        <f ca="1">IFERROR(INDEX(Report!$BE$6:$BE$17, MATCH($P2989, Report!$AZ$6:$AZ$17, 0)), "")</f>
        <v/>
      </c>
      <c r="V2989" s="12" t="str">
        <f t="shared" ca="1" si="234"/>
        <v/>
      </c>
      <c r="X2989" s="12" t="str">
        <f>IF($B2989="", "", IF(OR(ISNUMBER($B2989)=FALSE, $B2989&lt;Report!$AX$6, $B2989&gt;Report!$AY$17), "Red", ""))</f>
        <v/>
      </c>
    </row>
    <row r="2990" spans="1:24" x14ac:dyDescent="0.25">
      <c r="A2990" s="2"/>
      <c r="B2990" s="86"/>
      <c r="C2990" s="87"/>
      <c r="D2990" s="88"/>
      <c r="E2990" s="89"/>
      <c r="F2990" s="90"/>
      <c r="G2990" s="2"/>
      <c r="H2990" s="38" t="str">
        <f t="shared" si="230"/>
        <v/>
      </c>
      <c r="I2990" s="2"/>
      <c r="M2990" s="6" t="str">
        <f t="shared" si="231"/>
        <v/>
      </c>
      <c r="N2990" s="7" t="str">
        <f>IF($D2990="", "", IF(COUNTIF(Budgets!$T$11:$T$20, $D2990)&gt;0, $F$9, IF(COUNTIF(Budgets!$T$22:$T$46, $D2990)&gt;0, $E$9, "")))</f>
        <v/>
      </c>
      <c r="P2990" s="12" t="str">
        <f t="shared" si="232"/>
        <v/>
      </c>
      <c r="R2990" s="12" t="str">
        <f t="shared" si="233"/>
        <v/>
      </c>
      <c r="T2990" s="12" t="str">
        <f ca="1">IFERROR(INDEX(Report!$BE$6:$BE$17, MATCH($P2990, Report!$AZ$6:$AZ$17, 0)), "")</f>
        <v/>
      </c>
      <c r="V2990" s="12" t="str">
        <f t="shared" ca="1" si="234"/>
        <v/>
      </c>
      <c r="X2990" s="12" t="str">
        <f>IF($B2990="", "", IF(OR(ISNUMBER($B2990)=FALSE, $B2990&lt;Report!$AX$6, $B2990&gt;Report!$AY$17), "Red", ""))</f>
        <v/>
      </c>
    </row>
    <row r="2991" spans="1:24" x14ac:dyDescent="0.25">
      <c r="A2991" s="2"/>
      <c r="B2991" s="86"/>
      <c r="C2991" s="87"/>
      <c r="D2991" s="88"/>
      <c r="E2991" s="89"/>
      <c r="F2991" s="90"/>
      <c r="G2991" s="2"/>
      <c r="H2991" s="38" t="str">
        <f t="shared" si="230"/>
        <v/>
      </c>
      <c r="I2991" s="2"/>
      <c r="M2991" s="6" t="str">
        <f t="shared" si="231"/>
        <v/>
      </c>
      <c r="N2991" s="7" t="str">
        <f>IF($D2991="", "", IF(COUNTIF(Budgets!$T$11:$T$20, $D2991)&gt;0, $F$9, IF(COUNTIF(Budgets!$T$22:$T$46, $D2991)&gt;0, $E$9, "")))</f>
        <v/>
      </c>
      <c r="P2991" s="12" t="str">
        <f t="shared" si="232"/>
        <v/>
      </c>
      <c r="R2991" s="12" t="str">
        <f t="shared" si="233"/>
        <v/>
      </c>
      <c r="T2991" s="12" t="str">
        <f ca="1">IFERROR(INDEX(Report!$BE$6:$BE$17, MATCH($P2991, Report!$AZ$6:$AZ$17, 0)), "")</f>
        <v/>
      </c>
      <c r="V2991" s="12" t="str">
        <f t="shared" ca="1" si="234"/>
        <v/>
      </c>
      <c r="X2991" s="12" t="str">
        <f>IF($B2991="", "", IF(OR(ISNUMBER($B2991)=FALSE, $B2991&lt;Report!$AX$6, $B2991&gt;Report!$AY$17), "Red", ""))</f>
        <v/>
      </c>
    </row>
    <row r="2992" spans="1:24" x14ac:dyDescent="0.25">
      <c r="A2992" s="2"/>
      <c r="B2992" s="86"/>
      <c r="C2992" s="87"/>
      <c r="D2992" s="88"/>
      <c r="E2992" s="89"/>
      <c r="F2992" s="90"/>
      <c r="G2992" s="2"/>
      <c r="H2992" s="38" t="str">
        <f t="shared" si="230"/>
        <v/>
      </c>
      <c r="I2992" s="2"/>
      <c r="M2992" s="6" t="str">
        <f t="shared" si="231"/>
        <v/>
      </c>
      <c r="N2992" s="7" t="str">
        <f>IF($D2992="", "", IF(COUNTIF(Budgets!$T$11:$T$20, $D2992)&gt;0, $F$9, IF(COUNTIF(Budgets!$T$22:$T$46, $D2992)&gt;0, $E$9, "")))</f>
        <v/>
      </c>
      <c r="P2992" s="12" t="str">
        <f t="shared" si="232"/>
        <v/>
      </c>
      <c r="R2992" s="12" t="str">
        <f t="shared" si="233"/>
        <v/>
      </c>
      <c r="T2992" s="12" t="str">
        <f ca="1">IFERROR(INDEX(Report!$BE$6:$BE$17, MATCH($P2992, Report!$AZ$6:$AZ$17, 0)), "")</f>
        <v/>
      </c>
      <c r="V2992" s="12" t="str">
        <f t="shared" ca="1" si="234"/>
        <v/>
      </c>
      <c r="X2992" s="12" t="str">
        <f>IF($B2992="", "", IF(OR(ISNUMBER($B2992)=FALSE, $B2992&lt;Report!$AX$6, $B2992&gt;Report!$AY$17), "Red", ""))</f>
        <v/>
      </c>
    </row>
    <row r="2993" spans="1:24" x14ac:dyDescent="0.25">
      <c r="A2993" s="2"/>
      <c r="B2993" s="86"/>
      <c r="C2993" s="87"/>
      <c r="D2993" s="88"/>
      <c r="E2993" s="89"/>
      <c r="F2993" s="90"/>
      <c r="G2993" s="2"/>
      <c r="H2993" s="38" t="str">
        <f t="shared" si="230"/>
        <v/>
      </c>
      <c r="I2993" s="2"/>
      <c r="M2993" s="6" t="str">
        <f t="shared" si="231"/>
        <v/>
      </c>
      <c r="N2993" s="7" t="str">
        <f>IF($D2993="", "", IF(COUNTIF(Budgets!$T$11:$T$20, $D2993)&gt;0, $F$9, IF(COUNTIF(Budgets!$T$22:$T$46, $D2993)&gt;0, $E$9, "")))</f>
        <v/>
      </c>
      <c r="P2993" s="12" t="str">
        <f t="shared" si="232"/>
        <v/>
      </c>
      <c r="R2993" s="12" t="str">
        <f t="shared" si="233"/>
        <v/>
      </c>
      <c r="T2993" s="12" t="str">
        <f ca="1">IFERROR(INDEX(Report!$BE$6:$BE$17, MATCH($P2993, Report!$AZ$6:$AZ$17, 0)), "")</f>
        <v/>
      </c>
      <c r="V2993" s="12" t="str">
        <f t="shared" ca="1" si="234"/>
        <v/>
      </c>
      <c r="X2993" s="12" t="str">
        <f>IF($B2993="", "", IF(OR(ISNUMBER($B2993)=FALSE, $B2993&lt;Report!$AX$6, $B2993&gt;Report!$AY$17), "Red", ""))</f>
        <v/>
      </c>
    </row>
    <row r="2994" spans="1:24" x14ac:dyDescent="0.25">
      <c r="A2994" s="2"/>
      <c r="B2994" s="86"/>
      <c r="C2994" s="87"/>
      <c r="D2994" s="88"/>
      <c r="E2994" s="89"/>
      <c r="F2994" s="90"/>
      <c r="G2994" s="2"/>
      <c r="H2994" s="38" t="str">
        <f t="shared" si="230"/>
        <v/>
      </c>
      <c r="I2994" s="2"/>
      <c r="M2994" s="6" t="str">
        <f t="shared" si="231"/>
        <v/>
      </c>
      <c r="N2994" s="7" t="str">
        <f>IF($D2994="", "", IF(COUNTIF(Budgets!$T$11:$T$20, $D2994)&gt;0, $F$9, IF(COUNTIF(Budgets!$T$22:$T$46, $D2994)&gt;0, $E$9, "")))</f>
        <v/>
      </c>
      <c r="P2994" s="12" t="str">
        <f t="shared" si="232"/>
        <v/>
      </c>
      <c r="R2994" s="12" t="str">
        <f t="shared" si="233"/>
        <v/>
      </c>
      <c r="T2994" s="12" t="str">
        <f ca="1">IFERROR(INDEX(Report!$BE$6:$BE$17, MATCH($P2994, Report!$AZ$6:$AZ$17, 0)), "")</f>
        <v/>
      </c>
      <c r="V2994" s="12" t="str">
        <f t="shared" ca="1" si="234"/>
        <v/>
      </c>
      <c r="X2994" s="12" t="str">
        <f>IF($B2994="", "", IF(OR(ISNUMBER($B2994)=FALSE, $B2994&lt;Report!$AX$6, $B2994&gt;Report!$AY$17), "Red", ""))</f>
        <v/>
      </c>
    </row>
    <row r="2995" spans="1:24" x14ac:dyDescent="0.25">
      <c r="A2995" s="2"/>
      <c r="B2995" s="86"/>
      <c r="C2995" s="87"/>
      <c r="D2995" s="88"/>
      <c r="E2995" s="89"/>
      <c r="F2995" s="90"/>
      <c r="G2995" s="2"/>
      <c r="H2995" s="38" t="str">
        <f t="shared" si="230"/>
        <v/>
      </c>
      <c r="I2995" s="2"/>
      <c r="M2995" s="6" t="str">
        <f t="shared" si="231"/>
        <v/>
      </c>
      <c r="N2995" s="7" t="str">
        <f>IF($D2995="", "", IF(COUNTIF(Budgets!$T$11:$T$20, $D2995)&gt;0, $F$9, IF(COUNTIF(Budgets!$T$22:$T$46, $D2995)&gt;0, $E$9, "")))</f>
        <v/>
      </c>
      <c r="P2995" s="12" t="str">
        <f t="shared" si="232"/>
        <v/>
      </c>
      <c r="R2995" s="12" t="str">
        <f t="shared" si="233"/>
        <v/>
      </c>
      <c r="T2995" s="12" t="str">
        <f ca="1">IFERROR(INDEX(Report!$BE$6:$BE$17, MATCH($P2995, Report!$AZ$6:$AZ$17, 0)), "")</f>
        <v/>
      </c>
      <c r="V2995" s="12" t="str">
        <f t="shared" ca="1" si="234"/>
        <v/>
      </c>
      <c r="X2995" s="12" t="str">
        <f>IF($B2995="", "", IF(OR(ISNUMBER($B2995)=FALSE, $B2995&lt;Report!$AX$6, $B2995&gt;Report!$AY$17), "Red", ""))</f>
        <v/>
      </c>
    </row>
    <row r="2996" spans="1:24" x14ac:dyDescent="0.25">
      <c r="A2996" s="2"/>
      <c r="B2996" s="86"/>
      <c r="C2996" s="87"/>
      <c r="D2996" s="88"/>
      <c r="E2996" s="89"/>
      <c r="F2996" s="90"/>
      <c r="G2996" s="2"/>
      <c r="H2996" s="38" t="str">
        <f t="shared" si="230"/>
        <v/>
      </c>
      <c r="I2996" s="2"/>
      <c r="M2996" s="6" t="str">
        <f t="shared" si="231"/>
        <v/>
      </c>
      <c r="N2996" s="7" t="str">
        <f>IF($D2996="", "", IF(COUNTIF(Budgets!$T$11:$T$20, $D2996)&gt;0, $F$9, IF(COUNTIF(Budgets!$T$22:$T$46, $D2996)&gt;0, $E$9, "")))</f>
        <v/>
      </c>
      <c r="P2996" s="12" t="str">
        <f t="shared" si="232"/>
        <v/>
      </c>
      <c r="R2996" s="12" t="str">
        <f t="shared" si="233"/>
        <v/>
      </c>
      <c r="T2996" s="12" t="str">
        <f ca="1">IFERROR(INDEX(Report!$BE$6:$BE$17, MATCH($P2996, Report!$AZ$6:$AZ$17, 0)), "")</f>
        <v/>
      </c>
      <c r="V2996" s="12" t="str">
        <f t="shared" ca="1" si="234"/>
        <v/>
      </c>
      <c r="X2996" s="12" t="str">
        <f>IF($B2996="", "", IF(OR(ISNUMBER($B2996)=FALSE, $B2996&lt;Report!$AX$6, $B2996&gt;Report!$AY$17), "Red", ""))</f>
        <v/>
      </c>
    </row>
    <row r="2997" spans="1:24" x14ac:dyDescent="0.25">
      <c r="A2997" s="2"/>
      <c r="B2997" s="86"/>
      <c r="C2997" s="87"/>
      <c r="D2997" s="88"/>
      <c r="E2997" s="89"/>
      <c r="F2997" s="90"/>
      <c r="G2997" s="2"/>
      <c r="H2997" s="38" t="str">
        <f t="shared" si="230"/>
        <v/>
      </c>
      <c r="I2997" s="2"/>
      <c r="M2997" s="6" t="str">
        <f t="shared" si="231"/>
        <v/>
      </c>
      <c r="N2997" s="7" t="str">
        <f>IF($D2997="", "", IF(COUNTIF(Budgets!$T$11:$T$20, $D2997)&gt;0, $F$9, IF(COUNTIF(Budgets!$T$22:$T$46, $D2997)&gt;0, $E$9, "")))</f>
        <v/>
      </c>
      <c r="P2997" s="12" t="str">
        <f t="shared" si="232"/>
        <v/>
      </c>
      <c r="R2997" s="12" t="str">
        <f t="shared" si="233"/>
        <v/>
      </c>
      <c r="T2997" s="12" t="str">
        <f ca="1">IFERROR(INDEX(Report!$BE$6:$BE$17, MATCH($P2997, Report!$AZ$6:$AZ$17, 0)), "")</f>
        <v/>
      </c>
      <c r="V2997" s="12" t="str">
        <f t="shared" ca="1" si="234"/>
        <v/>
      </c>
      <c r="X2997" s="12" t="str">
        <f>IF($B2997="", "", IF(OR(ISNUMBER($B2997)=FALSE, $B2997&lt;Report!$AX$6, $B2997&gt;Report!$AY$17), "Red", ""))</f>
        <v/>
      </c>
    </row>
    <row r="2998" spans="1:24" x14ac:dyDescent="0.25">
      <c r="A2998" s="2"/>
      <c r="B2998" s="86"/>
      <c r="C2998" s="87"/>
      <c r="D2998" s="88"/>
      <c r="E2998" s="89"/>
      <c r="F2998" s="90"/>
      <c r="G2998" s="2"/>
      <c r="H2998" s="38" t="str">
        <f t="shared" si="230"/>
        <v/>
      </c>
      <c r="I2998" s="2"/>
      <c r="M2998" s="6" t="str">
        <f t="shared" si="231"/>
        <v/>
      </c>
      <c r="N2998" s="7" t="str">
        <f>IF($D2998="", "", IF(COUNTIF(Budgets!$T$11:$T$20, $D2998)&gt;0, $F$9, IF(COUNTIF(Budgets!$T$22:$T$46, $D2998)&gt;0, $E$9, "")))</f>
        <v/>
      </c>
      <c r="P2998" s="12" t="str">
        <f t="shared" si="232"/>
        <v/>
      </c>
      <c r="R2998" s="12" t="str">
        <f t="shared" si="233"/>
        <v/>
      </c>
      <c r="T2998" s="12" t="str">
        <f ca="1">IFERROR(INDEX(Report!$BE$6:$BE$17, MATCH($P2998, Report!$AZ$6:$AZ$17, 0)), "")</f>
        <v/>
      </c>
      <c r="V2998" s="12" t="str">
        <f t="shared" ca="1" si="234"/>
        <v/>
      </c>
      <c r="X2998" s="12" t="str">
        <f>IF($B2998="", "", IF(OR(ISNUMBER($B2998)=FALSE, $B2998&lt;Report!$AX$6, $B2998&gt;Report!$AY$17), "Red", ""))</f>
        <v/>
      </c>
    </row>
    <row r="2999" spans="1:24" x14ac:dyDescent="0.25">
      <c r="A2999" s="2"/>
      <c r="B2999" s="86"/>
      <c r="C2999" s="87"/>
      <c r="D2999" s="88"/>
      <c r="E2999" s="89"/>
      <c r="F2999" s="90"/>
      <c r="G2999" s="2"/>
      <c r="H2999" s="38" t="str">
        <f t="shared" si="230"/>
        <v/>
      </c>
      <c r="I2999" s="2"/>
      <c r="M2999" s="6" t="str">
        <f t="shared" si="231"/>
        <v/>
      </c>
      <c r="N2999" s="7" t="str">
        <f>IF($D2999="", "", IF(COUNTIF(Budgets!$T$11:$T$20, $D2999)&gt;0, $F$9, IF(COUNTIF(Budgets!$T$22:$T$46, $D2999)&gt;0, $E$9, "")))</f>
        <v/>
      </c>
      <c r="P2999" s="12" t="str">
        <f t="shared" si="232"/>
        <v/>
      </c>
      <c r="R2999" s="12" t="str">
        <f t="shared" si="233"/>
        <v/>
      </c>
      <c r="T2999" s="12" t="str">
        <f ca="1">IFERROR(INDEX(Report!$BE$6:$BE$17, MATCH($P2999, Report!$AZ$6:$AZ$17, 0)), "")</f>
        <v/>
      </c>
      <c r="V2999" s="12" t="str">
        <f t="shared" ca="1" si="234"/>
        <v/>
      </c>
      <c r="X2999" s="12" t="str">
        <f>IF($B2999="", "", IF(OR(ISNUMBER($B2999)=FALSE, $B2999&lt;Report!$AX$6, $B2999&gt;Report!$AY$17), "Red", ""))</f>
        <v/>
      </c>
    </row>
    <row r="3000" spans="1:24" x14ac:dyDescent="0.25">
      <c r="A3000" s="2"/>
      <c r="B3000" s="86"/>
      <c r="C3000" s="87"/>
      <c r="D3000" s="88"/>
      <c r="E3000" s="89"/>
      <c r="F3000" s="90"/>
      <c r="G3000" s="2"/>
      <c r="H3000" s="38" t="str">
        <f t="shared" si="230"/>
        <v/>
      </c>
      <c r="I3000" s="2"/>
      <c r="M3000" s="6" t="str">
        <f t="shared" si="231"/>
        <v/>
      </c>
      <c r="N3000" s="7" t="str">
        <f>IF($D3000="", "", IF(COUNTIF(Budgets!$T$11:$T$20, $D3000)&gt;0, $F$9, IF(COUNTIF(Budgets!$T$22:$T$46, $D3000)&gt;0, $E$9, "")))</f>
        <v/>
      </c>
      <c r="P3000" s="12" t="str">
        <f t="shared" si="232"/>
        <v/>
      </c>
      <c r="R3000" s="12" t="str">
        <f t="shared" si="233"/>
        <v/>
      </c>
      <c r="T3000" s="12" t="str">
        <f ca="1">IFERROR(INDEX(Report!$BE$6:$BE$17, MATCH($P3000, Report!$AZ$6:$AZ$17, 0)), "")</f>
        <v/>
      </c>
      <c r="V3000" s="12" t="str">
        <f t="shared" ca="1" si="234"/>
        <v/>
      </c>
      <c r="X3000" s="12" t="str">
        <f>IF($B3000="", "", IF(OR(ISNUMBER($B3000)=FALSE, $B3000&lt;Report!$AX$6, $B3000&gt;Report!$AY$17), "Red", ""))</f>
        <v/>
      </c>
    </row>
    <row r="3001" spans="1:24" x14ac:dyDescent="0.25">
      <c r="A3001" s="2"/>
      <c r="B3001" s="86"/>
      <c r="C3001" s="87"/>
      <c r="D3001" s="88"/>
      <c r="E3001" s="89"/>
      <c r="F3001" s="90"/>
      <c r="G3001" s="2"/>
      <c r="H3001" s="38" t="str">
        <f t="shared" si="230"/>
        <v/>
      </c>
      <c r="I3001" s="2"/>
      <c r="M3001" s="6" t="str">
        <f t="shared" si="231"/>
        <v/>
      </c>
      <c r="N3001" s="7" t="str">
        <f>IF($D3001="", "", IF(COUNTIF(Budgets!$T$11:$T$20, $D3001)&gt;0, $F$9, IF(COUNTIF(Budgets!$T$22:$T$46, $D3001)&gt;0, $E$9, "")))</f>
        <v/>
      </c>
      <c r="P3001" s="12" t="str">
        <f t="shared" si="232"/>
        <v/>
      </c>
      <c r="R3001" s="12" t="str">
        <f t="shared" si="233"/>
        <v/>
      </c>
      <c r="T3001" s="12" t="str">
        <f ca="1">IFERROR(INDEX(Report!$BE$6:$BE$17, MATCH($P3001, Report!$AZ$6:$AZ$17, 0)), "")</f>
        <v/>
      </c>
      <c r="V3001" s="12" t="str">
        <f t="shared" ca="1" si="234"/>
        <v/>
      </c>
      <c r="X3001" s="12" t="str">
        <f>IF($B3001="", "", IF(OR(ISNUMBER($B3001)=FALSE, $B3001&lt;Report!$AX$6, $B3001&gt;Report!$AY$17), "Red", ""))</f>
        <v/>
      </c>
    </row>
    <row r="3002" spans="1:24" x14ac:dyDescent="0.25">
      <c r="A3002" s="2"/>
      <c r="B3002" s="86"/>
      <c r="C3002" s="87"/>
      <c r="D3002" s="88"/>
      <c r="E3002" s="89"/>
      <c r="F3002" s="90"/>
      <c r="G3002" s="2"/>
      <c r="H3002" s="38" t="str">
        <f t="shared" si="230"/>
        <v/>
      </c>
      <c r="I3002" s="2"/>
      <c r="M3002" s="6" t="str">
        <f t="shared" si="231"/>
        <v/>
      </c>
      <c r="N3002" s="7" t="str">
        <f>IF($D3002="", "", IF(COUNTIF(Budgets!$T$11:$T$20, $D3002)&gt;0, $F$9, IF(COUNTIF(Budgets!$T$22:$T$46, $D3002)&gt;0, $E$9, "")))</f>
        <v/>
      </c>
      <c r="P3002" s="12" t="str">
        <f t="shared" si="232"/>
        <v/>
      </c>
      <c r="R3002" s="12" t="str">
        <f t="shared" si="233"/>
        <v/>
      </c>
      <c r="T3002" s="12" t="str">
        <f ca="1">IFERROR(INDEX(Report!$BE$6:$BE$17, MATCH($P3002, Report!$AZ$6:$AZ$17, 0)), "")</f>
        <v/>
      </c>
      <c r="V3002" s="12" t="str">
        <f t="shared" ca="1" si="234"/>
        <v/>
      </c>
      <c r="X3002" s="12" t="str">
        <f>IF($B3002="", "", IF(OR(ISNUMBER($B3002)=FALSE, $B3002&lt;Report!$AX$6, $B3002&gt;Report!$AY$17), "Red", ""))</f>
        <v/>
      </c>
    </row>
    <row r="3003" spans="1:24" x14ac:dyDescent="0.25">
      <c r="A3003" s="2"/>
      <c r="B3003" s="86"/>
      <c r="C3003" s="87"/>
      <c r="D3003" s="88"/>
      <c r="E3003" s="89"/>
      <c r="F3003" s="90"/>
      <c r="G3003" s="2"/>
      <c r="H3003" s="38" t="str">
        <f t="shared" si="230"/>
        <v/>
      </c>
      <c r="I3003" s="2"/>
      <c r="M3003" s="6" t="str">
        <f t="shared" si="231"/>
        <v/>
      </c>
      <c r="N3003" s="7" t="str">
        <f>IF($D3003="", "", IF(COUNTIF(Budgets!$T$11:$T$20, $D3003)&gt;0, $F$9, IF(COUNTIF(Budgets!$T$22:$T$46, $D3003)&gt;0, $E$9, "")))</f>
        <v/>
      </c>
      <c r="P3003" s="12" t="str">
        <f t="shared" si="232"/>
        <v/>
      </c>
      <c r="R3003" s="12" t="str">
        <f t="shared" si="233"/>
        <v/>
      </c>
      <c r="T3003" s="12" t="str">
        <f ca="1">IFERROR(INDEX(Report!$BE$6:$BE$17, MATCH($P3003, Report!$AZ$6:$AZ$17, 0)), "")</f>
        <v/>
      </c>
      <c r="V3003" s="12" t="str">
        <f t="shared" ca="1" si="234"/>
        <v/>
      </c>
      <c r="X3003" s="12" t="str">
        <f>IF($B3003="", "", IF(OR(ISNUMBER($B3003)=FALSE, $B3003&lt;Report!$AX$6, $B3003&gt;Report!$AY$17), "Red", ""))</f>
        <v/>
      </c>
    </row>
    <row r="3004" spans="1:24" x14ac:dyDescent="0.25">
      <c r="A3004" s="2"/>
      <c r="B3004" s="86"/>
      <c r="C3004" s="87"/>
      <c r="D3004" s="88"/>
      <c r="E3004" s="89"/>
      <c r="F3004" s="90"/>
      <c r="G3004" s="2"/>
      <c r="H3004" s="38" t="str">
        <f t="shared" si="230"/>
        <v/>
      </c>
      <c r="I3004" s="2"/>
      <c r="M3004" s="6" t="str">
        <f t="shared" si="231"/>
        <v/>
      </c>
      <c r="N3004" s="7" t="str">
        <f>IF($D3004="", "", IF(COUNTIF(Budgets!$T$11:$T$20, $D3004)&gt;0, $F$9, IF(COUNTIF(Budgets!$T$22:$T$46, $D3004)&gt;0, $E$9, "")))</f>
        <v/>
      </c>
      <c r="P3004" s="12" t="str">
        <f t="shared" si="232"/>
        <v/>
      </c>
      <c r="R3004" s="12" t="str">
        <f t="shared" si="233"/>
        <v/>
      </c>
      <c r="T3004" s="12" t="str">
        <f ca="1">IFERROR(INDEX(Report!$BE$6:$BE$17, MATCH($P3004, Report!$AZ$6:$AZ$17, 0)), "")</f>
        <v/>
      </c>
      <c r="V3004" s="12" t="str">
        <f t="shared" ca="1" si="234"/>
        <v/>
      </c>
      <c r="X3004" s="12" t="str">
        <f>IF($B3004="", "", IF(OR(ISNUMBER($B3004)=FALSE, $B3004&lt;Report!$AX$6, $B3004&gt;Report!$AY$17), "Red", ""))</f>
        <v/>
      </c>
    </row>
    <row r="3005" spans="1:24" x14ac:dyDescent="0.25">
      <c r="A3005" s="2"/>
      <c r="B3005" s="86"/>
      <c r="C3005" s="87"/>
      <c r="D3005" s="88"/>
      <c r="E3005" s="89"/>
      <c r="F3005" s="90"/>
      <c r="G3005" s="2"/>
      <c r="H3005" s="38" t="str">
        <f t="shared" si="230"/>
        <v/>
      </c>
      <c r="I3005" s="2"/>
      <c r="M3005" s="6" t="str">
        <f t="shared" si="231"/>
        <v/>
      </c>
      <c r="N3005" s="7" t="str">
        <f>IF($D3005="", "", IF(COUNTIF(Budgets!$T$11:$T$20, $D3005)&gt;0, $F$9, IF(COUNTIF(Budgets!$T$22:$T$46, $D3005)&gt;0, $E$9, "")))</f>
        <v/>
      </c>
      <c r="P3005" s="12" t="str">
        <f t="shared" si="232"/>
        <v/>
      </c>
      <c r="R3005" s="12" t="str">
        <f t="shared" si="233"/>
        <v/>
      </c>
      <c r="T3005" s="12" t="str">
        <f ca="1">IFERROR(INDEX(Report!$BE$6:$BE$17, MATCH($P3005, Report!$AZ$6:$AZ$17, 0)), "")</f>
        <v/>
      </c>
      <c r="V3005" s="12" t="str">
        <f t="shared" ca="1" si="234"/>
        <v/>
      </c>
      <c r="X3005" s="12" t="str">
        <f>IF($B3005="", "", IF(OR(ISNUMBER($B3005)=FALSE, $B3005&lt;Report!$AX$6, $B3005&gt;Report!$AY$17), "Red", ""))</f>
        <v/>
      </c>
    </row>
    <row r="3006" spans="1:24" x14ac:dyDescent="0.25">
      <c r="A3006" s="2"/>
      <c r="B3006" s="86"/>
      <c r="C3006" s="87"/>
      <c r="D3006" s="88"/>
      <c r="E3006" s="89"/>
      <c r="F3006" s="90"/>
      <c r="G3006" s="2"/>
      <c r="H3006" s="38" t="str">
        <f t="shared" si="230"/>
        <v/>
      </c>
      <c r="I3006" s="2"/>
      <c r="M3006" s="6" t="str">
        <f t="shared" si="231"/>
        <v/>
      </c>
      <c r="N3006" s="7" t="str">
        <f>IF($D3006="", "", IF(COUNTIF(Budgets!$T$11:$T$20, $D3006)&gt;0, $F$9, IF(COUNTIF(Budgets!$T$22:$T$46, $D3006)&gt;0, $E$9, "")))</f>
        <v/>
      </c>
      <c r="P3006" s="12" t="str">
        <f t="shared" si="232"/>
        <v/>
      </c>
      <c r="R3006" s="12" t="str">
        <f t="shared" si="233"/>
        <v/>
      </c>
      <c r="T3006" s="12" t="str">
        <f ca="1">IFERROR(INDEX(Report!$BE$6:$BE$17, MATCH($P3006, Report!$AZ$6:$AZ$17, 0)), "")</f>
        <v/>
      </c>
      <c r="V3006" s="12" t="str">
        <f t="shared" ca="1" si="234"/>
        <v/>
      </c>
      <c r="X3006" s="12" t="str">
        <f>IF($B3006="", "", IF(OR(ISNUMBER($B3006)=FALSE, $B3006&lt;Report!$AX$6, $B3006&gt;Report!$AY$17), "Red", ""))</f>
        <v/>
      </c>
    </row>
    <row r="3007" spans="1:24" x14ac:dyDescent="0.25">
      <c r="A3007" s="2"/>
      <c r="B3007" s="86"/>
      <c r="C3007" s="87"/>
      <c r="D3007" s="88"/>
      <c r="E3007" s="89"/>
      <c r="F3007" s="90"/>
      <c r="G3007" s="2"/>
      <c r="H3007" s="38" t="str">
        <f t="shared" si="230"/>
        <v/>
      </c>
      <c r="I3007" s="2"/>
      <c r="M3007" s="6" t="str">
        <f t="shared" si="231"/>
        <v/>
      </c>
      <c r="N3007" s="7" t="str">
        <f>IF($D3007="", "", IF(COUNTIF(Budgets!$T$11:$T$20, $D3007)&gt;0, $F$9, IF(COUNTIF(Budgets!$T$22:$T$46, $D3007)&gt;0, $E$9, "")))</f>
        <v/>
      </c>
      <c r="P3007" s="12" t="str">
        <f t="shared" si="232"/>
        <v/>
      </c>
      <c r="R3007" s="12" t="str">
        <f t="shared" si="233"/>
        <v/>
      </c>
      <c r="T3007" s="12" t="str">
        <f ca="1">IFERROR(INDEX(Report!$BE$6:$BE$17, MATCH($P3007, Report!$AZ$6:$AZ$17, 0)), "")</f>
        <v/>
      </c>
      <c r="V3007" s="12" t="str">
        <f t="shared" ca="1" si="234"/>
        <v/>
      </c>
      <c r="X3007" s="12" t="str">
        <f>IF($B3007="", "", IF(OR(ISNUMBER($B3007)=FALSE, $B3007&lt;Report!$AX$6, $B3007&gt;Report!$AY$17), "Red", ""))</f>
        <v/>
      </c>
    </row>
    <row r="3008" spans="1:24" x14ac:dyDescent="0.25">
      <c r="A3008" s="2"/>
      <c r="B3008" s="86"/>
      <c r="C3008" s="87"/>
      <c r="D3008" s="88"/>
      <c r="E3008" s="89"/>
      <c r="F3008" s="90"/>
      <c r="G3008" s="2"/>
      <c r="H3008" s="38" t="str">
        <f t="shared" si="230"/>
        <v/>
      </c>
      <c r="I3008" s="2"/>
      <c r="M3008" s="6" t="str">
        <f t="shared" si="231"/>
        <v/>
      </c>
      <c r="N3008" s="7" t="str">
        <f>IF($D3008="", "", IF(COUNTIF(Budgets!$T$11:$T$20, $D3008)&gt;0, $F$9, IF(COUNTIF(Budgets!$T$22:$T$46, $D3008)&gt;0, $E$9, "")))</f>
        <v/>
      </c>
      <c r="P3008" s="12" t="str">
        <f t="shared" si="232"/>
        <v/>
      </c>
      <c r="R3008" s="12" t="str">
        <f t="shared" si="233"/>
        <v/>
      </c>
      <c r="T3008" s="12" t="str">
        <f ca="1">IFERROR(INDEX(Report!$BE$6:$BE$17, MATCH($P3008, Report!$AZ$6:$AZ$17, 0)), "")</f>
        <v/>
      </c>
      <c r="V3008" s="12" t="str">
        <f t="shared" ca="1" si="234"/>
        <v/>
      </c>
      <c r="X3008" s="12" t="str">
        <f>IF($B3008="", "", IF(OR(ISNUMBER($B3008)=FALSE, $B3008&lt;Report!$AX$6, $B3008&gt;Report!$AY$17), "Red", ""))</f>
        <v/>
      </c>
    </row>
    <row r="3009" spans="1:24" x14ac:dyDescent="0.25">
      <c r="A3009" s="2"/>
      <c r="B3009" s="86"/>
      <c r="C3009" s="87"/>
      <c r="D3009" s="88"/>
      <c r="E3009" s="89"/>
      <c r="F3009" s="90"/>
      <c r="G3009" s="2"/>
      <c r="H3009" s="38" t="str">
        <f t="shared" si="230"/>
        <v/>
      </c>
      <c r="I3009" s="2"/>
      <c r="M3009" s="6" t="str">
        <f t="shared" si="231"/>
        <v/>
      </c>
      <c r="N3009" s="7" t="str">
        <f>IF($D3009="", "", IF(COUNTIF(Budgets!$T$11:$T$20, $D3009)&gt;0, $F$9, IF(COUNTIF(Budgets!$T$22:$T$46, $D3009)&gt;0, $E$9, "")))</f>
        <v/>
      </c>
      <c r="P3009" s="12" t="str">
        <f t="shared" si="232"/>
        <v/>
      </c>
      <c r="R3009" s="12" t="str">
        <f t="shared" si="233"/>
        <v/>
      </c>
      <c r="T3009" s="12" t="str">
        <f ca="1">IFERROR(INDEX(Report!$BE$6:$BE$17, MATCH($P3009, Report!$AZ$6:$AZ$17, 0)), "")</f>
        <v/>
      </c>
      <c r="V3009" s="12" t="str">
        <f t="shared" ca="1" si="234"/>
        <v/>
      </c>
      <c r="X3009" s="12" t="str">
        <f>IF($B3009="", "", IF(OR(ISNUMBER($B3009)=FALSE, $B3009&lt;Report!$AX$6, $B3009&gt;Report!$AY$17), "Red", ""))</f>
        <v/>
      </c>
    </row>
    <row r="3010" spans="1:24" x14ac:dyDescent="0.25">
      <c r="A3010" s="2"/>
      <c r="B3010" s="86"/>
      <c r="C3010" s="87"/>
      <c r="D3010" s="88"/>
      <c r="E3010" s="89"/>
      <c r="F3010" s="90"/>
      <c r="G3010" s="2"/>
      <c r="H3010" s="38" t="str">
        <f t="shared" si="230"/>
        <v/>
      </c>
      <c r="I3010" s="2"/>
      <c r="M3010" s="6" t="str">
        <f t="shared" si="231"/>
        <v/>
      </c>
      <c r="N3010" s="7" t="str">
        <f>IF($D3010="", "", IF(COUNTIF(Budgets!$T$11:$T$20, $D3010)&gt;0, $F$9, IF(COUNTIF(Budgets!$T$22:$T$46, $D3010)&gt;0, $E$9, "")))</f>
        <v/>
      </c>
      <c r="P3010" s="12" t="str">
        <f t="shared" si="232"/>
        <v/>
      </c>
      <c r="R3010" s="12" t="str">
        <f t="shared" si="233"/>
        <v/>
      </c>
      <c r="T3010" s="12" t="str">
        <f ca="1">IFERROR(INDEX(Report!$BE$6:$BE$17, MATCH($P3010, Report!$AZ$6:$AZ$17, 0)), "")</f>
        <v/>
      </c>
      <c r="V3010" s="12" t="str">
        <f t="shared" ca="1" si="234"/>
        <v/>
      </c>
      <c r="X3010" s="12" t="str">
        <f>IF($B3010="", "", IF(OR(ISNUMBER($B3010)=FALSE, $B3010&lt;Report!$AX$6, $B3010&gt;Report!$AY$17), "Red", ""))</f>
        <v/>
      </c>
    </row>
    <row r="3011" spans="1:24" x14ac:dyDescent="0.25">
      <c r="A3011" s="2"/>
      <c r="B3011" s="86"/>
      <c r="C3011" s="87"/>
      <c r="D3011" s="88"/>
      <c r="E3011" s="89"/>
      <c r="F3011" s="90"/>
      <c r="G3011" s="2"/>
      <c r="H3011" s="38" t="str">
        <f t="shared" si="230"/>
        <v/>
      </c>
      <c r="I3011" s="2"/>
      <c r="M3011" s="6" t="str">
        <f t="shared" si="231"/>
        <v/>
      </c>
      <c r="N3011" s="7" t="str">
        <f>IF($D3011="", "", IF(COUNTIF(Budgets!$T$11:$T$20, $D3011)&gt;0, $F$9, IF(COUNTIF(Budgets!$T$22:$T$46, $D3011)&gt;0, $E$9, "")))</f>
        <v/>
      </c>
      <c r="P3011" s="12" t="str">
        <f t="shared" si="232"/>
        <v/>
      </c>
      <c r="R3011" s="12" t="str">
        <f t="shared" si="233"/>
        <v/>
      </c>
      <c r="T3011" s="12" t="str">
        <f ca="1">IFERROR(INDEX(Report!$BE$6:$BE$17, MATCH($P3011, Report!$AZ$6:$AZ$17, 0)), "")</f>
        <v/>
      </c>
      <c r="V3011" s="12" t="str">
        <f t="shared" ca="1" si="234"/>
        <v/>
      </c>
      <c r="X3011" s="12" t="str">
        <f>IF($B3011="", "", IF(OR(ISNUMBER($B3011)=FALSE, $B3011&lt;Report!$AX$6, $B3011&gt;Report!$AY$17), "Red", ""))</f>
        <v/>
      </c>
    </row>
    <row r="3012" spans="1:24" x14ac:dyDescent="0.25">
      <c r="A3012" s="2"/>
      <c r="B3012" s="86"/>
      <c r="C3012" s="87"/>
      <c r="D3012" s="88"/>
      <c r="E3012" s="89"/>
      <c r="F3012" s="90"/>
      <c r="G3012" s="2"/>
      <c r="H3012" s="38" t="str">
        <f t="shared" si="230"/>
        <v/>
      </c>
      <c r="I3012" s="2"/>
      <c r="M3012" s="6" t="str">
        <f t="shared" si="231"/>
        <v/>
      </c>
      <c r="N3012" s="7" t="str">
        <f>IF($D3012="", "", IF(COUNTIF(Budgets!$T$11:$T$20, $D3012)&gt;0, $F$9, IF(COUNTIF(Budgets!$T$22:$T$46, $D3012)&gt;0, $E$9, "")))</f>
        <v/>
      </c>
      <c r="P3012" s="12" t="str">
        <f t="shared" si="232"/>
        <v/>
      </c>
      <c r="R3012" s="12" t="str">
        <f t="shared" si="233"/>
        <v/>
      </c>
      <c r="T3012" s="12" t="str">
        <f ca="1">IFERROR(INDEX(Report!$BE$6:$BE$17, MATCH($P3012, Report!$AZ$6:$AZ$17, 0)), "")</f>
        <v/>
      </c>
      <c r="V3012" s="12" t="str">
        <f t="shared" ca="1" si="234"/>
        <v/>
      </c>
      <c r="X3012" s="12" t="str">
        <f>IF($B3012="", "", IF(OR(ISNUMBER($B3012)=FALSE, $B3012&lt;Report!$AX$6, $B3012&gt;Report!$AY$17), "Red", ""))</f>
        <v/>
      </c>
    </row>
    <row r="3013" spans="1:24" x14ac:dyDescent="0.25">
      <c r="A3013" s="2"/>
      <c r="B3013" s="86"/>
      <c r="C3013" s="87"/>
      <c r="D3013" s="88"/>
      <c r="E3013" s="89"/>
      <c r="F3013" s="90"/>
      <c r="G3013" s="2"/>
      <c r="H3013" s="38" t="str">
        <f t="shared" si="230"/>
        <v/>
      </c>
      <c r="I3013" s="2"/>
      <c r="M3013" s="6" t="str">
        <f t="shared" si="231"/>
        <v/>
      </c>
      <c r="N3013" s="7" t="str">
        <f>IF($D3013="", "", IF(COUNTIF(Budgets!$T$11:$T$20, $D3013)&gt;0, $F$9, IF(COUNTIF(Budgets!$T$22:$T$46, $D3013)&gt;0, $E$9, "")))</f>
        <v/>
      </c>
      <c r="P3013" s="12" t="str">
        <f t="shared" si="232"/>
        <v/>
      </c>
      <c r="R3013" s="12" t="str">
        <f t="shared" si="233"/>
        <v/>
      </c>
      <c r="T3013" s="12" t="str">
        <f ca="1">IFERROR(INDEX(Report!$BE$6:$BE$17, MATCH($P3013, Report!$AZ$6:$AZ$17, 0)), "")</f>
        <v/>
      </c>
      <c r="V3013" s="12" t="str">
        <f t="shared" ca="1" si="234"/>
        <v/>
      </c>
      <c r="X3013" s="12" t="str">
        <f>IF($B3013="", "", IF(OR(ISNUMBER($B3013)=FALSE, $B3013&lt;Report!$AX$6, $B3013&gt;Report!$AY$17), "Red", ""))</f>
        <v/>
      </c>
    </row>
    <row r="3014" spans="1:24" x14ac:dyDescent="0.25">
      <c r="A3014" s="2"/>
      <c r="B3014" s="86"/>
      <c r="C3014" s="87"/>
      <c r="D3014" s="88"/>
      <c r="E3014" s="89"/>
      <c r="F3014" s="90"/>
      <c r="G3014" s="2"/>
      <c r="H3014" s="38" t="str">
        <f t="shared" si="230"/>
        <v/>
      </c>
      <c r="I3014" s="2"/>
      <c r="M3014" s="6" t="str">
        <f t="shared" si="231"/>
        <v/>
      </c>
      <c r="N3014" s="7" t="str">
        <f>IF($D3014="", "", IF(COUNTIF(Budgets!$T$11:$T$20, $D3014)&gt;0, $F$9, IF(COUNTIF(Budgets!$T$22:$T$46, $D3014)&gt;0, $E$9, "")))</f>
        <v/>
      </c>
      <c r="P3014" s="12" t="str">
        <f t="shared" si="232"/>
        <v/>
      </c>
      <c r="R3014" s="12" t="str">
        <f t="shared" si="233"/>
        <v/>
      </c>
      <c r="T3014" s="12" t="str">
        <f ca="1">IFERROR(INDEX(Report!$BE$6:$BE$17, MATCH($P3014, Report!$AZ$6:$AZ$17, 0)), "")</f>
        <v/>
      </c>
      <c r="V3014" s="12" t="str">
        <f t="shared" ca="1" si="234"/>
        <v/>
      </c>
      <c r="X3014" s="12" t="str">
        <f>IF($B3014="", "", IF(OR(ISNUMBER($B3014)=FALSE, $B3014&lt;Report!$AX$6, $B3014&gt;Report!$AY$17), "Red", ""))</f>
        <v/>
      </c>
    </row>
    <row r="3015" spans="1:24" x14ac:dyDescent="0.25">
      <c r="A3015" s="2"/>
      <c r="B3015" s="86"/>
      <c r="C3015" s="87"/>
      <c r="D3015" s="88"/>
      <c r="E3015" s="89"/>
      <c r="F3015" s="90"/>
      <c r="G3015" s="2"/>
      <c r="H3015" s="38" t="str">
        <f t="shared" si="230"/>
        <v/>
      </c>
      <c r="I3015" s="2"/>
      <c r="M3015" s="6" t="str">
        <f t="shared" si="231"/>
        <v/>
      </c>
      <c r="N3015" s="7" t="str">
        <f>IF($D3015="", "", IF(COUNTIF(Budgets!$T$11:$T$20, $D3015)&gt;0, $F$9, IF(COUNTIF(Budgets!$T$22:$T$46, $D3015)&gt;0, $E$9, "")))</f>
        <v/>
      </c>
      <c r="P3015" s="12" t="str">
        <f t="shared" si="232"/>
        <v/>
      </c>
      <c r="R3015" s="12" t="str">
        <f t="shared" si="233"/>
        <v/>
      </c>
      <c r="T3015" s="12" t="str">
        <f ca="1">IFERROR(INDEX(Report!$BE$6:$BE$17, MATCH($P3015, Report!$AZ$6:$AZ$17, 0)), "")</f>
        <v/>
      </c>
      <c r="V3015" s="12" t="str">
        <f t="shared" ca="1" si="234"/>
        <v/>
      </c>
      <c r="X3015" s="12" t="str">
        <f>IF($B3015="", "", IF(OR(ISNUMBER($B3015)=FALSE, $B3015&lt;Report!$AX$6, $B3015&gt;Report!$AY$17), "Red", ""))</f>
        <v/>
      </c>
    </row>
    <row r="3016" spans="1:24" x14ac:dyDescent="0.25">
      <c r="A3016" s="2"/>
      <c r="B3016" s="86"/>
      <c r="C3016" s="87"/>
      <c r="D3016" s="88"/>
      <c r="E3016" s="89"/>
      <c r="F3016" s="90"/>
      <c r="G3016" s="2"/>
      <c r="H3016" s="38" t="str">
        <f t="shared" si="230"/>
        <v/>
      </c>
      <c r="I3016" s="2"/>
      <c r="M3016" s="6" t="str">
        <f t="shared" si="231"/>
        <v/>
      </c>
      <c r="N3016" s="7" t="str">
        <f>IF($D3016="", "", IF(COUNTIF(Budgets!$T$11:$T$20, $D3016)&gt;0, $F$9, IF(COUNTIF(Budgets!$T$22:$T$46, $D3016)&gt;0, $E$9, "")))</f>
        <v/>
      </c>
      <c r="P3016" s="12" t="str">
        <f t="shared" si="232"/>
        <v/>
      </c>
      <c r="R3016" s="12" t="str">
        <f t="shared" si="233"/>
        <v/>
      </c>
      <c r="T3016" s="12" t="str">
        <f ca="1">IFERROR(INDEX(Report!$BE$6:$BE$17, MATCH($P3016, Report!$AZ$6:$AZ$17, 0)), "")</f>
        <v/>
      </c>
      <c r="V3016" s="12" t="str">
        <f t="shared" ca="1" si="234"/>
        <v/>
      </c>
      <c r="X3016" s="12" t="str">
        <f>IF($B3016="", "", IF(OR(ISNUMBER($B3016)=FALSE, $B3016&lt;Report!$AX$6, $B3016&gt;Report!$AY$17), "Red", ""))</f>
        <v/>
      </c>
    </row>
    <row r="3017" spans="1:24" x14ac:dyDescent="0.25">
      <c r="A3017" s="2"/>
      <c r="B3017" s="86"/>
      <c r="C3017" s="87"/>
      <c r="D3017" s="88"/>
      <c r="E3017" s="89"/>
      <c r="F3017" s="90"/>
      <c r="G3017" s="2"/>
      <c r="H3017" s="38" t="str">
        <f t="shared" si="230"/>
        <v/>
      </c>
      <c r="I3017" s="2"/>
      <c r="M3017" s="6" t="str">
        <f t="shared" si="231"/>
        <v/>
      </c>
      <c r="N3017" s="7" t="str">
        <f>IF($D3017="", "", IF(COUNTIF(Budgets!$T$11:$T$20, $D3017)&gt;0, $F$9, IF(COUNTIF(Budgets!$T$22:$T$46, $D3017)&gt;0, $E$9, "")))</f>
        <v/>
      </c>
      <c r="P3017" s="12" t="str">
        <f t="shared" si="232"/>
        <v/>
      </c>
      <c r="R3017" s="12" t="str">
        <f t="shared" si="233"/>
        <v/>
      </c>
      <c r="T3017" s="12" t="str">
        <f ca="1">IFERROR(INDEX(Report!$BE$6:$BE$17, MATCH($P3017, Report!$AZ$6:$AZ$17, 0)), "")</f>
        <v/>
      </c>
      <c r="V3017" s="12" t="str">
        <f t="shared" ca="1" si="234"/>
        <v/>
      </c>
      <c r="X3017" s="12" t="str">
        <f>IF($B3017="", "", IF(OR(ISNUMBER($B3017)=FALSE, $B3017&lt;Report!$AX$6, $B3017&gt;Report!$AY$17), "Red", ""))</f>
        <v/>
      </c>
    </row>
    <row r="3018" spans="1:24" x14ac:dyDescent="0.25">
      <c r="A3018" s="2"/>
      <c r="B3018" s="86"/>
      <c r="C3018" s="87"/>
      <c r="D3018" s="88"/>
      <c r="E3018" s="89"/>
      <c r="F3018" s="90"/>
      <c r="G3018" s="2"/>
      <c r="H3018" s="38" t="str">
        <f t="shared" si="230"/>
        <v/>
      </c>
      <c r="I3018" s="2"/>
      <c r="M3018" s="6" t="str">
        <f t="shared" si="231"/>
        <v/>
      </c>
      <c r="N3018" s="7" t="str">
        <f>IF($D3018="", "", IF(COUNTIF(Budgets!$T$11:$T$20, $D3018)&gt;0, $F$9, IF(COUNTIF(Budgets!$T$22:$T$46, $D3018)&gt;0, $E$9, "")))</f>
        <v/>
      </c>
      <c r="P3018" s="12" t="str">
        <f t="shared" si="232"/>
        <v/>
      </c>
      <c r="R3018" s="12" t="str">
        <f t="shared" si="233"/>
        <v/>
      </c>
      <c r="T3018" s="12" t="str">
        <f ca="1">IFERROR(INDEX(Report!$BE$6:$BE$17, MATCH($P3018, Report!$AZ$6:$AZ$17, 0)), "")</f>
        <v/>
      </c>
      <c r="V3018" s="12" t="str">
        <f t="shared" ca="1" si="234"/>
        <v/>
      </c>
      <c r="X3018" s="12" t="str">
        <f>IF($B3018="", "", IF(OR(ISNUMBER($B3018)=FALSE, $B3018&lt;Report!$AX$6, $B3018&gt;Report!$AY$17), "Red", ""))</f>
        <v/>
      </c>
    </row>
    <row r="3019" spans="1:24" x14ac:dyDescent="0.25">
      <c r="A3019" s="2"/>
      <c r="B3019" s="86"/>
      <c r="C3019" s="87"/>
      <c r="D3019" s="88"/>
      <c r="E3019" s="89"/>
      <c r="F3019" s="90"/>
      <c r="G3019" s="2"/>
      <c r="H3019" s="38" t="str">
        <f t="shared" si="230"/>
        <v/>
      </c>
      <c r="I3019" s="2"/>
      <c r="M3019" s="6" t="str">
        <f t="shared" si="231"/>
        <v/>
      </c>
      <c r="N3019" s="7" t="str">
        <f>IF($D3019="", "", IF(COUNTIF(Budgets!$T$11:$T$20, $D3019)&gt;0, $F$9, IF(COUNTIF(Budgets!$T$22:$T$46, $D3019)&gt;0, $E$9, "")))</f>
        <v/>
      </c>
      <c r="P3019" s="12" t="str">
        <f t="shared" si="232"/>
        <v/>
      </c>
      <c r="R3019" s="12" t="str">
        <f t="shared" si="233"/>
        <v/>
      </c>
      <c r="T3019" s="12" t="str">
        <f ca="1">IFERROR(INDEX(Report!$BE$6:$BE$17, MATCH($P3019, Report!$AZ$6:$AZ$17, 0)), "")</f>
        <v/>
      </c>
      <c r="V3019" s="12" t="str">
        <f t="shared" ca="1" si="234"/>
        <v/>
      </c>
      <c r="X3019" s="12" t="str">
        <f>IF($B3019="", "", IF(OR(ISNUMBER($B3019)=FALSE, $B3019&lt;Report!$AX$6, $B3019&gt;Report!$AY$17), "Red", ""))</f>
        <v/>
      </c>
    </row>
    <row r="3020" spans="1:24" x14ac:dyDescent="0.25">
      <c r="A3020" s="2"/>
      <c r="B3020" s="86"/>
      <c r="C3020" s="87"/>
      <c r="D3020" s="88"/>
      <c r="E3020" s="89"/>
      <c r="F3020" s="90"/>
      <c r="G3020" s="2"/>
      <c r="H3020" s="38" t="str">
        <f t="shared" ref="H3020:H3083" si="235">IF(OR($M3020="", $N3020=""), "", IF($M3020=$N3020, "", $H$9))</f>
        <v/>
      </c>
      <c r="I3020" s="2"/>
      <c r="M3020" s="6" t="str">
        <f t="shared" ref="M3020:M3083" si="236">IF(AND($E3020="", $F3020=""), "", IF(AND(NOT($E3020=""), NOT($F3020="")), "", IF($E3020="", $F$9, IF($F3020="", $E$9, ""))))</f>
        <v/>
      </c>
      <c r="N3020" s="7" t="str">
        <f>IF($D3020="", "", IF(COUNTIF(Budgets!$T$11:$T$20, $D3020)&gt;0, $F$9, IF(COUNTIF(Budgets!$T$22:$T$46, $D3020)&gt;0, $E$9, "")))</f>
        <v/>
      </c>
      <c r="P3020" s="12" t="str">
        <f t="shared" ref="P3020:P3083" si="237">IF($B3020="", "", IFERROR(TEXT($B3020, "mmm yyyy"), ""))</f>
        <v/>
      </c>
      <c r="R3020" s="12" t="str">
        <f t="shared" ref="R3020:R3083" si="238">IF(OR($P3020="", $D3020=""), "", CONCATENATE($D3020, " - ", $P3020))</f>
        <v/>
      </c>
      <c r="T3020" s="12" t="str">
        <f ca="1">IFERROR(INDEX(Report!$BE$6:$BE$17, MATCH($P3020, Report!$AZ$6:$AZ$17, 0)), "")</f>
        <v/>
      </c>
      <c r="V3020" s="12" t="str">
        <f t="shared" ref="V3020:V3083" ca="1" si="239">IF($T3020="X", IF($D3020="", "", $D3020), "")</f>
        <v/>
      </c>
      <c r="X3020" s="12" t="str">
        <f>IF($B3020="", "", IF(OR(ISNUMBER($B3020)=FALSE, $B3020&lt;Report!$AX$6, $B3020&gt;Report!$AY$17), "Red", ""))</f>
        <v/>
      </c>
    </row>
    <row r="3021" spans="1:24" x14ac:dyDescent="0.25">
      <c r="A3021" s="2"/>
      <c r="B3021" s="86"/>
      <c r="C3021" s="87"/>
      <c r="D3021" s="88"/>
      <c r="E3021" s="89"/>
      <c r="F3021" s="90"/>
      <c r="G3021" s="2"/>
      <c r="H3021" s="38" t="str">
        <f t="shared" si="235"/>
        <v/>
      </c>
      <c r="I3021" s="2"/>
      <c r="M3021" s="6" t="str">
        <f t="shared" si="236"/>
        <v/>
      </c>
      <c r="N3021" s="7" t="str">
        <f>IF($D3021="", "", IF(COUNTIF(Budgets!$T$11:$T$20, $D3021)&gt;0, $F$9, IF(COUNTIF(Budgets!$T$22:$T$46, $D3021)&gt;0, $E$9, "")))</f>
        <v/>
      </c>
      <c r="P3021" s="12" t="str">
        <f t="shared" si="237"/>
        <v/>
      </c>
      <c r="R3021" s="12" t="str">
        <f t="shared" si="238"/>
        <v/>
      </c>
      <c r="T3021" s="12" t="str">
        <f ca="1">IFERROR(INDEX(Report!$BE$6:$BE$17, MATCH($P3021, Report!$AZ$6:$AZ$17, 0)), "")</f>
        <v/>
      </c>
      <c r="V3021" s="12" t="str">
        <f t="shared" ca="1" si="239"/>
        <v/>
      </c>
      <c r="X3021" s="12" t="str">
        <f>IF($B3021="", "", IF(OR(ISNUMBER($B3021)=FALSE, $B3021&lt;Report!$AX$6, $B3021&gt;Report!$AY$17), "Red", ""))</f>
        <v/>
      </c>
    </row>
    <row r="3022" spans="1:24" x14ac:dyDescent="0.25">
      <c r="A3022" s="2"/>
      <c r="B3022" s="86"/>
      <c r="C3022" s="87"/>
      <c r="D3022" s="88"/>
      <c r="E3022" s="89"/>
      <c r="F3022" s="90"/>
      <c r="G3022" s="2"/>
      <c r="H3022" s="38" t="str">
        <f t="shared" si="235"/>
        <v/>
      </c>
      <c r="I3022" s="2"/>
      <c r="M3022" s="6" t="str">
        <f t="shared" si="236"/>
        <v/>
      </c>
      <c r="N3022" s="7" t="str">
        <f>IF($D3022="", "", IF(COUNTIF(Budgets!$T$11:$T$20, $D3022)&gt;0, $F$9, IF(COUNTIF(Budgets!$T$22:$T$46, $D3022)&gt;0, $E$9, "")))</f>
        <v/>
      </c>
      <c r="P3022" s="12" t="str">
        <f t="shared" si="237"/>
        <v/>
      </c>
      <c r="R3022" s="12" t="str">
        <f t="shared" si="238"/>
        <v/>
      </c>
      <c r="T3022" s="12" t="str">
        <f ca="1">IFERROR(INDEX(Report!$BE$6:$BE$17, MATCH($P3022, Report!$AZ$6:$AZ$17, 0)), "")</f>
        <v/>
      </c>
      <c r="V3022" s="12" t="str">
        <f t="shared" ca="1" si="239"/>
        <v/>
      </c>
      <c r="X3022" s="12" t="str">
        <f>IF($B3022="", "", IF(OR(ISNUMBER($B3022)=FALSE, $B3022&lt;Report!$AX$6, $B3022&gt;Report!$AY$17), "Red", ""))</f>
        <v/>
      </c>
    </row>
    <row r="3023" spans="1:24" x14ac:dyDescent="0.25">
      <c r="A3023" s="2"/>
      <c r="B3023" s="86"/>
      <c r="C3023" s="87"/>
      <c r="D3023" s="88"/>
      <c r="E3023" s="89"/>
      <c r="F3023" s="90"/>
      <c r="G3023" s="2"/>
      <c r="H3023" s="38" t="str">
        <f t="shared" si="235"/>
        <v/>
      </c>
      <c r="I3023" s="2"/>
      <c r="M3023" s="6" t="str">
        <f t="shared" si="236"/>
        <v/>
      </c>
      <c r="N3023" s="7" t="str">
        <f>IF($D3023="", "", IF(COUNTIF(Budgets!$T$11:$T$20, $D3023)&gt;0, $F$9, IF(COUNTIF(Budgets!$T$22:$T$46, $D3023)&gt;0, $E$9, "")))</f>
        <v/>
      </c>
      <c r="P3023" s="12" t="str">
        <f t="shared" si="237"/>
        <v/>
      </c>
      <c r="R3023" s="12" t="str">
        <f t="shared" si="238"/>
        <v/>
      </c>
      <c r="T3023" s="12" t="str">
        <f ca="1">IFERROR(INDEX(Report!$BE$6:$BE$17, MATCH($P3023, Report!$AZ$6:$AZ$17, 0)), "")</f>
        <v/>
      </c>
      <c r="V3023" s="12" t="str">
        <f t="shared" ca="1" si="239"/>
        <v/>
      </c>
      <c r="X3023" s="12" t="str">
        <f>IF($B3023="", "", IF(OR(ISNUMBER($B3023)=FALSE, $B3023&lt;Report!$AX$6, $B3023&gt;Report!$AY$17), "Red", ""))</f>
        <v/>
      </c>
    </row>
    <row r="3024" spans="1:24" x14ac:dyDescent="0.25">
      <c r="A3024" s="2"/>
      <c r="B3024" s="86"/>
      <c r="C3024" s="87"/>
      <c r="D3024" s="88"/>
      <c r="E3024" s="89"/>
      <c r="F3024" s="90"/>
      <c r="G3024" s="2"/>
      <c r="H3024" s="38" t="str">
        <f t="shared" si="235"/>
        <v/>
      </c>
      <c r="I3024" s="2"/>
      <c r="M3024" s="6" t="str">
        <f t="shared" si="236"/>
        <v/>
      </c>
      <c r="N3024" s="7" t="str">
        <f>IF($D3024="", "", IF(COUNTIF(Budgets!$T$11:$T$20, $D3024)&gt;0, $F$9, IF(COUNTIF(Budgets!$T$22:$T$46, $D3024)&gt;0, $E$9, "")))</f>
        <v/>
      </c>
      <c r="P3024" s="12" t="str">
        <f t="shared" si="237"/>
        <v/>
      </c>
      <c r="R3024" s="12" t="str">
        <f t="shared" si="238"/>
        <v/>
      </c>
      <c r="T3024" s="12" t="str">
        <f ca="1">IFERROR(INDEX(Report!$BE$6:$BE$17, MATCH($P3024, Report!$AZ$6:$AZ$17, 0)), "")</f>
        <v/>
      </c>
      <c r="V3024" s="12" t="str">
        <f t="shared" ca="1" si="239"/>
        <v/>
      </c>
      <c r="X3024" s="12" t="str">
        <f>IF($B3024="", "", IF(OR(ISNUMBER($B3024)=FALSE, $B3024&lt;Report!$AX$6, $B3024&gt;Report!$AY$17), "Red", ""))</f>
        <v/>
      </c>
    </row>
    <row r="3025" spans="1:24" x14ac:dyDescent="0.25">
      <c r="A3025" s="2"/>
      <c r="B3025" s="86"/>
      <c r="C3025" s="87"/>
      <c r="D3025" s="88"/>
      <c r="E3025" s="89"/>
      <c r="F3025" s="90"/>
      <c r="G3025" s="2"/>
      <c r="H3025" s="38" t="str">
        <f t="shared" si="235"/>
        <v/>
      </c>
      <c r="I3025" s="2"/>
      <c r="M3025" s="6" t="str">
        <f t="shared" si="236"/>
        <v/>
      </c>
      <c r="N3025" s="7" t="str">
        <f>IF($D3025="", "", IF(COUNTIF(Budgets!$T$11:$T$20, $D3025)&gt;0, $F$9, IF(COUNTIF(Budgets!$T$22:$T$46, $D3025)&gt;0, $E$9, "")))</f>
        <v/>
      </c>
      <c r="P3025" s="12" t="str">
        <f t="shared" si="237"/>
        <v/>
      </c>
      <c r="R3025" s="12" t="str">
        <f t="shared" si="238"/>
        <v/>
      </c>
      <c r="T3025" s="12" t="str">
        <f ca="1">IFERROR(INDEX(Report!$BE$6:$BE$17, MATCH($P3025, Report!$AZ$6:$AZ$17, 0)), "")</f>
        <v/>
      </c>
      <c r="V3025" s="12" t="str">
        <f t="shared" ca="1" si="239"/>
        <v/>
      </c>
      <c r="X3025" s="12" t="str">
        <f>IF($B3025="", "", IF(OR(ISNUMBER($B3025)=FALSE, $B3025&lt;Report!$AX$6, $B3025&gt;Report!$AY$17), "Red", ""))</f>
        <v/>
      </c>
    </row>
    <row r="3026" spans="1:24" x14ac:dyDescent="0.25">
      <c r="A3026" s="2"/>
      <c r="B3026" s="86"/>
      <c r="C3026" s="87"/>
      <c r="D3026" s="88"/>
      <c r="E3026" s="89"/>
      <c r="F3026" s="90"/>
      <c r="G3026" s="2"/>
      <c r="H3026" s="38" t="str">
        <f t="shared" si="235"/>
        <v/>
      </c>
      <c r="I3026" s="2"/>
      <c r="M3026" s="6" t="str">
        <f t="shared" si="236"/>
        <v/>
      </c>
      <c r="N3026" s="7" t="str">
        <f>IF($D3026="", "", IF(COUNTIF(Budgets!$T$11:$T$20, $D3026)&gt;0, $F$9, IF(COUNTIF(Budgets!$T$22:$T$46, $D3026)&gt;0, $E$9, "")))</f>
        <v/>
      </c>
      <c r="P3026" s="12" t="str">
        <f t="shared" si="237"/>
        <v/>
      </c>
      <c r="R3026" s="12" t="str">
        <f t="shared" si="238"/>
        <v/>
      </c>
      <c r="T3026" s="12" t="str">
        <f ca="1">IFERROR(INDEX(Report!$BE$6:$BE$17, MATCH($P3026, Report!$AZ$6:$AZ$17, 0)), "")</f>
        <v/>
      </c>
      <c r="V3026" s="12" t="str">
        <f t="shared" ca="1" si="239"/>
        <v/>
      </c>
      <c r="X3026" s="12" t="str">
        <f>IF($B3026="", "", IF(OR(ISNUMBER($B3026)=FALSE, $B3026&lt;Report!$AX$6, $B3026&gt;Report!$AY$17), "Red", ""))</f>
        <v/>
      </c>
    </row>
    <row r="3027" spans="1:24" x14ac:dyDescent="0.25">
      <c r="A3027" s="2"/>
      <c r="B3027" s="86"/>
      <c r="C3027" s="87"/>
      <c r="D3027" s="88"/>
      <c r="E3027" s="89"/>
      <c r="F3027" s="90"/>
      <c r="G3027" s="2"/>
      <c r="H3027" s="38" t="str">
        <f t="shared" si="235"/>
        <v/>
      </c>
      <c r="I3027" s="2"/>
      <c r="M3027" s="6" t="str">
        <f t="shared" si="236"/>
        <v/>
      </c>
      <c r="N3027" s="7" t="str">
        <f>IF($D3027="", "", IF(COUNTIF(Budgets!$T$11:$T$20, $D3027)&gt;0, $F$9, IF(COUNTIF(Budgets!$T$22:$T$46, $D3027)&gt;0, $E$9, "")))</f>
        <v/>
      </c>
      <c r="P3027" s="12" t="str">
        <f t="shared" si="237"/>
        <v/>
      </c>
      <c r="R3027" s="12" t="str">
        <f t="shared" si="238"/>
        <v/>
      </c>
      <c r="T3027" s="12" t="str">
        <f ca="1">IFERROR(INDEX(Report!$BE$6:$BE$17, MATCH($P3027, Report!$AZ$6:$AZ$17, 0)), "")</f>
        <v/>
      </c>
      <c r="V3027" s="12" t="str">
        <f t="shared" ca="1" si="239"/>
        <v/>
      </c>
      <c r="X3027" s="12" t="str">
        <f>IF($B3027="", "", IF(OR(ISNUMBER($B3027)=FALSE, $B3027&lt;Report!$AX$6, $B3027&gt;Report!$AY$17), "Red", ""))</f>
        <v/>
      </c>
    </row>
    <row r="3028" spans="1:24" x14ac:dyDescent="0.25">
      <c r="A3028" s="2"/>
      <c r="B3028" s="86"/>
      <c r="C3028" s="87"/>
      <c r="D3028" s="88"/>
      <c r="E3028" s="89"/>
      <c r="F3028" s="90"/>
      <c r="G3028" s="2"/>
      <c r="H3028" s="38" t="str">
        <f t="shared" si="235"/>
        <v/>
      </c>
      <c r="I3028" s="2"/>
      <c r="M3028" s="6" t="str">
        <f t="shared" si="236"/>
        <v/>
      </c>
      <c r="N3028" s="7" t="str">
        <f>IF($D3028="", "", IF(COUNTIF(Budgets!$T$11:$T$20, $D3028)&gt;0, $F$9, IF(COUNTIF(Budgets!$T$22:$T$46, $D3028)&gt;0, $E$9, "")))</f>
        <v/>
      </c>
      <c r="P3028" s="12" t="str">
        <f t="shared" si="237"/>
        <v/>
      </c>
      <c r="R3028" s="12" t="str">
        <f t="shared" si="238"/>
        <v/>
      </c>
      <c r="T3028" s="12" t="str">
        <f ca="1">IFERROR(INDEX(Report!$BE$6:$BE$17, MATCH($P3028, Report!$AZ$6:$AZ$17, 0)), "")</f>
        <v/>
      </c>
      <c r="V3028" s="12" t="str">
        <f t="shared" ca="1" si="239"/>
        <v/>
      </c>
      <c r="X3028" s="12" t="str">
        <f>IF($B3028="", "", IF(OR(ISNUMBER($B3028)=FALSE, $B3028&lt;Report!$AX$6, $B3028&gt;Report!$AY$17), "Red", ""))</f>
        <v/>
      </c>
    </row>
    <row r="3029" spans="1:24" x14ac:dyDescent="0.25">
      <c r="A3029" s="2"/>
      <c r="B3029" s="86"/>
      <c r="C3029" s="87"/>
      <c r="D3029" s="88"/>
      <c r="E3029" s="89"/>
      <c r="F3029" s="90"/>
      <c r="G3029" s="2"/>
      <c r="H3029" s="38" t="str">
        <f t="shared" si="235"/>
        <v/>
      </c>
      <c r="I3029" s="2"/>
      <c r="M3029" s="6" t="str">
        <f t="shared" si="236"/>
        <v/>
      </c>
      <c r="N3029" s="7" t="str">
        <f>IF($D3029="", "", IF(COUNTIF(Budgets!$T$11:$T$20, $D3029)&gt;0, $F$9, IF(COUNTIF(Budgets!$T$22:$T$46, $D3029)&gt;0, $E$9, "")))</f>
        <v/>
      </c>
      <c r="P3029" s="12" t="str">
        <f t="shared" si="237"/>
        <v/>
      </c>
      <c r="R3029" s="12" t="str">
        <f t="shared" si="238"/>
        <v/>
      </c>
      <c r="T3029" s="12" t="str">
        <f ca="1">IFERROR(INDEX(Report!$BE$6:$BE$17, MATCH($P3029, Report!$AZ$6:$AZ$17, 0)), "")</f>
        <v/>
      </c>
      <c r="V3029" s="12" t="str">
        <f t="shared" ca="1" si="239"/>
        <v/>
      </c>
      <c r="X3029" s="12" t="str">
        <f>IF($B3029="", "", IF(OR(ISNUMBER($B3029)=FALSE, $B3029&lt;Report!$AX$6, $B3029&gt;Report!$AY$17), "Red", ""))</f>
        <v/>
      </c>
    </row>
    <row r="3030" spans="1:24" x14ac:dyDescent="0.25">
      <c r="A3030" s="2"/>
      <c r="B3030" s="86"/>
      <c r="C3030" s="87"/>
      <c r="D3030" s="88"/>
      <c r="E3030" s="89"/>
      <c r="F3030" s="90"/>
      <c r="G3030" s="2"/>
      <c r="H3030" s="38" t="str">
        <f t="shared" si="235"/>
        <v/>
      </c>
      <c r="I3030" s="2"/>
      <c r="M3030" s="6" t="str">
        <f t="shared" si="236"/>
        <v/>
      </c>
      <c r="N3030" s="7" t="str">
        <f>IF($D3030="", "", IF(COUNTIF(Budgets!$T$11:$T$20, $D3030)&gt;0, $F$9, IF(COUNTIF(Budgets!$T$22:$T$46, $D3030)&gt;0, $E$9, "")))</f>
        <v/>
      </c>
      <c r="P3030" s="12" t="str">
        <f t="shared" si="237"/>
        <v/>
      </c>
      <c r="R3030" s="12" t="str">
        <f t="shared" si="238"/>
        <v/>
      </c>
      <c r="T3030" s="12" t="str">
        <f ca="1">IFERROR(INDEX(Report!$BE$6:$BE$17, MATCH($P3030, Report!$AZ$6:$AZ$17, 0)), "")</f>
        <v/>
      </c>
      <c r="V3030" s="12" t="str">
        <f t="shared" ca="1" si="239"/>
        <v/>
      </c>
      <c r="X3030" s="12" t="str">
        <f>IF($B3030="", "", IF(OR(ISNUMBER($B3030)=FALSE, $B3030&lt;Report!$AX$6, $B3030&gt;Report!$AY$17), "Red", ""))</f>
        <v/>
      </c>
    </row>
    <row r="3031" spans="1:24" x14ac:dyDescent="0.25">
      <c r="A3031" s="2"/>
      <c r="B3031" s="86"/>
      <c r="C3031" s="87"/>
      <c r="D3031" s="88"/>
      <c r="E3031" s="89"/>
      <c r="F3031" s="90"/>
      <c r="G3031" s="2"/>
      <c r="H3031" s="38" t="str">
        <f t="shared" si="235"/>
        <v/>
      </c>
      <c r="I3031" s="2"/>
      <c r="M3031" s="6" t="str">
        <f t="shared" si="236"/>
        <v/>
      </c>
      <c r="N3031" s="7" t="str">
        <f>IF($D3031="", "", IF(COUNTIF(Budgets!$T$11:$T$20, $D3031)&gt;0, $F$9, IF(COUNTIF(Budgets!$T$22:$T$46, $D3031)&gt;0, $E$9, "")))</f>
        <v/>
      </c>
      <c r="P3031" s="12" t="str">
        <f t="shared" si="237"/>
        <v/>
      </c>
      <c r="R3031" s="12" t="str">
        <f t="shared" si="238"/>
        <v/>
      </c>
      <c r="T3031" s="12" t="str">
        <f ca="1">IFERROR(INDEX(Report!$BE$6:$BE$17, MATCH($P3031, Report!$AZ$6:$AZ$17, 0)), "")</f>
        <v/>
      </c>
      <c r="V3031" s="12" t="str">
        <f t="shared" ca="1" si="239"/>
        <v/>
      </c>
      <c r="X3031" s="12" t="str">
        <f>IF($B3031="", "", IF(OR(ISNUMBER($B3031)=FALSE, $B3031&lt;Report!$AX$6, $B3031&gt;Report!$AY$17), "Red", ""))</f>
        <v/>
      </c>
    </row>
    <row r="3032" spans="1:24" x14ac:dyDescent="0.25">
      <c r="A3032" s="2"/>
      <c r="B3032" s="86"/>
      <c r="C3032" s="87"/>
      <c r="D3032" s="88"/>
      <c r="E3032" s="89"/>
      <c r="F3032" s="90"/>
      <c r="G3032" s="2"/>
      <c r="H3032" s="38" t="str">
        <f t="shared" si="235"/>
        <v/>
      </c>
      <c r="I3032" s="2"/>
      <c r="M3032" s="6" t="str">
        <f t="shared" si="236"/>
        <v/>
      </c>
      <c r="N3032" s="7" t="str">
        <f>IF($D3032="", "", IF(COUNTIF(Budgets!$T$11:$T$20, $D3032)&gt;0, $F$9, IF(COUNTIF(Budgets!$T$22:$T$46, $D3032)&gt;0, $E$9, "")))</f>
        <v/>
      </c>
      <c r="P3032" s="12" t="str">
        <f t="shared" si="237"/>
        <v/>
      </c>
      <c r="R3032" s="12" t="str">
        <f t="shared" si="238"/>
        <v/>
      </c>
      <c r="T3032" s="12" t="str">
        <f ca="1">IFERROR(INDEX(Report!$BE$6:$BE$17, MATCH($P3032, Report!$AZ$6:$AZ$17, 0)), "")</f>
        <v/>
      </c>
      <c r="V3032" s="12" t="str">
        <f t="shared" ca="1" si="239"/>
        <v/>
      </c>
      <c r="X3032" s="12" t="str">
        <f>IF($B3032="", "", IF(OR(ISNUMBER($B3032)=FALSE, $B3032&lt;Report!$AX$6, $B3032&gt;Report!$AY$17), "Red", ""))</f>
        <v/>
      </c>
    </row>
    <row r="3033" spans="1:24" x14ac:dyDescent="0.25">
      <c r="A3033" s="2"/>
      <c r="B3033" s="86"/>
      <c r="C3033" s="87"/>
      <c r="D3033" s="88"/>
      <c r="E3033" s="89"/>
      <c r="F3033" s="90"/>
      <c r="G3033" s="2"/>
      <c r="H3033" s="38" t="str">
        <f t="shared" si="235"/>
        <v/>
      </c>
      <c r="I3033" s="2"/>
      <c r="M3033" s="6" t="str">
        <f t="shared" si="236"/>
        <v/>
      </c>
      <c r="N3033" s="7" t="str">
        <f>IF($D3033="", "", IF(COUNTIF(Budgets!$T$11:$T$20, $D3033)&gt;0, $F$9, IF(COUNTIF(Budgets!$T$22:$T$46, $D3033)&gt;0, $E$9, "")))</f>
        <v/>
      </c>
      <c r="P3033" s="12" t="str">
        <f t="shared" si="237"/>
        <v/>
      </c>
      <c r="R3033" s="12" t="str">
        <f t="shared" si="238"/>
        <v/>
      </c>
      <c r="T3033" s="12" t="str">
        <f ca="1">IFERROR(INDEX(Report!$BE$6:$BE$17, MATCH($P3033, Report!$AZ$6:$AZ$17, 0)), "")</f>
        <v/>
      </c>
      <c r="V3033" s="12" t="str">
        <f t="shared" ca="1" si="239"/>
        <v/>
      </c>
      <c r="X3033" s="12" t="str">
        <f>IF($B3033="", "", IF(OR(ISNUMBER($B3033)=FALSE, $B3033&lt;Report!$AX$6, $B3033&gt;Report!$AY$17), "Red", ""))</f>
        <v/>
      </c>
    </row>
    <row r="3034" spans="1:24" x14ac:dyDescent="0.25">
      <c r="A3034" s="2"/>
      <c r="B3034" s="86"/>
      <c r="C3034" s="87"/>
      <c r="D3034" s="88"/>
      <c r="E3034" s="89"/>
      <c r="F3034" s="90"/>
      <c r="G3034" s="2"/>
      <c r="H3034" s="38" t="str">
        <f t="shared" si="235"/>
        <v/>
      </c>
      <c r="I3034" s="2"/>
      <c r="M3034" s="6" t="str">
        <f t="shared" si="236"/>
        <v/>
      </c>
      <c r="N3034" s="7" t="str">
        <f>IF($D3034="", "", IF(COUNTIF(Budgets!$T$11:$T$20, $D3034)&gt;0, $F$9, IF(COUNTIF(Budgets!$T$22:$T$46, $D3034)&gt;0, $E$9, "")))</f>
        <v/>
      </c>
      <c r="P3034" s="12" t="str">
        <f t="shared" si="237"/>
        <v/>
      </c>
      <c r="R3034" s="12" t="str">
        <f t="shared" si="238"/>
        <v/>
      </c>
      <c r="T3034" s="12" t="str">
        <f ca="1">IFERROR(INDEX(Report!$BE$6:$BE$17, MATCH($P3034, Report!$AZ$6:$AZ$17, 0)), "")</f>
        <v/>
      </c>
      <c r="V3034" s="12" t="str">
        <f t="shared" ca="1" si="239"/>
        <v/>
      </c>
      <c r="X3034" s="12" t="str">
        <f>IF($B3034="", "", IF(OR(ISNUMBER($B3034)=FALSE, $B3034&lt;Report!$AX$6, $B3034&gt;Report!$AY$17), "Red", ""))</f>
        <v/>
      </c>
    </row>
    <row r="3035" spans="1:24" x14ac:dyDescent="0.25">
      <c r="A3035" s="2"/>
      <c r="B3035" s="86"/>
      <c r="C3035" s="87"/>
      <c r="D3035" s="88"/>
      <c r="E3035" s="89"/>
      <c r="F3035" s="90"/>
      <c r="G3035" s="2"/>
      <c r="H3035" s="38" t="str">
        <f t="shared" si="235"/>
        <v/>
      </c>
      <c r="I3035" s="2"/>
      <c r="M3035" s="6" t="str">
        <f t="shared" si="236"/>
        <v/>
      </c>
      <c r="N3035" s="7" t="str">
        <f>IF($D3035="", "", IF(COUNTIF(Budgets!$T$11:$T$20, $D3035)&gt;0, $F$9, IF(COUNTIF(Budgets!$T$22:$T$46, $D3035)&gt;0, $E$9, "")))</f>
        <v/>
      </c>
      <c r="P3035" s="12" t="str">
        <f t="shared" si="237"/>
        <v/>
      </c>
      <c r="R3035" s="12" t="str">
        <f t="shared" si="238"/>
        <v/>
      </c>
      <c r="T3035" s="12" t="str">
        <f ca="1">IFERROR(INDEX(Report!$BE$6:$BE$17, MATCH($P3035, Report!$AZ$6:$AZ$17, 0)), "")</f>
        <v/>
      </c>
      <c r="V3035" s="12" t="str">
        <f t="shared" ca="1" si="239"/>
        <v/>
      </c>
      <c r="X3035" s="12" t="str">
        <f>IF($B3035="", "", IF(OR(ISNUMBER($B3035)=FALSE, $B3035&lt;Report!$AX$6, $B3035&gt;Report!$AY$17), "Red", ""))</f>
        <v/>
      </c>
    </row>
    <row r="3036" spans="1:24" x14ac:dyDescent="0.25">
      <c r="A3036" s="2"/>
      <c r="B3036" s="86"/>
      <c r="C3036" s="87"/>
      <c r="D3036" s="88"/>
      <c r="E3036" s="89"/>
      <c r="F3036" s="90"/>
      <c r="G3036" s="2"/>
      <c r="H3036" s="38" t="str">
        <f t="shared" si="235"/>
        <v/>
      </c>
      <c r="I3036" s="2"/>
      <c r="M3036" s="6" t="str">
        <f t="shared" si="236"/>
        <v/>
      </c>
      <c r="N3036" s="7" t="str">
        <f>IF($D3036="", "", IF(COUNTIF(Budgets!$T$11:$T$20, $D3036)&gt;0, $F$9, IF(COUNTIF(Budgets!$T$22:$T$46, $D3036)&gt;0, $E$9, "")))</f>
        <v/>
      </c>
      <c r="P3036" s="12" t="str">
        <f t="shared" si="237"/>
        <v/>
      </c>
      <c r="R3036" s="12" t="str">
        <f t="shared" si="238"/>
        <v/>
      </c>
      <c r="T3036" s="12" t="str">
        <f ca="1">IFERROR(INDEX(Report!$BE$6:$BE$17, MATCH($P3036, Report!$AZ$6:$AZ$17, 0)), "")</f>
        <v/>
      </c>
      <c r="V3036" s="12" t="str">
        <f t="shared" ca="1" si="239"/>
        <v/>
      </c>
      <c r="X3036" s="12" t="str">
        <f>IF($B3036="", "", IF(OR(ISNUMBER($B3036)=FALSE, $B3036&lt;Report!$AX$6, $B3036&gt;Report!$AY$17), "Red", ""))</f>
        <v/>
      </c>
    </row>
    <row r="3037" spans="1:24" x14ac:dyDescent="0.25">
      <c r="A3037" s="2"/>
      <c r="B3037" s="86"/>
      <c r="C3037" s="87"/>
      <c r="D3037" s="88"/>
      <c r="E3037" s="89"/>
      <c r="F3037" s="90"/>
      <c r="G3037" s="2"/>
      <c r="H3037" s="38" t="str">
        <f t="shared" si="235"/>
        <v/>
      </c>
      <c r="I3037" s="2"/>
      <c r="M3037" s="6" t="str">
        <f t="shared" si="236"/>
        <v/>
      </c>
      <c r="N3037" s="7" t="str">
        <f>IF($D3037="", "", IF(COUNTIF(Budgets!$T$11:$T$20, $D3037)&gt;0, $F$9, IF(COUNTIF(Budgets!$T$22:$T$46, $D3037)&gt;0, $E$9, "")))</f>
        <v/>
      </c>
      <c r="P3037" s="12" t="str">
        <f t="shared" si="237"/>
        <v/>
      </c>
      <c r="R3037" s="12" t="str">
        <f t="shared" si="238"/>
        <v/>
      </c>
      <c r="T3037" s="12" t="str">
        <f ca="1">IFERROR(INDEX(Report!$BE$6:$BE$17, MATCH($P3037, Report!$AZ$6:$AZ$17, 0)), "")</f>
        <v/>
      </c>
      <c r="V3037" s="12" t="str">
        <f t="shared" ca="1" si="239"/>
        <v/>
      </c>
      <c r="X3037" s="12" t="str">
        <f>IF($B3037="", "", IF(OR(ISNUMBER($B3037)=FALSE, $B3037&lt;Report!$AX$6, $B3037&gt;Report!$AY$17), "Red", ""))</f>
        <v/>
      </c>
    </row>
    <row r="3038" spans="1:24" x14ac:dyDescent="0.25">
      <c r="A3038" s="2"/>
      <c r="B3038" s="86"/>
      <c r="C3038" s="87"/>
      <c r="D3038" s="88"/>
      <c r="E3038" s="89"/>
      <c r="F3038" s="90"/>
      <c r="G3038" s="2"/>
      <c r="H3038" s="38" t="str">
        <f t="shared" si="235"/>
        <v/>
      </c>
      <c r="I3038" s="2"/>
      <c r="M3038" s="6" t="str">
        <f t="shared" si="236"/>
        <v/>
      </c>
      <c r="N3038" s="7" t="str">
        <f>IF($D3038="", "", IF(COUNTIF(Budgets!$T$11:$T$20, $D3038)&gt;0, $F$9, IF(COUNTIF(Budgets!$T$22:$T$46, $D3038)&gt;0, $E$9, "")))</f>
        <v/>
      </c>
      <c r="P3038" s="12" t="str">
        <f t="shared" si="237"/>
        <v/>
      </c>
      <c r="R3038" s="12" t="str">
        <f t="shared" si="238"/>
        <v/>
      </c>
      <c r="T3038" s="12" t="str">
        <f ca="1">IFERROR(INDEX(Report!$BE$6:$BE$17, MATCH($P3038, Report!$AZ$6:$AZ$17, 0)), "")</f>
        <v/>
      </c>
      <c r="V3038" s="12" t="str">
        <f t="shared" ca="1" si="239"/>
        <v/>
      </c>
      <c r="X3038" s="12" t="str">
        <f>IF($B3038="", "", IF(OR(ISNUMBER($B3038)=FALSE, $B3038&lt;Report!$AX$6, $B3038&gt;Report!$AY$17), "Red", ""))</f>
        <v/>
      </c>
    </row>
    <row r="3039" spans="1:24" x14ac:dyDescent="0.25">
      <c r="A3039" s="2"/>
      <c r="B3039" s="86"/>
      <c r="C3039" s="87"/>
      <c r="D3039" s="88"/>
      <c r="E3039" s="89"/>
      <c r="F3039" s="90"/>
      <c r="G3039" s="2"/>
      <c r="H3039" s="38" t="str">
        <f t="shared" si="235"/>
        <v/>
      </c>
      <c r="I3039" s="2"/>
      <c r="M3039" s="6" t="str">
        <f t="shared" si="236"/>
        <v/>
      </c>
      <c r="N3039" s="7" t="str">
        <f>IF($D3039="", "", IF(COUNTIF(Budgets!$T$11:$T$20, $D3039)&gt;0, $F$9, IF(COUNTIF(Budgets!$T$22:$T$46, $D3039)&gt;0, $E$9, "")))</f>
        <v/>
      </c>
      <c r="P3039" s="12" t="str">
        <f t="shared" si="237"/>
        <v/>
      </c>
      <c r="R3039" s="12" t="str">
        <f t="shared" si="238"/>
        <v/>
      </c>
      <c r="T3039" s="12" t="str">
        <f ca="1">IFERROR(INDEX(Report!$BE$6:$BE$17, MATCH($P3039, Report!$AZ$6:$AZ$17, 0)), "")</f>
        <v/>
      </c>
      <c r="V3039" s="12" t="str">
        <f t="shared" ca="1" si="239"/>
        <v/>
      </c>
      <c r="X3039" s="12" t="str">
        <f>IF($B3039="", "", IF(OR(ISNUMBER($B3039)=FALSE, $B3039&lt;Report!$AX$6, $B3039&gt;Report!$AY$17), "Red", ""))</f>
        <v/>
      </c>
    </row>
    <row r="3040" spans="1:24" x14ac:dyDescent="0.25">
      <c r="A3040" s="2"/>
      <c r="B3040" s="86"/>
      <c r="C3040" s="87"/>
      <c r="D3040" s="88"/>
      <c r="E3040" s="89"/>
      <c r="F3040" s="90"/>
      <c r="G3040" s="2"/>
      <c r="H3040" s="38" t="str">
        <f t="shared" si="235"/>
        <v/>
      </c>
      <c r="I3040" s="2"/>
      <c r="M3040" s="6" t="str">
        <f t="shared" si="236"/>
        <v/>
      </c>
      <c r="N3040" s="7" t="str">
        <f>IF($D3040="", "", IF(COUNTIF(Budgets!$T$11:$T$20, $D3040)&gt;0, $F$9, IF(COUNTIF(Budgets!$T$22:$T$46, $D3040)&gt;0, $E$9, "")))</f>
        <v/>
      </c>
      <c r="P3040" s="12" t="str">
        <f t="shared" si="237"/>
        <v/>
      </c>
      <c r="R3040" s="12" t="str">
        <f t="shared" si="238"/>
        <v/>
      </c>
      <c r="T3040" s="12" t="str">
        <f ca="1">IFERROR(INDEX(Report!$BE$6:$BE$17, MATCH($P3040, Report!$AZ$6:$AZ$17, 0)), "")</f>
        <v/>
      </c>
      <c r="V3040" s="12" t="str">
        <f t="shared" ca="1" si="239"/>
        <v/>
      </c>
      <c r="X3040" s="12" t="str">
        <f>IF($B3040="", "", IF(OR(ISNUMBER($B3040)=FALSE, $B3040&lt;Report!$AX$6, $B3040&gt;Report!$AY$17), "Red", ""))</f>
        <v/>
      </c>
    </row>
    <row r="3041" spans="1:24" x14ac:dyDescent="0.25">
      <c r="A3041" s="2"/>
      <c r="B3041" s="86"/>
      <c r="C3041" s="87"/>
      <c r="D3041" s="88"/>
      <c r="E3041" s="89"/>
      <c r="F3041" s="90"/>
      <c r="G3041" s="2"/>
      <c r="H3041" s="38" t="str">
        <f t="shared" si="235"/>
        <v/>
      </c>
      <c r="I3041" s="2"/>
      <c r="M3041" s="6" t="str">
        <f t="shared" si="236"/>
        <v/>
      </c>
      <c r="N3041" s="7" t="str">
        <f>IF($D3041="", "", IF(COUNTIF(Budgets!$T$11:$T$20, $D3041)&gt;0, $F$9, IF(COUNTIF(Budgets!$T$22:$T$46, $D3041)&gt;0, $E$9, "")))</f>
        <v/>
      </c>
      <c r="P3041" s="12" t="str">
        <f t="shared" si="237"/>
        <v/>
      </c>
      <c r="R3041" s="12" t="str">
        <f t="shared" si="238"/>
        <v/>
      </c>
      <c r="T3041" s="12" t="str">
        <f ca="1">IFERROR(INDEX(Report!$BE$6:$BE$17, MATCH($P3041, Report!$AZ$6:$AZ$17, 0)), "")</f>
        <v/>
      </c>
      <c r="V3041" s="12" t="str">
        <f t="shared" ca="1" si="239"/>
        <v/>
      </c>
      <c r="X3041" s="12" t="str">
        <f>IF($B3041="", "", IF(OR(ISNUMBER($B3041)=FALSE, $B3041&lt;Report!$AX$6, $B3041&gt;Report!$AY$17), "Red", ""))</f>
        <v/>
      </c>
    </row>
    <row r="3042" spans="1:24" x14ac:dyDescent="0.25">
      <c r="A3042" s="2"/>
      <c r="B3042" s="86"/>
      <c r="C3042" s="87"/>
      <c r="D3042" s="88"/>
      <c r="E3042" s="89"/>
      <c r="F3042" s="90"/>
      <c r="G3042" s="2"/>
      <c r="H3042" s="38" t="str">
        <f t="shared" si="235"/>
        <v/>
      </c>
      <c r="I3042" s="2"/>
      <c r="M3042" s="6" t="str">
        <f t="shared" si="236"/>
        <v/>
      </c>
      <c r="N3042" s="7" t="str">
        <f>IF($D3042="", "", IF(COUNTIF(Budgets!$T$11:$T$20, $D3042)&gt;0, $F$9, IF(COUNTIF(Budgets!$T$22:$T$46, $D3042)&gt;0, $E$9, "")))</f>
        <v/>
      </c>
      <c r="P3042" s="12" t="str">
        <f t="shared" si="237"/>
        <v/>
      </c>
      <c r="R3042" s="12" t="str">
        <f t="shared" si="238"/>
        <v/>
      </c>
      <c r="T3042" s="12" t="str">
        <f ca="1">IFERROR(INDEX(Report!$BE$6:$BE$17, MATCH($P3042, Report!$AZ$6:$AZ$17, 0)), "")</f>
        <v/>
      </c>
      <c r="V3042" s="12" t="str">
        <f t="shared" ca="1" si="239"/>
        <v/>
      </c>
      <c r="X3042" s="12" t="str">
        <f>IF($B3042="", "", IF(OR(ISNUMBER($B3042)=FALSE, $B3042&lt;Report!$AX$6, $B3042&gt;Report!$AY$17), "Red", ""))</f>
        <v/>
      </c>
    </row>
    <row r="3043" spans="1:24" x14ac:dyDescent="0.25">
      <c r="A3043" s="2"/>
      <c r="B3043" s="86"/>
      <c r="C3043" s="87"/>
      <c r="D3043" s="88"/>
      <c r="E3043" s="89"/>
      <c r="F3043" s="90"/>
      <c r="G3043" s="2"/>
      <c r="H3043" s="38" t="str">
        <f t="shared" si="235"/>
        <v/>
      </c>
      <c r="I3043" s="2"/>
      <c r="M3043" s="6" t="str">
        <f t="shared" si="236"/>
        <v/>
      </c>
      <c r="N3043" s="7" t="str">
        <f>IF($D3043="", "", IF(COUNTIF(Budgets!$T$11:$T$20, $D3043)&gt;0, $F$9, IF(COUNTIF(Budgets!$T$22:$T$46, $D3043)&gt;0, $E$9, "")))</f>
        <v/>
      </c>
      <c r="P3043" s="12" t="str">
        <f t="shared" si="237"/>
        <v/>
      </c>
      <c r="R3043" s="12" t="str">
        <f t="shared" si="238"/>
        <v/>
      </c>
      <c r="T3043" s="12" t="str">
        <f ca="1">IFERROR(INDEX(Report!$BE$6:$BE$17, MATCH($P3043, Report!$AZ$6:$AZ$17, 0)), "")</f>
        <v/>
      </c>
      <c r="V3043" s="12" t="str">
        <f t="shared" ca="1" si="239"/>
        <v/>
      </c>
      <c r="X3043" s="12" t="str">
        <f>IF($B3043="", "", IF(OR(ISNUMBER($B3043)=FALSE, $B3043&lt;Report!$AX$6, $B3043&gt;Report!$AY$17), "Red", ""))</f>
        <v/>
      </c>
    </row>
    <row r="3044" spans="1:24" x14ac:dyDescent="0.25">
      <c r="A3044" s="2"/>
      <c r="B3044" s="86"/>
      <c r="C3044" s="87"/>
      <c r="D3044" s="88"/>
      <c r="E3044" s="89"/>
      <c r="F3044" s="90"/>
      <c r="G3044" s="2"/>
      <c r="H3044" s="38" t="str">
        <f t="shared" si="235"/>
        <v/>
      </c>
      <c r="I3044" s="2"/>
      <c r="M3044" s="6" t="str">
        <f t="shared" si="236"/>
        <v/>
      </c>
      <c r="N3044" s="7" t="str">
        <f>IF($D3044="", "", IF(COUNTIF(Budgets!$T$11:$T$20, $D3044)&gt;0, $F$9, IF(COUNTIF(Budgets!$T$22:$T$46, $D3044)&gt;0, $E$9, "")))</f>
        <v/>
      </c>
      <c r="P3044" s="12" t="str">
        <f t="shared" si="237"/>
        <v/>
      </c>
      <c r="R3044" s="12" t="str">
        <f t="shared" si="238"/>
        <v/>
      </c>
      <c r="T3044" s="12" t="str">
        <f ca="1">IFERROR(INDEX(Report!$BE$6:$BE$17, MATCH($P3044, Report!$AZ$6:$AZ$17, 0)), "")</f>
        <v/>
      </c>
      <c r="V3044" s="12" t="str">
        <f t="shared" ca="1" si="239"/>
        <v/>
      </c>
      <c r="X3044" s="12" t="str">
        <f>IF($B3044="", "", IF(OR(ISNUMBER($B3044)=FALSE, $B3044&lt;Report!$AX$6, $B3044&gt;Report!$AY$17), "Red", ""))</f>
        <v/>
      </c>
    </row>
    <row r="3045" spans="1:24" x14ac:dyDescent="0.25">
      <c r="A3045" s="2"/>
      <c r="B3045" s="86"/>
      <c r="C3045" s="87"/>
      <c r="D3045" s="88"/>
      <c r="E3045" s="89"/>
      <c r="F3045" s="90"/>
      <c r="G3045" s="2"/>
      <c r="H3045" s="38" t="str">
        <f t="shared" si="235"/>
        <v/>
      </c>
      <c r="I3045" s="2"/>
      <c r="M3045" s="6" t="str">
        <f t="shared" si="236"/>
        <v/>
      </c>
      <c r="N3045" s="7" t="str">
        <f>IF($D3045="", "", IF(COUNTIF(Budgets!$T$11:$T$20, $D3045)&gt;0, $F$9, IF(COUNTIF(Budgets!$T$22:$T$46, $D3045)&gt;0, $E$9, "")))</f>
        <v/>
      </c>
      <c r="P3045" s="12" t="str">
        <f t="shared" si="237"/>
        <v/>
      </c>
      <c r="R3045" s="12" t="str">
        <f t="shared" si="238"/>
        <v/>
      </c>
      <c r="T3045" s="12" t="str">
        <f ca="1">IFERROR(INDEX(Report!$BE$6:$BE$17, MATCH($P3045, Report!$AZ$6:$AZ$17, 0)), "")</f>
        <v/>
      </c>
      <c r="V3045" s="12" t="str">
        <f t="shared" ca="1" si="239"/>
        <v/>
      </c>
      <c r="X3045" s="12" t="str">
        <f>IF($B3045="", "", IF(OR(ISNUMBER($B3045)=FALSE, $B3045&lt;Report!$AX$6, $B3045&gt;Report!$AY$17), "Red", ""))</f>
        <v/>
      </c>
    </row>
    <row r="3046" spans="1:24" x14ac:dyDescent="0.25">
      <c r="A3046" s="2"/>
      <c r="B3046" s="86"/>
      <c r="C3046" s="87"/>
      <c r="D3046" s="88"/>
      <c r="E3046" s="89"/>
      <c r="F3046" s="90"/>
      <c r="G3046" s="2"/>
      <c r="H3046" s="38" t="str">
        <f t="shared" si="235"/>
        <v/>
      </c>
      <c r="I3046" s="2"/>
      <c r="M3046" s="6" t="str">
        <f t="shared" si="236"/>
        <v/>
      </c>
      <c r="N3046" s="7" t="str">
        <f>IF($D3046="", "", IF(COUNTIF(Budgets!$T$11:$T$20, $D3046)&gt;0, $F$9, IF(COUNTIF(Budgets!$T$22:$T$46, $D3046)&gt;0, $E$9, "")))</f>
        <v/>
      </c>
      <c r="P3046" s="12" t="str">
        <f t="shared" si="237"/>
        <v/>
      </c>
      <c r="R3046" s="12" t="str">
        <f t="shared" si="238"/>
        <v/>
      </c>
      <c r="T3046" s="12" t="str">
        <f ca="1">IFERROR(INDEX(Report!$BE$6:$BE$17, MATCH($P3046, Report!$AZ$6:$AZ$17, 0)), "")</f>
        <v/>
      </c>
      <c r="V3046" s="12" t="str">
        <f t="shared" ca="1" si="239"/>
        <v/>
      </c>
      <c r="X3046" s="12" t="str">
        <f>IF($B3046="", "", IF(OR(ISNUMBER($B3046)=FALSE, $B3046&lt;Report!$AX$6, $B3046&gt;Report!$AY$17), "Red", ""))</f>
        <v/>
      </c>
    </row>
    <row r="3047" spans="1:24" x14ac:dyDescent="0.25">
      <c r="A3047" s="2"/>
      <c r="B3047" s="86"/>
      <c r="C3047" s="87"/>
      <c r="D3047" s="88"/>
      <c r="E3047" s="89"/>
      <c r="F3047" s="90"/>
      <c r="G3047" s="2"/>
      <c r="H3047" s="38" t="str">
        <f t="shared" si="235"/>
        <v/>
      </c>
      <c r="I3047" s="2"/>
      <c r="M3047" s="6" t="str">
        <f t="shared" si="236"/>
        <v/>
      </c>
      <c r="N3047" s="7" t="str">
        <f>IF($D3047="", "", IF(COUNTIF(Budgets!$T$11:$T$20, $D3047)&gt;0, $F$9, IF(COUNTIF(Budgets!$T$22:$T$46, $D3047)&gt;0, $E$9, "")))</f>
        <v/>
      </c>
      <c r="P3047" s="12" t="str">
        <f t="shared" si="237"/>
        <v/>
      </c>
      <c r="R3047" s="12" t="str">
        <f t="shared" si="238"/>
        <v/>
      </c>
      <c r="T3047" s="12" t="str">
        <f ca="1">IFERROR(INDEX(Report!$BE$6:$BE$17, MATCH($P3047, Report!$AZ$6:$AZ$17, 0)), "")</f>
        <v/>
      </c>
      <c r="V3047" s="12" t="str">
        <f t="shared" ca="1" si="239"/>
        <v/>
      </c>
      <c r="X3047" s="12" t="str">
        <f>IF($B3047="", "", IF(OR(ISNUMBER($B3047)=FALSE, $B3047&lt;Report!$AX$6, $B3047&gt;Report!$AY$17), "Red", ""))</f>
        <v/>
      </c>
    </row>
    <row r="3048" spans="1:24" x14ac:dyDescent="0.25">
      <c r="A3048" s="2"/>
      <c r="B3048" s="86"/>
      <c r="C3048" s="87"/>
      <c r="D3048" s="88"/>
      <c r="E3048" s="89"/>
      <c r="F3048" s="90"/>
      <c r="G3048" s="2"/>
      <c r="H3048" s="38" t="str">
        <f t="shared" si="235"/>
        <v/>
      </c>
      <c r="I3048" s="2"/>
      <c r="M3048" s="6" t="str">
        <f t="shared" si="236"/>
        <v/>
      </c>
      <c r="N3048" s="7" t="str">
        <f>IF($D3048="", "", IF(COUNTIF(Budgets!$T$11:$T$20, $D3048)&gt;0, $F$9, IF(COUNTIF(Budgets!$T$22:$T$46, $D3048)&gt;0, $E$9, "")))</f>
        <v/>
      </c>
      <c r="P3048" s="12" t="str">
        <f t="shared" si="237"/>
        <v/>
      </c>
      <c r="R3048" s="12" t="str">
        <f t="shared" si="238"/>
        <v/>
      </c>
      <c r="T3048" s="12" t="str">
        <f ca="1">IFERROR(INDEX(Report!$BE$6:$BE$17, MATCH($P3048, Report!$AZ$6:$AZ$17, 0)), "")</f>
        <v/>
      </c>
      <c r="V3048" s="12" t="str">
        <f t="shared" ca="1" si="239"/>
        <v/>
      </c>
      <c r="X3048" s="12" t="str">
        <f>IF($B3048="", "", IF(OR(ISNUMBER($B3048)=FALSE, $B3048&lt;Report!$AX$6, $B3048&gt;Report!$AY$17), "Red", ""))</f>
        <v/>
      </c>
    </row>
    <row r="3049" spans="1:24" x14ac:dyDescent="0.25">
      <c r="A3049" s="2"/>
      <c r="B3049" s="86"/>
      <c r="C3049" s="87"/>
      <c r="D3049" s="88"/>
      <c r="E3049" s="89"/>
      <c r="F3049" s="90"/>
      <c r="G3049" s="2"/>
      <c r="H3049" s="38" t="str">
        <f t="shared" si="235"/>
        <v/>
      </c>
      <c r="I3049" s="2"/>
      <c r="M3049" s="6" t="str">
        <f t="shared" si="236"/>
        <v/>
      </c>
      <c r="N3049" s="7" t="str">
        <f>IF($D3049="", "", IF(COUNTIF(Budgets!$T$11:$T$20, $D3049)&gt;0, $F$9, IF(COUNTIF(Budgets!$T$22:$T$46, $D3049)&gt;0, $E$9, "")))</f>
        <v/>
      </c>
      <c r="P3049" s="12" t="str">
        <f t="shared" si="237"/>
        <v/>
      </c>
      <c r="R3049" s="12" t="str">
        <f t="shared" si="238"/>
        <v/>
      </c>
      <c r="T3049" s="12" t="str">
        <f ca="1">IFERROR(INDEX(Report!$BE$6:$BE$17, MATCH($P3049, Report!$AZ$6:$AZ$17, 0)), "")</f>
        <v/>
      </c>
      <c r="V3049" s="12" t="str">
        <f t="shared" ca="1" si="239"/>
        <v/>
      </c>
      <c r="X3049" s="12" t="str">
        <f>IF($B3049="", "", IF(OR(ISNUMBER($B3049)=FALSE, $B3049&lt;Report!$AX$6, $B3049&gt;Report!$AY$17), "Red", ""))</f>
        <v/>
      </c>
    </row>
    <row r="3050" spans="1:24" x14ac:dyDescent="0.25">
      <c r="A3050" s="2"/>
      <c r="B3050" s="86"/>
      <c r="C3050" s="87"/>
      <c r="D3050" s="88"/>
      <c r="E3050" s="89"/>
      <c r="F3050" s="90"/>
      <c r="G3050" s="2"/>
      <c r="H3050" s="38" t="str">
        <f t="shared" si="235"/>
        <v/>
      </c>
      <c r="I3050" s="2"/>
      <c r="M3050" s="6" t="str">
        <f t="shared" si="236"/>
        <v/>
      </c>
      <c r="N3050" s="7" t="str">
        <f>IF($D3050="", "", IF(COUNTIF(Budgets!$T$11:$T$20, $D3050)&gt;0, $F$9, IF(COUNTIF(Budgets!$T$22:$T$46, $D3050)&gt;0, $E$9, "")))</f>
        <v/>
      </c>
      <c r="P3050" s="12" t="str">
        <f t="shared" si="237"/>
        <v/>
      </c>
      <c r="R3050" s="12" t="str">
        <f t="shared" si="238"/>
        <v/>
      </c>
      <c r="T3050" s="12" t="str">
        <f ca="1">IFERROR(INDEX(Report!$BE$6:$BE$17, MATCH($P3050, Report!$AZ$6:$AZ$17, 0)), "")</f>
        <v/>
      </c>
      <c r="V3050" s="12" t="str">
        <f t="shared" ca="1" si="239"/>
        <v/>
      </c>
      <c r="X3050" s="12" t="str">
        <f>IF($B3050="", "", IF(OR(ISNUMBER($B3050)=FALSE, $B3050&lt;Report!$AX$6, $B3050&gt;Report!$AY$17), "Red", ""))</f>
        <v/>
      </c>
    </row>
    <row r="3051" spans="1:24" x14ac:dyDescent="0.25">
      <c r="A3051" s="2"/>
      <c r="B3051" s="86"/>
      <c r="C3051" s="87"/>
      <c r="D3051" s="88"/>
      <c r="E3051" s="89"/>
      <c r="F3051" s="90"/>
      <c r="G3051" s="2"/>
      <c r="H3051" s="38" t="str">
        <f t="shared" si="235"/>
        <v/>
      </c>
      <c r="I3051" s="2"/>
      <c r="M3051" s="6" t="str">
        <f t="shared" si="236"/>
        <v/>
      </c>
      <c r="N3051" s="7" t="str">
        <f>IF($D3051="", "", IF(COUNTIF(Budgets!$T$11:$T$20, $D3051)&gt;0, $F$9, IF(COUNTIF(Budgets!$T$22:$T$46, $D3051)&gt;0, $E$9, "")))</f>
        <v/>
      </c>
      <c r="P3051" s="12" t="str">
        <f t="shared" si="237"/>
        <v/>
      </c>
      <c r="R3051" s="12" t="str">
        <f t="shared" si="238"/>
        <v/>
      </c>
      <c r="T3051" s="12" t="str">
        <f ca="1">IFERROR(INDEX(Report!$BE$6:$BE$17, MATCH($P3051, Report!$AZ$6:$AZ$17, 0)), "")</f>
        <v/>
      </c>
      <c r="V3051" s="12" t="str">
        <f t="shared" ca="1" si="239"/>
        <v/>
      </c>
      <c r="X3051" s="12" t="str">
        <f>IF($B3051="", "", IF(OR(ISNUMBER($B3051)=FALSE, $B3051&lt;Report!$AX$6, $B3051&gt;Report!$AY$17), "Red", ""))</f>
        <v/>
      </c>
    </row>
    <row r="3052" spans="1:24" x14ac:dyDescent="0.25">
      <c r="A3052" s="2"/>
      <c r="B3052" s="86"/>
      <c r="C3052" s="87"/>
      <c r="D3052" s="88"/>
      <c r="E3052" s="89"/>
      <c r="F3052" s="90"/>
      <c r="G3052" s="2"/>
      <c r="H3052" s="38" t="str">
        <f t="shared" si="235"/>
        <v/>
      </c>
      <c r="I3052" s="2"/>
      <c r="M3052" s="6" t="str">
        <f t="shared" si="236"/>
        <v/>
      </c>
      <c r="N3052" s="7" t="str">
        <f>IF($D3052="", "", IF(COUNTIF(Budgets!$T$11:$T$20, $D3052)&gt;0, $F$9, IF(COUNTIF(Budgets!$T$22:$T$46, $D3052)&gt;0, $E$9, "")))</f>
        <v/>
      </c>
      <c r="P3052" s="12" t="str">
        <f t="shared" si="237"/>
        <v/>
      </c>
      <c r="R3052" s="12" t="str">
        <f t="shared" si="238"/>
        <v/>
      </c>
      <c r="T3052" s="12" t="str">
        <f ca="1">IFERROR(INDEX(Report!$BE$6:$BE$17, MATCH($P3052, Report!$AZ$6:$AZ$17, 0)), "")</f>
        <v/>
      </c>
      <c r="V3052" s="12" t="str">
        <f t="shared" ca="1" si="239"/>
        <v/>
      </c>
      <c r="X3052" s="12" t="str">
        <f>IF($B3052="", "", IF(OR(ISNUMBER($B3052)=FALSE, $B3052&lt;Report!$AX$6, $B3052&gt;Report!$AY$17), "Red", ""))</f>
        <v/>
      </c>
    </row>
    <row r="3053" spans="1:24" x14ac:dyDescent="0.25">
      <c r="A3053" s="2"/>
      <c r="B3053" s="86"/>
      <c r="C3053" s="87"/>
      <c r="D3053" s="88"/>
      <c r="E3053" s="89"/>
      <c r="F3053" s="90"/>
      <c r="G3053" s="2"/>
      <c r="H3053" s="38" t="str">
        <f t="shared" si="235"/>
        <v/>
      </c>
      <c r="I3053" s="2"/>
      <c r="M3053" s="6" t="str">
        <f t="shared" si="236"/>
        <v/>
      </c>
      <c r="N3053" s="7" t="str">
        <f>IF($D3053="", "", IF(COUNTIF(Budgets!$T$11:$T$20, $D3053)&gt;0, $F$9, IF(COUNTIF(Budgets!$T$22:$T$46, $D3053)&gt;0, $E$9, "")))</f>
        <v/>
      </c>
      <c r="P3053" s="12" t="str">
        <f t="shared" si="237"/>
        <v/>
      </c>
      <c r="R3053" s="12" t="str">
        <f t="shared" si="238"/>
        <v/>
      </c>
      <c r="T3053" s="12" t="str">
        <f ca="1">IFERROR(INDEX(Report!$BE$6:$BE$17, MATCH($P3053, Report!$AZ$6:$AZ$17, 0)), "")</f>
        <v/>
      </c>
      <c r="V3053" s="12" t="str">
        <f t="shared" ca="1" si="239"/>
        <v/>
      </c>
      <c r="X3053" s="12" t="str">
        <f>IF($B3053="", "", IF(OR(ISNUMBER($B3053)=FALSE, $B3053&lt;Report!$AX$6, $B3053&gt;Report!$AY$17), "Red", ""))</f>
        <v/>
      </c>
    </row>
    <row r="3054" spans="1:24" x14ac:dyDescent="0.25">
      <c r="A3054" s="2"/>
      <c r="B3054" s="86"/>
      <c r="C3054" s="87"/>
      <c r="D3054" s="88"/>
      <c r="E3054" s="89"/>
      <c r="F3054" s="90"/>
      <c r="G3054" s="2"/>
      <c r="H3054" s="38" t="str">
        <f t="shared" si="235"/>
        <v/>
      </c>
      <c r="I3054" s="2"/>
      <c r="M3054" s="6" t="str">
        <f t="shared" si="236"/>
        <v/>
      </c>
      <c r="N3054" s="7" t="str">
        <f>IF($D3054="", "", IF(COUNTIF(Budgets!$T$11:$T$20, $D3054)&gt;0, $F$9, IF(COUNTIF(Budgets!$T$22:$T$46, $D3054)&gt;0, $E$9, "")))</f>
        <v/>
      </c>
      <c r="P3054" s="12" t="str">
        <f t="shared" si="237"/>
        <v/>
      </c>
      <c r="R3054" s="12" t="str">
        <f t="shared" si="238"/>
        <v/>
      </c>
      <c r="T3054" s="12" t="str">
        <f ca="1">IFERROR(INDEX(Report!$BE$6:$BE$17, MATCH($P3054, Report!$AZ$6:$AZ$17, 0)), "")</f>
        <v/>
      </c>
      <c r="V3054" s="12" t="str">
        <f t="shared" ca="1" si="239"/>
        <v/>
      </c>
      <c r="X3054" s="12" t="str">
        <f>IF($B3054="", "", IF(OR(ISNUMBER($B3054)=FALSE, $B3054&lt;Report!$AX$6, $B3054&gt;Report!$AY$17), "Red", ""))</f>
        <v/>
      </c>
    </row>
    <row r="3055" spans="1:24" x14ac:dyDescent="0.25">
      <c r="A3055" s="2"/>
      <c r="B3055" s="86"/>
      <c r="C3055" s="87"/>
      <c r="D3055" s="88"/>
      <c r="E3055" s="89"/>
      <c r="F3055" s="90"/>
      <c r="G3055" s="2"/>
      <c r="H3055" s="38" t="str">
        <f t="shared" si="235"/>
        <v/>
      </c>
      <c r="I3055" s="2"/>
      <c r="M3055" s="6" t="str">
        <f t="shared" si="236"/>
        <v/>
      </c>
      <c r="N3055" s="7" t="str">
        <f>IF($D3055="", "", IF(COUNTIF(Budgets!$T$11:$T$20, $D3055)&gt;0, $F$9, IF(COUNTIF(Budgets!$T$22:$T$46, $D3055)&gt;0, $E$9, "")))</f>
        <v/>
      </c>
      <c r="P3055" s="12" t="str">
        <f t="shared" si="237"/>
        <v/>
      </c>
      <c r="R3055" s="12" t="str">
        <f t="shared" si="238"/>
        <v/>
      </c>
      <c r="T3055" s="12" t="str">
        <f ca="1">IFERROR(INDEX(Report!$BE$6:$BE$17, MATCH($P3055, Report!$AZ$6:$AZ$17, 0)), "")</f>
        <v/>
      </c>
      <c r="V3055" s="12" t="str">
        <f t="shared" ca="1" si="239"/>
        <v/>
      </c>
      <c r="X3055" s="12" t="str">
        <f>IF($B3055="", "", IF(OR(ISNUMBER($B3055)=FALSE, $B3055&lt;Report!$AX$6, $B3055&gt;Report!$AY$17), "Red", ""))</f>
        <v/>
      </c>
    </row>
    <row r="3056" spans="1:24" x14ac:dyDescent="0.25">
      <c r="A3056" s="2"/>
      <c r="B3056" s="86"/>
      <c r="C3056" s="87"/>
      <c r="D3056" s="88"/>
      <c r="E3056" s="89"/>
      <c r="F3056" s="90"/>
      <c r="G3056" s="2"/>
      <c r="H3056" s="38" t="str">
        <f t="shared" si="235"/>
        <v/>
      </c>
      <c r="I3056" s="2"/>
      <c r="M3056" s="6" t="str">
        <f t="shared" si="236"/>
        <v/>
      </c>
      <c r="N3056" s="7" t="str">
        <f>IF($D3056="", "", IF(COUNTIF(Budgets!$T$11:$T$20, $D3056)&gt;0, $F$9, IF(COUNTIF(Budgets!$T$22:$T$46, $D3056)&gt;0, $E$9, "")))</f>
        <v/>
      </c>
      <c r="P3056" s="12" t="str">
        <f t="shared" si="237"/>
        <v/>
      </c>
      <c r="R3056" s="12" t="str">
        <f t="shared" si="238"/>
        <v/>
      </c>
      <c r="T3056" s="12" t="str">
        <f ca="1">IFERROR(INDEX(Report!$BE$6:$BE$17, MATCH($P3056, Report!$AZ$6:$AZ$17, 0)), "")</f>
        <v/>
      </c>
      <c r="V3056" s="12" t="str">
        <f t="shared" ca="1" si="239"/>
        <v/>
      </c>
      <c r="X3056" s="12" t="str">
        <f>IF($B3056="", "", IF(OR(ISNUMBER($B3056)=FALSE, $B3056&lt;Report!$AX$6, $B3056&gt;Report!$AY$17), "Red", ""))</f>
        <v/>
      </c>
    </row>
    <row r="3057" spans="1:24" x14ac:dyDescent="0.25">
      <c r="A3057" s="2"/>
      <c r="B3057" s="86"/>
      <c r="C3057" s="87"/>
      <c r="D3057" s="88"/>
      <c r="E3057" s="89"/>
      <c r="F3057" s="90"/>
      <c r="G3057" s="2"/>
      <c r="H3057" s="38" t="str">
        <f t="shared" si="235"/>
        <v/>
      </c>
      <c r="I3057" s="2"/>
      <c r="M3057" s="6" t="str">
        <f t="shared" si="236"/>
        <v/>
      </c>
      <c r="N3057" s="7" t="str">
        <f>IF($D3057="", "", IF(COUNTIF(Budgets!$T$11:$T$20, $D3057)&gt;0, $F$9, IF(COUNTIF(Budgets!$T$22:$T$46, $D3057)&gt;0, $E$9, "")))</f>
        <v/>
      </c>
      <c r="P3057" s="12" t="str">
        <f t="shared" si="237"/>
        <v/>
      </c>
      <c r="R3057" s="12" t="str">
        <f t="shared" si="238"/>
        <v/>
      </c>
      <c r="T3057" s="12" t="str">
        <f ca="1">IFERROR(INDEX(Report!$BE$6:$BE$17, MATCH($P3057, Report!$AZ$6:$AZ$17, 0)), "")</f>
        <v/>
      </c>
      <c r="V3057" s="12" t="str">
        <f t="shared" ca="1" si="239"/>
        <v/>
      </c>
      <c r="X3057" s="12" t="str">
        <f>IF($B3057="", "", IF(OR(ISNUMBER($B3057)=FALSE, $B3057&lt;Report!$AX$6, $B3057&gt;Report!$AY$17), "Red", ""))</f>
        <v/>
      </c>
    </row>
    <row r="3058" spans="1:24" x14ac:dyDescent="0.25">
      <c r="A3058" s="2"/>
      <c r="B3058" s="86"/>
      <c r="C3058" s="87"/>
      <c r="D3058" s="88"/>
      <c r="E3058" s="89"/>
      <c r="F3058" s="90"/>
      <c r="G3058" s="2"/>
      <c r="H3058" s="38" t="str">
        <f t="shared" si="235"/>
        <v/>
      </c>
      <c r="I3058" s="2"/>
      <c r="M3058" s="6" t="str">
        <f t="shared" si="236"/>
        <v/>
      </c>
      <c r="N3058" s="7" t="str">
        <f>IF($D3058="", "", IF(COUNTIF(Budgets!$T$11:$T$20, $D3058)&gt;0, $F$9, IF(COUNTIF(Budgets!$T$22:$T$46, $D3058)&gt;0, $E$9, "")))</f>
        <v/>
      </c>
      <c r="P3058" s="12" t="str">
        <f t="shared" si="237"/>
        <v/>
      </c>
      <c r="R3058" s="12" t="str">
        <f t="shared" si="238"/>
        <v/>
      </c>
      <c r="T3058" s="12" t="str">
        <f ca="1">IFERROR(INDEX(Report!$BE$6:$BE$17, MATCH($P3058, Report!$AZ$6:$AZ$17, 0)), "")</f>
        <v/>
      </c>
      <c r="V3058" s="12" t="str">
        <f t="shared" ca="1" si="239"/>
        <v/>
      </c>
      <c r="X3058" s="12" t="str">
        <f>IF($B3058="", "", IF(OR(ISNUMBER($B3058)=FALSE, $B3058&lt;Report!$AX$6, $B3058&gt;Report!$AY$17), "Red", ""))</f>
        <v/>
      </c>
    </row>
    <row r="3059" spans="1:24" x14ac:dyDescent="0.25">
      <c r="A3059" s="2"/>
      <c r="B3059" s="86"/>
      <c r="C3059" s="87"/>
      <c r="D3059" s="88"/>
      <c r="E3059" s="89"/>
      <c r="F3059" s="90"/>
      <c r="G3059" s="2"/>
      <c r="H3059" s="38" t="str">
        <f t="shared" si="235"/>
        <v/>
      </c>
      <c r="I3059" s="2"/>
      <c r="M3059" s="6" t="str">
        <f t="shared" si="236"/>
        <v/>
      </c>
      <c r="N3059" s="7" t="str">
        <f>IF($D3059="", "", IF(COUNTIF(Budgets!$T$11:$T$20, $D3059)&gt;0, $F$9, IF(COUNTIF(Budgets!$T$22:$T$46, $D3059)&gt;0, $E$9, "")))</f>
        <v/>
      </c>
      <c r="P3059" s="12" t="str">
        <f t="shared" si="237"/>
        <v/>
      </c>
      <c r="R3059" s="12" t="str">
        <f t="shared" si="238"/>
        <v/>
      </c>
      <c r="T3059" s="12" t="str">
        <f ca="1">IFERROR(INDEX(Report!$BE$6:$BE$17, MATCH($P3059, Report!$AZ$6:$AZ$17, 0)), "")</f>
        <v/>
      </c>
      <c r="V3059" s="12" t="str">
        <f t="shared" ca="1" si="239"/>
        <v/>
      </c>
      <c r="X3059" s="12" t="str">
        <f>IF($B3059="", "", IF(OR(ISNUMBER($B3059)=FALSE, $B3059&lt;Report!$AX$6, $B3059&gt;Report!$AY$17), "Red", ""))</f>
        <v/>
      </c>
    </row>
    <row r="3060" spans="1:24" x14ac:dyDescent="0.25">
      <c r="A3060" s="2"/>
      <c r="B3060" s="86"/>
      <c r="C3060" s="87"/>
      <c r="D3060" s="88"/>
      <c r="E3060" s="89"/>
      <c r="F3060" s="90"/>
      <c r="G3060" s="2"/>
      <c r="H3060" s="38" t="str">
        <f t="shared" si="235"/>
        <v/>
      </c>
      <c r="I3060" s="2"/>
      <c r="M3060" s="6" t="str">
        <f t="shared" si="236"/>
        <v/>
      </c>
      <c r="N3060" s="7" t="str">
        <f>IF($D3060="", "", IF(COUNTIF(Budgets!$T$11:$T$20, $D3060)&gt;0, $F$9, IF(COUNTIF(Budgets!$T$22:$T$46, $D3060)&gt;0, $E$9, "")))</f>
        <v/>
      </c>
      <c r="P3060" s="12" t="str">
        <f t="shared" si="237"/>
        <v/>
      </c>
      <c r="R3060" s="12" t="str">
        <f t="shared" si="238"/>
        <v/>
      </c>
      <c r="T3060" s="12" t="str">
        <f ca="1">IFERROR(INDEX(Report!$BE$6:$BE$17, MATCH($P3060, Report!$AZ$6:$AZ$17, 0)), "")</f>
        <v/>
      </c>
      <c r="V3060" s="12" t="str">
        <f t="shared" ca="1" si="239"/>
        <v/>
      </c>
      <c r="X3060" s="12" t="str">
        <f>IF($B3060="", "", IF(OR(ISNUMBER($B3060)=FALSE, $B3060&lt;Report!$AX$6, $B3060&gt;Report!$AY$17), "Red", ""))</f>
        <v/>
      </c>
    </row>
    <row r="3061" spans="1:24" x14ac:dyDescent="0.25">
      <c r="A3061" s="2"/>
      <c r="B3061" s="86"/>
      <c r="C3061" s="87"/>
      <c r="D3061" s="88"/>
      <c r="E3061" s="89"/>
      <c r="F3061" s="90"/>
      <c r="G3061" s="2"/>
      <c r="H3061" s="38" t="str">
        <f t="shared" si="235"/>
        <v/>
      </c>
      <c r="I3061" s="2"/>
      <c r="M3061" s="6" t="str">
        <f t="shared" si="236"/>
        <v/>
      </c>
      <c r="N3061" s="7" t="str">
        <f>IF($D3061="", "", IF(COUNTIF(Budgets!$T$11:$T$20, $D3061)&gt;0, $F$9, IF(COUNTIF(Budgets!$T$22:$T$46, $D3061)&gt;0, $E$9, "")))</f>
        <v/>
      </c>
      <c r="P3061" s="12" t="str">
        <f t="shared" si="237"/>
        <v/>
      </c>
      <c r="R3061" s="12" t="str">
        <f t="shared" si="238"/>
        <v/>
      </c>
      <c r="T3061" s="12" t="str">
        <f ca="1">IFERROR(INDEX(Report!$BE$6:$BE$17, MATCH($P3061, Report!$AZ$6:$AZ$17, 0)), "")</f>
        <v/>
      </c>
      <c r="V3061" s="12" t="str">
        <f t="shared" ca="1" si="239"/>
        <v/>
      </c>
      <c r="X3061" s="12" t="str">
        <f>IF($B3061="", "", IF(OR(ISNUMBER($B3061)=FALSE, $B3061&lt;Report!$AX$6, $B3061&gt;Report!$AY$17), "Red", ""))</f>
        <v/>
      </c>
    </row>
    <row r="3062" spans="1:24" x14ac:dyDescent="0.25">
      <c r="A3062" s="2"/>
      <c r="B3062" s="86"/>
      <c r="C3062" s="87"/>
      <c r="D3062" s="88"/>
      <c r="E3062" s="89"/>
      <c r="F3062" s="90"/>
      <c r="G3062" s="2"/>
      <c r="H3062" s="38" t="str">
        <f t="shared" si="235"/>
        <v/>
      </c>
      <c r="I3062" s="2"/>
      <c r="M3062" s="6" t="str">
        <f t="shared" si="236"/>
        <v/>
      </c>
      <c r="N3062" s="7" t="str">
        <f>IF($D3062="", "", IF(COUNTIF(Budgets!$T$11:$T$20, $D3062)&gt;0, $F$9, IF(COUNTIF(Budgets!$T$22:$T$46, $D3062)&gt;0, $E$9, "")))</f>
        <v/>
      </c>
      <c r="P3062" s="12" t="str">
        <f t="shared" si="237"/>
        <v/>
      </c>
      <c r="R3062" s="12" t="str">
        <f t="shared" si="238"/>
        <v/>
      </c>
      <c r="T3062" s="12" t="str">
        <f ca="1">IFERROR(INDEX(Report!$BE$6:$BE$17, MATCH($P3062, Report!$AZ$6:$AZ$17, 0)), "")</f>
        <v/>
      </c>
      <c r="V3062" s="12" t="str">
        <f t="shared" ca="1" si="239"/>
        <v/>
      </c>
      <c r="X3062" s="12" t="str">
        <f>IF($B3062="", "", IF(OR(ISNUMBER($B3062)=FALSE, $B3062&lt;Report!$AX$6, $B3062&gt;Report!$AY$17), "Red", ""))</f>
        <v/>
      </c>
    </row>
    <row r="3063" spans="1:24" x14ac:dyDescent="0.25">
      <c r="A3063" s="2"/>
      <c r="B3063" s="86"/>
      <c r="C3063" s="87"/>
      <c r="D3063" s="88"/>
      <c r="E3063" s="89"/>
      <c r="F3063" s="90"/>
      <c r="G3063" s="2"/>
      <c r="H3063" s="38" t="str">
        <f t="shared" si="235"/>
        <v/>
      </c>
      <c r="I3063" s="2"/>
      <c r="M3063" s="6" t="str">
        <f t="shared" si="236"/>
        <v/>
      </c>
      <c r="N3063" s="7" t="str">
        <f>IF($D3063="", "", IF(COUNTIF(Budgets!$T$11:$T$20, $D3063)&gt;0, $F$9, IF(COUNTIF(Budgets!$T$22:$T$46, $D3063)&gt;0, $E$9, "")))</f>
        <v/>
      </c>
      <c r="P3063" s="12" t="str">
        <f t="shared" si="237"/>
        <v/>
      </c>
      <c r="R3063" s="12" t="str">
        <f t="shared" si="238"/>
        <v/>
      </c>
      <c r="T3063" s="12" t="str">
        <f ca="1">IFERROR(INDEX(Report!$BE$6:$BE$17, MATCH($P3063, Report!$AZ$6:$AZ$17, 0)), "")</f>
        <v/>
      </c>
      <c r="V3063" s="12" t="str">
        <f t="shared" ca="1" si="239"/>
        <v/>
      </c>
      <c r="X3063" s="12" t="str">
        <f>IF($B3063="", "", IF(OR(ISNUMBER($B3063)=FALSE, $B3063&lt;Report!$AX$6, $B3063&gt;Report!$AY$17), "Red", ""))</f>
        <v/>
      </c>
    </row>
    <row r="3064" spans="1:24" x14ac:dyDescent="0.25">
      <c r="A3064" s="2"/>
      <c r="B3064" s="86"/>
      <c r="C3064" s="87"/>
      <c r="D3064" s="88"/>
      <c r="E3064" s="89"/>
      <c r="F3064" s="90"/>
      <c r="G3064" s="2"/>
      <c r="H3064" s="38" t="str">
        <f t="shared" si="235"/>
        <v/>
      </c>
      <c r="I3064" s="2"/>
      <c r="M3064" s="6" t="str">
        <f t="shared" si="236"/>
        <v/>
      </c>
      <c r="N3064" s="7" t="str">
        <f>IF($D3064="", "", IF(COUNTIF(Budgets!$T$11:$T$20, $D3064)&gt;0, $F$9, IF(COUNTIF(Budgets!$T$22:$T$46, $D3064)&gt;0, $E$9, "")))</f>
        <v/>
      </c>
      <c r="P3064" s="12" t="str">
        <f t="shared" si="237"/>
        <v/>
      </c>
      <c r="R3064" s="12" t="str">
        <f t="shared" si="238"/>
        <v/>
      </c>
      <c r="T3064" s="12" t="str">
        <f ca="1">IFERROR(INDEX(Report!$BE$6:$BE$17, MATCH($P3064, Report!$AZ$6:$AZ$17, 0)), "")</f>
        <v/>
      </c>
      <c r="V3064" s="12" t="str">
        <f t="shared" ca="1" si="239"/>
        <v/>
      </c>
      <c r="X3064" s="12" t="str">
        <f>IF($B3064="", "", IF(OR(ISNUMBER($B3064)=FALSE, $B3064&lt;Report!$AX$6, $B3064&gt;Report!$AY$17), "Red", ""))</f>
        <v/>
      </c>
    </row>
    <row r="3065" spans="1:24" x14ac:dyDescent="0.25">
      <c r="A3065" s="2"/>
      <c r="B3065" s="86"/>
      <c r="C3065" s="87"/>
      <c r="D3065" s="88"/>
      <c r="E3065" s="89"/>
      <c r="F3065" s="90"/>
      <c r="G3065" s="2"/>
      <c r="H3065" s="38" t="str">
        <f t="shared" si="235"/>
        <v/>
      </c>
      <c r="I3065" s="2"/>
      <c r="M3065" s="6" t="str">
        <f t="shared" si="236"/>
        <v/>
      </c>
      <c r="N3065" s="7" t="str">
        <f>IF($D3065="", "", IF(COUNTIF(Budgets!$T$11:$T$20, $D3065)&gt;0, $F$9, IF(COUNTIF(Budgets!$T$22:$T$46, $D3065)&gt;0, $E$9, "")))</f>
        <v/>
      </c>
      <c r="P3065" s="12" t="str">
        <f t="shared" si="237"/>
        <v/>
      </c>
      <c r="R3065" s="12" t="str">
        <f t="shared" si="238"/>
        <v/>
      </c>
      <c r="T3065" s="12" t="str">
        <f ca="1">IFERROR(INDEX(Report!$BE$6:$BE$17, MATCH($P3065, Report!$AZ$6:$AZ$17, 0)), "")</f>
        <v/>
      </c>
      <c r="V3065" s="12" t="str">
        <f t="shared" ca="1" si="239"/>
        <v/>
      </c>
      <c r="X3065" s="12" t="str">
        <f>IF($B3065="", "", IF(OR(ISNUMBER($B3065)=FALSE, $B3065&lt;Report!$AX$6, $B3065&gt;Report!$AY$17), "Red", ""))</f>
        <v/>
      </c>
    </row>
    <row r="3066" spans="1:24" x14ac:dyDescent="0.25">
      <c r="A3066" s="2"/>
      <c r="B3066" s="86"/>
      <c r="C3066" s="87"/>
      <c r="D3066" s="88"/>
      <c r="E3066" s="89"/>
      <c r="F3066" s="90"/>
      <c r="G3066" s="2"/>
      <c r="H3066" s="38" t="str">
        <f t="shared" si="235"/>
        <v/>
      </c>
      <c r="I3066" s="2"/>
      <c r="M3066" s="6" t="str">
        <f t="shared" si="236"/>
        <v/>
      </c>
      <c r="N3066" s="7" t="str">
        <f>IF($D3066="", "", IF(COUNTIF(Budgets!$T$11:$T$20, $D3066)&gt;0, $F$9, IF(COUNTIF(Budgets!$T$22:$T$46, $D3066)&gt;0, $E$9, "")))</f>
        <v/>
      </c>
      <c r="P3066" s="12" t="str">
        <f t="shared" si="237"/>
        <v/>
      </c>
      <c r="R3066" s="12" t="str">
        <f t="shared" si="238"/>
        <v/>
      </c>
      <c r="T3066" s="12" t="str">
        <f ca="1">IFERROR(INDEX(Report!$BE$6:$BE$17, MATCH($P3066, Report!$AZ$6:$AZ$17, 0)), "")</f>
        <v/>
      </c>
      <c r="V3066" s="12" t="str">
        <f t="shared" ca="1" si="239"/>
        <v/>
      </c>
      <c r="X3066" s="12" t="str">
        <f>IF($B3066="", "", IF(OR(ISNUMBER($B3066)=FALSE, $B3066&lt;Report!$AX$6, $B3066&gt;Report!$AY$17), "Red", ""))</f>
        <v/>
      </c>
    </row>
    <row r="3067" spans="1:24" x14ac:dyDescent="0.25">
      <c r="A3067" s="2"/>
      <c r="B3067" s="86"/>
      <c r="C3067" s="87"/>
      <c r="D3067" s="88"/>
      <c r="E3067" s="89"/>
      <c r="F3067" s="90"/>
      <c r="G3067" s="2"/>
      <c r="H3067" s="38" t="str">
        <f t="shared" si="235"/>
        <v/>
      </c>
      <c r="I3067" s="2"/>
      <c r="M3067" s="6" t="str">
        <f t="shared" si="236"/>
        <v/>
      </c>
      <c r="N3067" s="7" t="str">
        <f>IF($D3067="", "", IF(COUNTIF(Budgets!$T$11:$T$20, $D3067)&gt;0, $F$9, IF(COUNTIF(Budgets!$T$22:$T$46, $D3067)&gt;0, $E$9, "")))</f>
        <v/>
      </c>
      <c r="P3067" s="12" t="str">
        <f t="shared" si="237"/>
        <v/>
      </c>
      <c r="R3067" s="12" t="str">
        <f t="shared" si="238"/>
        <v/>
      </c>
      <c r="T3067" s="12" t="str">
        <f ca="1">IFERROR(INDEX(Report!$BE$6:$BE$17, MATCH($P3067, Report!$AZ$6:$AZ$17, 0)), "")</f>
        <v/>
      </c>
      <c r="V3067" s="12" t="str">
        <f t="shared" ca="1" si="239"/>
        <v/>
      </c>
      <c r="X3067" s="12" t="str">
        <f>IF($B3067="", "", IF(OR(ISNUMBER($B3067)=FALSE, $B3067&lt;Report!$AX$6, $B3067&gt;Report!$AY$17), "Red", ""))</f>
        <v/>
      </c>
    </row>
    <row r="3068" spans="1:24" x14ac:dyDescent="0.25">
      <c r="A3068" s="2"/>
      <c r="B3068" s="86"/>
      <c r="C3068" s="87"/>
      <c r="D3068" s="88"/>
      <c r="E3068" s="89"/>
      <c r="F3068" s="90"/>
      <c r="G3068" s="2"/>
      <c r="H3068" s="38" t="str">
        <f t="shared" si="235"/>
        <v/>
      </c>
      <c r="I3068" s="2"/>
      <c r="M3068" s="6" t="str">
        <f t="shared" si="236"/>
        <v/>
      </c>
      <c r="N3068" s="7" t="str">
        <f>IF($D3068="", "", IF(COUNTIF(Budgets!$T$11:$T$20, $D3068)&gt;0, $F$9, IF(COUNTIF(Budgets!$T$22:$T$46, $D3068)&gt;0, $E$9, "")))</f>
        <v/>
      </c>
      <c r="P3068" s="12" t="str">
        <f t="shared" si="237"/>
        <v/>
      </c>
      <c r="R3068" s="12" t="str">
        <f t="shared" si="238"/>
        <v/>
      </c>
      <c r="T3068" s="12" t="str">
        <f ca="1">IFERROR(INDEX(Report!$BE$6:$BE$17, MATCH($P3068, Report!$AZ$6:$AZ$17, 0)), "")</f>
        <v/>
      </c>
      <c r="V3068" s="12" t="str">
        <f t="shared" ca="1" si="239"/>
        <v/>
      </c>
      <c r="X3068" s="12" t="str">
        <f>IF($B3068="", "", IF(OR(ISNUMBER($B3068)=FALSE, $B3068&lt;Report!$AX$6, $B3068&gt;Report!$AY$17), "Red", ""))</f>
        <v/>
      </c>
    </row>
    <row r="3069" spans="1:24" x14ac:dyDescent="0.25">
      <c r="A3069" s="2"/>
      <c r="B3069" s="86"/>
      <c r="C3069" s="87"/>
      <c r="D3069" s="88"/>
      <c r="E3069" s="89"/>
      <c r="F3069" s="90"/>
      <c r="G3069" s="2"/>
      <c r="H3069" s="38" t="str">
        <f t="shared" si="235"/>
        <v/>
      </c>
      <c r="I3069" s="2"/>
      <c r="M3069" s="6" t="str">
        <f t="shared" si="236"/>
        <v/>
      </c>
      <c r="N3069" s="7" t="str">
        <f>IF($D3069="", "", IF(COUNTIF(Budgets!$T$11:$T$20, $D3069)&gt;0, $F$9, IF(COUNTIF(Budgets!$T$22:$T$46, $D3069)&gt;0, $E$9, "")))</f>
        <v/>
      </c>
      <c r="P3069" s="12" t="str">
        <f t="shared" si="237"/>
        <v/>
      </c>
      <c r="R3069" s="12" t="str">
        <f t="shared" si="238"/>
        <v/>
      </c>
      <c r="T3069" s="12" t="str">
        <f ca="1">IFERROR(INDEX(Report!$BE$6:$BE$17, MATCH($P3069, Report!$AZ$6:$AZ$17, 0)), "")</f>
        <v/>
      </c>
      <c r="V3069" s="12" t="str">
        <f t="shared" ca="1" si="239"/>
        <v/>
      </c>
      <c r="X3069" s="12" t="str">
        <f>IF($B3069="", "", IF(OR(ISNUMBER($B3069)=FALSE, $B3069&lt;Report!$AX$6, $B3069&gt;Report!$AY$17), "Red", ""))</f>
        <v/>
      </c>
    </row>
    <row r="3070" spans="1:24" x14ac:dyDescent="0.25">
      <c r="A3070" s="2"/>
      <c r="B3070" s="86"/>
      <c r="C3070" s="87"/>
      <c r="D3070" s="88"/>
      <c r="E3070" s="89"/>
      <c r="F3070" s="90"/>
      <c r="G3070" s="2"/>
      <c r="H3070" s="38" t="str">
        <f t="shared" si="235"/>
        <v/>
      </c>
      <c r="I3070" s="2"/>
      <c r="M3070" s="6" t="str">
        <f t="shared" si="236"/>
        <v/>
      </c>
      <c r="N3070" s="7" t="str">
        <f>IF($D3070="", "", IF(COUNTIF(Budgets!$T$11:$T$20, $D3070)&gt;0, $F$9, IF(COUNTIF(Budgets!$T$22:$T$46, $D3070)&gt;0, $E$9, "")))</f>
        <v/>
      </c>
      <c r="P3070" s="12" t="str">
        <f t="shared" si="237"/>
        <v/>
      </c>
      <c r="R3070" s="12" t="str">
        <f t="shared" si="238"/>
        <v/>
      </c>
      <c r="T3070" s="12" t="str">
        <f ca="1">IFERROR(INDEX(Report!$BE$6:$BE$17, MATCH($P3070, Report!$AZ$6:$AZ$17, 0)), "")</f>
        <v/>
      </c>
      <c r="V3070" s="12" t="str">
        <f t="shared" ca="1" si="239"/>
        <v/>
      </c>
      <c r="X3070" s="12" t="str">
        <f>IF($B3070="", "", IF(OR(ISNUMBER($B3070)=FALSE, $B3070&lt;Report!$AX$6, $B3070&gt;Report!$AY$17), "Red", ""))</f>
        <v/>
      </c>
    </row>
    <row r="3071" spans="1:24" x14ac:dyDescent="0.25">
      <c r="A3071" s="2"/>
      <c r="B3071" s="86"/>
      <c r="C3071" s="87"/>
      <c r="D3071" s="88"/>
      <c r="E3071" s="89"/>
      <c r="F3071" s="90"/>
      <c r="G3071" s="2"/>
      <c r="H3071" s="38" t="str">
        <f t="shared" si="235"/>
        <v/>
      </c>
      <c r="I3071" s="2"/>
      <c r="M3071" s="6" t="str">
        <f t="shared" si="236"/>
        <v/>
      </c>
      <c r="N3071" s="7" t="str">
        <f>IF($D3071="", "", IF(COUNTIF(Budgets!$T$11:$T$20, $D3071)&gt;0, $F$9, IF(COUNTIF(Budgets!$T$22:$T$46, $D3071)&gt;0, $E$9, "")))</f>
        <v/>
      </c>
      <c r="P3071" s="12" t="str">
        <f t="shared" si="237"/>
        <v/>
      </c>
      <c r="R3071" s="12" t="str">
        <f t="shared" si="238"/>
        <v/>
      </c>
      <c r="T3071" s="12" t="str">
        <f ca="1">IFERROR(INDEX(Report!$BE$6:$BE$17, MATCH($P3071, Report!$AZ$6:$AZ$17, 0)), "")</f>
        <v/>
      </c>
      <c r="V3071" s="12" t="str">
        <f t="shared" ca="1" si="239"/>
        <v/>
      </c>
      <c r="X3071" s="12" t="str">
        <f>IF($B3071="", "", IF(OR(ISNUMBER($B3071)=FALSE, $B3071&lt;Report!$AX$6, $B3071&gt;Report!$AY$17), "Red", ""))</f>
        <v/>
      </c>
    </row>
    <row r="3072" spans="1:24" x14ac:dyDescent="0.25">
      <c r="A3072" s="2"/>
      <c r="B3072" s="86"/>
      <c r="C3072" s="87"/>
      <c r="D3072" s="88"/>
      <c r="E3072" s="89"/>
      <c r="F3072" s="90"/>
      <c r="G3072" s="2"/>
      <c r="H3072" s="38" t="str">
        <f t="shared" si="235"/>
        <v/>
      </c>
      <c r="I3072" s="2"/>
      <c r="M3072" s="6" t="str">
        <f t="shared" si="236"/>
        <v/>
      </c>
      <c r="N3072" s="7" t="str">
        <f>IF($D3072="", "", IF(COUNTIF(Budgets!$T$11:$T$20, $D3072)&gt;0, $F$9, IF(COUNTIF(Budgets!$T$22:$T$46, $D3072)&gt;0, $E$9, "")))</f>
        <v/>
      </c>
      <c r="P3072" s="12" t="str">
        <f t="shared" si="237"/>
        <v/>
      </c>
      <c r="R3072" s="12" t="str">
        <f t="shared" si="238"/>
        <v/>
      </c>
      <c r="T3072" s="12" t="str">
        <f ca="1">IFERROR(INDEX(Report!$BE$6:$BE$17, MATCH($P3072, Report!$AZ$6:$AZ$17, 0)), "")</f>
        <v/>
      </c>
      <c r="V3072" s="12" t="str">
        <f t="shared" ca="1" si="239"/>
        <v/>
      </c>
      <c r="X3072" s="12" t="str">
        <f>IF($B3072="", "", IF(OR(ISNUMBER($B3072)=FALSE, $B3072&lt;Report!$AX$6, $B3072&gt;Report!$AY$17), "Red", ""))</f>
        <v/>
      </c>
    </row>
    <row r="3073" spans="1:24" x14ac:dyDescent="0.25">
      <c r="A3073" s="2"/>
      <c r="B3073" s="86"/>
      <c r="C3073" s="87"/>
      <c r="D3073" s="88"/>
      <c r="E3073" s="89"/>
      <c r="F3073" s="90"/>
      <c r="G3073" s="2"/>
      <c r="H3073" s="38" t="str">
        <f t="shared" si="235"/>
        <v/>
      </c>
      <c r="I3073" s="2"/>
      <c r="M3073" s="6" t="str">
        <f t="shared" si="236"/>
        <v/>
      </c>
      <c r="N3073" s="7" t="str">
        <f>IF($D3073="", "", IF(COUNTIF(Budgets!$T$11:$T$20, $D3073)&gt;0, $F$9, IF(COUNTIF(Budgets!$T$22:$T$46, $D3073)&gt;0, $E$9, "")))</f>
        <v/>
      </c>
      <c r="P3073" s="12" t="str">
        <f t="shared" si="237"/>
        <v/>
      </c>
      <c r="R3073" s="12" t="str">
        <f t="shared" si="238"/>
        <v/>
      </c>
      <c r="T3073" s="12" t="str">
        <f ca="1">IFERROR(INDEX(Report!$BE$6:$BE$17, MATCH($P3073, Report!$AZ$6:$AZ$17, 0)), "")</f>
        <v/>
      </c>
      <c r="V3073" s="12" t="str">
        <f t="shared" ca="1" si="239"/>
        <v/>
      </c>
      <c r="X3073" s="12" t="str">
        <f>IF($B3073="", "", IF(OR(ISNUMBER($B3073)=FALSE, $B3073&lt;Report!$AX$6, $B3073&gt;Report!$AY$17), "Red", ""))</f>
        <v/>
      </c>
    </row>
    <row r="3074" spans="1:24" x14ac:dyDescent="0.25">
      <c r="A3074" s="2"/>
      <c r="B3074" s="86"/>
      <c r="C3074" s="87"/>
      <c r="D3074" s="88"/>
      <c r="E3074" s="89"/>
      <c r="F3074" s="90"/>
      <c r="G3074" s="2"/>
      <c r="H3074" s="38" t="str">
        <f t="shared" si="235"/>
        <v/>
      </c>
      <c r="I3074" s="2"/>
      <c r="M3074" s="6" t="str">
        <f t="shared" si="236"/>
        <v/>
      </c>
      <c r="N3074" s="7" t="str">
        <f>IF($D3074="", "", IF(COUNTIF(Budgets!$T$11:$T$20, $D3074)&gt;0, $F$9, IF(COUNTIF(Budgets!$T$22:$T$46, $D3074)&gt;0, $E$9, "")))</f>
        <v/>
      </c>
      <c r="P3074" s="12" t="str">
        <f t="shared" si="237"/>
        <v/>
      </c>
      <c r="R3074" s="12" t="str">
        <f t="shared" si="238"/>
        <v/>
      </c>
      <c r="T3074" s="12" t="str">
        <f ca="1">IFERROR(INDEX(Report!$BE$6:$BE$17, MATCH($P3074, Report!$AZ$6:$AZ$17, 0)), "")</f>
        <v/>
      </c>
      <c r="V3074" s="12" t="str">
        <f t="shared" ca="1" si="239"/>
        <v/>
      </c>
      <c r="X3074" s="12" t="str">
        <f>IF($B3074="", "", IF(OR(ISNUMBER($B3074)=FALSE, $B3074&lt;Report!$AX$6, $B3074&gt;Report!$AY$17), "Red", ""))</f>
        <v/>
      </c>
    </row>
    <row r="3075" spans="1:24" x14ac:dyDescent="0.25">
      <c r="A3075" s="2"/>
      <c r="B3075" s="86"/>
      <c r="C3075" s="87"/>
      <c r="D3075" s="88"/>
      <c r="E3075" s="89"/>
      <c r="F3075" s="90"/>
      <c r="G3075" s="2"/>
      <c r="H3075" s="38" t="str">
        <f t="shared" si="235"/>
        <v/>
      </c>
      <c r="I3075" s="2"/>
      <c r="M3075" s="6" t="str">
        <f t="shared" si="236"/>
        <v/>
      </c>
      <c r="N3075" s="7" t="str">
        <f>IF($D3075="", "", IF(COUNTIF(Budgets!$T$11:$T$20, $D3075)&gt;0, $F$9, IF(COUNTIF(Budgets!$T$22:$T$46, $D3075)&gt;0, $E$9, "")))</f>
        <v/>
      </c>
      <c r="P3075" s="12" t="str">
        <f t="shared" si="237"/>
        <v/>
      </c>
      <c r="R3075" s="12" t="str">
        <f t="shared" si="238"/>
        <v/>
      </c>
      <c r="T3075" s="12" t="str">
        <f ca="1">IFERROR(INDEX(Report!$BE$6:$BE$17, MATCH($P3075, Report!$AZ$6:$AZ$17, 0)), "")</f>
        <v/>
      </c>
      <c r="V3075" s="12" t="str">
        <f t="shared" ca="1" si="239"/>
        <v/>
      </c>
      <c r="X3075" s="12" t="str">
        <f>IF($B3075="", "", IF(OR(ISNUMBER($B3075)=FALSE, $B3075&lt;Report!$AX$6, $B3075&gt;Report!$AY$17), "Red", ""))</f>
        <v/>
      </c>
    </row>
    <row r="3076" spans="1:24" x14ac:dyDescent="0.25">
      <c r="A3076" s="2"/>
      <c r="B3076" s="86"/>
      <c r="C3076" s="87"/>
      <c r="D3076" s="88"/>
      <c r="E3076" s="89"/>
      <c r="F3076" s="90"/>
      <c r="G3076" s="2"/>
      <c r="H3076" s="38" t="str">
        <f t="shared" si="235"/>
        <v/>
      </c>
      <c r="I3076" s="2"/>
      <c r="M3076" s="6" t="str">
        <f t="shared" si="236"/>
        <v/>
      </c>
      <c r="N3076" s="7" t="str">
        <f>IF($D3076="", "", IF(COUNTIF(Budgets!$T$11:$T$20, $D3076)&gt;0, $F$9, IF(COUNTIF(Budgets!$T$22:$T$46, $D3076)&gt;0, $E$9, "")))</f>
        <v/>
      </c>
      <c r="P3076" s="12" t="str">
        <f t="shared" si="237"/>
        <v/>
      </c>
      <c r="R3076" s="12" t="str">
        <f t="shared" si="238"/>
        <v/>
      </c>
      <c r="T3076" s="12" t="str">
        <f ca="1">IFERROR(INDEX(Report!$BE$6:$BE$17, MATCH($P3076, Report!$AZ$6:$AZ$17, 0)), "")</f>
        <v/>
      </c>
      <c r="V3076" s="12" t="str">
        <f t="shared" ca="1" si="239"/>
        <v/>
      </c>
      <c r="X3076" s="12" t="str">
        <f>IF($B3076="", "", IF(OR(ISNUMBER($B3076)=FALSE, $B3076&lt;Report!$AX$6, $B3076&gt;Report!$AY$17), "Red", ""))</f>
        <v/>
      </c>
    </row>
    <row r="3077" spans="1:24" x14ac:dyDescent="0.25">
      <c r="A3077" s="2"/>
      <c r="B3077" s="86"/>
      <c r="C3077" s="87"/>
      <c r="D3077" s="88"/>
      <c r="E3077" s="89"/>
      <c r="F3077" s="90"/>
      <c r="G3077" s="2"/>
      <c r="H3077" s="38" t="str">
        <f t="shared" si="235"/>
        <v/>
      </c>
      <c r="I3077" s="2"/>
      <c r="M3077" s="6" t="str">
        <f t="shared" si="236"/>
        <v/>
      </c>
      <c r="N3077" s="7" t="str">
        <f>IF($D3077="", "", IF(COUNTIF(Budgets!$T$11:$T$20, $D3077)&gt;0, $F$9, IF(COUNTIF(Budgets!$T$22:$T$46, $D3077)&gt;0, $E$9, "")))</f>
        <v/>
      </c>
      <c r="P3077" s="12" t="str">
        <f t="shared" si="237"/>
        <v/>
      </c>
      <c r="R3077" s="12" t="str">
        <f t="shared" si="238"/>
        <v/>
      </c>
      <c r="T3077" s="12" t="str">
        <f ca="1">IFERROR(INDEX(Report!$BE$6:$BE$17, MATCH($P3077, Report!$AZ$6:$AZ$17, 0)), "")</f>
        <v/>
      </c>
      <c r="V3077" s="12" t="str">
        <f t="shared" ca="1" si="239"/>
        <v/>
      </c>
      <c r="X3077" s="12" t="str">
        <f>IF($B3077="", "", IF(OR(ISNUMBER($B3077)=FALSE, $B3077&lt;Report!$AX$6, $B3077&gt;Report!$AY$17), "Red", ""))</f>
        <v/>
      </c>
    </row>
    <row r="3078" spans="1:24" x14ac:dyDescent="0.25">
      <c r="A3078" s="2"/>
      <c r="B3078" s="86"/>
      <c r="C3078" s="87"/>
      <c r="D3078" s="88"/>
      <c r="E3078" s="89"/>
      <c r="F3078" s="90"/>
      <c r="G3078" s="2"/>
      <c r="H3078" s="38" t="str">
        <f t="shared" si="235"/>
        <v/>
      </c>
      <c r="I3078" s="2"/>
      <c r="M3078" s="6" t="str">
        <f t="shared" si="236"/>
        <v/>
      </c>
      <c r="N3078" s="7" t="str">
        <f>IF($D3078="", "", IF(COUNTIF(Budgets!$T$11:$T$20, $D3078)&gt;0, $F$9, IF(COUNTIF(Budgets!$T$22:$T$46, $D3078)&gt;0, $E$9, "")))</f>
        <v/>
      </c>
      <c r="P3078" s="12" t="str">
        <f t="shared" si="237"/>
        <v/>
      </c>
      <c r="R3078" s="12" t="str">
        <f t="shared" si="238"/>
        <v/>
      </c>
      <c r="T3078" s="12" t="str">
        <f ca="1">IFERROR(INDEX(Report!$BE$6:$BE$17, MATCH($P3078, Report!$AZ$6:$AZ$17, 0)), "")</f>
        <v/>
      </c>
      <c r="V3078" s="12" t="str">
        <f t="shared" ca="1" si="239"/>
        <v/>
      </c>
      <c r="X3078" s="12" t="str">
        <f>IF($B3078="", "", IF(OR(ISNUMBER($B3078)=FALSE, $B3078&lt;Report!$AX$6, $B3078&gt;Report!$AY$17), "Red", ""))</f>
        <v/>
      </c>
    </row>
    <row r="3079" spans="1:24" x14ac:dyDescent="0.25">
      <c r="A3079" s="2"/>
      <c r="B3079" s="86"/>
      <c r="C3079" s="87"/>
      <c r="D3079" s="88"/>
      <c r="E3079" s="89"/>
      <c r="F3079" s="90"/>
      <c r="G3079" s="2"/>
      <c r="H3079" s="38" t="str">
        <f t="shared" si="235"/>
        <v/>
      </c>
      <c r="I3079" s="2"/>
      <c r="M3079" s="6" t="str">
        <f t="shared" si="236"/>
        <v/>
      </c>
      <c r="N3079" s="7" t="str">
        <f>IF($D3079="", "", IF(COUNTIF(Budgets!$T$11:$T$20, $D3079)&gt;0, $F$9, IF(COUNTIF(Budgets!$T$22:$T$46, $D3079)&gt;0, $E$9, "")))</f>
        <v/>
      </c>
      <c r="P3079" s="12" t="str">
        <f t="shared" si="237"/>
        <v/>
      </c>
      <c r="R3079" s="12" t="str">
        <f t="shared" si="238"/>
        <v/>
      </c>
      <c r="T3079" s="12" t="str">
        <f ca="1">IFERROR(INDEX(Report!$BE$6:$BE$17, MATCH($P3079, Report!$AZ$6:$AZ$17, 0)), "")</f>
        <v/>
      </c>
      <c r="V3079" s="12" t="str">
        <f t="shared" ca="1" si="239"/>
        <v/>
      </c>
      <c r="X3079" s="12" t="str">
        <f>IF($B3079="", "", IF(OR(ISNUMBER($B3079)=FALSE, $B3079&lt;Report!$AX$6, $B3079&gt;Report!$AY$17), "Red", ""))</f>
        <v/>
      </c>
    </row>
    <row r="3080" spans="1:24" x14ac:dyDescent="0.25">
      <c r="A3080" s="2"/>
      <c r="B3080" s="86"/>
      <c r="C3080" s="87"/>
      <c r="D3080" s="88"/>
      <c r="E3080" s="89"/>
      <c r="F3080" s="90"/>
      <c r="G3080" s="2"/>
      <c r="H3080" s="38" t="str">
        <f t="shared" si="235"/>
        <v/>
      </c>
      <c r="I3080" s="2"/>
      <c r="M3080" s="6" t="str">
        <f t="shared" si="236"/>
        <v/>
      </c>
      <c r="N3080" s="7" t="str">
        <f>IF($D3080="", "", IF(COUNTIF(Budgets!$T$11:$T$20, $D3080)&gt;0, $F$9, IF(COUNTIF(Budgets!$T$22:$T$46, $D3080)&gt;0, $E$9, "")))</f>
        <v/>
      </c>
      <c r="P3080" s="12" t="str">
        <f t="shared" si="237"/>
        <v/>
      </c>
      <c r="R3080" s="12" t="str">
        <f t="shared" si="238"/>
        <v/>
      </c>
      <c r="T3080" s="12" t="str">
        <f ca="1">IFERROR(INDEX(Report!$BE$6:$BE$17, MATCH($P3080, Report!$AZ$6:$AZ$17, 0)), "")</f>
        <v/>
      </c>
      <c r="V3080" s="12" t="str">
        <f t="shared" ca="1" si="239"/>
        <v/>
      </c>
      <c r="X3080" s="12" t="str">
        <f>IF($B3080="", "", IF(OR(ISNUMBER($B3080)=FALSE, $B3080&lt;Report!$AX$6, $B3080&gt;Report!$AY$17), "Red", ""))</f>
        <v/>
      </c>
    </row>
    <row r="3081" spans="1:24" x14ac:dyDescent="0.25">
      <c r="A3081" s="2"/>
      <c r="B3081" s="86"/>
      <c r="C3081" s="87"/>
      <c r="D3081" s="88"/>
      <c r="E3081" s="89"/>
      <c r="F3081" s="90"/>
      <c r="G3081" s="2"/>
      <c r="H3081" s="38" t="str">
        <f t="shared" si="235"/>
        <v/>
      </c>
      <c r="I3081" s="2"/>
      <c r="M3081" s="6" t="str">
        <f t="shared" si="236"/>
        <v/>
      </c>
      <c r="N3081" s="7" t="str">
        <f>IF($D3081="", "", IF(COUNTIF(Budgets!$T$11:$T$20, $D3081)&gt;0, $F$9, IF(COUNTIF(Budgets!$T$22:$T$46, $D3081)&gt;0, $E$9, "")))</f>
        <v/>
      </c>
      <c r="P3081" s="12" t="str">
        <f t="shared" si="237"/>
        <v/>
      </c>
      <c r="R3081" s="12" t="str">
        <f t="shared" si="238"/>
        <v/>
      </c>
      <c r="T3081" s="12" t="str">
        <f ca="1">IFERROR(INDEX(Report!$BE$6:$BE$17, MATCH($P3081, Report!$AZ$6:$AZ$17, 0)), "")</f>
        <v/>
      </c>
      <c r="V3081" s="12" t="str">
        <f t="shared" ca="1" si="239"/>
        <v/>
      </c>
      <c r="X3081" s="12" t="str">
        <f>IF($B3081="", "", IF(OR(ISNUMBER($B3081)=FALSE, $B3081&lt;Report!$AX$6, $B3081&gt;Report!$AY$17), "Red", ""))</f>
        <v/>
      </c>
    </row>
    <row r="3082" spans="1:24" x14ac:dyDescent="0.25">
      <c r="A3082" s="2"/>
      <c r="B3082" s="86"/>
      <c r="C3082" s="87"/>
      <c r="D3082" s="88"/>
      <c r="E3082" s="89"/>
      <c r="F3082" s="90"/>
      <c r="G3082" s="2"/>
      <c r="H3082" s="38" t="str">
        <f t="shared" si="235"/>
        <v/>
      </c>
      <c r="I3082" s="2"/>
      <c r="M3082" s="6" t="str">
        <f t="shared" si="236"/>
        <v/>
      </c>
      <c r="N3082" s="7" t="str">
        <f>IF($D3082="", "", IF(COUNTIF(Budgets!$T$11:$T$20, $D3082)&gt;0, $F$9, IF(COUNTIF(Budgets!$T$22:$T$46, $D3082)&gt;0, $E$9, "")))</f>
        <v/>
      </c>
      <c r="P3082" s="12" t="str">
        <f t="shared" si="237"/>
        <v/>
      </c>
      <c r="R3082" s="12" t="str">
        <f t="shared" si="238"/>
        <v/>
      </c>
      <c r="T3082" s="12" t="str">
        <f ca="1">IFERROR(INDEX(Report!$BE$6:$BE$17, MATCH($P3082, Report!$AZ$6:$AZ$17, 0)), "")</f>
        <v/>
      </c>
      <c r="V3082" s="12" t="str">
        <f t="shared" ca="1" si="239"/>
        <v/>
      </c>
      <c r="X3082" s="12" t="str">
        <f>IF($B3082="", "", IF(OR(ISNUMBER($B3082)=FALSE, $B3082&lt;Report!$AX$6, $B3082&gt;Report!$AY$17), "Red", ""))</f>
        <v/>
      </c>
    </row>
    <row r="3083" spans="1:24" x14ac:dyDescent="0.25">
      <c r="A3083" s="2"/>
      <c r="B3083" s="86"/>
      <c r="C3083" s="87"/>
      <c r="D3083" s="88"/>
      <c r="E3083" s="89"/>
      <c r="F3083" s="90"/>
      <c r="G3083" s="2"/>
      <c r="H3083" s="38" t="str">
        <f t="shared" si="235"/>
        <v/>
      </c>
      <c r="I3083" s="2"/>
      <c r="M3083" s="6" t="str">
        <f t="shared" si="236"/>
        <v/>
      </c>
      <c r="N3083" s="7" t="str">
        <f>IF($D3083="", "", IF(COUNTIF(Budgets!$T$11:$T$20, $D3083)&gt;0, $F$9, IF(COUNTIF(Budgets!$T$22:$T$46, $D3083)&gt;0, $E$9, "")))</f>
        <v/>
      </c>
      <c r="P3083" s="12" t="str">
        <f t="shared" si="237"/>
        <v/>
      </c>
      <c r="R3083" s="12" t="str">
        <f t="shared" si="238"/>
        <v/>
      </c>
      <c r="T3083" s="12" t="str">
        <f ca="1">IFERROR(INDEX(Report!$BE$6:$BE$17, MATCH($P3083, Report!$AZ$6:$AZ$17, 0)), "")</f>
        <v/>
      </c>
      <c r="V3083" s="12" t="str">
        <f t="shared" ca="1" si="239"/>
        <v/>
      </c>
      <c r="X3083" s="12" t="str">
        <f>IF($B3083="", "", IF(OR(ISNUMBER($B3083)=FALSE, $B3083&lt;Report!$AX$6, $B3083&gt;Report!$AY$17), "Red", ""))</f>
        <v/>
      </c>
    </row>
    <row r="3084" spans="1:24" x14ac:dyDescent="0.25">
      <c r="A3084" s="2"/>
      <c r="B3084" s="86"/>
      <c r="C3084" s="87"/>
      <c r="D3084" s="88"/>
      <c r="E3084" s="89"/>
      <c r="F3084" s="90"/>
      <c r="G3084" s="2"/>
      <c r="H3084" s="38" t="str">
        <f t="shared" ref="H3084:H3147" si="240">IF(OR($M3084="", $N3084=""), "", IF($M3084=$N3084, "", $H$9))</f>
        <v/>
      </c>
      <c r="I3084" s="2"/>
      <c r="M3084" s="6" t="str">
        <f t="shared" ref="M3084:M3147" si="241">IF(AND($E3084="", $F3084=""), "", IF(AND(NOT($E3084=""), NOT($F3084="")), "", IF($E3084="", $F$9, IF($F3084="", $E$9, ""))))</f>
        <v/>
      </c>
      <c r="N3084" s="7" t="str">
        <f>IF($D3084="", "", IF(COUNTIF(Budgets!$T$11:$T$20, $D3084)&gt;0, $F$9, IF(COUNTIF(Budgets!$T$22:$T$46, $D3084)&gt;0, $E$9, "")))</f>
        <v/>
      </c>
      <c r="P3084" s="12" t="str">
        <f t="shared" ref="P3084:P3147" si="242">IF($B3084="", "", IFERROR(TEXT($B3084, "mmm yyyy"), ""))</f>
        <v/>
      </c>
      <c r="R3084" s="12" t="str">
        <f t="shared" ref="R3084:R3147" si="243">IF(OR($P3084="", $D3084=""), "", CONCATENATE($D3084, " - ", $P3084))</f>
        <v/>
      </c>
      <c r="T3084" s="12" t="str">
        <f ca="1">IFERROR(INDEX(Report!$BE$6:$BE$17, MATCH($P3084, Report!$AZ$6:$AZ$17, 0)), "")</f>
        <v/>
      </c>
      <c r="V3084" s="12" t="str">
        <f t="shared" ref="V3084:V3147" ca="1" si="244">IF($T3084="X", IF($D3084="", "", $D3084), "")</f>
        <v/>
      </c>
      <c r="X3084" s="12" t="str">
        <f>IF($B3084="", "", IF(OR(ISNUMBER($B3084)=FALSE, $B3084&lt;Report!$AX$6, $B3084&gt;Report!$AY$17), "Red", ""))</f>
        <v/>
      </c>
    </row>
    <row r="3085" spans="1:24" x14ac:dyDescent="0.25">
      <c r="A3085" s="2"/>
      <c r="B3085" s="86"/>
      <c r="C3085" s="87"/>
      <c r="D3085" s="88"/>
      <c r="E3085" s="89"/>
      <c r="F3085" s="90"/>
      <c r="G3085" s="2"/>
      <c r="H3085" s="38" t="str">
        <f t="shared" si="240"/>
        <v/>
      </c>
      <c r="I3085" s="2"/>
      <c r="M3085" s="6" t="str">
        <f t="shared" si="241"/>
        <v/>
      </c>
      <c r="N3085" s="7" t="str">
        <f>IF($D3085="", "", IF(COUNTIF(Budgets!$T$11:$T$20, $D3085)&gt;0, $F$9, IF(COUNTIF(Budgets!$T$22:$T$46, $D3085)&gt;0, $E$9, "")))</f>
        <v/>
      </c>
      <c r="P3085" s="12" t="str">
        <f t="shared" si="242"/>
        <v/>
      </c>
      <c r="R3085" s="12" t="str">
        <f t="shared" si="243"/>
        <v/>
      </c>
      <c r="T3085" s="12" t="str">
        <f ca="1">IFERROR(INDEX(Report!$BE$6:$BE$17, MATCH($P3085, Report!$AZ$6:$AZ$17, 0)), "")</f>
        <v/>
      </c>
      <c r="V3085" s="12" t="str">
        <f t="shared" ca="1" si="244"/>
        <v/>
      </c>
      <c r="X3085" s="12" t="str">
        <f>IF($B3085="", "", IF(OR(ISNUMBER($B3085)=FALSE, $B3085&lt;Report!$AX$6, $B3085&gt;Report!$AY$17), "Red", ""))</f>
        <v/>
      </c>
    </row>
    <row r="3086" spans="1:24" x14ac:dyDescent="0.25">
      <c r="A3086" s="2"/>
      <c r="B3086" s="86"/>
      <c r="C3086" s="87"/>
      <c r="D3086" s="88"/>
      <c r="E3086" s="89"/>
      <c r="F3086" s="90"/>
      <c r="G3086" s="2"/>
      <c r="H3086" s="38" t="str">
        <f t="shared" si="240"/>
        <v/>
      </c>
      <c r="I3086" s="2"/>
      <c r="M3086" s="6" t="str">
        <f t="shared" si="241"/>
        <v/>
      </c>
      <c r="N3086" s="7" t="str">
        <f>IF($D3086="", "", IF(COUNTIF(Budgets!$T$11:$T$20, $D3086)&gt;0, $F$9, IF(COUNTIF(Budgets!$T$22:$T$46, $D3086)&gt;0, $E$9, "")))</f>
        <v/>
      </c>
      <c r="P3086" s="12" t="str">
        <f t="shared" si="242"/>
        <v/>
      </c>
      <c r="R3086" s="12" t="str">
        <f t="shared" si="243"/>
        <v/>
      </c>
      <c r="T3086" s="12" t="str">
        <f ca="1">IFERROR(INDEX(Report!$BE$6:$BE$17, MATCH($P3086, Report!$AZ$6:$AZ$17, 0)), "")</f>
        <v/>
      </c>
      <c r="V3086" s="12" t="str">
        <f t="shared" ca="1" si="244"/>
        <v/>
      </c>
      <c r="X3086" s="12" t="str">
        <f>IF($B3086="", "", IF(OR(ISNUMBER($B3086)=FALSE, $B3086&lt;Report!$AX$6, $B3086&gt;Report!$AY$17), "Red", ""))</f>
        <v/>
      </c>
    </row>
    <row r="3087" spans="1:24" x14ac:dyDescent="0.25">
      <c r="A3087" s="2"/>
      <c r="B3087" s="86"/>
      <c r="C3087" s="87"/>
      <c r="D3087" s="88"/>
      <c r="E3087" s="89"/>
      <c r="F3087" s="90"/>
      <c r="G3087" s="2"/>
      <c r="H3087" s="38" t="str">
        <f t="shared" si="240"/>
        <v/>
      </c>
      <c r="I3087" s="2"/>
      <c r="M3087" s="6" t="str">
        <f t="shared" si="241"/>
        <v/>
      </c>
      <c r="N3087" s="7" t="str">
        <f>IF($D3087="", "", IF(COUNTIF(Budgets!$T$11:$T$20, $D3087)&gt;0, $F$9, IF(COUNTIF(Budgets!$T$22:$T$46, $D3087)&gt;0, $E$9, "")))</f>
        <v/>
      </c>
      <c r="P3087" s="12" t="str">
        <f t="shared" si="242"/>
        <v/>
      </c>
      <c r="R3087" s="12" t="str">
        <f t="shared" si="243"/>
        <v/>
      </c>
      <c r="T3087" s="12" t="str">
        <f ca="1">IFERROR(INDEX(Report!$BE$6:$BE$17, MATCH($P3087, Report!$AZ$6:$AZ$17, 0)), "")</f>
        <v/>
      </c>
      <c r="V3087" s="12" t="str">
        <f t="shared" ca="1" si="244"/>
        <v/>
      </c>
      <c r="X3087" s="12" t="str">
        <f>IF($B3087="", "", IF(OR(ISNUMBER($B3087)=FALSE, $B3087&lt;Report!$AX$6, $B3087&gt;Report!$AY$17), "Red", ""))</f>
        <v/>
      </c>
    </row>
    <row r="3088" spans="1:24" x14ac:dyDescent="0.25">
      <c r="A3088" s="2"/>
      <c r="B3088" s="86"/>
      <c r="C3088" s="87"/>
      <c r="D3088" s="88"/>
      <c r="E3088" s="89"/>
      <c r="F3088" s="90"/>
      <c r="G3088" s="2"/>
      <c r="H3088" s="38" t="str">
        <f t="shared" si="240"/>
        <v/>
      </c>
      <c r="I3088" s="2"/>
      <c r="M3088" s="6" t="str">
        <f t="shared" si="241"/>
        <v/>
      </c>
      <c r="N3088" s="7" t="str">
        <f>IF($D3088="", "", IF(COUNTIF(Budgets!$T$11:$T$20, $D3088)&gt;0, $F$9, IF(COUNTIF(Budgets!$T$22:$T$46, $D3088)&gt;0, $E$9, "")))</f>
        <v/>
      </c>
      <c r="P3088" s="12" t="str">
        <f t="shared" si="242"/>
        <v/>
      </c>
      <c r="R3088" s="12" t="str">
        <f t="shared" si="243"/>
        <v/>
      </c>
      <c r="T3088" s="12" t="str">
        <f ca="1">IFERROR(INDEX(Report!$BE$6:$BE$17, MATCH($P3088, Report!$AZ$6:$AZ$17, 0)), "")</f>
        <v/>
      </c>
      <c r="V3088" s="12" t="str">
        <f t="shared" ca="1" si="244"/>
        <v/>
      </c>
      <c r="X3088" s="12" t="str">
        <f>IF($B3088="", "", IF(OR(ISNUMBER($B3088)=FALSE, $B3088&lt;Report!$AX$6, $B3088&gt;Report!$AY$17), "Red", ""))</f>
        <v/>
      </c>
    </row>
    <row r="3089" spans="1:24" x14ac:dyDescent="0.25">
      <c r="A3089" s="2"/>
      <c r="B3089" s="86"/>
      <c r="C3089" s="87"/>
      <c r="D3089" s="88"/>
      <c r="E3089" s="89"/>
      <c r="F3089" s="90"/>
      <c r="G3089" s="2"/>
      <c r="H3089" s="38" t="str">
        <f t="shared" si="240"/>
        <v/>
      </c>
      <c r="I3089" s="2"/>
      <c r="M3089" s="6" t="str">
        <f t="shared" si="241"/>
        <v/>
      </c>
      <c r="N3089" s="7" t="str">
        <f>IF($D3089="", "", IF(COUNTIF(Budgets!$T$11:$T$20, $D3089)&gt;0, $F$9, IF(COUNTIF(Budgets!$T$22:$T$46, $D3089)&gt;0, $E$9, "")))</f>
        <v/>
      </c>
      <c r="P3089" s="12" t="str">
        <f t="shared" si="242"/>
        <v/>
      </c>
      <c r="R3089" s="12" t="str">
        <f t="shared" si="243"/>
        <v/>
      </c>
      <c r="T3089" s="12" t="str">
        <f ca="1">IFERROR(INDEX(Report!$BE$6:$BE$17, MATCH($P3089, Report!$AZ$6:$AZ$17, 0)), "")</f>
        <v/>
      </c>
      <c r="V3089" s="12" t="str">
        <f t="shared" ca="1" si="244"/>
        <v/>
      </c>
      <c r="X3089" s="12" t="str">
        <f>IF($B3089="", "", IF(OR(ISNUMBER($B3089)=FALSE, $B3089&lt;Report!$AX$6, $B3089&gt;Report!$AY$17), "Red", ""))</f>
        <v/>
      </c>
    </row>
    <row r="3090" spans="1:24" x14ac:dyDescent="0.25">
      <c r="A3090" s="2"/>
      <c r="B3090" s="86"/>
      <c r="C3090" s="87"/>
      <c r="D3090" s="88"/>
      <c r="E3090" s="89"/>
      <c r="F3090" s="90"/>
      <c r="G3090" s="2"/>
      <c r="H3090" s="38" t="str">
        <f t="shared" si="240"/>
        <v/>
      </c>
      <c r="I3090" s="2"/>
      <c r="M3090" s="6" t="str">
        <f t="shared" si="241"/>
        <v/>
      </c>
      <c r="N3090" s="7" t="str">
        <f>IF($D3090="", "", IF(COUNTIF(Budgets!$T$11:$T$20, $D3090)&gt;0, $F$9, IF(COUNTIF(Budgets!$T$22:$T$46, $D3090)&gt;0, $E$9, "")))</f>
        <v/>
      </c>
      <c r="P3090" s="12" t="str">
        <f t="shared" si="242"/>
        <v/>
      </c>
      <c r="R3090" s="12" t="str">
        <f t="shared" si="243"/>
        <v/>
      </c>
      <c r="T3090" s="12" t="str">
        <f ca="1">IFERROR(INDEX(Report!$BE$6:$BE$17, MATCH($P3090, Report!$AZ$6:$AZ$17, 0)), "")</f>
        <v/>
      </c>
      <c r="V3090" s="12" t="str">
        <f t="shared" ca="1" si="244"/>
        <v/>
      </c>
      <c r="X3090" s="12" t="str">
        <f>IF($B3090="", "", IF(OR(ISNUMBER($B3090)=FALSE, $B3090&lt;Report!$AX$6, $B3090&gt;Report!$AY$17), "Red", ""))</f>
        <v/>
      </c>
    </row>
    <row r="3091" spans="1:24" x14ac:dyDescent="0.25">
      <c r="A3091" s="2"/>
      <c r="B3091" s="86"/>
      <c r="C3091" s="87"/>
      <c r="D3091" s="88"/>
      <c r="E3091" s="89"/>
      <c r="F3091" s="90"/>
      <c r="G3091" s="2"/>
      <c r="H3091" s="38" t="str">
        <f t="shared" si="240"/>
        <v/>
      </c>
      <c r="I3091" s="2"/>
      <c r="M3091" s="6" t="str">
        <f t="shared" si="241"/>
        <v/>
      </c>
      <c r="N3091" s="7" t="str">
        <f>IF($D3091="", "", IF(COUNTIF(Budgets!$T$11:$T$20, $D3091)&gt;0, $F$9, IF(COUNTIF(Budgets!$T$22:$T$46, $D3091)&gt;0, $E$9, "")))</f>
        <v/>
      </c>
      <c r="P3091" s="12" t="str">
        <f t="shared" si="242"/>
        <v/>
      </c>
      <c r="R3091" s="12" t="str">
        <f t="shared" si="243"/>
        <v/>
      </c>
      <c r="T3091" s="12" t="str">
        <f ca="1">IFERROR(INDEX(Report!$BE$6:$BE$17, MATCH($P3091, Report!$AZ$6:$AZ$17, 0)), "")</f>
        <v/>
      </c>
      <c r="V3091" s="12" t="str">
        <f t="shared" ca="1" si="244"/>
        <v/>
      </c>
      <c r="X3091" s="12" t="str">
        <f>IF($B3091="", "", IF(OR(ISNUMBER($B3091)=FALSE, $B3091&lt;Report!$AX$6, $B3091&gt;Report!$AY$17), "Red", ""))</f>
        <v/>
      </c>
    </row>
    <row r="3092" spans="1:24" x14ac:dyDescent="0.25">
      <c r="A3092" s="2"/>
      <c r="B3092" s="86"/>
      <c r="C3092" s="87"/>
      <c r="D3092" s="88"/>
      <c r="E3092" s="89"/>
      <c r="F3092" s="90"/>
      <c r="G3092" s="2"/>
      <c r="H3092" s="38" t="str">
        <f t="shared" si="240"/>
        <v/>
      </c>
      <c r="I3092" s="2"/>
      <c r="M3092" s="6" t="str">
        <f t="shared" si="241"/>
        <v/>
      </c>
      <c r="N3092" s="7" t="str">
        <f>IF($D3092="", "", IF(COUNTIF(Budgets!$T$11:$T$20, $D3092)&gt;0, $F$9, IF(COUNTIF(Budgets!$T$22:$T$46, $D3092)&gt;0, $E$9, "")))</f>
        <v/>
      </c>
      <c r="P3092" s="12" t="str">
        <f t="shared" si="242"/>
        <v/>
      </c>
      <c r="R3092" s="12" t="str">
        <f t="shared" si="243"/>
        <v/>
      </c>
      <c r="T3092" s="12" t="str">
        <f ca="1">IFERROR(INDEX(Report!$BE$6:$BE$17, MATCH($P3092, Report!$AZ$6:$AZ$17, 0)), "")</f>
        <v/>
      </c>
      <c r="V3092" s="12" t="str">
        <f t="shared" ca="1" si="244"/>
        <v/>
      </c>
      <c r="X3092" s="12" t="str">
        <f>IF($B3092="", "", IF(OR(ISNUMBER($B3092)=FALSE, $B3092&lt;Report!$AX$6, $B3092&gt;Report!$AY$17), "Red", ""))</f>
        <v/>
      </c>
    </row>
    <row r="3093" spans="1:24" x14ac:dyDescent="0.25">
      <c r="A3093" s="2"/>
      <c r="B3093" s="86"/>
      <c r="C3093" s="87"/>
      <c r="D3093" s="88"/>
      <c r="E3093" s="89"/>
      <c r="F3093" s="90"/>
      <c r="G3093" s="2"/>
      <c r="H3093" s="38" t="str">
        <f t="shared" si="240"/>
        <v/>
      </c>
      <c r="I3093" s="2"/>
      <c r="M3093" s="6" t="str">
        <f t="shared" si="241"/>
        <v/>
      </c>
      <c r="N3093" s="7" t="str">
        <f>IF($D3093="", "", IF(COUNTIF(Budgets!$T$11:$T$20, $D3093)&gt;0, $F$9, IF(COUNTIF(Budgets!$T$22:$T$46, $D3093)&gt;0, $E$9, "")))</f>
        <v/>
      </c>
      <c r="P3093" s="12" t="str">
        <f t="shared" si="242"/>
        <v/>
      </c>
      <c r="R3093" s="12" t="str">
        <f t="shared" si="243"/>
        <v/>
      </c>
      <c r="T3093" s="12" t="str">
        <f ca="1">IFERROR(INDEX(Report!$BE$6:$BE$17, MATCH($P3093, Report!$AZ$6:$AZ$17, 0)), "")</f>
        <v/>
      </c>
      <c r="V3093" s="12" t="str">
        <f t="shared" ca="1" si="244"/>
        <v/>
      </c>
      <c r="X3093" s="12" t="str">
        <f>IF($B3093="", "", IF(OR(ISNUMBER($B3093)=FALSE, $B3093&lt;Report!$AX$6, $B3093&gt;Report!$AY$17), "Red", ""))</f>
        <v/>
      </c>
    </row>
    <row r="3094" spans="1:24" x14ac:dyDescent="0.25">
      <c r="A3094" s="2"/>
      <c r="B3094" s="86"/>
      <c r="C3094" s="87"/>
      <c r="D3094" s="88"/>
      <c r="E3094" s="89"/>
      <c r="F3094" s="90"/>
      <c r="G3094" s="2"/>
      <c r="H3094" s="38" t="str">
        <f t="shared" si="240"/>
        <v/>
      </c>
      <c r="I3094" s="2"/>
      <c r="M3094" s="6" t="str">
        <f t="shared" si="241"/>
        <v/>
      </c>
      <c r="N3094" s="7" t="str">
        <f>IF($D3094="", "", IF(COUNTIF(Budgets!$T$11:$T$20, $D3094)&gt;0, $F$9, IF(COUNTIF(Budgets!$T$22:$T$46, $D3094)&gt;0, $E$9, "")))</f>
        <v/>
      </c>
      <c r="P3094" s="12" t="str">
        <f t="shared" si="242"/>
        <v/>
      </c>
      <c r="R3094" s="12" t="str">
        <f t="shared" si="243"/>
        <v/>
      </c>
      <c r="T3094" s="12" t="str">
        <f ca="1">IFERROR(INDEX(Report!$BE$6:$BE$17, MATCH($P3094, Report!$AZ$6:$AZ$17, 0)), "")</f>
        <v/>
      </c>
      <c r="V3094" s="12" t="str">
        <f t="shared" ca="1" si="244"/>
        <v/>
      </c>
      <c r="X3094" s="12" t="str">
        <f>IF($B3094="", "", IF(OR(ISNUMBER($B3094)=FALSE, $B3094&lt;Report!$AX$6, $B3094&gt;Report!$AY$17), "Red", ""))</f>
        <v/>
      </c>
    </row>
    <row r="3095" spans="1:24" x14ac:dyDescent="0.25">
      <c r="A3095" s="2"/>
      <c r="B3095" s="86"/>
      <c r="C3095" s="87"/>
      <c r="D3095" s="88"/>
      <c r="E3095" s="89"/>
      <c r="F3095" s="90"/>
      <c r="G3095" s="2"/>
      <c r="H3095" s="38" t="str">
        <f t="shared" si="240"/>
        <v/>
      </c>
      <c r="I3095" s="2"/>
      <c r="M3095" s="6" t="str">
        <f t="shared" si="241"/>
        <v/>
      </c>
      <c r="N3095" s="7" t="str">
        <f>IF($D3095="", "", IF(COUNTIF(Budgets!$T$11:$T$20, $D3095)&gt;0, $F$9, IF(COUNTIF(Budgets!$T$22:$T$46, $D3095)&gt;0, $E$9, "")))</f>
        <v/>
      </c>
      <c r="P3095" s="12" t="str">
        <f t="shared" si="242"/>
        <v/>
      </c>
      <c r="R3095" s="12" t="str">
        <f t="shared" si="243"/>
        <v/>
      </c>
      <c r="T3095" s="12" t="str">
        <f ca="1">IFERROR(INDEX(Report!$BE$6:$BE$17, MATCH($P3095, Report!$AZ$6:$AZ$17, 0)), "")</f>
        <v/>
      </c>
      <c r="V3095" s="12" t="str">
        <f t="shared" ca="1" si="244"/>
        <v/>
      </c>
      <c r="X3095" s="12" t="str">
        <f>IF($B3095="", "", IF(OR(ISNUMBER($B3095)=FALSE, $B3095&lt;Report!$AX$6, $B3095&gt;Report!$AY$17), "Red", ""))</f>
        <v/>
      </c>
    </row>
    <row r="3096" spans="1:24" x14ac:dyDescent="0.25">
      <c r="A3096" s="2"/>
      <c r="B3096" s="86"/>
      <c r="C3096" s="87"/>
      <c r="D3096" s="88"/>
      <c r="E3096" s="89"/>
      <c r="F3096" s="90"/>
      <c r="G3096" s="2"/>
      <c r="H3096" s="38" t="str">
        <f t="shared" si="240"/>
        <v/>
      </c>
      <c r="I3096" s="2"/>
      <c r="M3096" s="6" t="str">
        <f t="shared" si="241"/>
        <v/>
      </c>
      <c r="N3096" s="7" t="str">
        <f>IF($D3096="", "", IF(COUNTIF(Budgets!$T$11:$T$20, $D3096)&gt;0, $F$9, IF(COUNTIF(Budgets!$T$22:$T$46, $D3096)&gt;0, $E$9, "")))</f>
        <v/>
      </c>
      <c r="P3096" s="12" t="str">
        <f t="shared" si="242"/>
        <v/>
      </c>
      <c r="R3096" s="12" t="str">
        <f t="shared" si="243"/>
        <v/>
      </c>
      <c r="T3096" s="12" t="str">
        <f ca="1">IFERROR(INDEX(Report!$BE$6:$BE$17, MATCH($P3096, Report!$AZ$6:$AZ$17, 0)), "")</f>
        <v/>
      </c>
      <c r="V3096" s="12" t="str">
        <f t="shared" ca="1" si="244"/>
        <v/>
      </c>
      <c r="X3096" s="12" t="str">
        <f>IF($B3096="", "", IF(OR(ISNUMBER($B3096)=FALSE, $B3096&lt;Report!$AX$6, $B3096&gt;Report!$AY$17), "Red", ""))</f>
        <v/>
      </c>
    </row>
    <row r="3097" spans="1:24" x14ac:dyDescent="0.25">
      <c r="A3097" s="2"/>
      <c r="B3097" s="86"/>
      <c r="C3097" s="87"/>
      <c r="D3097" s="88"/>
      <c r="E3097" s="89"/>
      <c r="F3097" s="90"/>
      <c r="G3097" s="2"/>
      <c r="H3097" s="38" t="str">
        <f t="shared" si="240"/>
        <v/>
      </c>
      <c r="I3097" s="2"/>
      <c r="M3097" s="6" t="str">
        <f t="shared" si="241"/>
        <v/>
      </c>
      <c r="N3097" s="7" t="str">
        <f>IF($D3097="", "", IF(COUNTIF(Budgets!$T$11:$T$20, $D3097)&gt;0, $F$9, IF(COUNTIF(Budgets!$T$22:$T$46, $D3097)&gt;0, $E$9, "")))</f>
        <v/>
      </c>
      <c r="P3097" s="12" t="str">
        <f t="shared" si="242"/>
        <v/>
      </c>
      <c r="R3097" s="12" t="str">
        <f t="shared" si="243"/>
        <v/>
      </c>
      <c r="T3097" s="12" t="str">
        <f ca="1">IFERROR(INDEX(Report!$BE$6:$BE$17, MATCH($P3097, Report!$AZ$6:$AZ$17, 0)), "")</f>
        <v/>
      </c>
      <c r="V3097" s="12" t="str">
        <f t="shared" ca="1" si="244"/>
        <v/>
      </c>
      <c r="X3097" s="12" t="str">
        <f>IF($B3097="", "", IF(OR(ISNUMBER($B3097)=FALSE, $B3097&lt;Report!$AX$6, $B3097&gt;Report!$AY$17), "Red", ""))</f>
        <v/>
      </c>
    </row>
    <row r="3098" spans="1:24" x14ac:dyDescent="0.25">
      <c r="A3098" s="2"/>
      <c r="B3098" s="86"/>
      <c r="C3098" s="87"/>
      <c r="D3098" s="88"/>
      <c r="E3098" s="89"/>
      <c r="F3098" s="90"/>
      <c r="G3098" s="2"/>
      <c r="H3098" s="38" t="str">
        <f t="shared" si="240"/>
        <v/>
      </c>
      <c r="I3098" s="2"/>
      <c r="M3098" s="6" t="str">
        <f t="shared" si="241"/>
        <v/>
      </c>
      <c r="N3098" s="7" t="str">
        <f>IF($D3098="", "", IF(COUNTIF(Budgets!$T$11:$T$20, $D3098)&gt;0, $F$9, IF(COUNTIF(Budgets!$T$22:$T$46, $D3098)&gt;0, $E$9, "")))</f>
        <v/>
      </c>
      <c r="P3098" s="12" t="str">
        <f t="shared" si="242"/>
        <v/>
      </c>
      <c r="R3098" s="12" t="str">
        <f t="shared" si="243"/>
        <v/>
      </c>
      <c r="T3098" s="12" t="str">
        <f ca="1">IFERROR(INDEX(Report!$BE$6:$BE$17, MATCH($P3098, Report!$AZ$6:$AZ$17, 0)), "")</f>
        <v/>
      </c>
      <c r="V3098" s="12" t="str">
        <f t="shared" ca="1" si="244"/>
        <v/>
      </c>
      <c r="X3098" s="12" t="str">
        <f>IF($B3098="", "", IF(OR(ISNUMBER($B3098)=FALSE, $B3098&lt;Report!$AX$6, $B3098&gt;Report!$AY$17), "Red", ""))</f>
        <v/>
      </c>
    </row>
    <row r="3099" spans="1:24" x14ac:dyDescent="0.25">
      <c r="A3099" s="2"/>
      <c r="B3099" s="86"/>
      <c r="C3099" s="87"/>
      <c r="D3099" s="88"/>
      <c r="E3099" s="89"/>
      <c r="F3099" s="90"/>
      <c r="G3099" s="2"/>
      <c r="H3099" s="38" t="str">
        <f t="shared" si="240"/>
        <v/>
      </c>
      <c r="I3099" s="2"/>
      <c r="M3099" s="6" t="str">
        <f t="shared" si="241"/>
        <v/>
      </c>
      <c r="N3099" s="7" t="str">
        <f>IF($D3099="", "", IF(COUNTIF(Budgets!$T$11:$T$20, $D3099)&gt;0, $F$9, IF(COUNTIF(Budgets!$T$22:$T$46, $D3099)&gt;0, $E$9, "")))</f>
        <v/>
      </c>
      <c r="P3099" s="12" t="str">
        <f t="shared" si="242"/>
        <v/>
      </c>
      <c r="R3099" s="12" t="str">
        <f t="shared" si="243"/>
        <v/>
      </c>
      <c r="T3099" s="12" t="str">
        <f ca="1">IFERROR(INDEX(Report!$BE$6:$BE$17, MATCH($P3099, Report!$AZ$6:$AZ$17, 0)), "")</f>
        <v/>
      </c>
      <c r="V3099" s="12" t="str">
        <f t="shared" ca="1" si="244"/>
        <v/>
      </c>
      <c r="X3099" s="12" t="str">
        <f>IF($B3099="", "", IF(OR(ISNUMBER($B3099)=FALSE, $B3099&lt;Report!$AX$6, $B3099&gt;Report!$AY$17), "Red", ""))</f>
        <v/>
      </c>
    </row>
    <row r="3100" spans="1:24" x14ac:dyDescent="0.25">
      <c r="A3100" s="2"/>
      <c r="B3100" s="86"/>
      <c r="C3100" s="87"/>
      <c r="D3100" s="88"/>
      <c r="E3100" s="89"/>
      <c r="F3100" s="90"/>
      <c r="G3100" s="2"/>
      <c r="H3100" s="38" t="str">
        <f t="shared" si="240"/>
        <v/>
      </c>
      <c r="I3100" s="2"/>
      <c r="M3100" s="6" t="str">
        <f t="shared" si="241"/>
        <v/>
      </c>
      <c r="N3100" s="7" t="str">
        <f>IF($D3100="", "", IF(COUNTIF(Budgets!$T$11:$T$20, $D3100)&gt;0, $F$9, IF(COUNTIF(Budgets!$T$22:$T$46, $D3100)&gt;0, $E$9, "")))</f>
        <v/>
      </c>
      <c r="P3100" s="12" t="str">
        <f t="shared" si="242"/>
        <v/>
      </c>
      <c r="R3100" s="12" t="str">
        <f t="shared" si="243"/>
        <v/>
      </c>
      <c r="T3100" s="12" t="str">
        <f ca="1">IFERROR(INDEX(Report!$BE$6:$BE$17, MATCH($P3100, Report!$AZ$6:$AZ$17, 0)), "")</f>
        <v/>
      </c>
      <c r="V3100" s="12" t="str">
        <f t="shared" ca="1" si="244"/>
        <v/>
      </c>
      <c r="X3100" s="12" t="str">
        <f>IF($B3100="", "", IF(OR(ISNUMBER($B3100)=FALSE, $B3100&lt;Report!$AX$6, $B3100&gt;Report!$AY$17), "Red", ""))</f>
        <v/>
      </c>
    </row>
    <row r="3101" spans="1:24" x14ac:dyDescent="0.25">
      <c r="A3101" s="2"/>
      <c r="B3101" s="86"/>
      <c r="C3101" s="87"/>
      <c r="D3101" s="88"/>
      <c r="E3101" s="89"/>
      <c r="F3101" s="90"/>
      <c r="G3101" s="2"/>
      <c r="H3101" s="38" t="str">
        <f t="shared" si="240"/>
        <v/>
      </c>
      <c r="I3101" s="2"/>
      <c r="M3101" s="6" t="str">
        <f t="shared" si="241"/>
        <v/>
      </c>
      <c r="N3101" s="7" t="str">
        <f>IF($D3101="", "", IF(COUNTIF(Budgets!$T$11:$T$20, $D3101)&gt;0, $F$9, IF(COUNTIF(Budgets!$T$22:$T$46, $D3101)&gt;0, $E$9, "")))</f>
        <v/>
      </c>
      <c r="P3101" s="12" t="str">
        <f t="shared" si="242"/>
        <v/>
      </c>
      <c r="R3101" s="12" t="str">
        <f t="shared" si="243"/>
        <v/>
      </c>
      <c r="T3101" s="12" t="str">
        <f ca="1">IFERROR(INDEX(Report!$BE$6:$BE$17, MATCH($P3101, Report!$AZ$6:$AZ$17, 0)), "")</f>
        <v/>
      </c>
      <c r="V3101" s="12" t="str">
        <f t="shared" ca="1" si="244"/>
        <v/>
      </c>
      <c r="X3101" s="12" t="str">
        <f>IF($B3101="", "", IF(OR(ISNUMBER($B3101)=FALSE, $B3101&lt;Report!$AX$6, $B3101&gt;Report!$AY$17), "Red", ""))</f>
        <v/>
      </c>
    </row>
    <row r="3102" spans="1:24" x14ac:dyDescent="0.25">
      <c r="A3102" s="2"/>
      <c r="B3102" s="86"/>
      <c r="C3102" s="87"/>
      <c r="D3102" s="88"/>
      <c r="E3102" s="89"/>
      <c r="F3102" s="90"/>
      <c r="G3102" s="2"/>
      <c r="H3102" s="38" t="str">
        <f t="shared" si="240"/>
        <v/>
      </c>
      <c r="I3102" s="2"/>
      <c r="M3102" s="6" t="str">
        <f t="shared" si="241"/>
        <v/>
      </c>
      <c r="N3102" s="7" t="str">
        <f>IF($D3102="", "", IF(COUNTIF(Budgets!$T$11:$T$20, $D3102)&gt;0, $F$9, IF(COUNTIF(Budgets!$T$22:$T$46, $D3102)&gt;0, $E$9, "")))</f>
        <v/>
      </c>
      <c r="P3102" s="12" t="str">
        <f t="shared" si="242"/>
        <v/>
      </c>
      <c r="R3102" s="12" t="str">
        <f t="shared" si="243"/>
        <v/>
      </c>
      <c r="T3102" s="12" t="str">
        <f ca="1">IFERROR(INDEX(Report!$BE$6:$BE$17, MATCH($P3102, Report!$AZ$6:$AZ$17, 0)), "")</f>
        <v/>
      </c>
      <c r="V3102" s="12" t="str">
        <f t="shared" ca="1" si="244"/>
        <v/>
      </c>
      <c r="X3102" s="12" t="str">
        <f>IF($B3102="", "", IF(OR(ISNUMBER($B3102)=FALSE, $B3102&lt;Report!$AX$6, $B3102&gt;Report!$AY$17), "Red", ""))</f>
        <v/>
      </c>
    </row>
    <row r="3103" spans="1:24" x14ac:dyDescent="0.25">
      <c r="A3103" s="2"/>
      <c r="B3103" s="86"/>
      <c r="C3103" s="87"/>
      <c r="D3103" s="88"/>
      <c r="E3103" s="89"/>
      <c r="F3103" s="90"/>
      <c r="G3103" s="2"/>
      <c r="H3103" s="38" t="str">
        <f t="shared" si="240"/>
        <v/>
      </c>
      <c r="I3103" s="2"/>
      <c r="M3103" s="6" t="str">
        <f t="shared" si="241"/>
        <v/>
      </c>
      <c r="N3103" s="7" t="str">
        <f>IF($D3103="", "", IF(COUNTIF(Budgets!$T$11:$T$20, $D3103)&gt;0, $F$9, IF(COUNTIF(Budgets!$T$22:$T$46, $D3103)&gt;0, $E$9, "")))</f>
        <v/>
      </c>
      <c r="P3103" s="12" t="str">
        <f t="shared" si="242"/>
        <v/>
      </c>
      <c r="R3103" s="12" t="str">
        <f t="shared" si="243"/>
        <v/>
      </c>
      <c r="T3103" s="12" t="str">
        <f ca="1">IFERROR(INDEX(Report!$BE$6:$BE$17, MATCH($P3103, Report!$AZ$6:$AZ$17, 0)), "")</f>
        <v/>
      </c>
      <c r="V3103" s="12" t="str">
        <f t="shared" ca="1" si="244"/>
        <v/>
      </c>
      <c r="X3103" s="12" t="str">
        <f>IF($B3103="", "", IF(OR(ISNUMBER($B3103)=FALSE, $B3103&lt;Report!$AX$6, $B3103&gt;Report!$AY$17), "Red", ""))</f>
        <v/>
      </c>
    </row>
    <row r="3104" spans="1:24" x14ac:dyDescent="0.25">
      <c r="A3104" s="2"/>
      <c r="B3104" s="86"/>
      <c r="C3104" s="87"/>
      <c r="D3104" s="88"/>
      <c r="E3104" s="89"/>
      <c r="F3104" s="90"/>
      <c r="G3104" s="2"/>
      <c r="H3104" s="38" t="str">
        <f t="shared" si="240"/>
        <v/>
      </c>
      <c r="I3104" s="2"/>
      <c r="M3104" s="6" t="str">
        <f t="shared" si="241"/>
        <v/>
      </c>
      <c r="N3104" s="7" t="str">
        <f>IF($D3104="", "", IF(COUNTIF(Budgets!$T$11:$T$20, $D3104)&gt;0, $F$9, IF(COUNTIF(Budgets!$T$22:$T$46, $D3104)&gt;0, $E$9, "")))</f>
        <v/>
      </c>
      <c r="P3104" s="12" t="str">
        <f t="shared" si="242"/>
        <v/>
      </c>
      <c r="R3104" s="12" t="str">
        <f t="shared" si="243"/>
        <v/>
      </c>
      <c r="T3104" s="12" t="str">
        <f ca="1">IFERROR(INDEX(Report!$BE$6:$BE$17, MATCH($P3104, Report!$AZ$6:$AZ$17, 0)), "")</f>
        <v/>
      </c>
      <c r="V3104" s="12" t="str">
        <f t="shared" ca="1" si="244"/>
        <v/>
      </c>
      <c r="X3104" s="12" t="str">
        <f>IF($B3104="", "", IF(OR(ISNUMBER($B3104)=FALSE, $B3104&lt;Report!$AX$6, $B3104&gt;Report!$AY$17), "Red", ""))</f>
        <v/>
      </c>
    </row>
    <row r="3105" spans="1:24" x14ac:dyDescent="0.25">
      <c r="A3105" s="2"/>
      <c r="B3105" s="86"/>
      <c r="C3105" s="87"/>
      <c r="D3105" s="88"/>
      <c r="E3105" s="89"/>
      <c r="F3105" s="90"/>
      <c r="G3105" s="2"/>
      <c r="H3105" s="38" t="str">
        <f t="shared" si="240"/>
        <v/>
      </c>
      <c r="I3105" s="2"/>
      <c r="M3105" s="6" t="str">
        <f t="shared" si="241"/>
        <v/>
      </c>
      <c r="N3105" s="7" t="str">
        <f>IF($D3105="", "", IF(COUNTIF(Budgets!$T$11:$T$20, $D3105)&gt;0, $F$9, IF(COUNTIF(Budgets!$T$22:$T$46, $D3105)&gt;0, $E$9, "")))</f>
        <v/>
      </c>
      <c r="P3105" s="12" t="str">
        <f t="shared" si="242"/>
        <v/>
      </c>
      <c r="R3105" s="12" t="str">
        <f t="shared" si="243"/>
        <v/>
      </c>
      <c r="T3105" s="12" t="str">
        <f ca="1">IFERROR(INDEX(Report!$BE$6:$BE$17, MATCH($P3105, Report!$AZ$6:$AZ$17, 0)), "")</f>
        <v/>
      </c>
      <c r="V3105" s="12" t="str">
        <f t="shared" ca="1" si="244"/>
        <v/>
      </c>
      <c r="X3105" s="12" t="str">
        <f>IF($B3105="", "", IF(OR(ISNUMBER($B3105)=FALSE, $B3105&lt;Report!$AX$6, $B3105&gt;Report!$AY$17), "Red", ""))</f>
        <v/>
      </c>
    </row>
    <row r="3106" spans="1:24" x14ac:dyDescent="0.25">
      <c r="A3106" s="2"/>
      <c r="B3106" s="86"/>
      <c r="C3106" s="87"/>
      <c r="D3106" s="88"/>
      <c r="E3106" s="89"/>
      <c r="F3106" s="90"/>
      <c r="G3106" s="2"/>
      <c r="H3106" s="38" t="str">
        <f t="shared" si="240"/>
        <v/>
      </c>
      <c r="I3106" s="2"/>
      <c r="M3106" s="6" t="str">
        <f t="shared" si="241"/>
        <v/>
      </c>
      <c r="N3106" s="7" t="str">
        <f>IF($D3106="", "", IF(COUNTIF(Budgets!$T$11:$T$20, $D3106)&gt;0, $F$9, IF(COUNTIF(Budgets!$T$22:$T$46, $D3106)&gt;0, $E$9, "")))</f>
        <v/>
      </c>
      <c r="P3106" s="12" t="str">
        <f t="shared" si="242"/>
        <v/>
      </c>
      <c r="R3106" s="12" t="str">
        <f t="shared" si="243"/>
        <v/>
      </c>
      <c r="T3106" s="12" t="str">
        <f ca="1">IFERROR(INDEX(Report!$BE$6:$BE$17, MATCH($P3106, Report!$AZ$6:$AZ$17, 0)), "")</f>
        <v/>
      </c>
      <c r="V3106" s="12" t="str">
        <f t="shared" ca="1" si="244"/>
        <v/>
      </c>
      <c r="X3106" s="12" t="str">
        <f>IF($B3106="", "", IF(OR(ISNUMBER($B3106)=FALSE, $B3106&lt;Report!$AX$6, $B3106&gt;Report!$AY$17), "Red", ""))</f>
        <v/>
      </c>
    </row>
    <row r="3107" spans="1:24" x14ac:dyDescent="0.25">
      <c r="A3107" s="2"/>
      <c r="B3107" s="86"/>
      <c r="C3107" s="87"/>
      <c r="D3107" s="88"/>
      <c r="E3107" s="89"/>
      <c r="F3107" s="90"/>
      <c r="G3107" s="2"/>
      <c r="H3107" s="38" t="str">
        <f t="shared" si="240"/>
        <v/>
      </c>
      <c r="I3107" s="2"/>
      <c r="M3107" s="6" t="str">
        <f t="shared" si="241"/>
        <v/>
      </c>
      <c r="N3107" s="7" t="str">
        <f>IF($D3107="", "", IF(COUNTIF(Budgets!$T$11:$T$20, $D3107)&gt;0, $F$9, IF(COUNTIF(Budgets!$T$22:$T$46, $D3107)&gt;0, $E$9, "")))</f>
        <v/>
      </c>
      <c r="P3107" s="12" t="str">
        <f t="shared" si="242"/>
        <v/>
      </c>
      <c r="R3107" s="12" t="str">
        <f t="shared" si="243"/>
        <v/>
      </c>
      <c r="T3107" s="12" t="str">
        <f ca="1">IFERROR(INDEX(Report!$BE$6:$BE$17, MATCH($P3107, Report!$AZ$6:$AZ$17, 0)), "")</f>
        <v/>
      </c>
      <c r="V3107" s="12" t="str">
        <f t="shared" ca="1" si="244"/>
        <v/>
      </c>
      <c r="X3107" s="12" t="str">
        <f>IF($B3107="", "", IF(OR(ISNUMBER($B3107)=FALSE, $B3107&lt;Report!$AX$6, $B3107&gt;Report!$AY$17), "Red", ""))</f>
        <v/>
      </c>
    </row>
    <row r="3108" spans="1:24" x14ac:dyDescent="0.25">
      <c r="A3108" s="2"/>
      <c r="B3108" s="86"/>
      <c r="C3108" s="87"/>
      <c r="D3108" s="88"/>
      <c r="E3108" s="89"/>
      <c r="F3108" s="90"/>
      <c r="G3108" s="2"/>
      <c r="H3108" s="38" t="str">
        <f t="shared" si="240"/>
        <v/>
      </c>
      <c r="I3108" s="2"/>
      <c r="M3108" s="6" t="str">
        <f t="shared" si="241"/>
        <v/>
      </c>
      <c r="N3108" s="7" t="str">
        <f>IF($D3108="", "", IF(COUNTIF(Budgets!$T$11:$T$20, $D3108)&gt;0, $F$9, IF(COUNTIF(Budgets!$T$22:$T$46, $D3108)&gt;0, $E$9, "")))</f>
        <v/>
      </c>
      <c r="P3108" s="12" t="str">
        <f t="shared" si="242"/>
        <v/>
      </c>
      <c r="R3108" s="12" t="str">
        <f t="shared" si="243"/>
        <v/>
      </c>
      <c r="T3108" s="12" t="str">
        <f ca="1">IFERROR(INDEX(Report!$BE$6:$BE$17, MATCH($P3108, Report!$AZ$6:$AZ$17, 0)), "")</f>
        <v/>
      </c>
      <c r="V3108" s="12" t="str">
        <f t="shared" ca="1" si="244"/>
        <v/>
      </c>
      <c r="X3108" s="12" t="str">
        <f>IF($B3108="", "", IF(OR(ISNUMBER($B3108)=FALSE, $B3108&lt;Report!$AX$6, $B3108&gt;Report!$AY$17), "Red", ""))</f>
        <v/>
      </c>
    </row>
    <row r="3109" spans="1:24" x14ac:dyDescent="0.25">
      <c r="A3109" s="2"/>
      <c r="B3109" s="86"/>
      <c r="C3109" s="87"/>
      <c r="D3109" s="88"/>
      <c r="E3109" s="89"/>
      <c r="F3109" s="90"/>
      <c r="G3109" s="2"/>
      <c r="H3109" s="38" t="str">
        <f t="shared" si="240"/>
        <v/>
      </c>
      <c r="I3109" s="2"/>
      <c r="M3109" s="6" t="str">
        <f t="shared" si="241"/>
        <v/>
      </c>
      <c r="N3109" s="7" t="str">
        <f>IF($D3109="", "", IF(COUNTIF(Budgets!$T$11:$T$20, $D3109)&gt;0, $F$9, IF(COUNTIF(Budgets!$T$22:$T$46, $D3109)&gt;0, $E$9, "")))</f>
        <v/>
      </c>
      <c r="P3109" s="12" t="str">
        <f t="shared" si="242"/>
        <v/>
      </c>
      <c r="R3109" s="12" t="str">
        <f t="shared" si="243"/>
        <v/>
      </c>
      <c r="T3109" s="12" t="str">
        <f ca="1">IFERROR(INDEX(Report!$BE$6:$BE$17, MATCH($P3109, Report!$AZ$6:$AZ$17, 0)), "")</f>
        <v/>
      </c>
      <c r="V3109" s="12" t="str">
        <f t="shared" ca="1" si="244"/>
        <v/>
      </c>
      <c r="X3109" s="12" t="str">
        <f>IF($B3109="", "", IF(OR(ISNUMBER($B3109)=FALSE, $B3109&lt;Report!$AX$6, $B3109&gt;Report!$AY$17), "Red", ""))</f>
        <v/>
      </c>
    </row>
    <row r="3110" spans="1:24" x14ac:dyDescent="0.25">
      <c r="A3110" s="2"/>
      <c r="B3110" s="86"/>
      <c r="C3110" s="87"/>
      <c r="D3110" s="88"/>
      <c r="E3110" s="89"/>
      <c r="F3110" s="90"/>
      <c r="G3110" s="2"/>
      <c r="H3110" s="38" t="str">
        <f t="shared" si="240"/>
        <v/>
      </c>
      <c r="I3110" s="2"/>
      <c r="M3110" s="6" t="str">
        <f t="shared" si="241"/>
        <v/>
      </c>
      <c r="N3110" s="7" t="str">
        <f>IF($D3110="", "", IF(COUNTIF(Budgets!$T$11:$T$20, $D3110)&gt;0, $F$9, IF(COUNTIF(Budgets!$T$22:$T$46, $D3110)&gt;0, $E$9, "")))</f>
        <v/>
      </c>
      <c r="P3110" s="12" t="str">
        <f t="shared" si="242"/>
        <v/>
      </c>
      <c r="R3110" s="12" t="str">
        <f t="shared" si="243"/>
        <v/>
      </c>
      <c r="T3110" s="12" t="str">
        <f ca="1">IFERROR(INDEX(Report!$BE$6:$BE$17, MATCH($P3110, Report!$AZ$6:$AZ$17, 0)), "")</f>
        <v/>
      </c>
      <c r="V3110" s="12" t="str">
        <f t="shared" ca="1" si="244"/>
        <v/>
      </c>
      <c r="X3110" s="12" t="str">
        <f>IF($B3110="", "", IF(OR(ISNUMBER($B3110)=FALSE, $B3110&lt;Report!$AX$6, $B3110&gt;Report!$AY$17), "Red", ""))</f>
        <v/>
      </c>
    </row>
    <row r="3111" spans="1:24" x14ac:dyDescent="0.25">
      <c r="A3111" s="2"/>
      <c r="B3111" s="86"/>
      <c r="C3111" s="87"/>
      <c r="D3111" s="88"/>
      <c r="E3111" s="89"/>
      <c r="F3111" s="90"/>
      <c r="G3111" s="2"/>
      <c r="H3111" s="38" t="str">
        <f t="shared" si="240"/>
        <v/>
      </c>
      <c r="I3111" s="2"/>
      <c r="M3111" s="6" t="str">
        <f t="shared" si="241"/>
        <v/>
      </c>
      <c r="N3111" s="7" t="str">
        <f>IF($D3111="", "", IF(COUNTIF(Budgets!$T$11:$T$20, $D3111)&gt;0, $F$9, IF(COUNTIF(Budgets!$T$22:$T$46, $D3111)&gt;0, $E$9, "")))</f>
        <v/>
      </c>
      <c r="P3111" s="12" t="str">
        <f t="shared" si="242"/>
        <v/>
      </c>
      <c r="R3111" s="12" t="str">
        <f t="shared" si="243"/>
        <v/>
      </c>
      <c r="T3111" s="12" t="str">
        <f ca="1">IFERROR(INDEX(Report!$BE$6:$BE$17, MATCH($P3111, Report!$AZ$6:$AZ$17, 0)), "")</f>
        <v/>
      </c>
      <c r="V3111" s="12" t="str">
        <f t="shared" ca="1" si="244"/>
        <v/>
      </c>
      <c r="X3111" s="12" t="str">
        <f>IF($B3111="", "", IF(OR(ISNUMBER($B3111)=FALSE, $B3111&lt;Report!$AX$6, $B3111&gt;Report!$AY$17), "Red", ""))</f>
        <v/>
      </c>
    </row>
    <row r="3112" spans="1:24" x14ac:dyDescent="0.25">
      <c r="A3112" s="2"/>
      <c r="B3112" s="86"/>
      <c r="C3112" s="87"/>
      <c r="D3112" s="88"/>
      <c r="E3112" s="89"/>
      <c r="F3112" s="90"/>
      <c r="G3112" s="2"/>
      <c r="H3112" s="38" t="str">
        <f t="shared" si="240"/>
        <v/>
      </c>
      <c r="I3112" s="2"/>
      <c r="M3112" s="6" t="str">
        <f t="shared" si="241"/>
        <v/>
      </c>
      <c r="N3112" s="7" t="str">
        <f>IF($D3112="", "", IF(COUNTIF(Budgets!$T$11:$T$20, $D3112)&gt;0, $F$9, IF(COUNTIF(Budgets!$T$22:$T$46, $D3112)&gt;0, $E$9, "")))</f>
        <v/>
      </c>
      <c r="P3112" s="12" t="str">
        <f t="shared" si="242"/>
        <v/>
      </c>
      <c r="R3112" s="12" t="str">
        <f t="shared" si="243"/>
        <v/>
      </c>
      <c r="T3112" s="12" t="str">
        <f ca="1">IFERROR(INDEX(Report!$BE$6:$BE$17, MATCH($P3112, Report!$AZ$6:$AZ$17, 0)), "")</f>
        <v/>
      </c>
      <c r="V3112" s="12" t="str">
        <f t="shared" ca="1" si="244"/>
        <v/>
      </c>
      <c r="X3112" s="12" t="str">
        <f>IF($B3112="", "", IF(OR(ISNUMBER($B3112)=FALSE, $B3112&lt;Report!$AX$6, $B3112&gt;Report!$AY$17), "Red", ""))</f>
        <v/>
      </c>
    </row>
    <row r="3113" spans="1:24" x14ac:dyDescent="0.25">
      <c r="A3113" s="2"/>
      <c r="B3113" s="86"/>
      <c r="C3113" s="87"/>
      <c r="D3113" s="88"/>
      <c r="E3113" s="89"/>
      <c r="F3113" s="90"/>
      <c r="G3113" s="2"/>
      <c r="H3113" s="38" t="str">
        <f t="shared" si="240"/>
        <v/>
      </c>
      <c r="I3113" s="2"/>
      <c r="M3113" s="6" t="str">
        <f t="shared" si="241"/>
        <v/>
      </c>
      <c r="N3113" s="7" t="str">
        <f>IF($D3113="", "", IF(COUNTIF(Budgets!$T$11:$T$20, $D3113)&gt;0, $F$9, IF(COUNTIF(Budgets!$T$22:$T$46, $D3113)&gt;0, $E$9, "")))</f>
        <v/>
      </c>
      <c r="P3113" s="12" t="str">
        <f t="shared" si="242"/>
        <v/>
      </c>
      <c r="R3113" s="12" t="str">
        <f t="shared" si="243"/>
        <v/>
      </c>
      <c r="T3113" s="12" t="str">
        <f ca="1">IFERROR(INDEX(Report!$BE$6:$BE$17, MATCH($P3113, Report!$AZ$6:$AZ$17, 0)), "")</f>
        <v/>
      </c>
      <c r="V3113" s="12" t="str">
        <f t="shared" ca="1" si="244"/>
        <v/>
      </c>
      <c r="X3113" s="12" t="str">
        <f>IF($B3113="", "", IF(OR(ISNUMBER($B3113)=FALSE, $B3113&lt;Report!$AX$6, $B3113&gt;Report!$AY$17), "Red", ""))</f>
        <v/>
      </c>
    </row>
    <row r="3114" spans="1:24" x14ac:dyDescent="0.25">
      <c r="A3114" s="2"/>
      <c r="B3114" s="86"/>
      <c r="C3114" s="87"/>
      <c r="D3114" s="88"/>
      <c r="E3114" s="89"/>
      <c r="F3114" s="90"/>
      <c r="G3114" s="2"/>
      <c r="H3114" s="38" t="str">
        <f t="shared" si="240"/>
        <v/>
      </c>
      <c r="I3114" s="2"/>
      <c r="M3114" s="6" t="str">
        <f t="shared" si="241"/>
        <v/>
      </c>
      <c r="N3114" s="7" t="str">
        <f>IF($D3114="", "", IF(COUNTIF(Budgets!$T$11:$T$20, $D3114)&gt;0, $F$9, IF(COUNTIF(Budgets!$T$22:$T$46, $D3114)&gt;0, $E$9, "")))</f>
        <v/>
      </c>
      <c r="P3114" s="12" t="str">
        <f t="shared" si="242"/>
        <v/>
      </c>
      <c r="R3114" s="12" t="str">
        <f t="shared" si="243"/>
        <v/>
      </c>
      <c r="T3114" s="12" t="str">
        <f ca="1">IFERROR(INDEX(Report!$BE$6:$BE$17, MATCH($P3114, Report!$AZ$6:$AZ$17, 0)), "")</f>
        <v/>
      </c>
      <c r="V3114" s="12" t="str">
        <f t="shared" ca="1" si="244"/>
        <v/>
      </c>
      <c r="X3114" s="12" t="str">
        <f>IF($B3114="", "", IF(OR(ISNUMBER($B3114)=FALSE, $B3114&lt;Report!$AX$6, $B3114&gt;Report!$AY$17), "Red", ""))</f>
        <v/>
      </c>
    </row>
    <row r="3115" spans="1:24" x14ac:dyDescent="0.25">
      <c r="A3115" s="2"/>
      <c r="B3115" s="86"/>
      <c r="C3115" s="87"/>
      <c r="D3115" s="88"/>
      <c r="E3115" s="89"/>
      <c r="F3115" s="90"/>
      <c r="G3115" s="2"/>
      <c r="H3115" s="38" t="str">
        <f t="shared" si="240"/>
        <v/>
      </c>
      <c r="I3115" s="2"/>
      <c r="M3115" s="6" t="str">
        <f t="shared" si="241"/>
        <v/>
      </c>
      <c r="N3115" s="7" t="str">
        <f>IF($D3115="", "", IF(COUNTIF(Budgets!$T$11:$T$20, $D3115)&gt;0, $F$9, IF(COUNTIF(Budgets!$T$22:$T$46, $D3115)&gt;0, $E$9, "")))</f>
        <v/>
      </c>
      <c r="P3115" s="12" t="str">
        <f t="shared" si="242"/>
        <v/>
      </c>
      <c r="R3115" s="12" t="str">
        <f t="shared" si="243"/>
        <v/>
      </c>
      <c r="T3115" s="12" t="str">
        <f ca="1">IFERROR(INDEX(Report!$BE$6:$BE$17, MATCH($P3115, Report!$AZ$6:$AZ$17, 0)), "")</f>
        <v/>
      </c>
      <c r="V3115" s="12" t="str">
        <f t="shared" ca="1" si="244"/>
        <v/>
      </c>
      <c r="X3115" s="12" t="str">
        <f>IF($B3115="", "", IF(OR(ISNUMBER($B3115)=FALSE, $B3115&lt;Report!$AX$6, $B3115&gt;Report!$AY$17), "Red", ""))</f>
        <v/>
      </c>
    </row>
    <row r="3116" spans="1:24" x14ac:dyDescent="0.25">
      <c r="A3116" s="2"/>
      <c r="B3116" s="86"/>
      <c r="C3116" s="87"/>
      <c r="D3116" s="88"/>
      <c r="E3116" s="89"/>
      <c r="F3116" s="90"/>
      <c r="G3116" s="2"/>
      <c r="H3116" s="38" t="str">
        <f t="shared" si="240"/>
        <v/>
      </c>
      <c r="I3116" s="2"/>
      <c r="M3116" s="6" t="str">
        <f t="shared" si="241"/>
        <v/>
      </c>
      <c r="N3116" s="7" t="str">
        <f>IF($D3116="", "", IF(COUNTIF(Budgets!$T$11:$T$20, $D3116)&gt;0, $F$9, IF(COUNTIF(Budgets!$T$22:$T$46, $D3116)&gt;0, $E$9, "")))</f>
        <v/>
      </c>
      <c r="P3116" s="12" t="str">
        <f t="shared" si="242"/>
        <v/>
      </c>
      <c r="R3116" s="12" t="str">
        <f t="shared" si="243"/>
        <v/>
      </c>
      <c r="T3116" s="12" t="str">
        <f ca="1">IFERROR(INDEX(Report!$BE$6:$BE$17, MATCH($P3116, Report!$AZ$6:$AZ$17, 0)), "")</f>
        <v/>
      </c>
      <c r="V3116" s="12" t="str">
        <f t="shared" ca="1" si="244"/>
        <v/>
      </c>
      <c r="X3116" s="12" t="str">
        <f>IF($B3116="", "", IF(OR(ISNUMBER($B3116)=FALSE, $B3116&lt;Report!$AX$6, $B3116&gt;Report!$AY$17), "Red", ""))</f>
        <v/>
      </c>
    </row>
    <row r="3117" spans="1:24" x14ac:dyDescent="0.25">
      <c r="A3117" s="2"/>
      <c r="B3117" s="86"/>
      <c r="C3117" s="87"/>
      <c r="D3117" s="88"/>
      <c r="E3117" s="89"/>
      <c r="F3117" s="90"/>
      <c r="G3117" s="2"/>
      <c r="H3117" s="38" t="str">
        <f t="shared" si="240"/>
        <v/>
      </c>
      <c r="I3117" s="2"/>
      <c r="M3117" s="6" t="str">
        <f t="shared" si="241"/>
        <v/>
      </c>
      <c r="N3117" s="7" t="str">
        <f>IF($D3117="", "", IF(COUNTIF(Budgets!$T$11:$T$20, $D3117)&gt;0, $F$9, IF(COUNTIF(Budgets!$T$22:$T$46, $D3117)&gt;0, $E$9, "")))</f>
        <v/>
      </c>
      <c r="P3117" s="12" t="str">
        <f t="shared" si="242"/>
        <v/>
      </c>
      <c r="R3117" s="12" t="str">
        <f t="shared" si="243"/>
        <v/>
      </c>
      <c r="T3117" s="12" t="str">
        <f ca="1">IFERROR(INDEX(Report!$BE$6:$BE$17, MATCH($P3117, Report!$AZ$6:$AZ$17, 0)), "")</f>
        <v/>
      </c>
      <c r="V3117" s="12" t="str">
        <f t="shared" ca="1" si="244"/>
        <v/>
      </c>
      <c r="X3117" s="12" t="str">
        <f>IF($B3117="", "", IF(OR(ISNUMBER($B3117)=FALSE, $B3117&lt;Report!$AX$6, $B3117&gt;Report!$AY$17), "Red", ""))</f>
        <v/>
      </c>
    </row>
    <row r="3118" spans="1:24" x14ac:dyDescent="0.25">
      <c r="A3118" s="2"/>
      <c r="B3118" s="86"/>
      <c r="C3118" s="87"/>
      <c r="D3118" s="88"/>
      <c r="E3118" s="89"/>
      <c r="F3118" s="90"/>
      <c r="G3118" s="2"/>
      <c r="H3118" s="38" t="str">
        <f t="shared" si="240"/>
        <v/>
      </c>
      <c r="I3118" s="2"/>
      <c r="M3118" s="6" t="str">
        <f t="shared" si="241"/>
        <v/>
      </c>
      <c r="N3118" s="7" t="str">
        <f>IF($D3118="", "", IF(COUNTIF(Budgets!$T$11:$T$20, $D3118)&gt;0, $F$9, IF(COUNTIF(Budgets!$T$22:$T$46, $D3118)&gt;0, $E$9, "")))</f>
        <v/>
      </c>
      <c r="P3118" s="12" t="str">
        <f t="shared" si="242"/>
        <v/>
      </c>
      <c r="R3118" s="12" t="str">
        <f t="shared" si="243"/>
        <v/>
      </c>
      <c r="T3118" s="12" t="str">
        <f ca="1">IFERROR(INDEX(Report!$BE$6:$BE$17, MATCH($P3118, Report!$AZ$6:$AZ$17, 0)), "")</f>
        <v/>
      </c>
      <c r="V3118" s="12" t="str">
        <f t="shared" ca="1" si="244"/>
        <v/>
      </c>
      <c r="X3118" s="12" t="str">
        <f>IF($B3118="", "", IF(OR(ISNUMBER($B3118)=FALSE, $B3118&lt;Report!$AX$6, $B3118&gt;Report!$AY$17), "Red", ""))</f>
        <v/>
      </c>
    </row>
    <row r="3119" spans="1:24" x14ac:dyDescent="0.25">
      <c r="A3119" s="2"/>
      <c r="B3119" s="86"/>
      <c r="C3119" s="87"/>
      <c r="D3119" s="88"/>
      <c r="E3119" s="89"/>
      <c r="F3119" s="90"/>
      <c r="G3119" s="2"/>
      <c r="H3119" s="38" t="str">
        <f t="shared" si="240"/>
        <v/>
      </c>
      <c r="I3119" s="2"/>
      <c r="M3119" s="6" t="str">
        <f t="shared" si="241"/>
        <v/>
      </c>
      <c r="N3119" s="7" t="str">
        <f>IF($D3119="", "", IF(COUNTIF(Budgets!$T$11:$T$20, $D3119)&gt;0, $F$9, IF(COUNTIF(Budgets!$T$22:$T$46, $D3119)&gt;0, $E$9, "")))</f>
        <v/>
      </c>
      <c r="P3119" s="12" t="str">
        <f t="shared" si="242"/>
        <v/>
      </c>
      <c r="R3119" s="12" t="str">
        <f t="shared" si="243"/>
        <v/>
      </c>
      <c r="T3119" s="12" t="str">
        <f ca="1">IFERROR(INDEX(Report!$BE$6:$BE$17, MATCH($P3119, Report!$AZ$6:$AZ$17, 0)), "")</f>
        <v/>
      </c>
      <c r="V3119" s="12" t="str">
        <f t="shared" ca="1" si="244"/>
        <v/>
      </c>
      <c r="X3119" s="12" t="str">
        <f>IF($B3119="", "", IF(OR(ISNUMBER($B3119)=FALSE, $B3119&lt;Report!$AX$6, $B3119&gt;Report!$AY$17), "Red", ""))</f>
        <v/>
      </c>
    </row>
    <row r="3120" spans="1:24" x14ac:dyDescent="0.25">
      <c r="A3120" s="2"/>
      <c r="B3120" s="86"/>
      <c r="C3120" s="87"/>
      <c r="D3120" s="88"/>
      <c r="E3120" s="89"/>
      <c r="F3120" s="90"/>
      <c r="G3120" s="2"/>
      <c r="H3120" s="38" t="str">
        <f t="shared" si="240"/>
        <v/>
      </c>
      <c r="I3120" s="2"/>
      <c r="M3120" s="6" t="str">
        <f t="shared" si="241"/>
        <v/>
      </c>
      <c r="N3120" s="7" t="str">
        <f>IF($D3120="", "", IF(COUNTIF(Budgets!$T$11:$T$20, $D3120)&gt;0, $F$9, IF(COUNTIF(Budgets!$T$22:$T$46, $D3120)&gt;0, $E$9, "")))</f>
        <v/>
      </c>
      <c r="P3120" s="12" t="str">
        <f t="shared" si="242"/>
        <v/>
      </c>
      <c r="R3120" s="12" t="str">
        <f t="shared" si="243"/>
        <v/>
      </c>
      <c r="T3120" s="12" t="str">
        <f ca="1">IFERROR(INDEX(Report!$BE$6:$BE$17, MATCH($P3120, Report!$AZ$6:$AZ$17, 0)), "")</f>
        <v/>
      </c>
      <c r="V3120" s="12" t="str">
        <f t="shared" ca="1" si="244"/>
        <v/>
      </c>
      <c r="X3120" s="12" t="str">
        <f>IF($B3120="", "", IF(OR(ISNUMBER($B3120)=FALSE, $B3120&lt;Report!$AX$6, $B3120&gt;Report!$AY$17), "Red", ""))</f>
        <v/>
      </c>
    </row>
    <row r="3121" spans="1:24" x14ac:dyDescent="0.25">
      <c r="A3121" s="2"/>
      <c r="B3121" s="86"/>
      <c r="C3121" s="87"/>
      <c r="D3121" s="88"/>
      <c r="E3121" s="89"/>
      <c r="F3121" s="90"/>
      <c r="G3121" s="2"/>
      <c r="H3121" s="38" t="str">
        <f t="shared" si="240"/>
        <v/>
      </c>
      <c r="I3121" s="2"/>
      <c r="M3121" s="6" t="str">
        <f t="shared" si="241"/>
        <v/>
      </c>
      <c r="N3121" s="7" t="str">
        <f>IF($D3121="", "", IF(COUNTIF(Budgets!$T$11:$T$20, $D3121)&gt;0, $F$9, IF(COUNTIF(Budgets!$T$22:$T$46, $D3121)&gt;0, $E$9, "")))</f>
        <v/>
      </c>
      <c r="P3121" s="12" t="str">
        <f t="shared" si="242"/>
        <v/>
      </c>
      <c r="R3121" s="12" t="str">
        <f t="shared" si="243"/>
        <v/>
      </c>
      <c r="T3121" s="12" t="str">
        <f ca="1">IFERROR(INDEX(Report!$BE$6:$BE$17, MATCH($P3121, Report!$AZ$6:$AZ$17, 0)), "")</f>
        <v/>
      </c>
      <c r="V3121" s="12" t="str">
        <f t="shared" ca="1" si="244"/>
        <v/>
      </c>
      <c r="X3121" s="12" t="str">
        <f>IF($B3121="", "", IF(OR(ISNUMBER($B3121)=FALSE, $B3121&lt;Report!$AX$6, $B3121&gt;Report!$AY$17), "Red", ""))</f>
        <v/>
      </c>
    </row>
    <row r="3122" spans="1:24" x14ac:dyDescent="0.25">
      <c r="A3122" s="2"/>
      <c r="B3122" s="86"/>
      <c r="C3122" s="87"/>
      <c r="D3122" s="88"/>
      <c r="E3122" s="89"/>
      <c r="F3122" s="90"/>
      <c r="G3122" s="2"/>
      <c r="H3122" s="38" t="str">
        <f t="shared" si="240"/>
        <v/>
      </c>
      <c r="I3122" s="2"/>
      <c r="M3122" s="6" t="str">
        <f t="shared" si="241"/>
        <v/>
      </c>
      <c r="N3122" s="7" t="str">
        <f>IF($D3122="", "", IF(COUNTIF(Budgets!$T$11:$T$20, $D3122)&gt;0, $F$9, IF(COUNTIF(Budgets!$T$22:$T$46, $D3122)&gt;0, $E$9, "")))</f>
        <v/>
      </c>
      <c r="P3122" s="12" t="str">
        <f t="shared" si="242"/>
        <v/>
      </c>
      <c r="R3122" s="12" t="str">
        <f t="shared" si="243"/>
        <v/>
      </c>
      <c r="T3122" s="12" t="str">
        <f ca="1">IFERROR(INDEX(Report!$BE$6:$BE$17, MATCH($P3122, Report!$AZ$6:$AZ$17, 0)), "")</f>
        <v/>
      </c>
      <c r="V3122" s="12" t="str">
        <f t="shared" ca="1" si="244"/>
        <v/>
      </c>
      <c r="X3122" s="12" t="str">
        <f>IF($B3122="", "", IF(OR(ISNUMBER($B3122)=FALSE, $B3122&lt;Report!$AX$6, $B3122&gt;Report!$AY$17), "Red", ""))</f>
        <v/>
      </c>
    </row>
    <row r="3123" spans="1:24" x14ac:dyDescent="0.25">
      <c r="A3123" s="2"/>
      <c r="B3123" s="86"/>
      <c r="C3123" s="87"/>
      <c r="D3123" s="88"/>
      <c r="E3123" s="89"/>
      <c r="F3123" s="90"/>
      <c r="G3123" s="2"/>
      <c r="H3123" s="38" t="str">
        <f t="shared" si="240"/>
        <v/>
      </c>
      <c r="I3123" s="2"/>
      <c r="M3123" s="6" t="str">
        <f t="shared" si="241"/>
        <v/>
      </c>
      <c r="N3123" s="7" t="str">
        <f>IF($D3123="", "", IF(COUNTIF(Budgets!$T$11:$T$20, $D3123)&gt;0, $F$9, IF(COUNTIF(Budgets!$T$22:$T$46, $D3123)&gt;0, $E$9, "")))</f>
        <v/>
      </c>
      <c r="P3123" s="12" t="str">
        <f t="shared" si="242"/>
        <v/>
      </c>
      <c r="R3123" s="12" t="str">
        <f t="shared" si="243"/>
        <v/>
      </c>
      <c r="T3123" s="12" t="str">
        <f ca="1">IFERROR(INDEX(Report!$BE$6:$BE$17, MATCH($P3123, Report!$AZ$6:$AZ$17, 0)), "")</f>
        <v/>
      </c>
      <c r="V3123" s="12" t="str">
        <f t="shared" ca="1" si="244"/>
        <v/>
      </c>
      <c r="X3123" s="12" t="str">
        <f>IF($B3123="", "", IF(OR(ISNUMBER($B3123)=FALSE, $B3123&lt;Report!$AX$6, $B3123&gt;Report!$AY$17), "Red", ""))</f>
        <v/>
      </c>
    </row>
    <row r="3124" spans="1:24" x14ac:dyDescent="0.25">
      <c r="A3124" s="2"/>
      <c r="B3124" s="86"/>
      <c r="C3124" s="87"/>
      <c r="D3124" s="88"/>
      <c r="E3124" s="89"/>
      <c r="F3124" s="90"/>
      <c r="G3124" s="2"/>
      <c r="H3124" s="38" t="str">
        <f t="shared" si="240"/>
        <v/>
      </c>
      <c r="I3124" s="2"/>
      <c r="M3124" s="6" t="str">
        <f t="shared" si="241"/>
        <v/>
      </c>
      <c r="N3124" s="7" t="str">
        <f>IF($D3124="", "", IF(COUNTIF(Budgets!$T$11:$T$20, $D3124)&gt;0, $F$9, IF(COUNTIF(Budgets!$T$22:$T$46, $D3124)&gt;0, $E$9, "")))</f>
        <v/>
      </c>
      <c r="P3124" s="12" t="str">
        <f t="shared" si="242"/>
        <v/>
      </c>
      <c r="R3124" s="12" t="str">
        <f t="shared" si="243"/>
        <v/>
      </c>
      <c r="T3124" s="12" t="str">
        <f ca="1">IFERROR(INDEX(Report!$BE$6:$BE$17, MATCH($P3124, Report!$AZ$6:$AZ$17, 0)), "")</f>
        <v/>
      </c>
      <c r="V3124" s="12" t="str">
        <f t="shared" ca="1" si="244"/>
        <v/>
      </c>
      <c r="X3124" s="12" t="str">
        <f>IF($B3124="", "", IF(OR(ISNUMBER($B3124)=FALSE, $B3124&lt;Report!$AX$6, $B3124&gt;Report!$AY$17), "Red", ""))</f>
        <v/>
      </c>
    </row>
    <row r="3125" spans="1:24" x14ac:dyDescent="0.25">
      <c r="A3125" s="2"/>
      <c r="B3125" s="86"/>
      <c r="C3125" s="87"/>
      <c r="D3125" s="88"/>
      <c r="E3125" s="89"/>
      <c r="F3125" s="90"/>
      <c r="G3125" s="2"/>
      <c r="H3125" s="38" t="str">
        <f t="shared" si="240"/>
        <v/>
      </c>
      <c r="I3125" s="2"/>
      <c r="M3125" s="6" t="str">
        <f t="shared" si="241"/>
        <v/>
      </c>
      <c r="N3125" s="7" t="str">
        <f>IF($D3125="", "", IF(COUNTIF(Budgets!$T$11:$T$20, $D3125)&gt;0, $F$9, IF(COUNTIF(Budgets!$T$22:$T$46, $D3125)&gt;0, $E$9, "")))</f>
        <v/>
      </c>
      <c r="P3125" s="12" t="str">
        <f t="shared" si="242"/>
        <v/>
      </c>
      <c r="R3125" s="12" t="str">
        <f t="shared" si="243"/>
        <v/>
      </c>
      <c r="T3125" s="12" t="str">
        <f ca="1">IFERROR(INDEX(Report!$BE$6:$BE$17, MATCH($P3125, Report!$AZ$6:$AZ$17, 0)), "")</f>
        <v/>
      </c>
      <c r="V3125" s="12" t="str">
        <f t="shared" ca="1" si="244"/>
        <v/>
      </c>
      <c r="X3125" s="12" t="str">
        <f>IF($B3125="", "", IF(OR(ISNUMBER($B3125)=FALSE, $B3125&lt;Report!$AX$6, $B3125&gt;Report!$AY$17), "Red", ""))</f>
        <v/>
      </c>
    </row>
    <row r="3126" spans="1:24" x14ac:dyDescent="0.25">
      <c r="A3126" s="2"/>
      <c r="B3126" s="86"/>
      <c r="C3126" s="87"/>
      <c r="D3126" s="88"/>
      <c r="E3126" s="89"/>
      <c r="F3126" s="90"/>
      <c r="G3126" s="2"/>
      <c r="H3126" s="38" t="str">
        <f t="shared" si="240"/>
        <v/>
      </c>
      <c r="I3126" s="2"/>
      <c r="M3126" s="6" t="str">
        <f t="shared" si="241"/>
        <v/>
      </c>
      <c r="N3126" s="7" t="str">
        <f>IF($D3126="", "", IF(COUNTIF(Budgets!$T$11:$T$20, $D3126)&gt;0, $F$9, IF(COUNTIF(Budgets!$T$22:$T$46, $D3126)&gt;0, $E$9, "")))</f>
        <v/>
      </c>
      <c r="P3126" s="12" t="str">
        <f t="shared" si="242"/>
        <v/>
      </c>
      <c r="R3126" s="12" t="str">
        <f t="shared" si="243"/>
        <v/>
      </c>
      <c r="T3126" s="12" t="str">
        <f ca="1">IFERROR(INDEX(Report!$BE$6:$BE$17, MATCH($P3126, Report!$AZ$6:$AZ$17, 0)), "")</f>
        <v/>
      </c>
      <c r="V3126" s="12" t="str">
        <f t="shared" ca="1" si="244"/>
        <v/>
      </c>
      <c r="X3126" s="12" t="str">
        <f>IF($B3126="", "", IF(OR(ISNUMBER($B3126)=FALSE, $B3126&lt;Report!$AX$6, $B3126&gt;Report!$AY$17), "Red", ""))</f>
        <v/>
      </c>
    </row>
    <row r="3127" spans="1:24" x14ac:dyDescent="0.25">
      <c r="A3127" s="2"/>
      <c r="B3127" s="86"/>
      <c r="C3127" s="87"/>
      <c r="D3127" s="88"/>
      <c r="E3127" s="89"/>
      <c r="F3127" s="90"/>
      <c r="G3127" s="2"/>
      <c r="H3127" s="38" t="str">
        <f t="shared" si="240"/>
        <v/>
      </c>
      <c r="I3127" s="2"/>
      <c r="M3127" s="6" t="str">
        <f t="shared" si="241"/>
        <v/>
      </c>
      <c r="N3127" s="7" t="str">
        <f>IF($D3127="", "", IF(COUNTIF(Budgets!$T$11:$T$20, $D3127)&gt;0, $F$9, IF(COUNTIF(Budgets!$T$22:$T$46, $D3127)&gt;0, $E$9, "")))</f>
        <v/>
      </c>
      <c r="P3127" s="12" t="str">
        <f t="shared" si="242"/>
        <v/>
      </c>
      <c r="R3127" s="12" t="str">
        <f t="shared" si="243"/>
        <v/>
      </c>
      <c r="T3127" s="12" t="str">
        <f ca="1">IFERROR(INDEX(Report!$BE$6:$BE$17, MATCH($P3127, Report!$AZ$6:$AZ$17, 0)), "")</f>
        <v/>
      </c>
      <c r="V3127" s="12" t="str">
        <f t="shared" ca="1" si="244"/>
        <v/>
      </c>
      <c r="X3127" s="12" t="str">
        <f>IF($B3127="", "", IF(OR(ISNUMBER($B3127)=FALSE, $B3127&lt;Report!$AX$6, $B3127&gt;Report!$AY$17), "Red", ""))</f>
        <v/>
      </c>
    </row>
    <row r="3128" spans="1:24" x14ac:dyDescent="0.25">
      <c r="A3128" s="2"/>
      <c r="B3128" s="86"/>
      <c r="C3128" s="87"/>
      <c r="D3128" s="88"/>
      <c r="E3128" s="89"/>
      <c r="F3128" s="90"/>
      <c r="G3128" s="2"/>
      <c r="H3128" s="38" t="str">
        <f t="shared" si="240"/>
        <v/>
      </c>
      <c r="I3128" s="2"/>
      <c r="M3128" s="6" t="str">
        <f t="shared" si="241"/>
        <v/>
      </c>
      <c r="N3128" s="7" t="str">
        <f>IF($D3128="", "", IF(COUNTIF(Budgets!$T$11:$T$20, $D3128)&gt;0, $F$9, IF(COUNTIF(Budgets!$T$22:$T$46, $D3128)&gt;0, $E$9, "")))</f>
        <v/>
      </c>
      <c r="P3128" s="12" t="str">
        <f t="shared" si="242"/>
        <v/>
      </c>
      <c r="R3128" s="12" t="str">
        <f t="shared" si="243"/>
        <v/>
      </c>
      <c r="T3128" s="12" t="str">
        <f ca="1">IFERROR(INDEX(Report!$BE$6:$BE$17, MATCH($P3128, Report!$AZ$6:$AZ$17, 0)), "")</f>
        <v/>
      </c>
      <c r="V3128" s="12" t="str">
        <f t="shared" ca="1" si="244"/>
        <v/>
      </c>
      <c r="X3128" s="12" t="str">
        <f>IF($B3128="", "", IF(OR(ISNUMBER($B3128)=FALSE, $B3128&lt;Report!$AX$6, $B3128&gt;Report!$AY$17), "Red", ""))</f>
        <v/>
      </c>
    </row>
    <row r="3129" spans="1:24" x14ac:dyDescent="0.25">
      <c r="A3129" s="2"/>
      <c r="B3129" s="86"/>
      <c r="C3129" s="87"/>
      <c r="D3129" s="88"/>
      <c r="E3129" s="89"/>
      <c r="F3129" s="90"/>
      <c r="G3129" s="2"/>
      <c r="H3129" s="38" t="str">
        <f t="shared" si="240"/>
        <v/>
      </c>
      <c r="I3129" s="2"/>
      <c r="M3129" s="6" t="str">
        <f t="shared" si="241"/>
        <v/>
      </c>
      <c r="N3129" s="7" t="str">
        <f>IF($D3129="", "", IF(COUNTIF(Budgets!$T$11:$T$20, $D3129)&gt;0, $F$9, IF(COUNTIF(Budgets!$T$22:$T$46, $D3129)&gt;0, $E$9, "")))</f>
        <v/>
      </c>
      <c r="P3129" s="12" t="str">
        <f t="shared" si="242"/>
        <v/>
      </c>
      <c r="R3129" s="12" t="str">
        <f t="shared" si="243"/>
        <v/>
      </c>
      <c r="T3129" s="12" t="str">
        <f ca="1">IFERROR(INDEX(Report!$BE$6:$BE$17, MATCH($P3129, Report!$AZ$6:$AZ$17, 0)), "")</f>
        <v/>
      </c>
      <c r="V3129" s="12" t="str">
        <f t="shared" ca="1" si="244"/>
        <v/>
      </c>
      <c r="X3129" s="12" t="str">
        <f>IF($B3129="", "", IF(OR(ISNUMBER($B3129)=FALSE, $B3129&lt;Report!$AX$6, $B3129&gt;Report!$AY$17), "Red", ""))</f>
        <v/>
      </c>
    </row>
    <row r="3130" spans="1:24" x14ac:dyDescent="0.25">
      <c r="A3130" s="2"/>
      <c r="B3130" s="86"/>
      <c r="C3130" s="87"/>
      <c r="D3130" s="88"/>
      <c r="E3130" s="89"/>
      <c r="F3130" s="90"/>
      <c r="G3130" s="2"/>
      <c r="H3130" s="38" t="str">
        <f t="shared" si="240"/>
        <v/>
      </c>
      <c r="I3130" s="2"/>
      <c r="M3130" s="6" t="str">
        <f t="shared" si="241"/>
        <v/>
      </c>
      <c r="N3130" s="7" t="str">
        <f>IF($D3130="", "", IF(COUNTIF(Budgets!$T$11:$T$20, $D3130)&gt;0, $F$9, IF(COUNTIF(Budgets!$T$22:$T$46, $D3130)&gt;0, $E$9, "")))</f>
        <v/>
      </c>
      <c r="P3130" s="12" t="str">
        <f t="shared" si="242"/>
        <v/>
      </c>
      <c r="R3130" s="12" t="str">
        <f t="shared" si="243"/>
        <v/>
      </c>
      <c r="T3130" s="12" t="str">
        <f ca="1">IFERROR(INDEX(Report!$BE$6:$BE$17, MATCH($P3130, Report!$AZ$6:$AZ$17, 0)), "")</f>
        <v/>
      </c>
      <c r="V3130" s="12" t="str">
        <f t="shared" ca="1" si="244"/>
        <v/>
      </c>
      <c r="X3130" s="12" t="str">
        <f>IF($B3130="", "", IF(OR(ISNUMBER($B3130)=FALSE, $B3130&lt;Report!$AX$6, $B3130&gt;Report!$AY$17), "Red", ""))</f>
        <v/>
      </c>
    </row>
    <row r="3131" spans="1:24" x14ac:dyDescent="0.25">
      <c r="A3131" s="2"/>
      <c r="B3131" s="86"/>
      <c r="C3131" s="87"/>
      <c r="D3131" s="88"/>
      <c r="E3131" s="89"/>
      <c r="F3131" s="90"/>
      <c r="G3131" s="2"/>
      <c r="H3131" s="38" t="str">
        <f t="shared" si="240"/>
        <v/>
      </c>
      <c r="I3131" s="2"/>
      <c r="M3131" s="6" t="str">
        <f t="shared" si="241"/>
        <v/>
      </c>
      <c r="N3131" s="7" t="str">
        <f>IF($D3131="", "", IF(COUNTIF(Budgets!$T$11:$T$20, $D3131)&gt;0, $F$9, IF(COUNTIF(Budgets!$T$22:$T$46, $D3131)&gt;0, $E$9, "")))</f>
        <v/>
      </c>
      <c r="P3131" s="12" t="str">
        <f t="shared" si="242"/>
        <v/>
      </c>
      <c r="R3131" s="12" t="str">
        <f t="shared" si="243"/>
        <v/>
      </c>
      <c r="T3131" s="12" t="str">
        <f ca="1">IFERROR(INDEX(Report!$BE$6:$BE$17, MATCH($P3131, Report!$AZ$6:$AZ$17, 0)), "")</f>
        <v/>
      </c>
      <c r="V3131" s="12" t="str">
        <f t="shared" ca="1" si="244"/>
        <v/>
      </c>
      <c r="X3131" s="12" t="str">
        <f>IF($B3131="", "", IF(OR(ISNUMBER($B3131)=FALSE, $B3131&lt;Report!$AX$6, $B3131&gt;Report!$AY$17), "Red", ""))</f>
        <v/>
      </c>
    </row>
    <row r="3132" spans="1:24" x14ac:dyDescent="0.25">
      <c r="A3132" s="2"/>
      <c r="B3132" s="86"/>
      <c r="C3132" s="87"/>
      <c r="D3132" s="88"/>
      <c r="E3132" s="89"/>
      <c r="F3132" s="90"/>
      <c r="G3132" s="2"/>
      <c r="H3132" s="38" t="str">
        <f t="shared" si="240"/>
        <v/>
      </c>
      <c r="I3132" s="2"/>
      <c r="M3132" s="6" t="str">
        <f t="shared" si="241"/>
        <v/>
      </c>
      <c r="N3132" s="7" t="str">
        <f>IF($D3132="", "", IF(COUNTIF(Budgets!$T$11:$T$20, $D3132)&gt;0, $F$9, IF(COUNTIF(Budgets!$T$22:$T$46, $D3132)&gt;0, $E$9, "")))</f>
        <v/>
      </c>
      <c r="P3132" s="12" t="str">
        <f t="shared" si="242"/>
        <v/>
      </c>
      <c r="R3132" s="12" t="str">
        <f t="shared" si="243"/>
        <v/>
      </c>
      <c r="T3132" s="12" t="str">
        <f ca="1">IFERROR(INDEX(Report!$BE$6:$BE$17, MATCH($P3132, Report!$AZ$6:$AZ$17, 0)), "")</f>
        <v/>
      </c>
      <c r="V3132" s="12" t="str">
        <f t="shared" ca="1" si="244"/>
        <v/>
      </c>
      <c r="X3132" s="12" t="str">
        <f>IF($B3132="", "", IF(OR(ISNUMBER($B3132)=FALSE, $B3132&lt;Report!$AX$6, $B3132&gt;Report!$AY$17), "Red", ""))</f>
        <v/>
      </c>
    </row>
    <row r="3133" spans="1:24" x14ac:dyDescent="0.25">
      <c r="A3133" s="2"/>
      <c r="B3133" s="86"/>
      <c r="C3133" s="87"/>
      <c r="D3133" s="88"/>
      <c r="E3133" s="89"/>
      <c r="F3133" s="90"/>
      <c r="G3133" s="2"/>
      <c r="H3133" s="38" t="str">
        <f t="shared" si="240"/>
        <v/>
      </c>
      <c r="I3133" s="2"/>
      <c r="M3133" s="6" t="str">
        <f t="shared" si="241"/>
        <v/>
      </c>
      <c r="N3133" s="7" t="str">
        <f>IF($D3133="", "", IF(COUNTIF(Budgets!$T$11:$T$20, $D3133)&gt;0, $F$9, IF(COUNTIF(Budgets!$T$22:$T$46, $D3133)&gt;0, $E$9, "")))</f>
        <v/>
      </c>
      <c r="P3133" s="12" t="str">
        <f t="shared" si="242"/>
        <v/>
      </c>
      <c r="R3133" s="12" t="str">
        <f t="shared" si="243"/>
        <v/>
      </c>
      <c r="T3133" s="12" t="str">
        <f ca="1">IFERROR(INDEX(Report!$BE$6:$BE$17, MATCH($P3133, Report!$AZ$6:$AZ$17, 0)), "")</f>
        <v/>
      </c>
      <c r="V3133" s="12" t="str">
        <f t="shared" ca="1" si="244"/>
        <v/>
      </c>
      <c r="X3133" s="12" t="str">
        <f>IF($B3133="", "", IF(OR(ISNUMBER($B3133)=FALSE, $B3133&lt;Report!$AX$6, $B3133&gt;Report!$AY$17), "Red", ""))</f>
        <v/>
      </c>
    </row>
    <row r="3134" spans="1:24" x14ac:dyDescent="0.25">
      <c r="A3134" s="2"/>
      <c r="B3134" s="86"/>
      <c r="C3134" s="87"/>
      <c r="D3134" s="88"/>
      <c r="E3134" s="89"/>
      <c r="F3134" s="90"/>
      <c r="G3134" s="2"/>
      <c r="H3134" s="38" t="str">
        <f t="shared" si="240"/>
        <v/>
      </c>
      <c r="I3134" s="2"/>
      <c r="M3134" s="6" t="str">
        <f t="shared" si="241"/>
        <v/>
      </c>
      <c r="N3134" s="7" t="str">
        <f>IF($D3134="", "", IF(COUNTIF(Budgets!$T$11:$T$20, $D3134)&gt;0, $F$9, IF(COUNTIF(Budgets!$T$22:$T$46, $D3134)&gt;0, $E$9, "")))</f>
        <v/>
      </c>
      <c r="P3134" s="12" t="str">
        <f t="shared" si="242"/>
        <v/>
      </c>
      <c r="R3134" s="12" t="str">
        <f t="shared" si="243"/>
        <v/>
      </c>
      <c r="T3134" s="12" t="str">
        <f ca="1">IFERROR(INDEX(Report!$BE$6:$BE$17, MATCH($P3134, Report!$AZ$6:$AZ$17, 0)), "")</f>
        <v/>
      </c>
      <c r="V3134" s="12" t="str">
        <f t="shared" ca="1" si="244"/>
        <v/>
      </c>
      <c r="X3134" s="12" t="str">
        <f>IF($B3134="", "", IF(OR(ISNUMBER($B3134)=FALSE, $B3134&lt;Report!$AX$6, $B3134&gt;Report!$AY$17), "Red", ""))</f>
        <v/>
      </c>
    </row>
    <row r="3135" spans="1:24" x14ac:dyDescent="0.25">
      <c r="A3135" s="2"/>
      <c r="B3135" s="86"/>
      <c r="C3135" s="87"/>
      <c r="D3135" s="88"/>
      <c r="E3135" s="89"/>
      <c r="F3135" s="90"/>
      <c r="G3135" s="2"/>
      <c r="H3135" s="38" t="str">
        <f t="shared" si="240"/>
        <v/>
      </c>
      <c r="I3135" s="2"/>
      <c r="M3135" s="6" t="str">
        <f t="shared" si="241"/>
        <v/>
      </c>
      <c r="N3135" s="7" t="str">
        <f>IF($D3135="", "", IF(COUNTIF(Budgets!$T$11:$T$20, $D3135)&gt;0, $F$9, IF(COUNTIF(Budgets!$T$22:$T$46, $D3135)&gt;0, $E$9, "")))</f>
        <v/>
      </c>
      <c r="P3135" s="12" t="str">
        <f t="shared" si="242"/>
        <v/>
      </c>
      <c r="R3135" s="12" t="str">
        <f t="shared" si="243"/>
        <v/>
      </c>
      <c r="T3135" s="12" t="str">
        <f ca="1">IFERROR(INDEX(Report!$BE$6:$BE$17, MATCH($P3135, Report!$AZ$6:$AZ$17, 0)), "")</f>
        <v/>
      </c>
      <c r="V3135" s="12" t="str">
        <f t="shared" ca="1" si="244"/>
        <v/>
      </c>
      <c r="X3135" s="12" t="str">
        <f>IF($B3135="", "", IF(OR(ISNUMBER($B3135)=FALSE, $B3135&lt;Report!$AX$6, $B3135&gt;Report!$AY$17), "Red", ""))</f>
        <v/>
      </c>
    </row>
    <row r="3136" spans="1:24" x14ac:dyDescent="0.25">
      <c r="A3136" s="2"/>
      <c r="B3136" s="86"/>
      <c r="C3136" s="87"/>
      <c r="D3136" s="88"/>
      <c r="E3136" s="89"/>
      <c r="F3136" s="90"/>
      <c r="G3136" s="2"/>
      <c r="H3136" s="38" t="str">
        <f t="shared" si="240"/>
        <v/>
      </c>
      <c r="I3136" s="2"/>
      <c r="M3136" s="6" t="str">
        <f t="shared" si="241"/>
        <v/>
      </c>
      <c r="N3136" s="7" t="str">
        <f>IF($D3136="", "", IF(COUNTIF(Budgets!$T$11:$T$20, $D3136)&gt;0, $F$9, IF(COUNTIF(Budgets!$T$22:$T$46, $D3136)&gt;0, $E$9, "")))</f>
        <v/>
      </c>
      <c r="P3136" s="12" t="str">
        <f t="shared" si="242"/>
        <v/>
      </c>
      <c r="R3136" s="12" t="str">
        <f t="shared" si="243"/>
        <v/>
      </c>
      <c r="T3136" s="12" t="str">
        <f ca="1">IFERROR(INDEX(Report!$BE$6:$BE$17, MATCH($P3136, Report!$AZ$6:$AZ$17, 0)), "")</f>
        <v/>
      </c>
      <c r="V3136" s="12" t="str">
        <f t="shared" ca="1" si="244"/>
        <v/>
      </c>
      <c r="X3136" s="12" t="str">
        <f>IF($B3136="", "", IF(OR(ISNUMBER($B3136)=FALSE, $B3136&lt;Report!$AX$6, $B3136&gt;Report!$AY$17), "Red", ""))</f>
        <v/>
      </c>
    </row>
    <row r="3137" spans="1:24" x14ac:dyDescent="0.25">
      <c r="A3137" s="2"/>
      <c r="B3137" s="86"/>
      <c r="C3137" s="87"/>
      <c r="D3137" s="88"/>
      <c r="E3137" s="89"/>
      <c r="F3137" s="90"/>
      <c r="G3137" s="2"/>
      <c r="H3137" s="38" t="str">
        <f t="shared" si="240"/>
        <v/>
      </c>
      <c r="I3137" s="2"/>
      <c r="M3137" s="6" t="str">
        <f t="shared" si="241"/>
        <v/>
      </c>
      <c r="N3137" s="7" t="str">
        <f>IF($D3137="", "", IF(COUNTIF(Budgets!$T$11:$T$20, $D3137)&gt;0, $F$9, IF(COUNTIF(Budgets!$T$22:$T$46, $D3137)&gt;0, $E$9, "")))</f>
        <v/>
      </c>
      <c r="P3137" s="12" t="str">
        <f t="shared" si="242"/>
        <v/>
      </c>
      <c r="R3137" s="12" t="str">
        <f t="shared" si="243"/>
        <v/>
      </c>
      <c r="T3137" s="12" t="str">
        <f ca="1">IFERROR(INDEX(Report!$BE$6:$BE$17, MATCH($P3137, Report!$AZ$6:$AZ$17, 0)), "")</f>
        <v/>
      </c>
      <c r="V3137" s="12" t="str">
        <f t="shared" ca="1" si="244"/>
        <v/>
      </c>
      <c r="X3137" s="12" t="str">
        <f>IF($B3137="", "", IF(OR(ISNUMBER($B3137)=FALSE, $B3137&lt;Report!$AX$6, $B3137&gt;Report!$AY$17), "Red", ""))</f>
        <v/>
      </c>
    </row>
    <row r="3138" spans="1:24" x14ac:dyDescent="0.25">
      <c r="A3138" s="2"/>
      <c r="B3138" s="86"/>
      <c r="C3138" s="87"/>
      <c r="D3138" s="88"/>
      <c r="E3138" s="89"/>
      <c r="F3138" s="90"/>
      <c r="G3138" s="2"/>
      <c r="H3138" s="38" t="str">
        <f t="shared" si="240"/>
        <v/>
      </c>
      <c r="I3138" s="2"/>
      <c r="M3138" s="6" t="str">
        <f t="shared" si="241"/>
        <v/>
      </c>
      <c r="N3138" s="7" t="str">
        <f>IF($D3138="", "", IF(COUNTIF(Budgets!$T$11:$T$20, $D3138)&gt;0, $F$9, IF(COUNTIF(Budgets!$T$22:$T$46, $D3138)&gt;0, $E$9, "")))</f>
        <v/>
      </c>
      <c r="P3138" s="12" t="str">
        <f t="shared" si="242"/>
        <v/>
      </c>
      <c r="R3138" s="12" t="str">
        <f t="shared" si="243"/>
        <v/>
      </c>
      <c r="T3138" s="12" t="str">
        <f ca="1">IFERROR(INDEX(Report!$BE$6:$BE$17, MATCH($P3138, Report!$AZ$6:$AZ$17, 0)), "")</f>
        <v/>
      </c>
      <c r="V3138" s="12" t="str">
        <f t="shared" ca="1" si="244"/>
        <v/>
      </c>
      <c r="X3138" s="12" t="str">
        <f>IF($B3138="", "", IF(OR(ISNUMBER($B3138)=FALSE, $B3138&lt;Report!$AX$6, $B3138&gt;Report!$AY$17), "Red", ""))</f>
        <v/>
      </c>
    </row>
    <row r="3139" spans="1:24" x14ac:dyDescent="0.25">
      <c r="A3139" s="2"/>
      <c r="B3139" s="86"/>
      <c r="C3139" s="87"/>
      <c r="D3139" s="88"/>
      <c r="E3139" s="89"/>
      <c r="F3139" s="90"/>
      <c r="G3139" s="2"/>
      <c r="H3139" s="38" t="str">
        <f t="shared" si="240"/>
        <v/>
      </c>
      <c r="I3139" s="2"/>
      <c r="M3139" s="6" t="str">
        <f t="shared" si="241"/>
        <v/>
      </c>
      <c r="N3139" s="7" t="str">
        <f>IF($D3139="", "", IF(COUNTIF(Budgets!$T$11:$T$20, $D3139)&gt;0, $F$9, IF(COUNTIF(Budgets!$T$22:$T$46, $D3139)&gt;0, $E$9, "")))</f>
        <v/>
      </c>
      <c r="P3139" s="12" t="str">
        <f t="shared" si="242"/>
        <v/>
      </c>
      <c r="R3139" s="12" t="str">
        <f t="shared" si="243"/>
        <v/>
      </c>
      <c r="T3139" s="12" t="str">
        <f ca="1">IFERROR(INDEX(Report!$BE$6:$BE$17, MATCH($P3139, Report!$AZ$6:$AZ$17, 0)), "")</f>
        <v/>
      </c>
      <c r="V3139" s="12" t="str">
        <f t="shared" ca="1" si="244"/>
        <v/>
      </c>
      <c r="X3139" s="12" t="str">
        <f>IF($B3139="", "", IF(OR(ISNUMBER($B3139)=FALSE, $B3139&lt;Report!$AX$6, $B3139&gt;Report!$AY$17), "Red", ""))</f>
        <v/>
      </c>
    </row>
    <row r="3140" spans="1:24" x14ac:dyDescent="0.25">
      <c r="A3140" s="2"/>
      <c r="B3140" s="86"/>
      <c r="C3140" s="87"/>
      <c r="D3140" s="88"/>
      <c r="E3140" s="89"/>
      <c r="F3140" s="90"/>
      <c r="G3140" s="2"/>
      <c r="H3140" s="38" t="str">
        <f t="shared" si="240"/>
        <v/>
      </c>
      <c r="I3140" s="2"/>
      <c r="M3140" s="6" t="str">
        <f t="shared" si="241"/>
        <v/>
      </c>
      <c r="N3140" s="7" t="str">
        <f>IF($D3140="", "", IF(COUNTIF(Budgets!$T$11:$T$20, $D3140)&gt;0, $F$9, IF(COUNTIF(Budgets!$T$22:$T$46, $D3140)&gt;0, $E$9, "")))</f>
        <v/>
      </c>
      <c r="P3140" s="12" t="str">
        <f t="shared" si="242"/>
        <v/>
      </c>
      <c r="R3140" s="12" t="str">
        <f t="shared" si="243"/>
        <v/>
      </c>
      <c r="T3140" s="12" t="str">
        <f ca="1">IFERROR(INDEX(Report!$BE$6:$BE$17, MATCH($P3140, Report!$AZ$6:$AZ$17, 0)), "")</f>
        <v/>
      </c>
      <c r="V3140" s="12" t="str">
        <f t="shared" ca="1" si="244"/>
        <v/>
      </c>
      <c r="X3140" s="12" t="str">
        <f>IF($B3140="", "", IF(OR(ISNUMBER($B3140)=FALSE, $B3140&lt;Report!$AX$6, $B3140&gt;Report!$AY$17), "Red", ""))</f>
        <v/>
      </c>
    </row>
    <row r="3141" spans="1:24" x14ac:dyDescent="0.25">
      <c r="A3141" s="2"/>
      <c r="B3141" s="86"/>
      <c r="C3141" s="87"/>
      <c r="D3141" s="88"/>
      <c r="E3141" s="89"/>
      <c r="F3141" s="90"/>
      <c r="G3141" s="2"/>
      <c r="H3141" s="38" t="str">
        <f t="shared" si="240"/>
        <v/>
      </c>
      <c r="I3141" s="2"/>
      <c r="M3141" s="6" t="str">
        <f t="shared" si="241"/>
        <v/>
      </c>
      <c r="N3141" s="7" t="str">
        <f>IF($D3141="", "", IF(COUNTIF(Budgets!$T$11:$T$20, $D3141)&gt;0, $F$9, IF(COUNTIF(Budgets!$T$22:$T$46, $D3141)&gt;0, $E$9, "")))</f>
        <v/>
      </c>
      <c r="P3141" s="12" t="str">
        <f t="shared" si="242"/>
        <v/>
      </c>
      <c r="R3141" s="12" t="str">
        <f t="shared" si="243"/>
        <v/>
      </c>
      <c r="T3141" s="12" t="str">
        <f ca="1">IFERROR(INDEX(Report!$BE$6:$BE$17, MATCH($P3141, Report!$AZ$6:$AZ$17, 0)), "")</f>
        <v/>
      </c>
      <c r="V3141" s="12" t="str">
        <f t="shared" ca="1" si="244"/>
        <v/>
      </c>
      <c r="X3141" s="12" t="str">
        <f>IF($B3141="", "", IF(OR(ISNUMBER($B3141)=FALSE, $B3141&lt;Report!$AX$6, $B3141&gt;Report!$AY$17), "Red", ""))</f>
        <v/>
      </c>
    </row>
    <row r="3142" spans="1:24" x14ac:dyDescent="0.25">
      <c r="A3142" s="2"/>
      <c r="B3142" s="86"/>
      <c r="C3142" s="87"/>
      <c r="D3142" s="88"/>
      <c r="E3142" s="89"/>
      <c r="F3142" s="90"/>
      <c r="G3142" s="2"/>
      <c r="H3142" s="38" t="str">
        <f t="shared" si="240"/>
        <v/>
      </c>
      <c r="I3142" s="2"/>
      <c r="M3142" s="6" t="str">
        <f t="shared" si="241"/>
        <v/>
      </c>
      <c r="N3142" s="7" t="str">
        <f>IF($D3142="", "", IF(COUNTIF(Budgets!$T$11:$T$20, $D3142)&gt;0, $F$9, IF(COUNTIF(Budgets!$T$22:$T$46, $D3142)&gt;0, $E$9, "")))</f>
        <v/>
      </c>
      <c r="P3142" s="12" t="str">
        <f t="shared" si="242"/>
        <v/>
      </c>
      <c r="R3142" s="12" t="str">
        <f t="shared" si="243"/>
        <v/>
      </c>
      <c r="T3142" s="12" t="str">
        <f ca="1">IFERROR(INDEX(Report!$BE$6:$BE$17, MATCH($P3142, Report!$AZ$6:$AZ$17, 0)), "")</f>
        <v/>
      </c>
      <c r="V3142" s="12" t="str">
        <f t="shared" ca="1" si="244"/>
        <v/>
      </c>
      <c r="X3142" s="12" t="str">
        <f>IF($B3142="", "", IF(OR(ISNUMBER($B3142)=FALSE, $B3142&lt;Report!$AX$6, $B3142&gt;Report!$AY$17), "Red", ""))</f>
        <v/>
      </c>
    </row>
    <row r="3143" spans="1:24" x14ac:dyDescent="0.25">
      <c r="A3143" s="2"/>
      <c r="B3143" s="86"/>
      <c r="C3143" s="87"/>
      <c r="D3143" s="88"/>
      <c r="E3143" s="89"/>
      <c r="F3143" s="90"/>
      <c r="G3143" s="2"/>
      <c r="H3143" s="38" t="str">
        <f t="shared" si="240"/>
        <v/>
      </c>
      <c r="I3143" s="2"/>
      <c r="M3143" s="6" t="str">
        <f t="shared" si="241"/>
        <v/>
      </c>
      <c r="N3143" s="7" t="str">
        <f>IF($D3143="", "", IF(COUNTIF(Budgets!$T$11:$T$20, $D3143)&gt;0, $F$9, IF(COUNTIF(Budgets!$T$22:$T$46, $D3143)&gt;0, $E$9, "")))</f>
        <v/>
      </c>
      <c r="P3143" s="12" t="str">
        <f t="shared" si="242"/>
        <v/>
      </c>
      <c r="R3143" s="12" t="str">
        <f t="shared" si="243"/>
        <v/>
      </c>
      <c r="T3143" s="12" t="str">
        <f ca="1">IFERROR(INDEX(Report!$BE$6:$BE$17, MATCH($P3143, Report!$AZ$6:$AZ$17, 0)), "")</f>
        <v/>
      </c>
      <c r="V3143" s="12" t="str">
        <f t="shared" ca="1" si="244"/>
        <v/>
      </c>
      <c r="X3143" s="12" t="str">
        <f>IF($B3143="", "", IF(OR(ISNUMBER($B3143)=FALSE, $B3143&lt;Report!$AX$6, $B3143&gt;Report!$AY$17), "Red", ""))</f>
        <v/>
      </c>
    </row>
    <row r="3144" spans="1:24" x14ac:dyDescent="0.25">
      <c r="A3144" s="2"/>
      <c r="B3144" s="86"/>
      <c r="C3144" s="87"/>
      <c r="D3144" s="88"/>
      <c r="E3144" s="89"/>
      <c r="F3144" s="90"/>
      <c r="G3144" s="2"/>
      <c r="H3144" s="38" t="str">
        <f t="shared" si="240"/>
        <v/>
      </c>
      <c r="I3144" s="2"/>
      <c r="M3144" s="6" t="str">
        <f t="shared" si="241"/>
        <v/>
      </c>
      <c r="N3144" s="7" t="str">
        <f>IF($D3144="", "", IF(COUNTIF(Budgets!$T$11:$T$20, $D3144)&gt;0, $F$9, IF(COUNTIF(Budgets!$T$22:$T$46, $D3144)&gt;0, $E$9, "")))</f>
        <v/>
      </c>
      <c r="P3144" s="12" t="str">
        <f t="shared" si="242"/>
        <v/>
      </c>
      <c r="R3144" s="12" t="str">
        <f t="shared" si="243"/>
        <v/>
      </c>
      <c r="T3144" s="12" t="str">
        <f ca="1">IFERROR(INDEX(Report!$BE$6:$BE$17, MATCH($P3144, Report!$AZ$6:$AZ$17, 0)), "")</f>
        <v/>
      </c>
      <c r="V3144" s="12" t="str">
        <f t="shared" ca="1" si="244"/>
        <v/>
      </c>
      <c r="X3144" s="12" t="str">
        <f>IF($B3144="", "", IF(OR(ISNUMBER($B3144)=FALSE, $B3144&lt;Report!$AX$6, $B3144&gt;Report!$AY$17), "Red", ""))</f>
        <v/>
      </c>
    </row>
    <row r="3145" spans="1:24" x14ac:dyDescent="0.25">
      <c r="A3145" s="2"/>
      <c r="B3145" s="86"/>
      <c r="C3145" s="87"/>
      <c r="D3145" s="88"/>
      <c r="E3145" s="89"/>
      <c r="F3145" s="90"/>
      <c r="G3145" s="2"/>
      <c r="H3145" s="38" t="str">
        <f t="shared" si="240"/>
        <v/>
      </c>
      <c r="I3145" s="2"/>
      <c r="M3145" s="6" t="str">
        <f t="shared" si="241"/>
        <v/>
      </c>
      <c r="N3145" s="7" t="str">
        <f>IF($D3145="", "", IF(COUNTIF(Budgets!$T$11:$T$20, $D3145)&gt;0, $F$9, IF(COUNTIF(Budgets!$T$22:$T$46, $D3145)&gt;0, $E$9, "")))</f>
        <v/>
      </c>
      <c r="P3145" s="12" t="str">
        <f t="shared" si="242"/>
        <v/>
      </c>
      <c r="R3145" s="12" t="str">
        <f t="shared" si="243"/>
        <v/>
      </c>
      <c r="T3145" s="12" t="str">
        <f ca="1">IFERROR(INDEX(Report!$BE$6:$BE$17, MATCH($P3145, Report!$AZ$6:$AZ$17, 0)), "")</f>
        <v/>
      </c>
      <c r="V3145" s="12" t="str">
        <f t="shared" ca="1" si="244"/>
        <v/>
      </c>
      <c r="X3145" s="12" t="str">
        <f>IF($B3145="", "", IF(OR(ISNUMBER($B3145)=FALSE, $B3145&lt;Report!$AX$6, $B3145&gt;Report!$AY$17), "Red", ""))</f>
        <v/>
      </c>
    </row>
    <row r="3146" spans="1:24" x14ac:dyDescent="0.25">
      <c r="A3146" s="2"/>
      <c r="B3146" s="86"/>
      <c r="C3146" s="87"/>
      <c r="D3146" s="88"/>
      <c r="E3146" s="89"/>
      <c r="F3146" s="90"/>
      <c r="G3146" s="2"/>
      <c r="H3146" s="38" t="str">
        <f t="shared" si="240"/>
        <v/>
      </c>
      <c r="I3146" s="2"/>
      <c r="M3146" s="6" t="str">
        <f t="shared" si="241"/>
        <v/>
      </c>
      <c r="N3146" s="7" t="str">
        <f>IF($D3146="", "", IF(COUNTIF(Budgets!$T$11:$T$20, $D3146)&gt;0, $F$9, IF(COUNTIF(Budgets!$T$22:$T$46, $D3146)&gt;0, $E$9, "")))</f>
        <v/>
      </c>
      <c r="P3146" s="12" t="str">
        <f t="shared" si="242"/>
        <v/>
      </c>
      <c r="R3146" s="12" t="str">
        <f t="shared" si="243"/>
        <v/>
      </c>
      <c r="T3146" s="12" t="str">
        <f ca="1">IFERROR(INDEX(Report!$BE$6:$BE$17, MATCH($P3146, Report!$AZ$6:$AZ$17, 0)), "")</f>
        <v/>
      </c>
      <c r="V3146" s="12" t="str">
        <f t="shared" ca="1" si="244"/>
        <v/>
      </c>
      <c r="X3146" s="12" t="str">
        <f>IF($B3146="", "", IF(OR(ISNUMBER($B3146)=FALSE, $B3146&lt;Report!$AX$6, $B3146&gt;Report!$AY$17), "Red", ""))</f>
        <v/>
      </c>
    </row>
    <row r="3147" spans="1:24" x14ac:dyDescent="0.25">
      <c r="A3147" s="2"/>
      <c r="B3147" s="86"/>
      <c r="C3147" s="87"/>
      <c r="D3147" s="88"/>
      <c r="E3147" s="89"/>
      <c r="F3147" s="90"/>
      <c r="G3147" s="2"/>
      <c r="H3147" s="38" t="str">
        <f t="shared" si="240"/>
        <v/>
      </c>
      <c r="I3147" s="2"/>
      <c r="M3147" s="6" t="str">
        <f t="shared" si="241"/>
        <v/>
      </c>
      <c r="N3147" s="7" t="str">
        <f>IF($D3147="", "", IF(COUNTIF(Budgets!$T$11:$T$20, $D3147)&gt;0, $F$9, IF(COUNTIF(Budgets!$T$22:$T$46, $D3147)&gt;0, $E$9, "")))</f>
        <v/>
      </c>
      <c r="P3147" s="12" t="str">
        <f t="shared" si="242"/>
        <v/>
      </c>
      <c r="R3147" s="12" t="str">
        <f t="shared" si="243"/>
        <v/>
      </c>
      <c r="T3147" s="12" t="str">
        <f ca="1">IFERROR(INDEX(Report!$BE$6:$BE$17, MATCH($P3147, Report!$AZ$6:$AZ$17, 0)), "")</f>
        <v/>
      </c>
      <c r="V3147" s="12" t="str">
        <f t="shared" ca="1" si="244"/>
        <v/>
      </c>
      <c r="X3147" s="12" t="str">
        <f>IF($B3147="", "", IF(OR(ISNUMBER($B3147)=FALSE, $B3147&lt;Report!$AX$6, $B3147&gt;Report!$AY$17), "Red", ""))</f>
        <v/>
      </c>
    </row>
    <row r="3148" spans="1:24" x14ac:dyDescent="0.25">
      <c r="A3148" s="2"/>
      <c r="B3148" s="86"/>
      <c r="C3148" s="87"/>
      <c r="D3148" s="88"/>
      <c r="E3148" s="89"/>
      <c r="F3148" s="90"/>
      <c r="G3148" s="2"/>
      <c r="H3148" s="38" t="str">
        <f t="shared" ref="H3148:H3211" si="245">IF(OR($M3148="", $N3148=""), "", IF($M3148=$N3148, "", $H$9))</f>
        <v/>
      </c>
      <c r="I3148" s="2"/>
      <c r="M3148" s="6" t="str">
        <f t="shared" ref="M3148:M3211" si="246">IF(AND($E3148="", $F3148=""), "", IF(AND(NOT($E3148=""), NOT($F3148="")), "", IF($E3148="", $F$9, IF($F3148="", $E$9, ""))))</f>
        <v/>
      </c>
      <c r="N3148" s="7" t="str">
        <f>IF($D3148="", "", IF(COUNTIF(Budgets!$T$11:$T$20, $D3148)&gt;0, $F$9, IF(COUNTIF(Budgets!$T$22:$T$46, $D3148)&gt;0, $E$9, "")))</f>
        <v/>
      </c>
      <c r="P3148" s="12" t="str">
        <f t="shared" ref="P3148:P3211" si="247">IF($B3148="", "", IFERROR(TEXT($B3148, "mmm yyyy"), ""))</f>
        <v/>
      </c>
      <c r="R3148" s="12" t="str">
        <f t="shared" ref="R3148:R3211" si="248">IF(OR($P3148="", $D3148=""), "", CONCATENATE($D3148, " - ", $P3148))</f>
        <v/>
      </c>
      <c r="T3148" s="12" t="str">
        <f ca="1">IFERROR(INDEX(Report!$BE$6:$BE$17, MATCH($P3148, Report!$AZ$6:$AZ$17, 0)), "")</f>
        <v/>
      </c>
      <c r="V3148" s="12" t="str">
        <f t="shared" ref="V3148:V3211" ca="1" si="249">IF($T3148="X", IF($D3148="", "", $D3148), "")</f>
        <v/>
      </c>
      <c r="X3148" s="12" t="str">
        <f>IF($B3148="", "", IF(OR(ISNUMBER($B3148)=FALSE, $B3148&lt;Report!$AX$6, $B3148&gt;Report!$AY$17), "Red", ""))</f>
        <v/>
      </c>
    </row>
    <row r="3149" spans="1:24" x14ac:dyDescent="0.25">
      <c r="A3149" s="2"/>
      <c r="B3149" s="86"/>
      <c r="C3149" s="87"/>
      <c r="D3149" s="88"/>
      <c r="E3149" s="89"/>
      <c r="F3149" s="90"/>
      <c r="G3149" s="2"/>
      <c r="H3149" s="38" t="str">
        <f t="shared" si="245"/>
        <v/>
      </c>
      <c r="I3149" s="2"/>
      <c r="M3149" s="6" t="str">
        <f t="shared" si="246"/>
        <v/>
      </c>
      <c r="N3149" s="7" t="str">
        <f>IF($D3149="", "", IF(COUNTIF(Budgets!$T$11:$T$20, $D3149)&gt;0, $F$9, IF(COUNTIF(Budgets!$T$22:$T$46, $D3149)&gt;0, $E$9, "")))</f>
        <v/>
      </c>
      <c r="P3149" s="12" t="str">
        <f t="shared" si="247"/>
        <v/>
      </c>
      <c r="R3149" s="12" t="str">
        <f t="shared" si="248"/>
        <v/>
      </c>
      <c r="T3149" s="12" t="str">
        <f ca="1">IFERROR(INDEX(Report!$BE$6:$BE$17, MATCH($P3149, Report!$AZ$6:$AZ$17, 0)), "")</f>
        <v/>
      </c>
      <c r="V3149" s="12" t="str">
        <f t="shared" ca="1" si="249"/>
        <v/>
      </c>
      <c r="X3149" s="12" t="str">
        <f>IF($B3149="", "", IF(OR(ISNUMBER($B3149)=FALSE, $B3149&lt;Report!$AX$6, $B3149&gt;Report!$AY$17), "Red", ""))</f>
        <v/>
      </c>
    </row>
    <row r="3150" spans="1:24" x14ac:dyDescent="0.25">
      <c r="A3150" s="2"/>
      <c r="B3150" s="86"/>
      <c r="C3150" s="87"/>
      <c r="D3150" s="88"/>
      <c r="E3150" s="89"/>
      <c r="F3150" s="90"/>
      <c r="G3150" s="2"/>
      <c r="H3150" s="38" t="str">
        <f t="shared" si="245"/>
        <v/>
      </c>
      <c r="I3150" s="2"/>
      <c r="M3150" s="6" t="str">
        <f t="shared" si="246"/>
        <v/>
      </c>
      <c r="N3150" s="7" t="str">
        <f>IF($D3150="", "", IF(COUNTIF(Budgets!$T$11:$T$20, $D3150)&gt;0, $F$9, IF(COUNTIF(Budgets!$T$22:$T$46, $D3150)&gt;0, $E$9, "")))</f>
        <v/>
      </c>
      <c r="P3150" s="12" t="str">
        <f t="shared" si="247"/>
        <v/>
      </c>
      <c r="R3150" s="12" t="str">
        <f t="shared" si="248"/>
        <v/>
      </c>
      <c r="T3150" s="12" t="str">
        <f ca="1">IFERROR(INDEX(Report!$BE$6:$BE$17, MATCH($P3150, Report!$AZ$6:$AZ$17, 0)), "")</f>
        <v/>
      </c>
      <c r="V3150" s="12" t="str">
        <f t="shared" ca="1" si="249"/>
        <v/>
      </c>
      <c r="X3150" s="12" t="str">
        <f>IF($B3150="", "", IF(OR(ISNUMBER($B3150)=FALSE, $B3150&lt;Report!$AX$6, $B3150&gt;Report!$AY$17), "Red", ""))</f>
        <v/>
      </c>
    </row>
    <row r="3151" spans="1:24" x14ac:dyDescent="0.25">
      <c r="A3151" s="2"/>
      <c r="B3151" s="86"/>
      <c r="C3151" s="87"/>
      <c r="D3151" s="88"/>
      <c r="E3151" s="89"/>
      <c r="F3151" s="90"/>
      <c r="G3151" s="2"/>
      <c r="H3151" s="38" t="str">
        <f t="shared" si="245"/>
        <v/>
      </c>
      <c r="I3151" s="2"/>
      <c r="M3151" s="6" t="str">
        <f t="shared" si="246"/>
        <v/>
      </c>
      <c r="N3151" s="7" t="str">
        <f>IF($D3151="", "", IF(COUNTIF(Budgets!$T$11:$T$20, $D3151)&gt;0, $F$9, IF(COUNTIF(Budgets!$T$22:$T$46, $D3151)&gt;0, $E$9, "")))</f>
        <v/>
      </c>
      <c r="P3151" s="12" t="str">
        <f t="shared" si="247"/>
        <v/>
      </c>
      <c r="R3151" s="12" t="str">
        <f t="shared" si="248"/>
        <v/>
      </c>
      <c r="T3151" s="12" t="str">
        <f ca="1">IFERROR(INDEX(Report!$BE$6:$BE$17, MATCH($P3151, Report!$AZ$6:$AZ$17, 0)), "")</f>
        <v/>
      </c>
      <c r="V3151" s="12" t="str">
        <f t="shared" ca="1" si="249"/>
        <v/>
      </c>
      <c r="X3151" s="12" t="str">
        <f>IF($B3151="", "", IF(OR(ISNUMBER($B3151)=FALSE, $B3151&lt;Report!$AX$6, $B3151&gt;Report!$AY$17), "Red", ""))</f>
        <v/>
      </c>
    </row>
    <row r="3152" spans="1:24" x14ac:dyDescent="0.25">
      <c r="A3152" s="2"/>
      <c r="B3152" s="86"/>
      <c r="C3152" s="87"/>
      <c r="D3152" s="88"/>
      <c r="E3152" s="89"/>
      <c r="F3152" s="90"/>
      <c r="G3152" s="2"/>
      <c r="H3152" s="38" t="str">
        <f t="shared" si="245"/>
        <v/>
      </c>
      <c r="I3152" s="2"/>
      <c r="M3152" s="6" t="str">
        <f t="shared" si="246"/>
        <v/>
      </c>
      <c r="N3152" s="7" t="str">
        <f>IF($D3152="", "", IF(COUNTIF(Budgets!$T$11:$T$20, $D3152)&gt;0, $F$9, IF(COUNTIF(Budgets!$T$22:$T$46, $D3152)&gt;0, $E$9, "")))</f>
        <v/>
      </c>
      <c r="P3152" s="12" t="str">
        <f t="shared" si="247"/>
        <v/>
      </c>
      <c r="R3152" s="12" t="str">
        <f t="shared" si="248"/>
        <v/>
      </c>
      <c r="T3152" s="12" t="str">
        <f ca="1">IFERROR(INDEX(Report!$BE$6:$BE$17, MATCH($P3152, Report!$AZ$6:$AZ$17, 0)), "")</f>
        <v/>
      </c>
      <c r="V3152" s="12" t="str">
        <f t="shared" ca="1" si="249"/>
        <v/>
      </c>
      <c r="X3152" s="12" t="str">
        <f>IF($B3152="", "", IF(OR(ISNUMBER($B3152)=FALSE, $B3152&lt;Report!$AX$6, $B3152&gt;Report!$AY$17), "Red", ""))</f>
        <v/>
      </c>
    </row>
    <row r="3153" spans="1:24" x14ac:dyDescent="0.25">
      <c r="A3153" s="2"/>
      <c r="B3153" s="86"/>
      <c r="C3153" s="87"/>
      <c r="D3153" s="88"/>
      <c r="E3153" s="89"/>
      <c r="F3153" s="90"/>
      <c r="G3153" s="2"/>
      <c r="H3153" s="38" t="str">
        <f t="shared" si="245"/>
        <v/>
      </c>
      <c r="I3153" s="2"/>
      <c r="M3153" s="6" t="str">
        <f t="shared" si="246"/>
        <v/>
      </c>
      <c r="N3153" s="7" t="str">
        <f>IF($D3153="", "", IF(COUNTIF(Budgets!$T$11:$T$20, $D3153)&gt;0, $F$9, IF(COUNTIF(Budgets!$T$22:$T$46, $D3153)&gt;0, $E$9, "")))</f>
        <v/>
      </c>
      <c r="P3153" s="12" t="str">
        <f t="shared" si="247"/>
        <v/>
      </c>
      <c r="R3153" s="12" t="str">
        <f t="shared" si="248"/>
        <v/>
      </c>
      <c r="T3153" s="12" t="str">
        <f ca="1">IFERROR(INDEX(Report!$BE$6:$BE$17, MATCH($P3153, Report!$AZ$6:$AZ$17, 0)), "")</f>
        <v/>
      </c>
      <c r="V3153" s="12" t="str">
        <f t="shared" ca="1" si="249"/>
        <v/>
      </c>
      <c r="X3153" s="12" t="str">
        <f>IF($B3153="", "", IF(OR(ISNUMBER($B3153)=FALSE, $B3153&lt;Report!$AX$6, $B3153&gt;Report!$AY$17), "Red", ""))</f>
        <v/>
      </c>
    </row>
    <row r="3154" spans="1:24" x14ac:dyDescent="0.25">
      <c r="A3154" s="2"/>
      <c r="B3154" s="86"/>
      <c r="C3154" s="87"/>
      <c r="D3154" s="88"/>
      <c r="E3154" s="89"/>
      <c r="F3154" s="90"/>
      <c r="G3154" s="2"/>
      <c r="H3154" s="38" t="str">
        <f t="shared" si="245"/>
        <v/>
      </c>
      <c r="I3154" s="2"/>
      <c r="M3154" s="6" t="str">
        <f t="shared" si="246"/>
        <v/>
      </c>
      <c r="N3154" s="7" t="str">
        <f>IF($D3154="", "", IF(COUNTIF(Budgets!$T$11:$T$20, $D3154)&gt;0, $F$9, IF(COUNTIF(Budgets!$T$22:$T$46, $D3154)&gt;0, $E$9, "")))</f>
        <v/>
      </c>
      <c r="P3154" s="12" t="str">
        <f t="shared" si="247"/>
        <v/>
      </c>
      <c r="R3154" s="12" t="str">
        <f t="shared" si="248"/>
        <v/>
      </c>
      <c r="T3154" s="12" t="str">
        <f ca="1">IFERROR(INDEX(Report!$BE$6:$BE$17, MATCH($P3154, Report!$AZ$6:$AZ$17, 0)), "")</f>
        <v/>
      </c>
      <c r="V3154" s="12" t="str">
        <f t="shared" ca="1" si="249"/>
        <v/>
      </c>
      <c r="X3154" s="12" t="str">
        <f>IF($B3154="", "", IF(OR(ISNUMBER($B3154)=FALSE, $B3154&lt;Report!$AX$6, $B3154&gt;Report!$AY$17), "Red", ""))</f>
        <v/>
      </c>
    </row>
    <row r="3155" spans="1:24" x14ac:dyDescent="0.25">
      <c r="A3155" s="2"/>
      <c r="B3155" s="86"/>
      <c r="C3155" s="87"/>
      <c r="D3155" s="88"/>
      <c r="E3155" s="89"/>
      <c r="F3155" s="90"/>
      <c r="G3155" s="2"/>
      <c r="H3155" s="38" t="str">
        <f t="shared" si="245"/>
        <v/>
      </c>
      <c r="I3155" s="2"/>
      <c r="M3155" s="6" t="str">
        <f t="shared" si="246"/>
        <v/>
      </c>
      <c r="N3155" s="7" t="str">
        <f>IF($D3155="", "", IF(COUNTIF(Budgets!$T$11:$T$20, $D3155)&gt;0, $F$9, IF(COUNTIF(Budgets!$T$22:$T$46, $D3155)&gt;0, $E$9, "")))</f>
        <v/>
      </c>
      <c r="P3155" s="12" t="str">
        <f t="shared" si="247"/>
        <v/>
      </c>
      <c r="R3155" s="12" t="str">
        <f t="shared" si="248"/>
        <v/>
      </c>
      <c r="T3155" s="12" t="str">
        <f ca="1">IFERROR(INDEX(Report!$BE$6:$BE$17, MATCH($P3155, Report!$AZ$6:$AZ$17, 0)), "")</f>
        <v/>
      </c>
      <c r="V3155" s="12" t="str">
        <f t="shared" ca="1" si="249"/>
        <v/>
      </c>
      <c r="X3155" s="12" t="str">
        <f>IF($B3155="", "", IF(OR(ISNUMBER($B3155)=FALSE, $B3155&lt;Report!$AX$6, $B3155&gt;Report!$AY$17), "Red", ""))</f>
        <v/>
      </c>
    </row>
    <row r="3156" spans="1:24" x14ac:dyDescent="0.25">
      <c r="A3156" s="2"/>
      <c r="B3156" s="86"/>
      <c r="C3156" s="87"/>
      <c r="D3156" s="88"/>
      <c r="E3156" s="89"/>
      <c r="F3156" s="90"/>
      <c r="G3156" s="2"/>
      <c r="H3156" s="38" t="str">
        <f t="shared" si="245"/>
        <v/>
      </c>
      <c r="I3156" s="2"/>
      <c r="M3156" s="6" t="str">
        <f t="shared" si="246"/>
        <v/>
      </c>
      <c r="N3156" s="7" t="str">
        <f>IF($D3156="", "", IF(COUNTIF(Budgets!$T$11:$T$20, $D3156)&gt;0, $F$9, IF(COUNTIF(Budgets!$T$22:$T$46, $D3156)&gt;0, $E$9, "")))</f>
        <v/>
      </c>
      <c r="P3156" s="12" t="str">
        <f t="shared" si="247"/>
        <v/>
      </c>
      <c r="R3156" s="12" t="str">
        <f t="shared" si="248"/>
        <v/>
      </c>
      <c r="T3156" s="12" t="str">
        <f ca="1">IFERROR(INDEX(Report!$BE$6:$BE$17, MATCH($P3156, Report!$AZ$6:$AZ$17, 0)), "")</f>
        <v/>
      </c>
      <c r="V3156" s="12" t="str">
        <f t="shared" ca="1" si="249"/>
        <v/>
      </c>
      <c r="X3156" s="12" t="str">
        <f>IF($B3156="", "", IF(OR(ISNUMBER($B3156)=FALSE, $B3156&lt;Report!$AX$6, $B3156&gt;Report!$AY$17), "Red", ""))</f>
        <v/>
      </c>
    </row>
    <row r="3157" spans="1:24" x14ac:dyDescent="0.25">
      <c r="A3157" s="2"/>
      <c r="B3157" s="86"/>
      <c r="C3157" s="87"/>
      <c r="D3157" s="88"/>
      <c r="E3157" s="89"/>
      <c r="F3157" s="90"/>
      <c r="G3157" s="2"/>
      <c r="H3157" s="38" t="str">
        <f t="shared" si="245"/>
        <v/>
      </c>
      <c r="I3157" s="2"/>
      <c r="M3157" s="6" t="str">
        <f t="shared" si="246"/>
        <v/>
      </c>
      <c r="N3157" s="7" t="str">
        <f>IF($D3157="", "", IF(COUNTIF(Budgets!$T$11:$T$20, $D3157)&gt;0, $F$9, IF(COUNTIF(Budgets!$T$22:$T$46, $D3157)&gt;0, $E$9, "")))</f>
        <v/>
      </c>
      <c r="P3157" s="12" t="str">
        <f t="shared" si="247"/>
        <v/>
      </c>
      <c r="R3157" s="12" t="str">
        <f t="shared" si="248"/>
        <v/>
      </c>
      <c r="T3157" s="12" t="str">
        <f ca="1">IFERROR(INDEX(Report!$BE$6:$BE$17, MATCH($P3157, Report!$AZ$6:$AZ$17, 0)), "")</f>
        <v/>
      </c>
      <c r="V3157" s="12" t="str">
        <f t="shared" ca="1" si="249"/>
        <v/>
      </c>
      <c r="X3157" s="12" t="str">
        <f>IF($B3157="", "", IF(OR(ISNUMBER($B3157)=FALSE, $B3157&lt;Report!$AX$6, $B3157&gt;Report!$AY$17), "Red", ""))</f>
        <v/>
      </c>
    </row>
    <row r="3158" spans="1:24" x14ac:dyDescent="0.25">
      <c r="A3158" s="2"/>
      <c r="B3158" s="86"/>
      <c r="C3158" s="87"/>
      <c r="D3158" s="88"/>
      <c r="E3158" s="89"/>
      <c r="F3158" s="90"/>
      <c r="G3158" s="2"/>
      <c r="H3158" s="38" t="str">
        <f t="shared" si="245"/>
        <v/>
      </c>
      <c r="I3158" s="2"/>
      <c r="M3158" s="6" t="str">
        <f t="shared" si="246"/>
        <v/>
      </c>
      <c r="N3158" s="7" t="str">
        <f>IF($D3158="", "", IF(COUNTIF(Budgets!$T$11:$T$20, $D3158)&gt;0, $F$9, IF(COUNTIF(Budgets!$T$22:$T$46, $D3158)&gt;0, $E$9, "")))</f>
        <v/>
      </c>
      <c r="P3158" s="12" t="str">
        <f t="shared" si="247"/>
        <v/>
      </c>
      <c r="R3158" s="12" t="str">
        <f t="shared" si="248"/>
        <v/>
      </c>
      <c r="T3158" s="12" t="str">
        <f ca="1">IFERROR(INDEX(Report!$BE$6:$BE$17, MATCH($P3158, Report!$AZ$6:$AZ$17, 0)), "")</f>
        <v/>
      </c>
      <c r="V3158" s="12" t="str">
        <f t="shared" ca="1" si="249"/>
        <v/>
      </c>
      <c r="X3158" s="12" t="str">
        <f>IF($B3158="", "", IF(OR(ISNUMBER($B3158)=FALSE, $B3158&lt;Report!$AX$6, $B3158&gt;Report!$AY$17), "Red", ""))</f>
        <v/>
      </c>
    </row>
    <row r="3159" spans="1:24" x14ac:dyDescent="0.25">
      <c r="A3159" s="2"/>
      <c r="B3159" s="86"/>
      <c r="C3159" s="87"/>
      <c r="D3159" s="88"/>
      <c r="E3159" s="89"/>
      <c r="F3159" s="90"/>
      <c r="G3159" s="2"/>
      <c r="H3159" s="38" t="str">
        <f t="shared" si="245"/>
        <v/>
      </c>
      <c r="I3159" s="2"/>
      <c r="M3159" s="6" t="str">
        <f t="shared" si="246"/>
        <v/>
      </c>
      <c r="N3159" s="7" t="str">
        <f>IF($D3159="", "", IF(COUNTIF(Budgets!$T$11:$T$20, $D3159)&gt;0, $F$9, IF(COUNTIF(Budgets!$T$22:$T$46, $D3159)&gt;0, $E$9, "")))</f>
        <v/>
      </c>
      <c r="P3159" s="12" t="str">
        <f t="shared" si="247"/>
        <v/>
      </c>
      <c r="R3159" s="12" t="str">
        <f t="shared" si="248"/>
        <v/>
      </c>
      <c r="T3159" s="12" t="str">
        <f ca="1">IFERROR(INDEX(Report!$BE$6:$BE$17, MATCH($P3159, Report!$AZ$6:$AZ$17, 0)), "")</f>
        <v/>
      </c>
      <c r="V3159" s="12" t="str">
        <f t="shared" ca="1" si="249"/>
        <v/>
      </c>
      <c r="X3159" s="12" t="str">
        <f>IF($B3159="", "", IF(OR(ISNUMBER($B3159)=FALSE, $B3159&lt;Report!$AX$6, $B3159&gt;Report!$AY$17), "Red", ""))</f>
        <v/>
      </c>
    </row>
    <row r="3160" spans="1:24" x14ac:dyDescent="0.25">
      <c r="A3160" s="2"/>
      <c r="B3160" s="86"/>
      <c r="C3160" s="87"/>
      <c r="D3160" s="88"/>
      <c r="E3160" s="89"/>
      <c r="F3160" s="90"/>
      <c r="G3160" s="2"/>
      <c r="H3160" s="38" t="str">
        <f t="shared" si="245"/>
        <v/>
      </c>
      <c r="I3160" s="2"/>
      <c r="M3160" s="6" t="str">
        <f t="shared" si="246"/>
        <v/>
      </c>
      <c r="N3160" s="7" t="str">
        <f>IF($D3160="", "", IF(COUNTIF(Budgets!$T$11:$T$20, $D3160)&gt;0, $F$9, IF(COUNTIF(Budgets!$T$22:$T$46, $D3160)&gt;0, $E$9, "")))</f>
        <v/>
      </c>
      <c r="P3160" s="12" t="str">
        <f t="shared" si="247"/>
        <v/>
      </c>
      <c r="R3160" s="12" t="str">
        <f t="shared" si="248"/>
        <v/>
      </c>
      <c r="T3160" s="12" t="str">
        <f ca="1">IFERROR(INDEX(Report!$BE$6:$BE$17, MATCH($P3160, Report!$AZ$6:$AZ$17, 0)), "")</f>
        <v/>
      </c>
      <c r="V3160" s="12" t="str">
        <f t="shared" ca="1" si="249"/>
        <v/>
      </c>
      <c r="X3160" s="12" t="str">
        <f>IF($B3160="", "", IF(OR(ISNUMBER($B3160)=FALSE, $B3160&lt;Report!$AX$6, $B3160&gt;Report!$AY$17), "Red", ""))</f>
        <v/>
      </c>
    </row>
    <row r="3161" spans="1:24" x14ac:dyDescent="0.25">
      <c r="A3161" s="2"/>
      <c r="B3161" s="86"/>
      <c r="C3161" s="87"/>
      <c r="D3161" s="88"/>
      <c r="E3161" s="89"/>
      <c r="F3161" s="90"/>
      <c r="G3161" s="2"/>
      <c r="H3161" s="38" t="str">
        <f t="shared" si="245"/>
        <v/>
      </c>
      <c r="I3161" s="2"/>
      <c r="M3161" s="6" t="str">
        <f t="shared" si="246"/>
        <v/>
      </c>
      <c r="N3161" s="7" t="str">
        <f>IF($D3161="", "", IF(COUNTIF(Budgets!$T$11:$T$20, $D3161)&gt;0, $F$9, IF(COUNTIF(Budgets!$T$22:$T$46, $D3161)&gt;0, $E$9, "")))</f>
        <v/>
      </c>
      <c r="P3161" s="12" t="str">
        <f t="shared" si="247"/>
        <v/>
      </c>
      <c r="R3161" s="12" t="str">
        <f t="shared" si="248"/>
        <v/>
      </c>
      <c r="T3161" s="12" t="str">
        <f ca="1">IFERROR(INDEX(Report!$BE$6:$BE$17, MATCH($P3161, Report!$AZ$6:$AZ$17, 0)), "")</f>
        <v/>
      </c>
      <c r="V3161" s="12" t="str">
        <f t="shared" ca="1" si="249"/>
        <v/>
      </c>
      <c r="X3161" s="12" t="str">
        <f>IF($B3161="", "", IF(OR(ISNUMBER($B3161)=FALSE, $B3161&lt;Report!$AX$6, $B3161&gt;Report!$AY$17), "Red", ""))</f>
        <v/>
      </c>
    </row>
    <row r="3162" spans="1:24" x14ac:dyDescent="0.25">
      <c r="A3162" s="2"/>
      <c r="B3162" s="86"/>
      <c r="C3162" s="87"/>
      <c r="D3162" s="88"/>
      <c r="E3162" s="89"/>
      <c r="F3162" s="90"/>
      <c r="G3162" s="2"/>
      <c r="H3162" s="38" t="str">
        <f t="shared" si="245"/>
        <v/>
      </c>
      <c r="I3162" s="2"/>
      <c r="M3162" s="6" t="str">
        <f t="shared" si="246"/>
        <v/>
      </c>
      <c r="N3162" s="7" t="str">
        <f>IF($D3162="", "", IF(COUNTIF(Budgets!$T$11:$T$20, $D3162)&gt;0, $F$9, IF(COUNTIF(Budgets!$T$22:$T$46, $D3162)&gt;0, $E$9, "")))</f>
        <v/>
      </c>
      <c r="P3162" s="12" t="str">
        <f t="shared" si="247"/>
        <v/>
      </c>
      <c r="R3162" s="12" t="str">
        <f t="shared" si="248"/>
        <v/>
      </c>
      <c r="T3162" s="12" t="str">
        <f ca="1">IFERROR(INDEX(Report!$BE$6:$BE$17, MATCH($P3162, Report!$AZ$6:$AZ$17, 0)), "")</f>
        <v/>
      </c>
      <c r="V3162" s="12" t="str">
        <f t="shared" ca="1" si="249"/>
        <v/>
      </c>
      <c r="X3162" s="12" t="str">
        <f>IF($B3162="", "", IF(OR(ISNUMBER($B3162)=FALSE, $B3162&lt;Report!$AX$6, $B3162&gt;Report!$AY$17), "Red", ""))</f>
        <v/>
      </c>
    </row>
    <row r="3163" spans="1:24" x14ac:dyDescent="0.25">
      <c r="A3163" s="2"/>
      <c r="B3163" s="86"/>
      <c r="C3163" s="87"/>
      <c r="D3163" s="88"/>
      <c r="E3163" s="89"/>
      <c r="F3163" s="90"/>
      <c r="G3163" s="2"/>
      <c r="H3163" s="38" t="str">
        <f t="shared" si="245"/>
        <v/>
      </c>
      <c r="I3163" s="2"/>
      <c r="M3163" s="6" t="str">
        <f t="shared" si="246"/>
        <v/>
      </c>
      <c r="N3163" s="7" t="str">
        <f>IF($D3163="", "", IF(COUNTIF(Budgets!$T$11:$T$20, $D3163)&gt;0, $F$9, IF(COUNTIF(Budgets!$T$22:$T$46, $D3163)&gt;0, $E$9, "")))</f>
        <v/>
      </c>
      <c r="P3163" s="12" t="str">
        <f t="shared" si="247"/>
        <v/>
      </c>
      <c r="R3163" s="12" t="str">
        <f t="shared" si="248"/>
        <v/>
      </c>
      <c r="T3163" s="12" t="str">
        <f ca="1">IFERROR(INDEX(Report!$BE$6:$BE$17, MATCH($P3163, Report!$AZ$6:$AZ$17, 0)), "")</f>
        <v/>
      </c>
      <c r="V3163" s="12" t="str">
        <f t="shared" ca="1" si="249"/>
        <v/>
      </c>
      <c r="X3163" s="12" t="str">
        <f>IF($B3163="", "", IF(OR(ISNUMBER($B3163)=FALSE, $B3163&lt;Report!$AX$6, $B3163&gt;Report!$AY$17), "Red", ""))</f>
        <v/>
      </c>
    </row>
    <row r="3164" spans="1:24" x14ac:dyDescent="0.25">
      <c r="A3164" s="2"/>
      <c r="B3164" s="86"/>
      <c r="C3164" s="87"/>
      <c r="D3164" s="88"/>
      <c r="E3164" s="89"/>
      <c r="F3164" s="90"/>
      <c r="G3164" s="2"/>
      <c r="H3164" s="38" t="str">
        <f t="shared" si="245"/>
        <v/>
      </c>
      <c r="I3164" s="2"/>
      <c r="M3164" s="6" t="str">
        <f t="shared" si="246"/>
        <v/>
      </c>
      <c r="N3164" s="7" t="str">
        <f>IF($D3164="", "", IF(COUNTIF(Budgets!$T$11:$T$20, $D3164)&gt;0, $F$9, IF(COUNTIF(Budgets!$T$22:$T$46, $D3164)&gt;0, $E$9, "")))</f>
        <v/>
      </c>
      <c r="P3164" s="12" t="str">
        <f t="shared" si="247"/>
        <v/>
      </c>
      <c r="R3164" s="12" t="str">
        <f t="shared" si="248"/>
        <v/>
      </c>
      <c r="T3164" s="12" t="str">
        <f ca="1">IFERROR(INDEX(Report!$BE$6:$BE$17, MATCH($P3164, Report!$AZ$6:$AZ$17, 0)), "")</f>
        <v/>
      </c>
      <c r="V3164" s="12" t="str">
        <f t="shared" ca="1" si="249"/>
        <v/>
      </c>
      <c r="X3164" s="12" t="str">
        <f>IF($B3164="", "", IF(OR(ISNUMBER($B3164)=FALSE, $B3164&lt;Report!$AX$6, $B3164&gt;Report!$AY$17), "Red", ""))</f>
        <v/>
      </c>
    </row>
    <row r="3165" spans="1:24" x14ac:dyDescent="0.25">
      <c r="A3165" s="2"/>
      <c r="B3165" s="86"/>
      <c r="C3165" s="87"/>
      <c r="D3165" s="88"/>
      <c r="E3165" s="89"/>
      <c r="F3165" s="90"/>
      <c r="G3165" s="2"/>
      <c r="H3165" s="38" t="str">
        <f t="shared" si="245"/>
        <v/>
      </c>
      <c r="I3165" s="2"/>
      <c r="M3165" s="6" t="str">
        <f t="shared" si="246"/>
        <v/>
      </c>
      <c r="N3165" s="7" t="str">
        <f>IF($D3165="", "", IF(COUNTIF(Budgets!$T$11:$T$20, $D3165)&gt;0, $F$9, IF(COUNTIF(Budgets!$T$22:$T$46, $D3165)&gt;0, $E$9, "")))</f>
        <v/>
      </c>
      <c r="P3165" s="12" t="str">
        <f t="shared" si="247"/>
        <v/>
      </c>
      <c r="R3165" s="12" t="str">
        <f t="shared" si="248"/>
        <v/>
      </c>
      <c r="T3165" s="12" t="str">
        <f ca="1">IFERROR(INDEX(Report!$BE$6:$BE$17, MATCH($P3165, Report!$AZ$6:$AZ$17, 0)), "")</f>
        <v/>
      </c>
      <c r="V3165" s="12" t="str">
        <f t="shared" ca="1" si="249"/>
        <v/>
      </c>
      <c r="X3165" s="12" t="str">
        <f>IF($B3165="", "", IF(OR(ISNUMBER($B3165)=FALSE, $B3165&lt;Report!$AX$6, $B3165&gt;Report!$AY$17), "Red", ""))</f>
        <v/>
      </c>
    </row>
    <row r="3166" spans="1:24" x14ac:dyDescent="0.25">
      <c r="A3166" s="2"/>
      <c r="B3166" s="86"/>
      <c r="C3166" s="87"/>
      <c r="D3166" s="88"/>
      <c r="E3166" s="89"/>
      <c r="F3166" s="90"/>
      <c r="G3166" s="2"/>
      <c r="H3166" s="38" t="str">
        <f t="shared" si="245"/>
        <v/>
      </c>
      <c r="I3166" s="2"/>
      <c r="M3166" s="6" t="str">
        <f t="shared" si="246"/>
        <v/>
      </c>
      <c r="N3166" s="7" t="str">
        <f>IF($D3166="", "", IF(COUNTIF(Budgets!$T$11:$T$20, $D3166)&gt;0, $F$9, IF(COUNTIF(Budgets!$T$22:$T$46, $D3166)&gt;0, $E$9, "")))</f>
        <v/>
      </c>
      <c r="P3166" s="12" t="str">
        <f t="shared" si="247"/>
        <v/>
      </c>
      <c r="R3166" s="12" t="str">
        <f t="shared" si="248"/>
        <v/>
      </c>
      <c r="T3166" s="12" t="str">
        <f ca="1">IFERROR(INDEX(Report!$BE$6:$BE$17, MATCH($P3166, Report!$AZ$6:$AZ$17, 0)), "")</f>
        <v/>
      </c>
      <c r="V3166" s="12" t="str">
        <f t="shared" ca="1" si="249"/>
        <v/>
      </c>
      <c r="X3166" s="12" t="str">
        <f>IF($B3166="", "", IF(OR(ISNUMBER($B3166)=FALSE, $B3166&lt;Report!$AX$6, $B3166&gt;Report!$AY$17), "Red", ""))</f>
        <v/>
      </c>
    </row>
    <row r="3167" spans="1:24" x14ac:dyDescent="0.25">
      <c r="A3167" s="2"/>
      <c r="B3167" s="86"/>
      <c r="C3167" s="87"/>
      <c r="D3167" s="88"/>
      <c r="E3167" s="89"/>
      <c r="F3167" s="90"/>
      <c r="G3167" s="2"/>
      <c r="H3167" s="38" t="str">
        <f t="shared" si="245"/>
        <v/>
      </c>
      <c r="I3167" s="2"/>
      <c r="M3167" s="6" t="str">
        <f t="shared" si="246"/>
        <v/>
      </c>
      <c r="N3167" s="7" t="str">
        <f>IF($D3167="", "", IF(COUNTIF(Budgets!$T$11:$T$20, $D3167)&gt;0, $F$9, IF(COUNTIF(Budgets!$T$22:$T$46, $D3167)&gt;0, $E$9, "")))</f>
        <v/>
      </c>
      <c r="P3167" s="12" t="str">
        <f t="shared" si="247"/>
        <v/>
      </c>
      <c r="R3167" s="12" t="str">
        <f t="shared" si="248"/>
        <v/>
      </c>
      <c r="T3167" s="12" t="str">
        <f ca="1">IFERROR(INDEX(Report!$BE$6:$BE$17, MATCH($P3167, Report!$AZ$6:$AZ$17, 0)), "")</f>
        <v/>
      </c>
      <c r="V3167" s="12" t="str">
        <f t="shared" ca="1" si="249"/>
        <v/>
      </c>
      <c r="X3167" s="12" t="str">
        <f>IF($B3167="", "", IF(OR(ISNUMBER($B3167)=FALSE, $B3167&lt;Report!$AX$6, $B3167&gt;Report!$AY$17), "Red", ""))</f>
        <v/>
      </c>
    </row>
    <row r="3168" spans="1:24" x14ac:dyDescent="0.25">
      <c r="A3168" s="2"/>
      <c r="B3168" s="86"/>
      <c r="C3168" s="87"/>
      <c r="D3168" s="88"/>
      <c r="E3168" s="89"/>
      <c r="F3168" s="90"/>
      <c r="G3168" s="2"/>
      <c r="H3168" s="38" t="str">
        <f t="shared" si="245"/>
        <v/>
      </c>
      <c r="I3168" s="2"/>
      <c r="M3168" s="6" t="str">
        <f t="shared" si="246"/>
        <v/>
      </c>
      <c r="N3168" s="7" t="str">
        <f>IF($D3168="", "", IF(COUNTIF(Budgets!$T$11:$T$20, $D3168)&gt;0, $F$9, IF(COUNTIF(Budgets!$T$22:$T$46, $D3168)&gt;0, $E$9, "")))</f>
        <v/>
      </c>
      <c r="P3168" s="12" t="str">
        <f t="shared" si="247"/>
        <v/>
      </c>
      <c r="R3168" s="12" t="str">
        <f t="shared" si="248"/>
        <v/>
      </c>
      <c r="T3168" s="12" t="str">
        <f ca="1">IFERROR(INDEX(Report!$BE$6:$BE$17, MATCH($P3168, Report!$AZ$6:$AZ$17, 0)), "")</f>
        <v/>
      </c>
      <c r="V3168" s="12" t="str">
        <f t="shared" ca="1" si="249"/>
        <v/>
      </c>
      <c r="X3168" s="12" t="str">
        <f>IF($B3168="", "", IF(OR(ISNUMBER($B3168)=FALSE, $B3168&lt;Report!$AX$6, $B3168&gt;Report!$AY$17), "Red", ""))</f>
        <v/>
      </c>
    </row>
    <row r="3169" spans="1:24" x14ac:dyDescent="0.25">
      <c r="A3169" s="2"/>
      <c r="B3169" s="86"/>
      <c r="C3169" s="87"/>
      <c r="D3169" s="88"/>
      <c r="E3169" s="89"/>
      <c r="F3169" s="90"/>
      <c r="G3169" s="2"/>
      <c r="H3169" s="38" t="str">
        <f t="shared" si="245"/>
        <v/>
      </c>
      <c r="I3169" s="2"/>
      <c r="M3169" s="6" t="str">
        <f t="shared" si="246"/>
        <v/>
      </c>
      <c r="N3169" s="7" t="str">
        <f>IF($D3169="", "", IF(COUNTIF(Budgets!$T$11:$T$20, $D3169)&gt;0, $F$9, IF(COUNTIF(Budgets!$T$22:$T$46, $D3169)&gt;0, $E$9, "")))</f>
        <v/>
      </c>
      <c r="P3169" s="12" t="str">
        <f t="shared" si="247"/>
        <v/>
      </c>
      <c r="R3169" s="12" t="str">
        <f t="shared" si="248"/>
        <v/>
      </c>
      <c r="T3169" s="12" t="str">
        <f ca="1">IFERROR(INDEX(Report!$BE$6:$BE$17, MATCH($P3169, Report!$AZ$6:$AZ$17, 0)), "")</f>
        <v/>
      </c>
      <c r="V3169" s="12" t="str">
        <f t="shared" ca="1" si="249"/>
        <v/>
      </c>
      <c r="X3169" s="12" t="str">
        <f>IF($B3169="", "", IF(OR(ISNUMBER($B3169)=FALSE, $B3169&lt;Report!$AX$6, $B3169&gt;Report!$AY$17), "Red", ""))</f>
        <v/>
      </c>
    </row>
    <row r="3170" spans="1:24" x14ac:dyDescent="0.25">
      <c r="A3170" s="2"/>
      <c r="B3170" s="86"/>
      <c r="C3170" s="87"/>
      <c r="D3170" s="88"/>
      <c r="E3170" s="89"/>
      <c r="F3170" s="90"/>
      <c r="G3170" s="2"/>
      <c r="H3170" s="38" t="str">
        <f t="shared" si="245"/>
        <v/>
      </c>
      <c r="I3170" s="2"/>
      <c r="M3170" s="6" t="str">
        <f t="shared" si="246"/>
        <v/>
      </c>
      <c r="N3170" s="7" t="str">
        <f>IF($D3170="", "", IF(COUNTIF(Budgets!$T$11:$T$20, $D3170)&gt;0, $F$9, IF(COUNTIF(Budgets!$T$22:$T$46, $D3170)&gt;0, $E$9, "")))</f>
        <v/>
      </c>
      <c r="P3170" s="12" t="str">
        <f t="shared" si="247"/>
        <v/>
      </c>
      <c r="R3170" s="12" t="str">
        <f t="shared" si="248"/>
        <v/>
      </c>
      <c r="T3170" s="12" t="str">
        <f ca="1">IFERROR(INDEX(Report!$BE$6:$BE$17, MATCH($P3170, Report!$AZ$6:$AZ$17, 0)), "")</f>
        <v/>
      </c>
      <c r="V3170" s="12" t="str">
        <f t="shared" ca="1" si="249"/>
        <v/>
      </c>
      <c r="X3170" s="12" t="str">
        <f>IF($B3170="", "", IF(OR(ISNUMBER($B3170)=FALSE, $B3170&lt;Report!$AX$6, $B3170&gt;Report!$AY$17), "Red", ""))</f>
        <v/>
      </c>
    </row>
    <row r="3171" spans="1:24" x14ac:dyDescent="0.25">
      <c r="A3171" s="2"/>
      <c r="B3171" s="86"/>
      <c r="C3171" s="87"/>
      <c r="D3171" s="88"/>
      <c r="E3171" s="89"/>
      <c r="F3171" s="90"/>
      <c r="G3171" s="2"/>
      <c r="H3171" s="38" t="str">
        <f t="shared" si="245"/>
        <v/>
      </c>
      <c r="I3171" s="2"/>
      <c r="M3171" s="6" t="str">
        <f t="shared" si="246"/>
        <v/>
      </c>
      <c r="N3171" s="7" t="str">
        <f>IF($D3171="", "", IF(COUNTIF(Budgets!$T$11:$T$20, $D3171)&gt;0, $F$9, IF(COUNTIF(Budgets!$T$22:$T$46, $D3171)&gt;0, $E$9, "")))</f>
        <v/>
      </c>
      <c r="P3171" s="12" t="str">
        <f t="shared" si="247"/>
        <v/>
      </c>
      <c r="R3171" s="12" t="str">
        <f t="shared" si="248"/>
        <v/>
      </c>
      <c r="T3171" s="12" t="str">
        <f ca="1">IFERROR(INDEX(Report!$BE$6:$BE$17, MATCH($P3171, Report!$AZ$6:$AZ$17, 0)), "")</f>
        <v/>
      </c>
      <c r="V3171" s="12" t="str">
        <f t="shared" ca="1" si="249"/>
        <v/>
      </c>
      <c r="X3171" s="12" t="str">
        <f>IF($B3171="", "", IF(OR(ISNUMBER($B3171)=FALSE, $B3171&lt;Report!$AX$6, $B3171&gt;Report!$AY$17), "Red", ""))</f>
        <v/>
      </c>
    </row>
    <row r="3172" spans="1:24" x14ac:dyDescent="0.25">
      <c r="A3172" s="2"/>
      <c r="B3172" s="86"/>
      <c r="C3172" s="87"/>
      <c r="D3172" s="88"/>
      <c r="E3172" s="89"/>
      <c r="F3172" s="90"/>
      <c r="G3172" s="2"/>
      <c r="H3172" s="38" t="str">
        <f t="shared" si="245"/>
        <v/>
      </c>
      <c r="I3172" s="2"/>
      <c r="M3172" s="6" t="str">
        <f t="shared" si="246"/>
        <v/>
      </c>
      <c r="N3172" s="7" t="str">
        <f>IF($D3172="", "", IF(COUNTIF(Budgets!$T$11:$T$20, $D3172)&gt;0, $F$9, IF(COUNTIF(Budgets!$T$22:$T$46, $D3172)&gt;0, $E$9, "")))</f>
        <v/>
      </c>
      <c r="P3172" s="12" t="str">
        <f t="shared" si="247"/>
        <v/>
      </c>
      <c r="R3172" s="12" t="str">
        <f t="shared" si="248"/>
        <v/>
      </c>
      <c r="T3172" s="12" t="str">
        <f ca="1">IFERROR(INDEX(Report!$BE$6:$BE$17, MATCH($P3172, Report!$AZ$6:$AZ$17, 0)), "")</f>
        <v/>
      </c>
      <c r="V3172" s="12" t="str">
        <f t="shared" ca="1" si="249"/>
        <v/>
      </c>
      <c r="X3172" s="12" t="str">
        <f>IF($B3172="", "", IF(OR(ISNUMBER($B3172)=FALSE, $B3172&lt;Report!$AX$6, $B3172&gt;Report!$AY$17), "Red", ""))</f>
        <v/>
      </c>
    </row>
    <row r="3173" spans="1:24" x14ac:dyDescent="0.25">
      <c r="A3173" s="2"/>
      <c r="B3173" s="86"/>
      <c r="C3173" s="87"/>
      <c r="D3173" s="88"/>
      <c r="E3173" s="89"/>
      <c r="F3173" s="90"/>
      <c r="G3173" s="2"/>
      <c r="H3173" s="38" t="str">
        <f t="shared" si="245"/>
        <v/>
      </c>
      <c r="I3173" s="2"/>
      <c r="M3173" s="6" t="str">
        <f t="shared" si="246"/>
        <v/>
      </c>
      <c r="N3173" s="7" t="str">
        <f>IF($D3173="", "", IF(COUNTIF(Budgets!$T$11:$T$20, $D3173)&gt;0, $F$9, IF(COUNTIF(Budgets!$T$22:$T$46, $D3173)&gt;0, $E$9, "")))</f>
        <v/>
      </c>
      <c r="P3173" s="12" t="str">
        <f t="shared" si="247"/>
        <v/>
      </c>
      <c r="R3173" s="12" t="str">
        <f t="shared" si="248"/>
        <v/>
      </c>
      <c r="T3173" s="12" t="str">
        <f ca="1">IFERROR(INDEX(Report!$BE$6:$BE$17, MATCH($P3173, Report!$AZ$6:$AZ$17, 0)), "")</f>
        <v/>
      </c>
      <c r="V3173" s="12" t="str">
        <f t="shared" ca="1" si="249"/>
        <v/>
      </c>
      <c r="X3173" s="12" t="str">
        <f>IF($B3173="", "", IF(OR(ISNUMBER($B3173)=FALSE, $B3173&lt;Report!$AX$6, $B3173&gt;Report!$AY$17), "Red", ""))</f>
        <v/>
      </c>
    </row>
    <row r="3174" spans="1:24" x14ac:dyDescent="0.25">
      <c r="A3174" s="2"/>
      <c r="B3174" s="86"/>
      <c r="C3174" s="87"/>
      <c r="D3174" s="88"/>
      <c r="E3174" s="89"/>
      <c r="F3174" s="90"/>
      <c r="G3174" s="2"/>
      <c r="H3174" s="38" t="str">
        <f t="shared" si="245"/>
        <v/>
      </c>
      <c r="I3174" s="2"/>
      <c r="M3174" s="6" t="str">
        <f t="shared" si="246"/>
        <v/>
      </c>
      <c r="N3174" s="7" t="str">
        <f>IF($D3174="", "", IF(COUNTIF(Budgets!$T$11:$T$20, $D3174)&gt;0, $F$9, IF(COUNTIF(Budgets!$T$22:$T$46, $D3174)&gt;0, $E$9, "")))</f>
        <v/>
      </c>
      <c r="P3174" s="12" t="str">
        <f t="shared" si="247"/>
        <v/>
      </c>
      <c r="R3174" s="12" t="str">
        <f t="shared" si="248"/>
        <v/>
      </c>
      <c r="T3174" s="12" t="str">
        <f ca="1">IFERROR(INDEX(Report!$BE$6:$BE$17, MATCH($P3174, Report!$AZ$6:$AZ$17, 0)), "")</f>
        <v/>
      </c>
      <c r="V3174" s="12" t="str">
        <f t="shared" ca="1" si="249"/>
        <v/>
      </c>
      <c r="X3174" s="12" t="str">
        <f>IF($B3174="", "", IF(OR(ISNUMBER($B3174)=FALSE, $B3174&lt;Report!$AX$6, $B3174&gt;Report!$AY$17), "Red", ""))</f>
        <v/>
      </c>
    </row>
    <row r="3175" spans="1:24" x14ac:dyDescent="0.25">
      <c r="A3175" s="2"/>
      <c r="B3175" s="86"/>
      <c r="C3175" s="87"/>
      <c r="D3175" s="88"/>
      <c r="E3175" s="89"/>
      <c r="F3175" s="90"/>
      <c r="G3175" s="2"/>
      <c r="H3175" s="38" t="str">
        <f t="shared" si="245"/>
        <v/>
      </c>
      <c r="I3175" s="2"/>
      <c r="M3175" s="6" t="str">
        <f t="shared" si="246"/>
        <v/>
      </c>
      <c r="N3175" s="7" t="str">
        <f>IF($D3175="", "", IF(COUNTIF(Budgets!$T$11:$T$20, $D3175)&gt;0, $F$9, IF(COUNTIF(Budgets!$T$22:$T$46, $D3175)&gt;0, $E$9, "")))</f>
        <v/>
      </c>
      <c r="P3175" s="12" t="str">
        <f t="shared" si="247"/>
        <v/>
      </c>
      <c r="R3175" s="12" t="str">
        <f t="shared" si="248"/>
        <v/>
      </c>
      <c r="T3175" s="12" t="str">
        <f ca="1">IFERROR(INDEX(Report!$BE$6:$BE$17, MATCH($P3175, Report!$AZ$6:$AZ$17, 0)), "")</f>
        <v/>
      </c>
      <c r="V3175" s="12" t="str">
        <f t="shared" ca="1" si="249"/>
        <v/>
      </c>
      <c r="X3175" s="12" t="str">
        <f>IF($B3175="", "", IF(OR(ISNUMBER($B3175)=FALSE, $B3175&lt;Report!$AX$6, $B3175&gt;Report!$AY$17), "Red", ""))</f>
        <v/>
      </c>
    </row>
    <row r="3176" spans="1:24" x14ac:dyDescent="0.25">
      <c r="A3176" s="2"/>
      <c r="B3176" s="86"/>
      <c r="C3176" s="87"/>
      <c r="D3176" s="88"/>
      <c r="E3176" s="89"/>
      <c r="F3176" s="90"/>
      <c r="G3176" s="2"/>
      <c r="H3176" s="38" t="str">
        <f t="shared" si="245"/>
        <v/>
      </c>
      <c r="I3176" s="2"/>
      <c r="M3176" s="6" t="str">
        <f t="shared" si="246"/>
        <v/>
      </c>
      <c r="N3176" s="7" t="str">
        <f>IF($D3176="", "", IF(COUNTIF(Budgets!$T$11:$T$20, $D3176)&gt;0, $F$9, IF(COUNTIF(Budgets!$T$22:$T$46, $D3176)&gt;0, $E$9, "")))</f>
        <v/>
      </c>
      <c r="P3176" s="12" t="str">
        <f t="shared" si="247"/>
        <v/>
      </c>
      <c r="R3176" s="12" t="str">
        <f t="shared" si="248"/>
        <v/>
      </c>
      <c r="T3176" s="12" t="str">
        <f ca="1">IFERROR(INDEX(Report!$BE$6:$BE$17, MATCH($P3176, Report!$AZ$6:$AZ$17, 0)), "")</f>
        <v/>
      </c>
      <c r="V3176" s="12" t="str">
        <f t="shared" ca="1" si="249"/>
        <v/>
      </c>
      <c r="X3176" s="12" t="str">
        <f>IF($B3176="", "", IF(OR(ISNUMBER($B3176)=FALSE, $B3176&lt;Report!$AX$6, $B3176&gt;Report!$AY$17), "Red", ""))</f>
        <v/>
      </c>
    </row>
    <row r="3177" spans="1:24" x14ac:dyDescent="0.25">
      <c r="A3177" s="2"/>
      <c r="B3177" s="86"/>
      <c r="C3177" s="87"/>
      <c r="D3177" s="88"/>
      <c r="E3177" s="89"/>
      <c r="F3177" s="90"/>
      <c r="G3177" s="2"/>
      <c r="H3177" s="38" t="str">
        <f t="shared" si="245"/>
        <v/>
      </c>
      <c r="I3177" s="2"/>
      <c r="M3177" s="6" t="str">
        <f t="shared" si="246"/>
        <v/>
      </c>
      <c r="N3177" s="7" t="str">
        <f>IF($D3177="", "", IF(COUNTIF(Budgets!$T$11:$T$20, $D3177)&gt;0, $F$9, IF(COUNTIF(Budgets!$T$22:$T$46, $D3177)&gt;0, $E$9, "")))</f>
        <v/>
      </c>
      <c r="P3177" s="12" t="str">
        <f t="shared" si="247"/>
        <v/>
      </c>
      <c r="R3177" s="12" t="str">
        <f t="shared" si="248"/>
        <v/>
      </c>
      <c r="T3177" s="12" t="str">
        <f ca="1">IFERROR(INDEX(Report!$BE$6:$BE$17, MATCH($P3177, Report!$AZ$6:$AZ$17, 0)), "")</f>
        <v/>
      </c>
      <c r="V3177" s="12" t="str">
        <f t="shared" ca="1" si="249"/>
        <v/>
      </c>
      <c r="X3177" s="12" t="str">
        <f>IF($B3177="", "", IF(OR(ISNUMBER($B3177)=FALSE, $B3177&lt;Report!$AX$6, $B3177&gt;Report!$AY$17), "Red", ""))</f>
        <v/>
      </c>
    </row>
    <row r="3178" spans="1:24" x14ac:dyDescent="0.25">
      <c r="A3178" s="2"/>
      <c r="B3178" s="86"/>
      <c r="C3178" s="87"/>
      <c r="D3178" s="88"/>
      <c r="E3178" s="89"/>
      <c r="F3178" s="90"/>
      <c r="G3178" s="2"/>
      <c r="H3178" s="38" t="str">
        <f t="shared" si="245"/>
        <v/>
      </c>
      <c r="I3178" s="2"/>
      <c r="M3178" s="6" t="str">
        <f t="shared" si="246"/>
        <v/>
      </c>
      <c r="N3178" s="7" t="str">
        <f>IF($D3178="", "", IF(COUNTIF(Budgets!$T$11:$T$20, $D3178)&gt;0, $F$9, IF(COUNTIF(Budgets!$T$22:$T$46, $D3178)&gt;0, $E$9, "")))</f>
        <v/>
      </c>
      <c r="P3178" s="12" t="str">
        <f t="shared" si="247"/>
        <v/>
      </c>
      <c r="R3178" s="12" t="str">
        <f t="shared" si="248"/>
        <v/>
      </c>
      <c r="T3178" s="12" t="str">
        <f ca="1">IFERROR(INDEX(Report!$BE$6:$BE$17, MATCH($P3178, Report!$AZ$6:$AZ$17, 0)), "")</f>
        <v/>
      </c>
      <c r="V3178" s="12" t="str">
        <f t="shared" ca="1" si="249"/>
        <v/>
      </c>
      <c r="X3178" s="12" t="str">
        <f>IF($B3178="", "", IF(OR(ISNUMBER($B3178)=FALSE, $B3178&lt;Report!$AX$6, $B3178&gt;Report!$AY$17), "Red", ""))</f>
        <v/>
      </c>
    </row>
    <row r="3179" spans="1:24" x14ac:dyDescent="0.25">
      <c r="A3179" s="2"/>
      <c r="B3179" s="86"/>
      <c r="C3179" s="87"/>
      <c r="D3179" s="88"/>
      <c r="E3179" s="89"/>
      <c r="F3179" s="90"/>
      <c r="G3179" s="2"/>
      <c r="H3179" s="38" t="str">
        <f t="shared" si="245"/>
        <v/>
      </c>
      <c r="I3179" s="2"/>
      <c r="M3179" s="6" t="str">
        <f t="shared" si="246"/>
        <v/>
      </c>
      <c r="N3179" s="7" t="str">
        <f>IF($D3179="", "", IF(COUNTIF(Budgets!$T$11:$T$20, $D3179)&gt;0, $F$9, IF(COUNTIF(Budgets!$T$22:$T$46, $D3179)&gt;0, $E$9, "")))</f>
        <v/>
      </c>
      <c r="P3179" s="12" t="str">
        <f t="shared" si="247"/>
        <v/>
      </c>
      <c r="R3179" s="12" t="str">
        <f t="shared" si="248"/>
        <v/>
      </c>
      <c r="T3179" s="12" t="str">
        <f ca="1">IFERROR(INDEX(Report!$BE$6:$BE$17, MATCH($P3179, Report!$AZ$6:$AZ$17, 0)), "")</f>
        <v/>
      </c>
      <c r="V3179" s="12" t="str">
        <f t="shared" ca="1" si="249"/>
        <v/>
      </c>
      <c r="X3179" s="12" t="str">
        <f>IF($B3179="", "", IF(OR(ISNUMBER($B3179)=FALSE, $B3179&lt;Report!$AX$6, $B3179&gt;Report!$AY$17), "Red", ""))</f>
        <v/>
      </c>
    </row>
    <row r="3180" spans="1:24" x14ac:dyDescent="0.25">
      <c r="A3180" s="2"/>
      <c r="B3180" s="86"/>
      <c r="C3180" s="87"/>
      <c r="D3180" s="88"/>
      <c r="E3180" s="89"/>
      <c r="F3180" s="90"/>
      <c r="G3180" s="2"/>
      <c r="H3180" s="38" t="str">
        <f t="shared" si="245"/>
        <v/>
      </c>
      <c r="I3180" s="2"/>
      <c r="M3180" s="6" t="str">
        <f t="shared" si="246"/>
        <v/>
      </c>
      <c r="N3180" s="7" t="str">
        <f>IF($D3180="", "", IF(COUNTIF(Budgets!$T$11:$T$20, $D3180)&gt;0, $F$9, IF(COUNTIF(Budgets!$T$22:$T$46, $D3180)&gt;0, $E$9, "")))</f>
        <v/>
      </c>
      <c r="P3180" s="12" t="str">
        <f t="shared" si="247"/>
        <v/>
      </c>
      <c r="R3180" s="12" t="str">
        <f t="shared" si="248"/>
        <v/>
      </c>
      <c r="T3180" s="12" t="str">
        <f ca="1">IFERROR(INDEX(Report!$BE$6:$BE$17, MATCH($P3180, Report!$AZ$6:$AZ$17, 0)), "")</f>
        <v/>
      </c>
      <c r="V3180" s="12" t="str">
        <f t="shared" ca="1" si="249"/>
        <v/>
      </c>
      <c r="X3180" s="12" t="str">
        <f>IF($B3180="", "", IF(OR(ISNUMBER($B3180)=FALSE, $B3180&lt;Report!$AX$6, $B3180&gt;Report!$AY$17), "Red", ""))</f>
        <v/>
      </c>
    </row>
    <row r="3181" spans="1:24" x14ac:dyDescent="0.25">
      <c r="A3181" s="2"/>
      <c r="B3181" s="86"/>
      <c r="C3181" s="87"/>
      <c r="D3181" s="88"/>
      <c r="E3181" s="89"/>
      <c r="F3181" s="90"/>
      <c r="G3181" s="2"/>
      <c r="H3181" s="38" t="str">
        <f t="shared" si="245"/>
        <v/>
      </c>
      <c r="I3181" s="2"/>
      <c r="M3181" s="6" t="str">
        <f t="shared" si="246"/>
        <v/>
      </c>
      <c r="N3181" s="7" t="str">
        <f>IF($D3181="", "", IF(COUNTIF(Budgets!$T$11:$T$20, $D3181)&gt;0, $F$9, IF(COUNTIF(Budgets!$T$22:$T$46, $D3181)&gt;0, $E$9, "")))</f>
        <v/>
      </c>
      <c r="P3181" s="12" t="str">
        <f t="shared" si="247"/>
        <v/>
      </c>
      <c r="R3181" s="12" t="str">
        <f t="shared" si="248"/>
        <v/>
      </c>
      <c r="T3181" s="12" t="str">
        <f ca="1">IFERROR(INDEX(Report!$BE$6:$BE$17, MATCH($P3181, Report!$AZ$6:$AZ$17, 0)), "")</f>
        <v/>
      </c>
      <c r="V3181" s="12" t="str">
        <f t="shared" ca="1" si="249"/>
        <v/>
      </c>
      <c r="X3181" s="12" t="str">
        <f>IF($B3181="", "", IF(OR(ISNUMBER($B3181)=FALSE, $B3181&lt;Report!$AX$6, $B3181&gt;Report!$AY$17), "Red", ""))</f>
        <v/>
      </c>
    </row>
    <row r="3182" spans="1:24" x14ac:dyDescent="0.25">
      <c r="A3182" s="2"/>
      <c r="B3182" s="86"/>
      <c r="C3182" s="87"/>
      <c r="D3182" s="88"/>
      <c r="E3182" s="89"/>
      <c r="F3182" s="90"/>
      <c r="G3182" s="2"/>
      <c r="H3182" s="38" t="str">
        <f t="shared" si="245"/>
        <v/>
      </c>
      <c r="I3182" s="2"/>
      <c r="M3182" s="6" t="str">
        <f t="shared" si="246"/>
        <v/>
      </c>
      <c r="N3182" s="7" t="str">
        <f>IF($D3182="", "", IF(COUNTIF(Budgets!$T$11:$T$20, $D3182)&gt;0, $F$9, IF(COUNTIF(Budgets!$T$22:$T$46, $D3182)&gt;0, $E$9, "")))</f>
        <v/>
      </c>
      <c r="P3182" s="12" t="str">
        <f t="shared" si="247"/>
        <v/>
      </c>
      <c r="R3182" s="12" t="str">
        <f t="shared" si="248"/>
        <v/>
      </c>
      <c r="T3182" s="12" t="str">
        <f ca="1">IFERROR(INDEX(Report!$BE$6:$BE$17, MATCH($P3182, Report!$AZ$6:$AZ$17, 0)), "")</f>
        <v/>
      </c>
      <c r="V3182" s="12" t="str">
        <f t="shared" ca="1" si="249"/>
        <v/>
      </c>
      <c r="X3182" s="12" t="str">
        <f>IF($B3182="", "", IF(OR(ISNUMBER($B3182)=FALSE, $B3182&lt;Report!$AX$6, $B3182&gt;Report!$AY$17), "Red", ""))</f>
        <v/>
      </c>
    </row>
    <row r="3183" spans="1:24" x14ac:dyDescent="0.25">
      <c r="A3183" s="2"/>
      <c r="B3183" s="86"/>
      <c r="C3183" s="87"/>
      <c r="D3183" s="88"/>
      <c r="E3183" s="89"/>
      <c r="F3183" s="90"/>
      <c r="G3183" s="2"/>
      <c r="H3183" s="38" t="str">
        <f t="shared" si="245"/>
        <v/>
      </c>
      <c r="I3183" s="2"/>
      <c r="M3183" s="6" t="str">
        <f t="shared" si="246"/>
        <v/>
      </c>
      <c r="N3183" s="7" t="str">
        <f>IF($D3183="", "", IF(COUNTIF(Budgets!$T$11:$T$20, $D3183)&gt;0, $F$9, IF(COUNTIF(Budgets!$T$22:$T$46, $D3183)&gt;0, $E$9, "")))</f>
        <v/>
      </c>
      <c r="P3183" s="12" t="str">
        <f t="shared" si="247"/>
        <v/>
      </c>
      <c r="R3183" s="12" t="str">
        <f t="shared" si="248"/>
        <v/>
      </c>
      <c r="T3183" s="12" t="str">
        <f ca="1">IFERROR(INDEX(Report!$BE$6:$BE$17, MATCH($P3183, Report!$AZ$6:$AZ$17, 0)), "")</f>
        <v/>
      </c>
      <c r="V3183" s="12" t="str">
        <f t="shared" ca="1" si="249"/>
        <v/>
      </c>
      <c r="X3183" s="12" t="str">
        <f>IF($B3183="", "", IF(OR(ISNUMBER($B3183)=FALSE, $B3183&lt;Report!$AX$6, $B3183&gt;Report!$AY$17), "Red", ""))</f>
        <v/>
      </c>
    </row>
    <row r="3184" spans="1:24" x14ac:dyDescent="0.25">
      <c r="A3184" s="2"/>
      <c r="B3184" s="86"/>
      <c r="C3184" s="87"/>
      <c r="D3184" s="88"/>
      <c r="E3184" s="89"/>
      <c r="F3184" s="90"/>
      <c r="G3184" s="2"/>
      <c r="H3184" s="38" t="str">
        <f t="shared" si="245"/>
        <v/>
      </c>
      <c r="I3184" s="2"/>
      <c r="M3184" s="6" t="str">
        <f t="shared" si="246"/>
        <v/>
      </c>
      <c r="N3184" s="7" t="str">
        <f>IF($D3184="", "", IF(COUNTIF(Budgets!$T$11:$T$20, $D3184)&gt;0, $F$9, IF(COUNTIF(Budgets!$T$22:$T$46, $D3184)&gt;0, $E$9, "")))</f>
        <v/>
      </c>
      <c r="P3184" s="12" t="str">
        <f t="shared" si="247"/>
        <v/>
      </c>
      <c r="R3184" s="12" t="str">
        <f t="shared" si="248"/>
        <v/>
      </c>
      <c r="T3184" s="12" t="str">
        <f ca="1">IFERROR(INDEX(Report!$BE$6:$BE$17, MATCH($P3184, Report!$AZ$6:$AZ$17, 0)), "")</f>
        <v/>
      </c>
      <c r="V3184" s="12" t="str">
        <f t="shared" ca="1" si="249"/>
        <v/>
      </c>
      <c r="X3184" s="12" t="str">
        <f>IF($B3184="", "", IF(OR(ISNUMBER($B3184)=FALSE, $B3184&lt;Report!$AX$6, $B3184&gt;Report!$AY$17), "Red", ""))</f>
        <v/>
      </c>
    </row>
    <row r="3185" spans="1:24" x14ac:dyDescent="0.25">
      <c r="A3185" s="2"/>
      <c r="B3185" s="86"/>
      <c r="C3185" s="87"/>
      <c r="D3185" s="88"/>
      <c r="E3185" s="89"/>
      <c r="F3185" s="90"/>
      <c r="G3185" s="2"/>
      <c r="H3185" s="38" t="str">
        <f t="shared" si="245"/>
        <v/>
      </c>
      <c r="I3185" s="2"/>
      <c r="M3185" s="6" t="str">
        <f t="shared" si="246"/>
        <v/>
      </c>
      <c r="N3185" s="7" t="str">
        <f>IF($D3185="", "", IF(COUNTIF(Budgets!$T$11:$T$20, $D3185)&gt;0, $F$9, IF(COUNTIF(Budgets!$T$22:$T$46, $D3185)&gt;0, $E$9, "")))</f>
        <v/>
      </c>
      <c r="P3185" s="12" t="str">
        <f t="shared" si="247"/>
        <v/>
      </c>
      <c r="R3185" s="12" t="str">
        <f t="shared" si="248"/>
        <v/>
      </c>
      <c r="T3185" s="12" t="str">
        <f ca="1">IFERROR(INDEX(Report!$BE$6:$BE$17, MATCH($P3185, Report!$AZ$6:$AZ$17, 0)), "")</f>
        <v/>
      </c>
      <c r="V3185" s="12" t="str">
        <f t="shared" ca="1" si="249"/>
        <v/>
      </c>
      <c r="X3185" s="12" t="str">
        <f>IF($B3185="", "", IF(OR(ISNUMBER($B3185)=FALSE, $B3185&lt;Report!$AX$6, $B3185&gt;Report!$AY$17), "Red", ""))</f>
        <v/>
      </c>
    </row>
    <row r="3186" spans="1:24" x14ac:dyDescent="0.25">
      <c r="A3186" s="2"/>
      <c r="B3186" s="86"/>
      <c r="C3186" s="87"/>
      <c r="D3186" s="88"/>
      <c r="E3186" s="89"/>
      <c r="F3186" s="90"/>
      <c r="G3186" s="2"/>
      <c r="H3186" s="38" t="str">
        <f t="shared" si="245"/>
        <v/>
      </c>
      <c r="I3186" s="2"/>
      <c r="M3186" s="6" t="str">
        <f t="shared" si="246"/>
        <v/>
      </c>
      <c r="N3186" s="7" t="str">
        <f>IF($D3186="", "", IF(COUNTIF(Budgets!$T$11:$T$20, $D3186)&gt;0, $F$9, IF(COUNTIF(Budgets!$T$22:$T$46, $D3186)&gt;0, $E$9, "")))</f>
        <v/>
      </c>
      <c r="P3186" s="12" t="str">
        <f t="shared" si="247"/>
        <v/>
      </c>
      <c r="R3186" s="12" t="str">
        <f t="shared" si="248"/>
        <v/>
      </c>
      <c r="T3186" s="12" t="str">
        <f ca="1">IFERROR(INDEX(Report!$BE$6:$BE$17, MATCH($P3186, Report!$AZ$6:$AZ$17, 0)), "")</f>
        <v/>
      </c>
      <c r="V3186" s="12" t="str">
        <f t="shared" ca="1" si="249"/>
        <v/>
      </c>
      <c r="X3186" s="12" t="str">
        <f>IF($B3186="", "", IF(OR(ISNUMBER($B3186)=FALSE, $B3186&lt;Report!$AX$6, $B3186&gt;Report!$AY$17), "Red", ""))</f>
        <v/>
      </c>
    </row>
    <row r="3187" spans="1:24" x14ac:dyDescent="0.25">
      <c r="A3187" s="2"/>
      <c r="B3187" s="86"/>
      <c r="C3187" s="87"/>
      <c r="D3187" s="88"/>
      <c r="E3187" s="89"/>
      <c r="F3187" s="90"/>
      <c r="G3187" s="2"/>
      <c r="H3187" s="38" t="str">
        <f t="shared" si="245"/>
        <v/>
      </c>
      <c r="I3187" s="2"/>
      <c r="M3187" s="6" t="str">
        <f t="shared" si="246"/>
        <v/>
      </c>
      <c r="N3187" s="7" t="str">
        <f>IF($D3187="", "", IF(COUNTIF(Budgets!$T$11:$T$20, $D3187)&gt;0, $F$9, IF(COUNTIF(Budgets!$T$22:$T$46, $D3187)&gt;0, $E$9, "")))</f>
        <v/>
      </c>
      <c r="P3187" s="12" t="str">
        <f t="shared" si="247"/>
        <v/>
      </c>
      <c r="R3187" s="12" t="str">
        <f t="shared" si="248"/>
        <v/>
      </c>
      <c r="T3187" s="12" t="str">
        <f ca="1">IFERROR(INDEX(Report!$BE$6:$BE$17, MATCH($P3187, Report!$AZ$6:$AZ$17, 0)), "")</f>
        <v/>
      </c>
      <c r="V3187" s="12" t="str">
        <f t="shared" ca="1" si="249"/>
        <v/>
      </c>
      <c r="X3187" s="12" t="str">
        <f>IF($B3187="", "", IF(OR(ISNUMBER($B3187)=FALSE, $B3187&lt;Report!$AX$6, $B3187&gt;Report!$AY$17), "Red", ""))</f>
        <v/>
      </c>
    </row>
    <row r="3188" spans="1:24" x14ac:dyDescent="0.25">
      <c r="A3188" s="2"/>
      <c r="B3188" s="86"/>
      <c r="C3188" s="87"/>
      <c r="D3188" s="88"/>
      <c r="E3188" s="89"/>
      <c r="F3188" s="90"/>
      <c r="G3188" s="2"/>
      <c r="H3188" s="38" t="str">
        <f t="shared" si="245"/>
        <v/>
      </c>
      <c r="I3188" s="2"/>
      <c r="M3188" s="6" t="str">
        <f t="shared" si="246"/>
        <v/>
      </c>
      <c r="N3188" s="7" t="str">
        <f>IF($D3188="", "", IF(COUNTIF(Budgets!$T$11:$T$20, $D3188)&gt;0, $F$9, IF(COUNTIF(Budgets!$T$22:$T$46, $D3188)&gt;0, $E$9, "")))</f>
        <v/>
      </c>
      <c r="P3188" s="12" t="str">
        <f t="shared" si="247"/>
        <v/>
      </c>
      <c r="R3188" s="12" t="str">
        <f t="shared" si="248"/>
        <v/>
      </c>
      <c r="T3188" s="12" t="str">
        <f ca="1">IFERROR(INDEX(Report!$BE$6:$BE$17, MATCH($P3188, Report!$AZ$6:$AZ$17, 0)), "")</f>
        <v/>
      </c>
      <c r="V3188" s="12" t="str">
        <f t="shared" ca="1" si="249"/>
        <v/>
      </c>
      <c r="X3188" s="12" t="str">
        <f>IF($B3188="", "", IF(OR(ISNUMBER($B3188)=FALSE, $B3188&lt;Report!$AX$6, $B3188&gt;Report!$AY$17), "Red", ""))</f>
        <v/>
      </c>
    </row>
    <row r="3189" spans="1:24" x14ac:dyDescent="0.25">
      <c r="A3189" s="2"/>
      <c r="B3189" s="86"/>
      <c r="C3189" s="87"/>
      <c r="D3189" s="88"/>
      <c r="E3189" s="89"/>
      <c r="F3189" s="90"/>
      <c r="G3189" s="2"/>
      <c r="H3189" s="38" t="str">
        <f t="shared" si="245"/>
        <v/>
      </c>
      <c r="I3189" s="2"/>
      <c r="M3189" s="6" t="str">
        <f t="shared" si="246"/>
        <v/>
      </c>
      <c r="N3189" s="7" t="str">
        <f>IF($D3189="", "", IF(COUNTIF(Budgets!$T$11:$T$20, $D3189)&gt;0, $F$9, IF(COUNTIF(Budgets!$T$22:$T$46, $D3189)&gt;0, $E$9, "")))</f>
        <v/>
      </c>
      <c r="P3189" s="12" t="str">
        <f t="shared" si="247"/>
        <v/>
      </c>
      <c r="R3189" s="12" t="str">
        <f t="shared" si="248"/>
        <v/>
      </c>
      <c r="T3189" s="12" t="str">
        <f ca="1">IFERROR(INDEX(Report!$BE$6:$BE$17, MATCH($P3189, Report!$AZ$6:$AZ$17, 0)), "")</f>
        <v/>
      </c>
      <c r="V3189" s="12" t="str">
        <f t="shared" ca="1" si="249"/>
        <v/>
      </c>
      <c r="X3189" s="12" t="str">
        <f>IF($B3189="", "", IF(OR(ISNUMBER($B3189)=FALSE, $B3189&lt;Report!$AX$6, $B3189&gt;Report!$AY$17), "Red", ""))</f>
        <v/>
      </c>
    </row>
    <row r="3190" spans="1:24" x14ac:dyDescent="0.25">
      <c r="A3190" s="2"/>
      <c r="B3190" s="86"/>
      <c r="C3190" s="87"/>
      <c r="D3190" s="88"/>
      <c r="E3190" s="89"/>
      <c r="F3190" s="90"/>
      <c r="G3190" s="2"/>
      <c r="H3190" s="38" t="str">
        <f t="shared" si="245"/>
        <v/>
      </c>
      <c r="I3190" s="2"/>
      <c r="M3190" s="6" t="str">
        <f t="shared" si="246"/>
        <v/>
      </c>
      <c r="N3190" s="7" t="str">
        <f>IF($D3190="", "", IF(COUNTIF(Budgets!$T$11:$T$20, $D3190)&gt;0, $F$9, IF(COUNTIF(Budgets!$T$22:$T$46, $D3190)&gt;0, $E$9, "")))</f>
        <v/>
      </c>
      <c r="P3190" s="12" t="str">
        <f t="shared" si="247"/>
        <v/>
      </c>
      <c r="R3190" s="12" t="str">
        <f t="shared" si="248"/>
        <v/>
      </c>
      <c r="T3190" s="12" t="str">
        <f ca="1">IFERROR(INDEX(Report!$BE$6:$BE$17, MATCH($P3190, Report!$AZ$6:$AZ$17, 0)), "")</f>
        <v/>
      </c>
      <c r="V3190" s="12" t="str">
        <f t="shared" ca="1" si="249"/>
        <v/>
      </c>
      <c r="X3190" s="12" t="str">
        <f>IF($B3190="", "", IF(OR(ISNUMBER($B3190)=FALSE, $B3190&lt;Report!$AX$6, $B3190&gt;Report!$AY$17), "Red", ""))</f>
        <v/>
      </c>
    </row>
    <row r="3191" spans="1:24" x14ac:dyDescent="0.25">
      <c r="A3191" s="2"/>
      <c r="B3191" s="86"/>
      <c r="C3191" s="87"/>
      <c r="D3191" s="88"/>
      <c r="E3191" s="89"/>
      <c r="F3191" s="90"/>
      <c r="G3191" s="2"/>
      <c r="H3191" s="38" t="str">
        <f t="shared" si="245"/>
        <v/>
      </c>
      <c r="I3191" s="2"/>
      <c r="M3191" s="6" t="str">
        <f t="shared" si="246"/>
        <v/>
      </c>
      <c r="N3191" s="7" t="str">
        <f>IF($D3191="", "", IF(COUNTIF(Budgets!$T$11:$T$20, $D3191)&gt;0, $F$9, IF(COUNTIF(Budgets!$T$22:$T$46, $D3191)&gt;0, $E$9, "")))</f>
        <v/>
      </c>
      <c r="P3191" s="12" t="str">
        <f t="shared" si="247"/>
        <v/>
      </c>
      <c r="R3191" s="12" t="str">
        <f t="shared" si="248"/>
        <v/>
      </c>
      <c r="T3191" s="12" t="str">
        <f ca="1">IFERROR(INDEX(Report!$BE$6:$BE$17, MATCH($P3191, Report!$AZ$6:$AZ$17, 0)), "")</f>
        <v/>
      </c>
      <c r="V3191" s="12" t="str">
        <f t="shared" ca="1" si="249"/>
        <v/>
      </c>
      <c r="X3191" s="12" t="str">
        <f>IF($B3191="", "", IF(OR(ISNUMBER($B3191)=FALSE, $B3191&lt;Report!$AX$6, $B3191&gt;Report!$AY$17), "Red", ""))</f>
        <v/>
      </c>
    </row>
    <row r="3192" spans="1:24" x14ac:dyDescent="0.25">
      <c r="A3192" s="2"/>
      <c r="B3192" s="86"/>
      <c r="C3192" s="87"/>
      <c r="D3192" s="88"/>
      <c r="E3192" s="89"/>
      <c r="F3192" s="90"/>
      <c r="G3192" s="2"/>
      <c r="H3192" s="38" t="str">
        <f t="shared" si="245"/>
        <v/>
      </c>
      <c r="I3192" s="2"/>
      <c r="M3192" s="6" t="str">
        <f t="shared" si="246"/>
        <v/>
      </c>
      <c r="N3192" s="7" t="str">
        <f>IF($D3192="", "", IF(COUNTIF(Budgets!$T$11:$T$20, $D3192)&gt;0, $F$9, IF(COUNTIF(Budgets!$T$22:$T$46, $D3192)&gt;0, $E$9, "")))</f>
        <v/>
      </c>
      <c r="P3192" s="12" t="str">
        <f t="shared" si="247"/>
        <v/>
      </c>
      <c r="R3192" s="12" t="str">
        <f t="shared" si="248"/>
        <v/>
      </c>
      <c r="T3192" s="12" t="str">
        <f ca="1">IFERROR(INDEX(Report!$BE$6:$BE$17, MATCH($P3192, Report!$AZ$6:$AZ$17, 0)), "")</f>
        <v/>
      </c>
      <c r="V3192" s="12" t="str">
        <f t="shared" ca="1" si="249"/>
        <v/>
      </c>
      <c r="X3192" s="12" t="str">
        <f>IF($B3192="", "", IF(OR(ISNUMBER($B3192)=FALSE, $B3192&lt;Report!$AX$6, $B3192&gt;Report!$AY$17), "Red", ""))</f>
        <v/>
      </c>
    </row>
    <row r="3193" spans="1:24" x14ac:dyDescent="0.25">
      <c r="A3193" s="2"/>
      <c r="B3193" s="86"/>
      <c r="C3193" s="87"/>
      <c r="D3193" s="88"/>
      <c r="E3193" s="89"/>
      <c r="F3193" s="90"/>
      <c r="G3193" s="2"/>
      <c r="H3193" s="38" t="str">
        <f t="shared" si="245"/>
        <v/>
      </c>
      <c r="I3193" s="2"/>
      <c r="M3193" s="6" t="str">
        <f t="shared" si="246"/>
        <v/>
      </c>
      <c r="N3193" s="7" t="str">
        <f>IF($D3193="", "", IF(COUNTIF(Budgets!$T$11:$T$20, $D3193)&gt;0, $F$9, IF(COUNTIF(Budgets!$T$22:$T$46, $D3193)&gt;0, $E$9, "")))</f>
        <v/>
      </c>
      <c r="P3193" s="12" t="str">
        <f t="shared" si="247"/>
        <v/>
      </c>
      <c r="R3193" s="12" t="str">
        <f t="shared" si="248"/>
        <v/>
      </c>
      <c r="T3193" s="12" t="str">
        <f ca="1">IFERROR(INDEX(Report!$BE$6:$BE$17, MATCH($P3193, Report!$AZ$6:$AZ$17, 0)), "")</f>
        <v/>
      </c>
      <c r="V3193" s="12" t="str">
        <f t="shared" ca="1" si="249"/>
        <v/>
      </c>
      <c r="X3193" s="12" t="str">
        <f>IF($B3193="", "", IF(OR(ISNUMBER($B3193)=FALSE, $B3193&lt;Report!$AX$6, $B3193&gt;Report!$AY$17), "Red", ""))</f>
        <v/>
      </c>
    </row>
    <row r="3194" spans="1:24" x14ac:dyDescent="0.25">
      <c r="A3194" s="2"/>
      <c r="B3194" s="86"/>
      <c r="C3194" s="87"/>
      <c r="D3194" s="88"/>
      <c r="E3194" s="89"/>
      <c r="F3194" s="90"/>
      <c r="G3194" s="2"/>
      <c r="H3194" s="38" t="str">
        <f t="shared" si="245"/>
        <v/>
      </c>
      <c r="I3194" s="2"/>
      <c r="M3194" s="6" t="str">
        <f t="shared" si="246"/>
        <v/>
      </c>
      <c r="N3194" s="7" t="str">
        <f>IF($D3194="", "", IF(COUNTIF(Budgets!$T$11:$T$20, $D3194)&gt;0, $F$9, IF(COUNTIF(Budgets!$T$22:$T$46, $D3194)&gt;0, $E$9, "")))</f>
        <v/>
      </c>
      <c r="P3194" s="12" t="str">
        <f t="shared" si="247"/>
        <v/>
      </c>
      <c r="R3194" s="12" t="str">
        <f t="shared" si="248"/>
        <v/>
      </c>
      <c r="T3194" s="12" t="str">
        <f ca="1">IFERROR(INDEX(Report!$BE$6:$BE$17, MATCH($P3194, Report!$AZ$6:$AZ$17, 0)), "")</f>
        <v/>
      </c>
      <c r="V3194" s="12" t="str">
        <f t="shared" ca="1" si="249"/>
        <v/>
      </c>
      <c r="X3194" s="12" t="str">
        <f>IF($B3194="", "", IF(OR(ISNUMBER($B3194)=FALSE, $B3194&lt;Report!$AX$6, $B3194&gt;Report!$AY$17), "Red", ""))</f>
        <v/>
      </c>
    </row>
    <row r="3195" spans="1:24" x14ac:dyDescent="0.25">
      <c r="A3195" s="2"/>
      <c r="B3195" s="86"/>
      <c r="C3195" s="87"/>
      <c r="D3195" s="88"/>
      <c r="E3195" s="89"/>
      <c r="F3195" s="90"/>
      <c r="G3195" s="2"/>
      <c r="H3195" s="38" t="str">
        <f t="shared" si="245"/>
        <v/>
      </c>
      <c r="I3195" s="2"/>
      <c r="M3195" s="6" t="str">
        <f t="shared" si="246"/>
        <v/>
      </c>
      <c r="N3195" s="7" t="str">
        <f>IF($D3195="", "", IF(COUNTIF(Budgets!$T$11:$T$20, $D3195)&gt;0, $F$9, IF(COUNTIF(Budgets!$T$22:$T$46, $D3195)&gt;0, $E$9, "")))</f>
        <v/>
      </c>
      <c r="P3195" s="12" t="str">
        <f t="shared" si="247"/>
        <v/>
      </c>
      <c r="R3195" s="12" t="str">
        <f t="shared" si="248"/>
        <v/>
      </c>
      <c r="T3195" s="12" t="str">
        <f ca="1">IFERROR(INDEX(Report!$BE$6:$BE$17, MATCH($P3195, Report!$AZ$6:$AZ$17, 0)), "")</f>
        <v/>
      </c>
      <c r="V3195" s="12" t="str">
        <f t="shared" ca="1" si="249"/>
        <v/>
      </c>
      <c r="X3195" s="12" t="str">
        <f>IF($B3195="", "", IF(OR(ISNUMBER($B3195)=FALSE, $B3195&lt;Report!$AX$6, $B3195&gt;Report!$AY$17), "Red", ""))</f>
        <v/>
      </c>
    </row>
    <row r="3196" spans="1:24" x14ac:dyDescent="0.25">
      <c r="A3196" s="2"/>
      <c r="B3196" s="86"/>
      <c r="C3196" s="87"/>
      <c r="D3196" s="88"/>
      <c r="E3196" s="89"/>
      <c r="F3196" s="90"/>
      <c r="G3196" s="2"/>
      <c r="H3196" s="38" t="str">
        <f t="shared" si="245"/>
        <v/>
      </c>
      <c r="I3196" s="2"/>
      <c r="M3196" s="6" t="str">
        <f t="shared" si="246"/>
        <v/>
      </c>
      <c r="N3196" s="7" t="str">
        <f>IF($D3196="", "", IF(COUNTIF(Budgets!$T$11:$T$20, $D3196)&gt;0, $F$9, IF(COUNTIF(Budgets!$T$22:$T$46, $D3196)&gt;0, $E$9, "")))</f>
        <v/>
      </c>
      <c r="P3196" s="12" t="str">
        <f t="shared" si="247"/>
        <v/>
      </c>
      <c r="R3196" s="12" t="str">
        <f t="shared" si="248"/>
        <v/>
      </c>
      <c r="T3196" s="12" t="str">
        <f ca="1">IFERROR(INDEX(Report!$BE$6:$BE$17, MATCH($P3196, Report!$AZ$6:$AZ$17, 0)), "")</f>
        <v/>
      </c>
      <c r="V3196" s="12" t="str">
        <f t="shared" ca="1" si="249"/>
        <v/>
      </c>
      <c r="X3196" s="12" t="str">
        <f>IF($B3196="", "", IF(OR(ISNUMBER($B3196)=FALSE, $B3196&lt;Report!$AX$6, $B3196&gt;Report!$AY$17), "Red", ""))</f>
        <v/>
      </c>
    </row>
    <row r="3197" spans="1:24" x14ac:dyDescent="0.25">
      <c r="A3197" s="2"/>
      <c r="B3197" s="86"/>
      <c r="C3197" s="87"/>
      <c r="D3197" s="88"/>
      <c r="E3197" s="89"/>
      <c r="F3197" s="90"/>
      <c r="G3197" s="2"/>
      <c r="H3197" s="38" t="str">
        <f t="shared" si="245"/>
        <v/>
      </c>
      <c r="I3197" s="2"/>
      <c r="M3197" s="6" t="str">
        <f t="shared" si="246"/>
        <v/>
      </c>
      <c r="N3197" s="7" t="str">
        <f>IF($D3197="", "", IF(COUNTIF(Budgets!$T$11:$T$20, $D3197)&gt;0, $F$9, IF(COUNTIF(Budgets!$T$22:$T$46, $D3197)&gt;0, $E$9, "")))</f>
        <v/>
      </c>
      <c r="P3197" s="12" t="str">
        <f t="shared" si="247"/>
        <v/>
      </c>
      <c r="R3197" s="12" t="str">
        <f t="shared" si="248"/>
        <v/>
      </c>
      <c r="T3197" s="12" t="str">
        <f ca="1">IFERROR(INDEX(Report!$BE$6:$BE$17, MATCH($P3197, Report!$AZ$6:$AZ$17, 0)), "")</f>
        <v/>
      </c>
      <c r="V3197" s="12" t="str">
        <f t="shared" ca="1" si="249"/>
        <v/>
      </c>
      <c r="X3197" s="12" t="str">
        <f>IF($B3197="", "", IF(OR(ISNUMBER($B3197)=FALSE, $B3197&lt;Report!$AX$6, $B3197&gt;Report!$AY$17), "Red", ""))</f>
        <v/>
      </c>
    </row>
    <row r="3198" spans="1:24" x14ac:dyDescent="0.25">
      <c r="A3198" s="2"/>
      <c r="B3198" s="86"/>
      <c r="C3198" s="87"/>
      <c r="D3198" s="88"/>
      <c r="E3198" s="89"/>
      <c r="F3198" s="90"/>
      <c r="G3198" s="2"/>
      <c r="H3198" s="38" t="str">
        <f t="shared" si="245"/>
        <v/>
      </c>
      <c r="I3198" s="2"/>
      <c r="M3198" s="6" t="str">
        <f t="shared" si="246"/>
        <v/>
      </c>
      <c r="N3198" s="7" t="str">
        <f>IF($D3198="", "", IF(COUNTIF(Budgets!$T$11:$T$20, $D3198)&gt;0, $F$9, IF(COUNTIF(Budgets!$T$22:$T$46, $D3198)&gt;0, $E$9, "")))</f>
        <v/>
      </c>
      <c r="P3198" s="12" t="str">
        <f t="shared" si="247"/>
        <v/>
      </c>
      <c r="R3198" s="12" t="str">
        <f t="shared" si="248"/>
        <v/>
      </c>
      <c r="T3198" s="12" t="str">
        <f ca="1">IFERROR(INDEX(Report!$BE$6:$BE$17, MATCH($P3198, Report!$AZ$6:$AZ$17, 0)), "")</f>
        <v/>
      </c>
      <c r="V3198" s="12" t="str">
        <f t="shared" ca="1" si="249"/>
        <v/>
      </c>
      <c r="X3198" s="12" t="str">
        <f>IF($B3198="", "", IF(OR(ISNUMBER($B3198)=FALSE, $B3198&lt;Report!$AX$6, $B3198&gt;Report!$AY$17), "Red", ""))</f>
        <v/>
      </c>
    </row>
    <row r="3199" spans="1:24" x14ac:dyDescent="0.25">
      <c r="A3199" s="2"/>
      <c r="B3199" s="86"/>
      <c r="C3199" s="87"/>
      <c r="D3199" s="88"/>
      <c r="E3199" s="89"/>
      <c r="F3199" s="90"/>
      <c r="G3199" s="2"/>
      <c r="H3199" s="38" t="str">
        <f t="shared" si="245"/>
        <v/>
      </c>
      <c r="I3199" s="2"/>
      <c r="M3199" s="6" t="str">
        <f t="shared" si="246"/>
        <v/>
      </c>
      <c r="N3199" s="7" t="str">
        <f>IF($D3199="", "", IF(COUNTIF(Budgets!$T$11:$T$20, $D3199)&gt;0, $F$9, IF(COUNTIF(Budgets!$T$22:$T$46, $D3199)&gt;0, $E$9, "")))</f>
        <v/>
      </c>
      <c r="P3199" s="12" t="str">
        <f t="shared" si="247"/>
        <v/>
      </c>
      <c r="R3199" s="12" t="str">
        <f t="shared" si="248"/>
        <v/>
      </c>
      <c r="T3199" s="12" t="str">
        <f ca="1">IFERROR(INDEX(Report!$BE$6:$BE$17, MATCH($P3199, Report!$AZ$6:$AZ$17, 0)), "")</f>
        <v/>
      </c>
      <c r="V3199" s="12" t="str">
        <f t="shared" ca="1" si="249"/>
        <v/>
      </c>
      <c r="X3199" s="12" t="str">
        <f>IF($B3199="", "", IF(OR(ISNUMBER($B3199)=FALSE, $B3199&lt;Report!$AX$6, $B3199&gt;Report!$AY$17), "Red", ""))</f>
        <v/>
      </c>
    </row>
    <row r="3200" spans="1:24" x14ac:dyDescent="0.25">
      <c r="A3200" s="2"/>
      <c r="B3200" s="86"/>
      <c r="C3200" s="87"/>
      <c r="D3200" s="88"/>
      <c r="E3200" s="89"/>
      <c r="F3200" s="90"/>
      <c r="G3200" s="2"/>
      <c r="H3200" s="38" t="str">
        <f t="shared" si="245"/>
        <v/>
      </c>
      <c r="I3200" s="2"/>
      <c r="M3200" s="6" t="str">
        <f t="shared" si="246"/>
        <v/>
      </c>
      <c r="N3200" s="7" t="str">
        <f>IF($D3200="", "", IF(COUNTIF(Budgets!$T$11:$T$20, $D3200)&gt;0, $F$9, IF(COUNTIF(Budgets!$T$22:$T$46, $D3200)&gt;0, $E$9, "")))</f>
        <v/>
      </c>
      <c r="P3200" s="12" t="str">
        <f t="shared" si="247"/>
        <v/>
      </c>
      <c r="R3200" s="12" t="str">
        <f t="shared" si="248"/>
        <v/>
      </c>
      <c r="T3200" s="12" t="str">
        <f ca="1">IFERROR(INDEX(Report!$BE$6:$BE$17, MATCH($P3200, Report!$AZ$6:$AZ$17, 0)), "")</f>
        <v/>
      </c>
      <c r="V3200" s="12" t="str">
        <f t="shared" ca="1" si="249"/>
        <v/>
      </c>
      <c r="X3200" s="12" t="str">
        <f>IF($B3200="", "", IF(OR(ISNUMBER($B3200)=FALSE, $B3200&lt;Report!$AX$6, $B3200&gt;Report!$AY$17), "Red", ""))</f>
        <v/>
      </c>
    </row>
    <row r="3201" spans="1:24" x14ac:dyDescent="0.25">
      <c r="A3201" s="2"/>
      <c r="B3201" s="86"/>
      <c r="C3201" s="87"/>
      <c r="D3201" s="88"/>
      <c r="E3201" s="89"/>
      <c r="F3201" s="90"/>
      <c r="G3201" s="2"/>
      <c r="H3201" s="38" t="str">
        <f t="shared" si="245"/>
        <v/>
      </c>
      <c r="I3201" s="2"/>
      <c r="M3201" s="6" t="str">
        <f t="shared" si="246"/>
        <v/>
      </c>
      <c r="N3201" s="7" t="str">
        <f>IF($D3201="", "", IF(COUNTIF(Budgets!$T$11:$T$20, $D3201)&gt;0, $F$9, IF(COUNTIF(Budgets!$T$22:$T$46, $D3201)&gt;0, $E$9, "")))</f>
        <v/>
      </c>
      <c r="P3201" s="12" t="str">
        <f t="shared" si="247"/>
        <v/>
      </c>
      <c r="R3201" s="12" t="str">
        <f t="shared" si="248"/>
        <v/>
      </c>
      <c r="T3201" s="12" t="str">
        <f ca="1">IFERROR(INDEX(Report!$BE$6:$BE$17, MATCH($P3201, Report!$AZ$6:$AZ$17, 0)), "")</f>
        <v/>
      </c>
      <c r="V3201" s="12" t="str">
        <f t="shared" ca="1" si="249"/>
        <v/>
      </c>
      <c r="X3201" s="12" t="str">
        <f>IF($B3201="", "", IF(OR(ISNUMBER($B3201)=FALSE, $B3201&lt;Report!$AX$6, $B3201&gt;Report!$AY$17), "Red", ""))</f>
        <v/>
      </c>
    </row>
    <row r="3202" spans="1:24" x14ac:dyDescent="0.25">
      <c r="A3202" s="2"/>
      <c r="B3202" s="86"/>
      <c r="C3202" s="87"/>
      <c r="D3202" s="88"/>
      <c r="E3202" s="89"/>
      <c r="F3202" s="90"/>
      <c r="G3202" s="2"/>
      <c r="H3202" s="38" t="str">
        <f t="shared" si="245"/>
        <v/>
      </c>
      <c r="I3202" s="2"/>
      <c r="M3202" s="6" t="str">
        <f t="shared" si="246"/>
        <v/>
      </c>
      <c r="N3202" s="7" t="str">
        <f>IF($D3202="", "", IF(COUNTIF(Budgets!$T$11:$T$20, $D3202)&gt;0, $F$9, IF(COUNTIF(Budgets!$T$22:$T$46, $D3202)&gt;0, $E$9, "")))</f>
        <v/>
      </c>
      <c r="P3202" s="12" t="str">
        <f t="shared" si="247"/>
        <v/>
      </c>
      <c r="R3202" s="12" t="str">
        <f t="shared" si="248"/>
        <v/>
      </c>
      <c r="T3202" s="12" t="str">
        <f ca="1">IFERROR(INDEX(Report!$BE$6:$BE$17, MATCH($P3202, Report!$AZ$6:$AZ$17, 0)), "")</f>
        <v/>
      </c>
      <c r="V3202" s="12" t="str">
        <f t="shared" ca="1" si="249"/>
        <v/>
      </c>
      <c r="X3202" s="12" t="str">
        <f>IF($B3202="", "", IF(OR(ISNUMBER($B3202)=FALSE, $B3202&lt;Report!$AX$6, $B3202&gt;Report!$AY$17), "Red", ""))</f>
        <v/>
      </c>
    </row>
    <row r="3203" spans="1:24" x14ac:dyDescent="0.25">
      <c r="A3203" s="2"/>
      <c r="B3203" s="86"/>
      <c r="C3203" s="87"/>
      <c r="D3203" s="88"/>
      <c r="E3203" s="89"/>
      <c r="F3203" s="90"/>
      <c r="G3203" s="2"/>
      <c r="H3203" s="38" t="str">
        <f t="shared" si="245"/>
        <v/>
      </c>
      <c r="I3203" s="2"/>
      <c r="M3203" s="6" t="str">
        <f t="shared" si="246"/>
        <v/>
      </c>
      <c r="N3203" s="7" t="str">
        <f>IF($D3203="", "", IF(COUNTIF(Budgets!$T$11:$T$20, $D3203)&gt;0, $F$9, IF(COUNTIF(Budgets!$T$22:$T$46, $D3203)&gt;0, $E$9, "")))</f>
        <v/>
      </c>
      <c r="P3203" s="12" t="str">
        <f t="shared" si="247"/>
        <v/>
      </c>
      <c r="R3203" s="12" t="str">
        <f t="shared" si="248"/>
        <v/>
      </c>
      <c r="T3203" s="12" t="str">
        <f ca="1">IFERROR(INDEX(Report!$BE$6:$BE$17, MATCH($P3203, Report!$AZ$6:$AZ$17, 0)), "")</f>
        <v/>
      </c>
      <c r="V3203" s="12" t="str">
        <f t="shared" ca="1" si="249"/>
        <v/>
      </c>
      <c r="X3203" s="12" t="str">
        <f>IF($B3203="", "", IF(OR(ISNUMBER($B3203)=FALSE, $B3203&lt;Report!$AX$6, $B3203&gt;Report!$AY$17), "Red", ""))</f>
        <v/>
      </c>
    </row>
    <row r="3204" spans="1:24" x14ac:dyDescent="0.25">
      <c r="A3204" s="2"/>
      <c r="B3204" s="86"/>
      <c r="C3204" s="87"/>
      <c r="D3204" s="88"/>
      <c r="E3204" s="89"/>
      <c r="F3204" s="90"/>
      <c r="G3204" s="2"/>
      <c r="H3204" s="38" t="str">
        <f t="shared" si="245"/>
        <v/>
      </c>
      <c r="I3204" s="2"/>
      <c r="M3204" s="6" t="str">
        <f t="shared" si="246"/>
        <v/>
      </c>
      <c r="N3204" s="7" t="str">
        <f>IF($D3204="", "", IF(COUNTIF(Budgets!$T$11:$T$20, $D3204)&gt;0, $F$9, IF(COUNTIF(Budgets!$T$22:$T$46, $D3204)&gt;0, $E$9, "")))</f>
        <v/>
      </c>
      <c r="P3204" s="12" t="str">
        <f t="shared" si="247"/>
        <v/>
      </c>
      <c r="R3204" s="12" t="str">
        <f t="shared" si="248"/>
        <v/>
      </c>
      <c r="T3204" s="12" t="str">
        <f ca="1">IFERROR(INDEX(Report!$BE$6:$BE$17, MATCH($P3204, Report!$AZ$6:$AZ$17, 0)), "")</f>
        <v/>
      </c>
      <c r="V3204" s="12" t="str">
        <f t="shared" ca="1" si="249"/>
        <v/>
      </c>
      <c r="X3204" s="12" t="str">
        <f>IF($B3204="", "", IF(OR(ISNUMBER($B3204)=FALSE, $B3204&lt;Report!$AX$6, $B3204&gt;Report!$AY$17), "Red", ""))</f>
        <v/>
      </c>
    </row>
    <row r="3205" spans="1:24" x14ac:dyDescent="0.25">
      <c r="A3205" s="2"/>
      <c r="B3205" s="86"/>
      <c r="C3205" s="87"/>
      <c r="D3205" s="88"/>
      <c r="E3205" s="89"/>
      <c r="F3205" s="90"/>
      <c r="G3205" s="2"/>
      <c r="H3205" s="38" t="str">
        <f t="shared" si="245"/>
        <v/>
      </c>
      <c r="I3205" s="2"/>
      <c r="M3205" s="6" t="str">
        <f t="shared" si="246"/>
        <v/>
      </c>
      <c r="N3205" s="7" t="str">
        <f>IF($D3205="", "", IF(COUNTIF(Budgets!$T$11:$T$20, $D3205)&gt;0, $F$9, IF(COUNTIF(Budgets!$T$22:$T$46, $D3205)&gt;0, $E$9, "")))</f>
        <v/>
      </c>
      <c r="P3205" s="12" t="str">
        <f t="shared" si="247"/>
        <v/>
      </c>
      <c r="R3205" s="12" t="str">
        <f t="shared" si="248"/>
        <v/>
      </c>
      <c r="T3205" s="12" t="str">
        <f ca="1">IFERROR(INDEX(Report!$BE$6:$BE$17, MATCH($P3205, Report!$AZ$6:$AZ$17, 0)), "")</f>
        <v/>
      </c>
      <c r="V3205" s="12" t="str">
        <f t="shared" ca="1" si="249"/>
        <v/>
      </c>
      <c r="X3205" s="12" t="str">
        <f>IF($B3205="", "", IF(OR(ISNUMBER($B3205)=FALSE, $B3205&lt;Report!$AX$6, $B3205&gt;Report!$AY$17), "Red", ""))</f>
        <v/>
      </c>
    </row>
    <row r="3206" spans="1:24" x14ac:dyDescent="0.25">
      <c r="A3206" s="2"/>
      <c r="B3206" s="86"/>
      <c r="C3206" s="87"/>
      <c r="D3206" s="88"/>
      <c r="E3206" s="89"/>
      <c r="F3206" s="90"/>
      <c r="G3206" s="2"/>
      <c r="H3206" s="38" t="str">
        <f t="shared" si="245"/>
        <v/>
      </c>
      <c r="I3206" s="2"/>
      <c r="M3206" s="6" t="str">
        <f t="shared" si="246"/>
        <v/>
      </c>
      <c r="N3206" s="7" t="str">
        <f>IF($D3206="", "", IF(COUNTIF(Budgets!$T$11:$T$20, $D3206)&gt;0, $F$9, IF(COUNTIF(Budgets!$T$22:$T$46, $D3206)&gt;0, $E$9, "")))</f>
        <v/>
      </c>
      <c r="P3206" s="12" t="str">
        <f t="shared" si="247"/>
        <v/>
      </c>
      <c r="R3206" s="12" t="str">
        <f t="shared" si="248"/>
        <v/>
      </c>
      <c r="T3206" s="12" t="str">
        <f ca="1">IFERROR(INDEX(Report!$BE$6:$BE$17, MATCH($P3206, Report!$AZ$6:$AZ$17, 0)), "")</f>
        <v/>
      </c>
      <c r="V3206" s="12" t="str">
        <f t="shared" ca="1" si="249"/>
        <v/>
      </c>
      <c r="X3206" s="12" t="str">
        <f>IF($B3206="", "", IF(OR(ISNUMBER($B3206)=FALSE, $B3206&lt;Report!$AX$6, $B3206&gt;Report!$AY$17), "Red", ""))</f>
        <v/>
      </c>
    </row>
    <row r="3207" spans="1:24" x14ac:dyDescent="0.25">
      <c r="A3207" s="2"/>
      <c r="B3207" s="86"/>
      <c r="C3207" s="87"/>
      <c r="D3207" s="88"/>
      <c r="E3207" s="89"/>
      <c r="F3207" s="90"/>
      <c r="G3207" s="2"/>
      <c r="H3207" s="38" t="str">
        <f t="shared" si="245"/>
        <v/>
      </c>
      <c r="I3207" s="2"/>
      <c r="M3207" s="6" t="str">
        <f t="shared" si="246"/>
        <v/>
      </c>
      <c r="N3207" s="7" t="str">
        <f>IF($D3207="", "", IF(COUNTIF(Budgets!$T$11:$T$20, $D3207)&gt;0, $F$9, IF(COUNTIF(Budgets!$T$22:$T$46, $D3207)&gt;0, $E$9, "")))</f>
        <v/>
      </c>
      <c r="P3207" s="12" t="str">
        <f t="shared" si="247"/>
        <v/>
      </c>
      <c r="R3207" s="12" t="str">
        <f t="shared" si="248"/>
        <v/>
      </c>
      <c r="T3207" s="12" t="str">
        <f ca="1">IFERROR(INDEX(Report!$BE$6:$BE$17, MATCH($P3207, Report!$AZ$6:$AZ$17, 0)), "")</f>
        <v/>
      </c>
      <c r="V3207" s="12" t="str">
        <f t="shared" ca="1" si="249"/>
        <v/>
      </c>
      <c r="X3207" s="12" t="str">
        <f>IF($B3207="", "", IF(OR(ISNUMBER($B3207)=FALSE, $B3207&lt;Report!$AX$6, $B3207&gt;Report!$AY$17), "Red", ""))</f>
        <v/>
      </c>
    </row>
    <row r="3208" spans="1:24" x14ac:dyDescent="0.25">
      <c r="A3208" s="2"/>
      <c r="B3208" s="86"/>
      <c r="C3208" s="87"/>
      <c r="D3208" s="88"/>
      <c r="E3208" s="89"/>
      <c r="F3208" s="90"/>
      <c r="G3208" s="2"/>
      <c r="H3208" s="38" t="str">
        <f t="shared" si="245"/>
        <v/>
      </c>
      <c r="I3208" s="2"/>
      <c r="M3208" s="6" t="str">
        <f t="shared" si="246"/>
        <v/>
      </c>
      <c r="N3208" s="7" t="str">
        <f>IF($D3208="", "", IF(COUNTIF(Budgets!$T$11:$T$20, $D3208)&gt;0, $F$9, IF(COUNTIF(Budgets!$T$22:$T$46, $D3208)&gt;0, $E$9, "")))</f>
        <v/>
      </c>
      <c r="P3208" s="12" t="str">
        <f t="shared" si="247"/>
        <v/>
      </c>
      <c r="R3208" s="12" t="str">
        <f t="shared" si="248"/>
        <v/>
      </c>
      <c r="T3208" s="12" t="str">
        <f ca="1">IFERROR(INDEX(Report!$BE$6:$BE$17, MATCH($P3208, Report!$AZ$6:$AZ$17, 0)), "")</f>
        <v/>
      </c>
      <c r="V3208" s="12" t="str">
        <f t="shared" ca="1" si="249"/>
        <v/>
      </c>
      <c r="X3208" s="12" t="str">
        <f>IF($B3208="", "", IF(OR(ISNUMBER($B3208)=FALSE, $B3208&lt;Report!$AX$6, $B3208&gt;Report!$AY$17), "Red", ""))</f>
        <v/>
      </c>
    </row>
    <row r="3209" spans="1:24" x14ac:dyDescent="0.25">
      <c r="A3209" s="2"/>
      <c r="B3209" s="86"/>
      <c r="C3209" s="87"/>
      <c r="D3209" s="88"/>
      <c r="E3209" s="89"/>
      <c r="F3209" s="90"/>
      <c r="G3209" s="2"/>
      <c r="H3209" s="38" t="str">
        <f t="shared" si="245"/>
        <v/>
      </c>
      <c r="I3209" s="2"/>
      <c r="M3209" s="6" t="str">
        <f t="shared" si="246"/>
        <v/>
      </c>
      <c r="N3209" s="7" t="str">
        <f>IF($D3209="", "", IF(COUNTIF(Budgets!$T$11:$T$20, $D3209)&gt;0, $F$9, IF(COUNTIF(Budgets!$T$22:$T$46, $D3209)&gt;0, $E$9, "")))</f>
        <v/>
      </c>
      <c r="P3209" s="12" t="str">
        <f t="shared" si="247"/>
        <v/>
      </c>
      <c r="R3209" s="12" t="str">
        <f t="shared" si="248"/>
        <v/>
      </c>
      <c r="T3209" s="12" t="str">
        <f ca="1">IFERROR(INDEX(Report!$BE$6:$BE$17, MATCH($P3209, Report!$AZ$6:$AZ$17, 0)), "")</f>
        <v/>
      </c>
      <c r="V3209" s="12" t="str">
        <f t="shared" ca="1" si="249"/>
        <v/>
      </c>
      <c r="X3209" s="12" t="str">
        <f>IF($B3209="", "", IF(OR(ISNUMBER($B3209)=FALSE, $B3209&lt;Report!$AX$6, $B3209&gt;Report!$AY$17), "Red", ""))</f>
        <v/>
      </c>
    </row>
    <row r="3210" spans="1:24" x14ac:dyDescent="0.25">
      <c r="A3210" s="2"/>
      <c r="B3210" s="86"/>
      <c r="C3210" s="87"/>
      <c r="D3210" s="88"/>
      <c r="E3210" s="89"/>
      <c r="F3210" s="90"/>
      <c r="G3210" s="2"/>
      <c r="H3210" s="38" t="str">
        <f t="shared" si="245"/>
        <v/>
      </c>
      <c r="I3210" s="2"/>
      <c r="M3210" s="6" t="str">
        <f t="shared" si="246"/>
        <v/>
      </c>
      <c r="N3210" s="7" t="str">
        <f>IF($D3210="", "", IF(COUNTIF(Budgets!$T$11:$T$20, $D3210)&gt;0, $F$9, IF(COUNTIF(Budgets!$T$22:$T$46, $D3210)&gt;0, $E$9, "")))</f>
        <v/>
      </c>
      <c r="P3210" s="12" t="str">
        <f t="shared" si="247"/>
        <v/>
      </c>
      <c r="R3210" s="12" t="str">
        <f t="shared" si="248"/>
        <v/>
      </c>
      <c r="T3210" s="12" t="str">
        <f ca="1">IFERROR(INDEX(Report!$BE$6:$BE$17, MATCH($P3210, Report!$AZ$6:$AZ$17, 0)), "")</f>
        <v/>
      </c>
      <c r="V3210" s="12" t="str">
        <f t="shared" ca="1" si="249"/>
        <v/>
      </c>
      <c r="X3210" s="12" t="str">
        <f>IF($B3210="", "", IF(OR(ISNUMBER($B3210)=FALSE, $B3210&lt;Report!$AX$6, $B3210&gt;Report!$AY$17), "Red", ""))</f>
        <v/>
      </c>
    </row>
    <row r="3211" spans="1:24" x14ac:dyDescent="0.25">
      <c r="A3211" s="2"/>
      <c r="B3211" s="86"/>
      <c r="C3211" s="87"/>
      <c r="D3211" s="88"/>
      <c r="E3211" s="89"/>
      <c r="F3211" s="90"/>
      <c r="G3211" s="2"/>
      <c r="H3211" s="38" t="str">
        <f t="shared" si="245"/>
        <v/>
      </c>
      <c r="I3211" s="2"/>
      <c r="M3211" s="6" t="str">
        <f t="shared" si="246"/>
        <v/>
      </c>
      <c r="N3211" s="7" t="str">
        <f>IF($D3211="", "", IF(COUNTIF(Budgets!$T$11:$T$20, $D3211)&gt;0, $F$9, IF(COUNTIF(Budgets!$T$22:$T$46, $D3211)&gt;0, $E$9, "")))</f>
        <v/>
      </c>
      <c r="P3211" s="12" t="str">
        <f t="shared" si="247"/>
        <v/>
      </c>
      <c r="R3211" s="12" t="str">
        <f t="shared" si="248"/>
        <v/>
      </c>
      <c r="T3211" s="12" t="str">
        <f ca="1">IFERROR(INDEX(Report!$BE$6:$BE$17, MATCH($P3211, Report!$AZ$6:$AZ$17, 0)), "")</f>
        <v/>
      </c>
      <c r="V3211" s="12" t="str">
        <f t="shared" ca="1" si="249"/>
        <v/>
      </c>
      <c r="X3211" s="12" t="str">
        <f>IF($B3211="", "", IF(OR(ISNUMBER($B3211)=FALSE, $B3211&lt;Report!$AX$6, $B3211&gt;Report!$AY$17), "Red", ""))</f>
        <v/>
      </c>
    </row>
    <row r="3212" spans="1:24" x14ac:dyDescent="0.25">
      <c r="A3212" s="2"/>
      <c r="B3212" s="86"/>
      <c r="C3212" s="87"/>
      <c r="D3212" s="88"/>
      <c r="E3212" s="89"/>
      <c r="F3212" s="90"/>
      <c r="G3212" s="2"/>
      <c r="H3212" s="38" t="str">
        <f t="shared" ref="H3212:H3275" si="250">IF(OR($M3212="", $N3212=""), "", IF($M3212=$N3212, "", $H$9))</f>
        <v/>
      </c>
      <c r="I3212" s="2"/>
      <c r="M3212" s="6" t="str">
        <f t="shared" ref="M3212:M3275" si="251">IF(AND($E3212="", $F3212=""), "", IF(AND(NOT($E3212=""), NOT($F3212="")), "", IF($E3212="", $F$9, IF($F3212="", $E$9, ""))))</f>
        <v/>
      </c>
      <c r="N3212" s="7" t="str">
        <f>IF($D3212="", "", IF(COUNTIF(Budgets!$T$11:$T$20, $D3212)&gt;0, $F$9, IF(COUNTIF(Budgets!$T$22:$T$46, $D3212)&gt;0, $E$9, "")))</f>
        <v/>
      </c>
      <c r="P3212" s="12" t="str">
        <f t="shared" ref="P3212:P3275" si="252">IF($B3212="", "", IFERROR(TEXT($B3212, "mmm yyyy"), ""))</f>
        <v/>
      </c>
      <c r="R3212" s="12" t="str">
        <f t="shared" ref="R3212:R3275" si="253">IF(OR($P3212="", $D3212=""), "", CONCATENATE($D3212, " - ", $P3212))</f>
        <v/>
      </c>
      <c r="T3212" s="12" t="str">
        <f ca="1">IFERROR(INDEX(Report!$BE$6:$BE$17, MATCH($P3212, Report!$AZ$6:$AZ$17, 0)), "")</f>
        <v/>
      </c>
      <c r="V3212" s="12" t="str">
        <f t="shared" ref="V3212:V3275" ca="1" si="254">IF($T3212="X", IF($D3212="", "", $D3212), "")</f>
        <v/>
      </c>
      <c r="X3212" s="12" t="str">
        <f>IF($B3212="", "", IF(OR(ISNUMBER($B3212)=FALSE, $B3212&lt;Report!$AX$6, $B3212&gt;Report!$AY$17), "Red", ""))</f>
        <v/>
      </c>
    </row>
    <row r="3213" spans="1:24" x14ac:dyDescent="0.25">
      <c r="A3213" s="2"/>
      <c r="B3213" s="86"/>
      <c r="C3213" s="87"/>
      <c r="D3213" s="88"/>
      <c r="E3213" s="89"/>
      <c r="F3213" s="90"/>
      <c r="G3213" s="2"/>
      <c r="H3213" s="38" t="str">
        <f t="shared" si="250"/>
        <v/>
      </c>
      <c r="I3213" s="2"/>
      <c r="M3213" s="6" t="str">
        <f t="shared" si="251"/>
        <v/>
      </c>
      <c r="N3213" s="7" t="str">
        <f>IF($D3213="", "", IF(COUNTIF(Budgets!$T$11:$T$20, $D3213)&gt;0, $F$9, IF(COUNTIF(Budgets!$T$22:$T$46, $D3213)&gt;0, $E$9, "")))</f>
        <v/>
      </c>
      <c r="P3213" s="12" t="str">
        <f t="shared" si="252"/>
        <v/>
      </c>
      <c r="R3213" s="12" t="str">
        <f t="shared" si="253"/>
        <v/>
      </c>
      <c r="T3213" s="12" t="str">
        <f ca="1">IFERROR(INDEX(Report!$BE$6:$BE$17, MATCH($P3213, Report!$AZ$6:$AZ$17, 0)), "")</f>
        <v/>
      </c>
      <c r="V3213" s="12" t="str">
        <f t="shared" ca="1" si="254"/>
        <v/>
      </c>
      <c r="X3213" s="12" t="str">
        <f>IF($B3213="", "", IF(OR(ISNUMBER($B3213)=FALSE, $B3213&lt;Report!$AX$6, $B3213&gt;Report!$AY$17), "Red", ""))</f>
        <v/>
      </c>
    </row>
    <row r="3214" spans="1:24" x14ac:dyDescent="0.25">
      <c r="A3214" s="2"/>
      <c r="B3214" s="86"/>
      <c r="C3214" s="87"/>
      <c r="D3214" s="88"/>
      <c r="E3214" s="89"/>
      <c r="F3214" s="90"/>
      <c r="G3214" s="2"/>
      <c r="H3214" s="38" t="str">
        <f t="shared" si="250"/>
        <v/>
      </c>
      <c r="I3214" s="2"/>
      <c r="M3214" s="6" t="str">
        <f t="shared" si="251"/>
        <v/>
      </c>
      <c r="N3214" s="7" t="str">
        <f>IF($D3214="", "", IF(COUNTIF(Budgets!$T$11:$T$20, $D3214)&gt;0, $F$9, IF(COUNTIF(Budgets!$T$22:$T$46, $D3214)&gt;0, $E$9, "")))</f>
        <v/>
      </c>
      <c r="P3214" s="12" t="str">
        <f t="shared" si="252"/>
        <v/>
      </c>
      <c r="R3214" s="12" t="str">
        <f t="shared" si="253"/>
        <v/>
      </c>
      <c r="T3214" s="12" t="str">
        <f ca="1">IFERROR(INDEX(Report!$BE$6:$BE$17, MATCH($P3214, Report!$AZ$6:$AZ$17, 0)), "")</f>
        <v/>
      </c>
      <c r="V3214" s="12" t="str">
        <f t="shared" ca="1" si="254"/>
        <v/>
      </c>
      <c r="X3214" s="12" t="str">
        <f>IF($B3214="", "", IF(OR(ISNUMBER($B3214)=FALSE, $B3214&lt;Report!$AX$6, $B3214&gt;Report!$AY$17), "Red", ""))</f>
        <v/>
      </c>
    </row>
    <row r="3215" spans="1:24" x14ac:dyDescent="0.25">
      <c r="A3215" s="2"/>
      <c r="B3215" s="86"/>
      <c r="C3215" s="87"/>
      <c r="D3215" s="88"/>
      <c r="E3215" s="89"/>
      <c r="F3215" s="90"/>
      <c r="G3215" s="2"/>
      <c r="H3215" s="38" t="str">
        <f t="shared" si="250"/>
        <v/>
      </c>
      <c r="I3215" s="2"/>
      <c r="M3215" s="6" t="str">
        <f t="shared" si="251"/>
        <v/>
      </c>
      <c r="N3215" s="7" t="str">
        <f>IF($D3215="", "", IF(COUNTIF(Budgets!$T$11:$T$20, $D3215)&gt;0, $F$9, IF(COUNTIF(Budgets!$T$22:$T$46, $D3215)&gt;0, $E$9, "")))</f>
        <v/>
      </c>
      <c r="P3215" s="12" t="str">
        <f t="shared" si="252"/>
        <v/>
      </c>
      <c r="R3215" s="12" t="str">
        <f t="shared" si="253"/>
        <v/>
      </c>
      <c r="T3215" s="12" t="str">
        <f ca="1">IFERROR(INDEX(Report!$BE$6:$BE$17, MATCH($P3215, Report!$AZ$6:$AZ$17, 0)), "")</f>
        <v/>
      </c>
      <c r="V3215" s="12" t="str">
        <f t="shared" ca="1" si="254"/>
        <v/>
      </c>
      <c r="X3215" s="12" t="str">
        <f>IF($B3215="", "", IF(OR(ISNUMBER($B3215)=FALSE, $B3215&lt;Report!$AX$6, $B3215&gt;Report!$AY$17), "Red", ""))</f>
        <v/>
      </c>
    </row>
    <row r="3216" spans="1:24" x14ac:dyDescent="0.25">
      <c r="A3216" s="2"/>
      <c r="B3216" s="86"/>
      <c r="C3216" s="87"/>
      <c r="D3216" s="88"/>
      <c r="E3216" s="89"/>
      <c r="F3216" s="90"/>
      <c r="G3216" s="2"/>
      <c r="H3216" s="38" t="str">
        <f t="shared" si="250"/>
        <v/>
      </c>
      <c r="I3216" s="2"/>
      <c r="M3216" s="6" t="str">
        <f t="shared" si="251"/>
        <v/>
      </c>
      <c r="N3216" s="7" t="str">
        <f>IF($D3216="", "", IF(COUNTIF(Budgets!$T$11:$T$20, $D3216)&gt;0, $F$9, IF(COUNTIF(Budgets!$T$22:$T$46, $D3216)&gt;0, $E$9, "")))</f>
        <v/>
      </c>
      <c r="P3216" s="12" t="str">
        <f t="shared" si="252"/>
        <v/>
      </c>
      <c r="R3216" s="12" t="str">
        <f t="shared" si="253"/>
        <v/>
      </c>
      <c r="T3216" s="12" t="str">
        <f ca="1">IFERROR(INDEX(Report!$BE$6:$BE$17, MATCH($P3216, Report!$AZ$6:$AZ$17, 0)), "")</f>
        <v/>
      </c>
      <c r="V3216" s="12" t="str">
        <f t="shared" ca="1" si="254"/>
        <v/>
      </c>
      <c r="X3216" s="12" t="str">
        <f>IF($B3216="", "", IF(OR(ISNUMBER($B3216)=FALSE, $B3216&lt;Report!$AX$6, $B3216&gt;Report!$AY$17), "Red", ""))</f>
        <v/>
      </c>
    </row>
    <row r="3217" spans="1:24" x14ac:dyDescent="0.25">
      <c r="A3217" s="2"/>
      <c r="B3217" s="86"/>
      <c r="C3217" s="87"/>
      <c r="D3217" s="88"/>
      <c r="E3217" s="89"/>
      <c r="F3217" s="90"/>
      <c r="G3217" s="2"/>
      <c r="H3217" s="38" t="str">
        <f t="shared" si="250"/>
        <v/>
      </c>
      <c r="I3217" s="2"/>
      <c r="M3217" s="6" t="str">
        <f t="shared" si="251"/>
        <v/>
      </c>
      <c r="N3217" s="7" t="str">
        <f>IF($D3217="", "", IF(COUNTIF(Budgets!$T$11:$T$20, $D3217)&gt;0, $F$9, IF(COUNTIF(Budgets!$T$22:$T$46, $D3217)&gt;0, $E$9, "")))</f>
        <v/>
      </c>
      <c r="P3217" s="12" t="str">
        <f t="shared" si="252"/>
        <v/>
      </c>
      <c r="R3217" s="12" t="str">
        <f t="shared" si="253"/>
        <v/>
      </c>
      <c r="T3217" s="12" t="str">
        <f ca="1">IFERROR(INDEX(Report!$BE$6:$BE$17, MATCH($P3217, Report!$AZ$6:$AZ$17, 0)), "")</f>
        <v/>
      </c>
      <c r="V3217" s="12" t="str">
        <f t="shared" ca="1" si="254"/>
        <v/>
      </c>
      <c r="X3217" s="12" t="str">
        <f>IF($B3217="", "", IF(OR(ISNUMBER($B3217)=FALSE, $B3217&lt;Report!$AX$6, $B3217&gt;Report!$AY$17), "Red", ""))</f>
        <v/>
      </c>
    </row>
    <row r="3218" spans="1:24" x14ac:dyDescent="0.25">
      <c r="A3218" s="2"/>
      <c r="B3218" s="86"/>
      <c r="C3218" s="87"/>
      <c r="D3218" s="88"/>
      <c r="E3218" s="89"/>
      <c r="F3218" s="90"/>
      <c r="G3218" s="2"/>
      <c r="H3218" s="38" t="str">
        <f t="shared" si="250"/>
        <v/>
      </c>
      <c r="I3218" s="2"/>
      <c r="M3218" s="6" t="str">
        <f t="shared" si="251"/>
        <v/>
      </c>
      <c r="N3218" s="7" t="str">
        <f>IF($D3218="", "", IF(COUNTIF(Budgets!$T$11:$T$20, $D3218)&gt;0, $F$9, IF(COUNTIF(Budgets!$T$22:$T$46, $D3218)&gt;0, $E$9, "")))</f>
        <v/>
      </c>
      <c r="P3218" s="12" t="str">
        <f t="shared" si="252"/>
        <v/>
      </c>
      <c r="R3218" s="12" t="str">
        <f t="shared" si="253"/>
        <v/>
      </c>
      <c r="T3218" s="12" t="str">
        <f ca="1">IFERROR(INDEX(Report!$BE$6:$BE$17, MATCH($P3218, Report!$AZ$6:$AZ$17, 0)), "")</f>
        <v/>
      </c>
      <c r="V3218" s="12" t="str">
        <f t="shared" ca="1" si="254"/>
        <v/>
      </c>
      <c r="X3218" s="12" t="str">
        <f>IF($B3218="", "", IF(OR(ISNUMBER($B3218)=FALSE, $B3218&lt;Report!$AX$6, $B3218&gt;Report!$AY$17), "Red", ""))</f>
        <v/>
      </c>
    </row>
    <row r="3219" spans="1:24" x14ac:dyDescent="0.25">
      <c r="A3219" s="2"/>
      <c r="B3219" s="86"/>
      <c r="C3219" s="87"/>
      <c r="D3219" s="88"/>
      <c r="E3219" s="89"/>
      <c r="F3219" s="90"/>
      <c r="G3219" s="2"/>
      <c r="H3219" s="38" t="str">
        <f t="shared" si="250"/>
        <v/>
      </c>
      <c r="I3219" s="2"/>
      <c r="M3219" s="6" t="str">
        <f t="shared" si="251"/>
        <v/>
      </c>
      <c r="N3219" s="7" t="str">
        <f>IF($D3219="", "", IF(COUNTIF(Budgets!$T$11:$T$20, $D3219)&gt;0, $F$9, IF(COUNTIF(Budgets!$T$22:$T$46, $D3219)&gt;0, $E$9, "")))</f>
        <v/>
      </c>
      <c r="P3219" s="12" t="str">
        <f t="shared" si="252"/>
        <v/>
      </c>
      <c r="R3219" s="12" t="str">
        <f t="shared" si="253"/>
        <v/>
      </c>
      <c r="T3219" s="12" t="str">
        <f ca="1">IFERROR(INDEX(Report!$BE$6:$BE$17, MATCH($P3219, Report!$AZ$6:$AZ$17, 0)), "")</f>
        <v/>
      </c>
      <c r="V3219" s="12" t="str">
        <f t="shared" ca="1" si="254"/>
        <v/>
      </c>
      <c r="X3219" s="12" t="str">
        <f>IF($B3219="", "", IF(OR(ISNUMBER($B3219)=FALSE, $B3219&lt;Report!$AX$6, $B3219&gt;Report!$AY$17), "Red", ""))</f>
        <v/>
      </c>
    </row>
    <row r="3220" spans="1:24" x14ac:dyDescent="0.25">
      <c r="A3220" s="2"/>
      <c r="B3220" s="86"/>
      <c r="C3220" s="87"/>
      <c r="D3220" s="88"/>
      <c r="E3220" s="89"/>
      <c r="F3220" s="90"/>
      <c r="G3220" s="2"/>
      <c r="H3220" s="38" t="str">
        <f t="shared" si="250"/>
        <v/>
      </c>
      <c r="I3220" s="2"/>
      <c r="M3220" s="6" t="str">
        <f t="shared" si="251"/>
        <v/>
      </c>
      <c r="N3220" s="7" t="str">
        <f>IF($D3220="", "", IF(COUNTIF(Budgets!$T$11:$T$20, $D3220)&gt;0, $F$9, IF(COUNTIF(Budgets!$T$22:$T$46, $D3220)&gt;0, $E$9, "")))</f>
        <v/>
      </c>
      <c r="P3220" s="12" t="str">
        <f t="shared" si="252"/>
        <v/>
      </c>
      <c r="R3220" s="12" t="str">
        <f t="shared" si="253"/>
        <v/>
      </c>
      <c r="T3220" s="12" t="str">
        <f ca="1">IFERROR(INDEX(Report!$BE$6:$BE$17, MATCH($P3220, Report!$AZ$6:$AZ$17, 0)), "")</f>
        <v/>
      </c>
      <c r="V3220" s="12" t="str">
        <f t="shared" ca="1" si="254"/>
        <v/>
      </c>
      <c r="X3220" s="12" t="str">
        <f>IF($B3220="", "", IF(OR(ISNUMBER($B3220)=FALSE, $B3220&lt;Report!$AX$6, $B3220&gt;Report!$AY$17), "Red", ""))</f>
        <v/>
      </c>
    </row>
    <row r="3221" spans="1:24" x14ac:dyDescent="0.25">
      <c r="A3221" s="2"/>
      <c r="B3221" s="86"/>
      <c r="C3221" s="87"/>
      <c r="D3221" s="88"/>
      <c r="E3221" s="89"/>
      <c r="F3221" s="90"/>
      <c r="G3221" s="2"/>
      <c r="H3221" s="38" t="str">
        <f t="shared" si="250"/>
        <v/>
      </c>
      <c r="I3221" s="2"/>
      <c r="M3221" s="6" t="str">
        <f t="shared" si="251"/>
        <v/>
      </c>
      <c r="N3221" s="7" t="str">
        <f>IF($D3221="", "", IF(COUNTIF(Budgets!$T$11:$T$20, $D3221)&gt;0, $F$9, IF(COUNTIF(Budgets!$T$22:$T$46, $D3221)&gt;0, $E$9, "")))</f>
        <v/>
      </c>
      <c r="P3221" s="12" t="str">
        <f t="shared" si="252"/>
        <v/>
      </c>
      <c r="R3221" s="12" t="str">
        <f t="shared" si="253"/>
        <v/>
      </c>
      <c r="T3221" s="12" t="str">
        <f ca="1">IFERROR(INDEX(Report!$BE$6:$BE$17, MATCH($P3221, Report!$AZ$6:$AZ$17, 0)), "")</f>
        <v/>
      </c>
      <c r="V3221" s="12" t="str">
        <f t="shared" ca="1" si="254"/>
        <v/>
      </c>
      <c r="X3221" s="12" t="str">
        <f>IF($B3221="", "", IF(OR(ISNUMBER($B3221)=FALSE, $B3221&lt;Report!$AX$6, $B3221&gt;Report!$AY$17), "Red", ""))</f>
        <v/>
      </c>
    </row>
    <row r="3222" spans="1:24" x14ac:dyDescent="0.25">
      <c r="A3222" s="2"/>
      <c r="B3222" s="86"/>
      <c r="C3222" s="87"/>
      <c r="D3222" s="88"/>
      <c r="E3222" s="89"/>
      <c r="F3222" s="90"/>
      <c r="G3222" s="2"/>
      <c r="H3222" s="38" t="str">
        <f t="shared" si="250"/>
        <v/>
      </c>
      <c r="I3222" s="2"/>
      <c r="M3222" s="6" t="str">
        <f t="shared" si="251"/>
        <v/>
      </c>
      <c r="N3222" s="7" t="str">
        <f>IF($D3222="", "", IF(COUNTIF(Budgets!$T$11:$T$20, $D3222)&gt;0, $F$9, IF(COUNTIF(Budgets!$T$22:$T$46, $D3222)&gt;0, $E$9, "")))</f>
        <v/>
      </c>
      <c r="P3222" s="12" t="str">
        <f t="shared" si="252"/>
        <v/>
      </c>
      <c r="R3222" s="12" t="str">
        <f t="shared" si="253"/>
        <v/>
      </c>
      <c r="T3222" s="12" t="str">
        <f ca="1">IFERROR(INDEX(Report!$BE$6:$BE$17, MATCH($P3222, Report!$AZ$6:$AZ$17, 0)), "")</f>
        <v/>
      </c>
      <c r="V3222" s="12" t="str">
        <f t="shared" ca="1" si="254"/>
        <v/>
      </c>
      <c r="X3222" s="12" t="str">
        <f>IF($B3222="", "", IF(OR(ISNUMBER($B3222)=FALSE, $B3222&lt;Report!$AX$6, $B3222&gt;Report!$AY$17), "Red", ""))</f>
        <v/>
      </c>
    </row>
    <row r="3223" spans="1:24" x14ac:dyDescent="0.25">
      <c r="A3223" s="2"/>
      <c r="B3223" s="86"/>
      <c r="C3223" s="87"/>
      <c r="D3223" s="88"/>
      <c r="E3223" s="89"/>
      <c r="F3223" s="90"/>
      <c r="G3223" s="2"/>
      <c r="H3223" s="38" t="str">
        <f t="shared" si="250"/>
        <v/>
      </c>
      <c r="I3223" s="2"/>
      <c r="M3223" s="6" t="str">
        <f t="shared" si="251"/>
        <v/>
      </c>
      <c r="N3223" s="7" t="str">
        <f>IF($D3223="", "", IF(COUNTIF(Budgets!$T$11:$T$20, $D3223)&gt;0, $F$9, IF(COUNTIF(Budgets!$T$22:$T$46, $D3223)&gt;0, $E$9, "")))</f>
        <v/>
      </c>
      <c r="P3223" s="12" t="str">
        <f t="shared" si="252"/>
        <v/>
      </c>
      <c r="R3223" s="12" t="str">
        <f t="shared" si="253"/>
        <v/>
      </c>
      <c r="T3223" s="12" t="str">
        <f ca="1">IFERROR(INDEX(Report!$BE$6:$BE$17, MATCH($P3223, Report!$AZ$6:$AZ$17, 0)), "")</f>
        <v/>
      </c>
      <c r="V3223" s="12" t="str">
        <f t="shared" ca="1" si="254"/>
        <v/>
      </c>
      <c r="X3223" s="12" t="str">
        <f>IF($B3223="", "", IF(OR(ISNUMBER($B3223)=FALSE, $B3223&lt;Report!$AX$6, $B3223&gt;Report!$AY$17), "Red", ""))</f>
        <v/>
      </c>
    </row>
    <row r="3224" spans="1:24" x14ac:dyDescent="0.25">
      <c r="A3224" s="2"/>
      <c r="B3224" s="86"/>
      <c r="C3224" s="87"/>
      <c r="D3224" s="88"/>
      <c r="E3224" s="89"/>
      <c r="F3224" s="90"/>
      <c r="G3224" s="2"/>
      <c r="H3224" s="38" t="str">
        <f t="shared" si="250"/>
        <v/>
      </c>
      <c r="I3224" s="2"/>
      <c r="M3224" s="6" t="str">
        <f t="shared" si="251"/>
        <v/>
      </c>
      <c r="N3224" s="7" t="str">
        <f>IF($D3224="", "", IF(COUNTIF(Budgets!$T$11:$T$20, $D3224)&gt;0, $F$9, IF(COUNTIF(Budgets!$T$22:$T$46, $D3224)&gt;0, $E$9, "")))</f>
        <v/>
      </c>
      <c r="P3224" s="12" t="str">
        <f t="shared" si="252"/>
        <v/>
      </c>
      <c r="R3224" s="12" t="str">
        <f t="shared" si="253"/>
        <v/>
      </c>
      <c r="T3224" s="12" t="str">
        <f ca="1">IFERROR(INDEX(Report!$BE$6:$BE$17, MATCH($P3224, Report!$AZ$6:$AZ$17, 0)), "")</f>
        <v/>
      </c>
      <c r="V3224" s="12" t="str">
        <f t="shared" ca="1" si="254"/>
        <v/>
      </c>
      <c r="X3224" s="12" t="str">
        <f>IF($B3224="", "", IF(OR(ISNUMBER($B3224)=FALSE, $B3224&lt;Report!$AX$6, $B3224&gt;Report!$AY$17), "Red", ""))</f>
        <v/>
      </c>
    </row>
    <row r="3225" spans="1:24" x14ac:dyDescent="0.25">
      <c r="A3225" s="2"/>
      <c r="B3225" s="86"/>
      <c r="C3225" s="87"/>
      <c r="D3225" s="88"/>
      <c r="E3225" s="89"/>
      <c r="F3225" s="90"/>
      <c r="G3225" s="2"/>
      <c r="H3225" s="38" t="str">
        <f t="shared" si="250"/>
        <v/>
      </c>
      <c r="I3225" s="2"/>
      <c r="M3225" s="6" t="str">
        <f t="shared" si="251"/>
        <v/>
      </c>
      <c r="N3225" s="7" t="str">
        <f>IF($D3225="", "", IF(COUNTIF(Budgets!$T$11:$T$20, $D3225)&gt;0, $F$9, IF(COUNTIF(Budgets!$T$22:$T$46, $D3225)&gt;0, $E$9, "")))</f>
        <v/>
      </c>
      <c r="P3225" s="12" t="str">
        <f t="shared" si="252"/>
        <v/>
      </c>
      <c r="R3225" s="12" t="str">
        <f t="shared" si="253"/>
        <v/>
      </c>
      <c r="T3225" s="12" t="str">
        <f ca="1">IFERROR(INDEX(Report!$BE$6:$BE$17, MATCH($P3225, Report!$AZ$6:$AZ$17, 0)), "")</f>
        <v/>
      </c>
      <c r="V3225" s="12" t="str">
        <f t="shared" ca="1" si="254"/>
        <v/>
      </c>
      <c r="X3225" s="12" t="str">
        <f>IF($B3225="", "", IF(OR(ISNUMBER($B3225)=FALSE, $B3225&lt;Report!$AX$6, $B3225&gt;Report!$AY$17), "Red", ""))</f>
        <v/>
      </c>
    </row>
    <row r="3226" spans="1:24" x14ac:dyDescent="0.25">
      <c r="A3226" s="2"/>
      <c r="B3226" s="86"/>
      <c r="C3226" s="87"/>
      <c r="D3226" s="88"/>
      <c r="E3226" s="89"/>
      <c r="F3226" s="90"/>
      <c r="G3226" s="2"/>
      <c r="H3226" s="38" t="str">
        <f t="shared" si="250"/>
        <v/>
      </c>
      <c r="I3226" s="2"/>
      <c r="M3226" s="6" t="str">
        <f t="shared" si="251"/>
        <v/>
      </c>
      <c r="N3226" s="7" t="str">
        <f>IF($D3226="", "", IF(COUNTIF(Budgets!$T$11:$T$20, $D3226)&gt;0, $F$9, IF(COUNTIF(Budgets!$T$22:$T$46, $D3226)&gt;0, $E$9, "")))</f>
        <v/>
      </c>
      <c r="P3226" s="12" t="str">
        <f t="shared" si="252"/>
        <v/>
      </c>
      <c r="R3226" s="12" t="str">
        <f t="shared" si="253"/>
        <v/>
      </c>
      <c r="T3226" s="12" t="str">
        <f ca="1">IFERROR(INDEX(Report!$BE$6:$BE$17, MATCH($P3226, Report!$AZ$6:$AZ$17, 0)), "")</f>
        <v/>
      </c>
      <c r="V3226" s="12" t="str">
        <f t="shared" ca="1" si="254"/>
        <v/>
      </c>
      <c r="X3226" s="12" t="str">
        <f>IF($B3226="", "", IF(OR(ISNUMBER($B3226)=FALSE, $B3226&lt;Report!$AX$6, $B3226&gt;Report!$AY$17), "Red", ""))</f>
        <v/>
      </c>
    </row>
    <row r="3227" spans="1:24" x14ac:dyDescent="0.25">
      <c r="A3227" s="2"/>
      <c r="B3227" s="86"/>
      <c r="C3227" s="87"/>
      <c r="D3227" s="88"/>
      <c r="E3227" s="89"/>
      <c r="F3227" s="90"/>
      <c r="G3227" s="2"/>
      <c r="H3227" s="38" t="str">
        <f t="shared" si="250"/>
        <v/>
      </c>
      <c r="I3227" s="2"/>
      <c r="M3227" s="6" t="str">
        <f t="shared" si="251"/>
        <v/>
      </c>
      <c r="N3227" s="7" t="str">
        <f>IF($D3227="", "", IF(COUNTIF(Budgets!$T$11:$T$20, $D3227)&gt;0, $F$9, IF(COUNTIF(Budgets!$T$22:$T$46, $D3227)&gt;0, $E$9, "")))</f>
        <v/>
      </c>
      <c r="P3227" s="12" t="str">
        <f t="shared" si="252"/>
        <v/>
      </c>
      <c r="R3227" s="12" t="str">
        <f t="shared" si="253"/>
        <v/>
      </c>
      <c r="T3227" s="12" t="str">
        <f ca="1">IFERROR(INDEX(Report!$BE$6:$BE$17, MATCH($P3227, Report!$AZ$6:$AZ$17, 0)), "")</f>
        <v/>
      </c>
      <c r="V3227" s="12" t="str">
        <f t="shared" ca="1" si="254"/>
        <v/>
      </c>
      <c r="X3227" s="12" t="str">
        <f>IF($B3227="", "", IF(OR(ISNUMBER($B3227)=FALSE, $B3227&lt;Report!$AX$6, $B3227&gt;Report!$AY$17), "Red", ""))</f>
        <v/>
      </c>
    </row>
    <row r="3228" spans="1:24" x14ac:dyDescent="0.25">
      <c r="A3228" s="2"/>
      <c r="B3228" s="86"/>
      <c r="C3228" s="87"/>
      <c r="D3228" s="88"/>
      <c r="E3228" s="89"/>
      <c r="F3228" s="90"/>
      <c r="G3228" s="2"/>
      <c r="H3228" s="38" t="str">
        <f t="shared" si="250"/>
        <v/>
      </c>
      <c r="I3228" s="2"/>
      <c r="M3228" s="6" t="str">
        <f t="shared" si="251"/>
        <v/>
      </c>
      <c r="N3228" s="7" t="str">
        <f>IF($D3228="", "", IF(COUNTIF(Budgets!$T$11:$T$20, $D3228)&gt;0, $F$9, IF(COUNTIF(Budgets!$T$22:$T$46, $D3228)&gt;0, $E$9, "")))</f>
        <v/>
      </c>
      <c r="P3228" s="12" t="str">
        <f t="shared" si="252"/>
        <v/>
      </c>
      <c r="R3228" s="12" t="str">
        <f t="shared" si="253"/>
        <v/>
      </c>
      <c r="T3228" s="12" t="str">
        <f ca="1">IFERROR(INDEX(Report!$BE$6:$BE$17, MATCH($P3228, Report!$AZ$6:$AZ$17, 0)), "")</f>
        <v/>
      </c>
      <c r="V3228" s="12" t="str">
        <f t="shared" ca="1" si="254"/>
        <v/>
      </c>
      <c r="X3228" s="12" t="str">
        <f>IF($B3228="", "", IF(OR(ISNUMBER($B3228)=FALSE, $B3228&lt;Report!$AX$6, $B3228&gt;Report!$AY$17), "Red", ""))</f>
        <v/>
      </c>
    </row>
    <row r="3229" spans="1:24" x14ac:dyDescent="0.25">
      <c r="A3229" s="2"/>
      <c r="B3229" s="86"/>
      <c r="C3229" s="87"/>
      <c r="D3229" s="88"/>
      <c r="E3229" s="89"/>
      <c r="F3229" s="90"/>
      <c r="G3229" s="2"/>
      <c r="H3229" s="38" t="str">
        <f t="shared" si="250"/>
        <v/>
      </c>
      <c r="I3229" s="2"/>
      <c r="M3229" s="6" t="str">
        <f t="shared" si="251"/>
        <v/>
      </c>
      <c r="N3229" s="7" t="str">
        <f>IF($D3229="", "", IF(COUNTIF(Budgets!$T$11:$T$20, $D3229)&gt;0, $F$9, IF(COUNTIF(Budgets!$T$22:$T$46, $D3229)&gt;0, $E$9, "")))</f>
        <v/>
      </c>
      <c r="P3229" s="12" t="str">
        <f t="shared" si="252"/>
        <v/>
      </c>
      <c r="R3229" s="12" t="str">
        <f t="shared" si="253"/>
        <v/>
      </c>
      <c r="T3229" s="12" t="str">
        <f ca="1">IFERROR(INDEX(Report!$BE$6:$BE$17, MATCH($P3229, Report!$AZ$6:$AZ$17, 0)), "")</f>
        <v/>
      </c>
      <c r="V3229" s="12" t="str">
        <f t="shared" ca="1" si="254"/>
        <v/>
      </c>
      <c r="X3229" s="12" t="str">
        <f>IF($B3229="", "", IF(OR(ISNUMBER($B3229)=FALSE, $B3229&lt;Report!$AX$6, $B3229&gt;Report!$AY$17), "Red", ""))</f>
        <v/>
      </c>
    </row>
    <row r="3230" spans="1:24" x14ac:dyDescent="0.25">
      <c r="A3230" s="2"/>
      <c r="B3230" s="86"/>
      <c r="C3230" s="87"/>
      <c r="D3230" s="88"/>
      <c r="E3230" s="89"/>
      <c r="F3230" s="90"/>
      <c r="G3230" s="2"/>
      <c r="H3230" s="38" t="str">
        <f t="shared" si="250"/>
        <v/>
      </c>
      <c r="I3230" s="2"/>
      <c r="M3230" s="6" t="str">
        <f t="shared" si="251"/>
        <v/>
      </c>
      <c r="N3230" s="7" t="str">
        <f>IF($D3230="", "", IF(COUNTIF(Budgets!$T$11:$T$20, $D3230)&gt;0, $F$9, IF(COUNTIF(Budgets!$T$22:$T$46, $D3230)&gt;0, $E$9, "")))</f>
        <v/>
      </c>
      <c r="P3230" s="12" t="str">
        <f t="shared" si="252"/>
        <v/>
      </c>
      <c r="R3230" s="12" t="str">
        <f t="shared" si="253"/>
        <v/>
      </c>
      <c r="T3230" s="12" t="str">
        <f ca="1">IFERROR(INDEX(Report!$BE$6:$BE$17, MATCH($P3230, Report!$AZ$6:$AZ$17, 0)), "")</f>
        <v/>
      </c>
      <c r="V3230" s="12" t="str">
        <f t="shared" ca="1" si="254"/>
        <v/>
      </c>
      <c r="X3230" s="12" t="str">
        <f>IF($B3230="", "", IF(OR(ISNUMBER($B3230)=FALSE, $B3230&lt;Report!$AX$6, $B3230&gt;Report!$AY$17), "Red", ""))</f>
        <v/>
      </c>
    </row>
    <row r="3231" spans="1:24" x14ac:dyDescent="0.25">
      <c r="A3231" s="2"/>
      <c r="B3231" s="86"/>
      <c r="C3231" s="87"/>
      <c r="D3231" s="88"/>
      <c r="E3231" s="89"/>
      <c r="F3231" s="90"/>
      <c r="G3231" s="2"/>
      <c r="H3231" s="38" t="str">
        <f t="shared" si="250"/>
        <v/>
      </c>
      <c r="I3231" s="2"/>
      <c r="M3231" s="6" t="str">
        <f t="shared" si="251"/>
        <v/>
      </c>
      <c r="N3231" s="7" t="str">
        <f>IF($D3231="", "", IF(COUNTIF(Budgets!$T$11:$T$20, $D3231)&gt;0, $F$9, IF(COUNTIF(Budgets!$T$22:$T$46, $D3231)&gt;0, $E$9, "")))</f>
        <v/>
      </c>
      <c r="P3231" s="12" t="str">
        <f t="shared" si="252"/>
        <v/>
      </c>
      <c r="R3231" s="12" t="str">
        <f t="shared" si="253"/>
        <v/>
      </c>
      <c r="T3231" s="12" t="str">
        <f ca="1">IFERROR(INDEX(Report!$BE$6:$BE$17, MATCH($P3231, Report!$AZ$6:$AZ$17, 0)), "")</f>
        <v/>
      </c>
      <c r="V3231" s="12" t="str">
        <f t="shared" ca="1" si="254"/>
        <v/>
      </c>
      <c r="X3231" s="12" t="str">
        <f>IF($B3231="", "", IF(OR(ISNUMBER($B3231)=FALSE, $B3231&lt;Report!$AX$6, $B3231&gt;Report!$AY$17), "Red", ""))</f>
        <v/>
      </c>
    </row>
    <row r="3232" spans="1:24" x14ac:dyDescent="0.25">
      <c r="A3232" s="2"/>
      <c r="B3232" s="86"/>
      <c r="C3232" s="87"/>
      <c r="D3232" s="88"/>
      <c r="E3232" s="89"/>
      <c r="F3232" s="90"/>
      <c r="G3232" s="2"/>
      <c r="H3232" s="38" t="str">
        <f t="shared" si="250"/>
        <v/>
      </c>
      <c r="I3232" s="2"/>
      <c r="M3232" s="6" t="str">
        <f t="shared" si="251"/>
        <v/>
      </c>
      <c r="N3232" s="7" t="str">
        <f>IF($D3232="", "", IF(COUNTIF(Budgets!$T$11:$T$20, $D3232)&gt;0, $F$9, IF(COUNTIF(Budgets!$T$22:$T$46, $D3232)&gt;0, $E$9, "")))</f>
        <v/>
      </c>
      <c r="P3232" s="12" t="str">
        <f t="shared" si="252"/>
        <v/>
      </c>
      <c r="R3232" s="12" t="str">
        <f t="shared" si="253"/>
        <v/>
      </c>
      <c r="T3232" s="12" t="str">
        <f ca="1">IFERROR(INDEX(Report!$BE$6:$BE$17, MATCH($P3232, Report!$AZ$6:$AZ$17, 0)), "")</f>
        <v/>
      </c>
      <c r="V3232" s="12" t="str">
        <f t="shared" ca="1" si="254"/>
        <v/>
      </c>
      <c r="X3232" s="12" t="str">
        <f>IF($B3232="", "", IF(OR(ISNUMBER($B3232)=FALSE, $B3232&lt;Report!$AX$6, $B3232&gt;Report!$AY$17), "Red", ""))</f>
        <v/>
      </c>
    </row>
    <row r="3233" spans="1:24" x14ac:dyDescent="0.25">
      <c r="A3233" s="2"/>
      <c r="B3233" s="86"/>
      <c r="C3233" s="87"/>
      <c r="D3233" s="88"/>
      <c r="E3233" s="89"/>
      <c r="F3233" s="90"/>
      <c r="G3233" s="2"/>
      <c r="H3233" s="38" t="str">
        <f t="shared" si="250"/>
        <v/>
      </c>
      <c r="I3233" s="2"/>
      <c r="M3233" s="6" t="str">
        <f t="shared" si="251"/>
        <v/>
      </c>
      <c r="N3233" s="7" t="str">
        <f>IF($D3233="", "", IF(COUNTIF(Budgets!$T$11:$T$20, $D3233)&gt;0, $F$9, IF(COUNTIF(Budgets!$T$22:$T$46, $D3233)&gt;0, $E$9, "")))</f>
        <v/>
      </c>
      <c r="P3233" s="12" t="str">
        <f t="shared" si="252"/>
        <v/>
      </c>
      <c r="R3233" s="12" t="str">
        <f t="shared" si="253"/>
        <v/>
      </c>
      <c r="T3233" s="12" t="str">
        <f ca="1">IFERROR(INDEX(Report!$BE$6:$BE$17, MATCH($P3233, Report!$AZ$6:$AZ$17, 0)), "")</f>
        <v/>
      </c>
      <c r="V3233" s="12" t="str">
        <f t="shared" ca="1" si="254"/>
        <v/>
      </c>
      <c r="X3233" s="12" t="str">
        <f>IF($B3233="", "", IF(OR(ISNUMBER($B3233)=FALSE, $B3233&lt;Report!$AX$6, $B3233&gt;Report!$AY$17), "Red", ""))</f>
        <v/>
      </c>
    </row>
    <row r="3234" spans="1:24" x14ac:dyDescent="0.25">
      <c r="A3234" s="2"/>
      <c r="B3234" s="86"/>
      <c r="C3234" s="87"/>
      <c r="D3234" s="88"/>
      <c r="E3234" s="89"/>
      <c r="F3234" s="90"/>
      <c r="G3234" s="2"/>
      <c r="H3234" s="38" t="str">
        <f t="shared" si="250"/>
        <v/>
      </c>
      <c r="I3234" s="2"/>
      <c r="M3234" s="6" t="str">
        <f t="shared" si="251"/>
        <v/>
      </c>
      <c r="N3234" s="7" t="str">
        <f>IF($D3234="", "", IF(COUNTIF(Budgets!$T$11:$T$20, $D3234)&gt;0, $F$9, IF(COUNTIF(Budgets!$T$22:$T$46, $D3234)&gt;0, $E$9, "")))</f>
        <v/>
      </c>
      <c r="P3234" s="12" t="str">
        <f t="shared" si="252"/>
        <v/>
      </c>
      <c r="R3234" s="12" t="str">
        <f t="shared" si="253"/>
        <v/>
      </c>
      <c r="T3234" s="12" t="str">
        <f ca="1">IFERROR(INDEX(Report!$BE$6:$BE$17, MATCH($P3234, Report!$AZ$6:$AZ$17, 0)), "")</f>
        <v/>
      </c>
      <c r="V3234" s="12" t="str">
        <f t="shared" ca="1" si="254"/>
        <v/>
      </c>
      <c r="X3234" s="12" t="str">
        <f>IF($B3234="", "", IF(OR(ISNUMBER($B3234)=FALSE, $B3234&lt;Report!$AX$6, $B3234&gt;Report!$AY$17), "Red", ""))</f>
        <v/>
      </c>
    </row>
    <row r="3235" spans="1:24" x14ac:dyDescent="0.25">
      <c r="A3235" s="2"/>
      <c r="B3235" s="86"/>
      <c r="C3235" s="87"/>
      <c r="D3235" s="88"/>
      <c r="E3235" s="89"/>
      <c r="F3235" s="90"/>
      <c r="G3235" s="2"/>
      <c r="H3235" s="38" t="str">
        <f t="shared" si="250"/>
        <v/>
      </c>
      <c r="I3235" s="2"/>
      <c r="M3235" s="6" t="str">
        <f t="shared" si="251"/>
        <v/>
      </c>
      <c r="N3235" s="7" t="str">
        <f>IF($D3235="", "", IF(COUNTIF(Budgets!$T$11:$T$20, $D3235)&gt;0, $F$9, IF(COUNTIF(Budgets!$T$22:$T$46, $D3235)&gt;0, $E$9, "")))</f>
        <v/>
      </c>
      <c r="P3235" s="12" t="str">
        <f t="shared" si="252"/>
        <v/>
      </c>
      <c r="R3235" s="12" t="str">
        <f t="shared" si="253"/>
        <v/>
      </c>
      <c r="T3235" s="12" t="str">
        <f ca="1">IFERROR(INDEX(Report!$BE$6:$BE$17, MATCH($P3235, Report!$AZ$6:$AZ$17, 0)), "")</f>
        <v/>
      </c>
      <c r="V3235" s="12" t="str">
        <f t="shared" ca="1" si="254"/>
        <v/>
      </c>
      <c r="X3235" s="12" t="str">
        <f>IF($B3235="", "", IF(OR(ISNUMBER($B3235)=FALSE, $B3235&lt;Report!$AX$6, $B3235&gt;Report!$AY$17), "Red", ""))</f>
        <v/>
      </c>
    </row>
    <row r="3236" spans="1:24" x14ac:dyDescent="0.25">
      <c r="A3236" s="2"/>
      <c r="B3236" s="86"/>
      <c r="C3236" s="87"/>
      <c r="D3236" s="88"/>
      <c r="E3236" s="89"/>
      <c r="F3236" s="90"/>
      <c r="G3236" s="2"/>
      <c r="H3236" s="38" t="str">
        <f t="shared" si="250"/>
        <v/>
      </c>
      <c r="I3236" s="2"/>
      <c r="M3236" s="6" t="str">
        <f t="shared" si="251"/>
        <v/>
      </c>
      <c r="N3236" s="7" t="str">
        <f>IF($D3236="", "", IF(COUNTIF(Budgets!$T$11:$T$20, $D3236)&gt;0, $F$9, IF(COUNTIF(Budgets!$T$22:$T$46, $D3236)&gt;0, $E$9, "")))</f>
        <v/>
      </c>
      <c r="P3236" s="12" t="str">
        <f t="shared" si="252"/>
        <v/>
      </c>
      <c r="R3236" s="12" t="str">
        <f t="shared" si="253"/>
        <v/>
      </c>
      <c r="T3236" s="12" t="str">
        <f ca="1">IFERROR(INDEX(Report!$BE$6:$BE$17, MATCH($P3236, Report!$AZ$6:$AZ$17, 0)), "")</f>
        <v/>
      </c>
      <c r="V3236" s="12" t="str">
        <f t="shared" ca="1" si="254"/>
        <v/>
      </c>
      <c r="X3236" s="12" t="str">
        <f>IF($B3236="", "", IF(OR(ISNUMBER($B3236)=FALSE, $B3236&lt;Report!$AX$6, $B3236&gt;Report!$AY$17), "Red", ""))</f>
        <v/>
      </c>
    </row>
    <row r="3237" spans="1:24" x14ac:dyDescent="0.25">
      <c r="A3237" s="2"/>
      <c r="B3237" s="86"/>
      <c r="C3237" s="87"/>
      <c r="D3237" s="88"/>
      <c r="E3237" s="89"/>
      <c r="F3237" s="90"/>
      <c r="G3237" s="2"/>
      <c r="H3237" s="38" t="str">
        <f t="shared" si="250"/>
        <v/>
      </c>
      <c r="I3237" s="2"/>
      <c r="M3237" s="6" t="str">
        <f t="shared" si="251"/>
        <v/>
      </c>
      <c r="N3237" s="7" t="str">
        <f>IF($D3237="", "", IF(COUNTIF(Budgets!$T$11:$T$20, $D3237)&gt;0, $F$9, IF(COUNTIF(Budgets!$T$22:$T$46, $D3237)&gt;0, $E$9, "")))</f>
        <v/>
      </c>
      <c r="P3237" s="12" t="str">
        <f t="shared" si="252"/>
        <v/>
      </c>
      <c r="R3237" s="12" t="str">
        <f t="shared" si="253"/>
        <v/>
      </c>
      <c r="T3237" s="12" t="str">
        <f ca="1">IFERROR(INDEX(Report!$BE$6:$BE$17, MATCH($P3237, Report!$AZ$6:$AZ$17, 0)), "")</f>
        <v/>
      </c>
      <c r="V3237" s="12" t="str">
        <f t="shared" ca="1" si="254"/>
        <v/>
      </c>
      <c r="X3237" s="12" t="str">
        <f>IF($B3237="", "", IF(OR(ISNUMBER($B3237)=FALSE, $B3237&lt;Report!$AX$6, $B3237&gt;Report!$AY$17), "Red", ""))</f>
        <v/>
      </c>
    </row>
    <row r="3238" spans="1:24" x14ac:dyDescent="0.25">
      <c r="A3238" s="2"/>
      <c r="B3238" s="86"/>
      <c r="C3238" s="87"/>
      <c r="D3238" s="88"/>
      <c r="E3238" s="89"/>
      <c r="F3238" s="90"/>
      <c r="G3238" s="2"/>
      <c r="H3238" s="38" t="str">
        <f t="shared" si="250"/>
        <v/>
      </c>
      <c r="I3238" s="2"/>
      <c r="M3238" s="6" t="str">
        <f t="shared" si="251"/>
        <v/>
      </c>
      <c r="N3238" s="7" t="str">
        <f>IF($D3238="", "", IF(COUNTIF(Budgets!$T$11:$T$20, $D3238)&gt;0, $F$9, IF(COUNTIF(Budgets!$T$22:$T$46, $D3238)&gt;0, $E$9, "")))</f>
        <v/>
      </c>
      <c r="P3238" s="12" t="str">
        <f t="shared" si="252"/>
        <v/>
      </c>
      <c r="R3238" s="12" t="str">
        <f t="shared" si="253"/>
        <v/>
      </c>
      <c r="T3238" s="12" t="str">
        <f ca="1">IFERROR(INDEX(Report!$BE$6:$BE$17, MATCH($P3238, Report!$AZ$6:$AZ$17, 0)), "")</f>
        <v/>
      </c>
      <c r="V3238" s="12" t="str">
        <f t="shared" ca="1" si="254"/>
        <v/>
      </c>
      <c r="X3238" s="12" t="str">
        <f>IF($B3238="", "", IF(OR(ISNUMBER($B3238)=FALSE, $B3238&lt;Report!$AX$6, $B3238&gt;Report!$AY$17), "Red", ""))</f>
        <v/>
      </c>
    </row>
    <row r="3239" spans="1:24" x14ac:dyDescent="0.25">
      <c r="A3239" s="2"/>
      <c r="B3239" s="86"/>
      <c r="C3239" s="87"/>
      <c r="D3239" s="88"/>
      <c r="E3239" s="89"/>
      <c r="F3239" s="90"/>
      <c r="G3239" s="2"/>
      <c r="H3239" s="38" t="str">
        <f t="shared" si="250"/>
        <v/>
      </c>
      <c r="I3239" s="2"/>
      <c r="M3239" s="6" t="str">
        <f t="shared" si="251"/>
        <v/>
      </c>
      <c r="N3239" s="7" t="str">
        <f>IF($D3239="", "", IF(COUNTIF(Budgets!$T$11:$T$20, $D3239)&gt;0, $F$9, IF(COUNTIF(Budgets!$T$22:$T$46, $D3239)&gt;0, $E$9, "")))</f>
        <v/>
      </c>
      <c r="P3239" s="12" t="str">
        <f t="shared" si="252"/>
        <v/>
      </c>
      <c r="R3239" s="12" t="str">
        <f t="shared" si="253"/>
        <v/>
      </c>
      <c r="T3239" s="12" t="str">
        <f ca="1">IFERROR(INDEX(Report!$BE$6:$BE$17, MATCH($P3239, Report!$AZ$6:$AZ$17, 0)), "")</f>
        <v/>
      </c>
      <c r="V3239" s="12" t="str">
        <f t="shared" ca="1" si="254"/>
        <v/>
      </c>
      <c r="X3239" s="12" t="str">
        <f>IF($B3239="", "", IF(OR(ISNUMBER($B3239)=FALSE, $B3239&lt;Report!$AX$6, $B3239&gt;Report!$AY$17), "Red", ""))</f>
        <v/>
      </c>
    </row>
    <row r="3240" spans="1:24" x14ac:dyDescent="0.25">
      <c r="A3240" s="2"/>
      <c r="B3240" s="86"/>
      <c r="C3240" s="87"/>
      <c r="D3240" s="88"/>
      <c r="E3240" s="89"/>
      <c r="F3240" s="90"/>
      <c r="G3240" s="2"/>
      <c r="H3240" s="38" t="str">
        <f t="shared" si="250"/>
        <v/>
      </c>
      <c r="I3240" s="2"/>
      <c r="M3240" s="6" t="str">
        <f t="shared" si="251"/>
        <v/>
      </c>
      <c r="N3240" s="7" t="str">
        <f>IF($D3240="", "", IF(COUNTIF(Budgets!$T$11:$T$20, $D3240)&gt;0, $F$9, IF(COUNTIF(Budgets!$T$22:$T$46, $D3240)&gt;0, $E$9, "")))</f>
        <v/>
      </c>
      <c r="P3240" s="12" t="str">
        <f t="shared" si="252"/>
        <v/>
      </c>
      <c r="R3240" s="12" t="str">
        <f t="shared" si="253"/>
        <v/>
      </c>
      <c r="T3240" s="12" t="str">
        <f ca="1">IFERROR(INDEX(Report!$BE$6:$BE$17, MATCH($P3240, Report!$AZ$6:$AZ$17, 0)), "")</f>
        <v/>
      </c>
      <c r="V3240" s="12" t="str">
        <f t="shared" ca="1" si="254"/>
        <v/>
      </c>
      <c r="X3240" s="12" t="str">
        <f>IF($B3240="", "", IF(OR(ISNUMBER($B3240)=FALSE, $B3240&lt;Report!$AX$6, $B3240&gt;Report!$AY$17), "Red", ""))</f>
        <v/>
      </c>
    </row>
    <row r="3241" spans="1:24" x14ac:dyDescent="0.25">
      <c r="A3241" s="2"/>
      <c r="B3241" s="86"/>
      <c r="C3241" s="87"/>
      <c r="D3241" s="88"/>
      <c r="E3241" s="89"/>
      <c r="F3241" s="90"/>
      <c r="G3241" s="2"/>
      <c r="H3241" s="38" t="str">
        <f t="shared" si="250"/>
        <v/>
      </c>
      <c r="I3241" s="2"/>
      <c r="M3241" s="6" t="str">
        <f t="shared" si="251"/>
        <v/>
      </c>
      <c r="N3241" s="7" t="str">
        <f>IF($D3241="", "", IF(COUNTIF(Budgets!$T$11:$T$20, $D3241)&gt;0, $F$9, IF(COUNTIF(Budgets!$T$22:$T$46, $D3241)&gt;0, $E$9, "")))</f>
        <v/>
      </c>
      <c r="P3241" s="12" t="str">
        <f t="shared" si="252"/>
        <v/>
      </c>
      <c r="R3241" s="12" t="str">
        <f t="shared" si="253"/>
        <v/>
      </c>
      <c r="T3241" s="12" t="str">
        <f ca="1">IFERROR(INDEX(Report!$BE$6:$BE$17, MATCH($P3241, Report!$AZ$6:$AZ$17, 0)), "")</f>
        <v/>
      </c>
      <c r="V3241" s="12" t="str">
        <f t="shared" ca="1" si="254"/>
        <v/>
      </c>
      <c r="X3241" s="12" t="str">
        <f>IF($B3241="", "", IF(OR(ISNUMBER($B3241)=FALSE, $B3241&lt;Report!$AX$6, $B3241&gt;Report!$AY$17), "Red", ""))</f>
        <v/>
      </c>
    </row>
    <row r="3242" spans="1:24" x14ac:dyDescent="0.25">
      <c r="A3242" s="2"/>
      <c r="B3242" s="86"/>
      <c r="C3242" s="87"/>
      <c r="D3242" s="88"/>
      <c r="E3242" s="89"/>
      <c r="F3242" s="90"/>
      <c r="G3242" s="2"/>
      <c r="H3242" s="38" t="str">
        <f t="shared" si="250"/>
        <v/>
      </c>
      <c r="I3242" s="2"/>
      <c r="M3242" s="6" t="str">
        <f t="shared" si="251"/>
        <v/>
      </c>
      <c r="N3242" s="7" t="str">
        <f>IF($D3242="", "", IF(COUNTIF(Budgets!$T$11:$T$20, $D3242)&gt;0, $F$9, IF(COUNTIF(Budgets!$T$22:$T$46, $D3242)&gt;0, $E$9, "")))</f>
        <v/>
      </c>
      <c r="P3242" s="12" t="str">
        <f t="shared" si="252"/>
        <v/>
      </c>
      <c r="R3242" s="12" t="str">
        <f t="shared" si="253"/>
        <v/>
      </c>
      <c r="T3242" s="12" t="str">
        <f ca="1">IFERROR(INDEX(Report!$BE$6:$BE$17, MATCH($P3242, Report!$AZ$6:$AZ$17, 0)), "")</f>
        <v/>
      </c>
      <c r="V3242" s="12" t="str">
        <f t="shared" ca="1" si="254"/>
        <v/>
      </c>
      <c r="X3242" s="12" t="str">
        <f>IF($B3242="", "", IF(OR(ISNUMBER($B3242)=FALSE, $B3242&lt;Report!$AX$6, $B3242&gt;Report!$AY$17), "Red", ""))</f>
        <v/>
      </c>
    </row>
    <row r="3243" spans="1:24" x14ac:dyDescent="0.25">
      <c r="A3243" s="2"/>
      <c r="B3243" s="86"/>
      <c r="C3243" s="87"/>
      <c r="D3243" s="88"/>
      <c r="E3243" s="89"/>
      <c r="F3243" s="90"/>
      <c r="G3243" s="2"/>
      <c r="H3243" s="38" t="str">
        <f t="shared" si="250"/>
        <v/>
      </c>
      <c r="I3243" s="2"/>
      <c r="M3243" s="6" t="str">
        <f t="shared" si="251"/>
        <v/>
      </c>
      <c r="N3243" s="7" t="str">
        <f>IF($D3243="", "", IF(COUNTIF(Budgets!$T$11:$T$20, $D3243)&gt;0, $F$9, IF(COUNTIF(Budgets!$T$22:$T$46, $D3243)&gt;0, $E$9, "")))</f>
        <v/>
      </c>
      <c r="P3243" s="12" t="str">
        <f t="shared" si="252"/>
        <v/>
      </c>
      <c r="R3243" s="12" t="str">
        <f t="shared" si="253"/>
        <v/>
      </c>
      <c r="T3243" s="12" t="str">
        <f ca="1">IFERROR(INDEX(Report!$BE$6:$BE$17, MATCH($P3243, Report!$AZ$6:$AZ$17, 0)), "")</f>
        <v/>
      </c>
      <c r="V3243" s="12" t="str">
        <f t="shared" ca="1" si="254"/>
        <v/>
      </c>
      <c r="X3243" s="12" t="str">
        <f>IF($B3243="", "", IF(OR(ISNUMBER($B3243)=FALSE, $B3243&lt;Report!$AX$6, $B3243&gt;Report!$AY$17), "Red", ""))</f>
        <v/>
      </c>
    </row>
    <row r="3244" spans="1:24" x14ac:dyDescent="0.25">
      <c r="A3244" s="2"/>
      <c r="B3244" s="86"/>
      <c r="C3244" s="87"/>
      <c r="D3244" s="88"/>
      <c r="E3244" s="89"/>
      <c r="F3244" s="90"/>
      <c r="G3244" s="2"/>
      <c r="H3244" s="38" t="str">
        <f t="shared" si="250"/>
        <v/>
      </c>
      <c r="I3244" s="2"/>
      <c r="M3244" s="6" t="str">
        <f t="shared" si="251"/>
        <v/>
      </c>
      <c r="N3244" s="7" t="str">
        <f>IF($D3244="", "", IF(COUNTIF(Budgets!$T$11:$T$20, $D3244)&gt;0, $F$9, IF(COUNTIF(Budgets!$T$22:$T$46, $D3244)&gt;0, $E$9, "")))</f>
        <v/>
      </c>
      <c r="P3244" s="12" t="str">
        <f t="shared" si="252"/>
        <v/>
      </c>
      <c r="R3244" s="12" t="str">
        <f t="shared" si="253"/>
        <v/>
      </c>
      <c r="T3244" s="12" t="str">
        <f ca="1">IFERROR(INDEX(Report!$BE$6:$BE$17, MATCH($P3244, Report!$AZ$6:$AZ$17, 0)), "")</f>
        <v/>
      </c>
      <c r="V3244" s="12" t="str">
        <f t="shared" ca="1" si="254"/>
        <v/>
      </c>
      <c r="X3244" s="12" t="str">
        <f>IF($B3244="", "", IF(OR(ISNUMBER($B3244)=FALSE, $B3244&lt;Report!$AX$6, $B3244&gt;Report!$AY$17), "Red", ""))</f>
        <v/>
      </c>
    </row>
    <row r="3245" spans="1:24" x14ac:dyDescent="0.25">
      <c r="A3245" s="2"/>
      <c r="B3245" s="86"/>
      <c r="C3245" s="87"/>
      <c r="D3245" s="88"/>
      <c r="E3245" s="89"/>
      <c r="F3245" s="90"/>
      <c r="G3245" s="2"/>
      <c r="H3245" s="38" t="str">
        <f t="shared" si="250"/>
        <v/>
      </c>
      <c r="I3245" s="2"/>
      <c r="M3245" s="6" t="str">
        <f t="shared" si="251"/>
        <v/>
      </c>
      <c r="N3245" s="7" t="str">
        <f>IF($D3245="", "", IF(COUNTIF(Budgets!$T$11:$T$20, $D3245)&gt;0, $F$9, IF(COUNTIF(Budgets!$T$22:$T$46, $D3245)&gt;0, $E$9, "")))</f>
        <v/>
      </c>
      <c r="P3245" s="12" t="str">
        <f t="shared" si="252"/>
        <v/>
      </c>
      <c r="R3245" s="12" t="str">
        <f t="shared" si="253"/>
        <v/>
      </c>
      <c r="T3245" s="12" t="str">
        <f ca="1">IFERROR(INDEX(Report!$BE$6:$BE$17, MATCH($P3245, Report!$AZ$6:$AZ$17, 0)), "")</f>
        <v/>
      </c>
      <c r="V3245" s="12" t="str">
        <f t="shared" ca="1" si="254"/>
        <v/>
      </c>
      <c r="X3245" s="12" t="str">
        <f>IF($B3245="", "", IF(OR(ISNUMBER($B3245)=FALSE, $B3245&lt;Report!$AX$6, $B3245&gt;Report!$AY$17), "Red", ""))</f>
        <v/>
      </c>
    </row>
    <row r="3246" spans="1:24" x14ac:dyDescent="0.25">
      <c r="A3246" s="2"/>
      <c r="B3246" s="86"/>
      <c r="C3246" s="87"/>
      <c r="D3246" s="88"/>
      <c r="E3246" s="89"/>
      <c r="F3246" s="90"/>
      <c r="G3246" s="2"/>
      <c r="H3246" s="38" t="str">
        <f t="shared" si="250"/>
        <v/>
      </c>
      <c r="I3246" s="2"/>
      <c r="M3246" s="6" t="str">
        <f t="shared" si="251"/>
        <v/>
      </c>
      <c r="N3246" s="7" t="str">
        <f>IF($D3246="", "", IF(COUNTIF(Budgets!$T$11:$T$20, $D3246)&gt;0, $F$9, IF(COUNTIF(Budgets!$T$22:$T$46, $D3246)&gt;0, $E$9, "")))</f>
        <v/>
      </c>
      <c r="P3246" s="12" t="str">
        <f t="shared" si="252"/>
        <v/>
      </c>
      <c r="R3246" s="12" t="str">
        <f t="shared" si="253"/>
        <v/>
      </c>
      <c r="T3246" s="12" t="str">
        <f ca="1">IFERROR(INDEX(Report!$BE$6:$BE$17, MATCH($P3246, Report!$AZ$6:$AZ$17, 0)), "")</f>
        <v/>
      </c>
      <c r="V3246" s="12" t="str">
        <f t="shared" ca="1" si="254"/>
        <v/>
      </c>
      <c r="X3246" s="12" t="str">
        <f>IF($B3246="", "", IF(OR(ISNUMBER($B3246)=FALSE, $B3246&lt;Report!$AX$6, $B3246&gt;Report!$AY$17), "Red", ""))</f>
        <v/>
      </c>
    </row>
    <row r="3247" spans="1:24" x14ac:dyDescent="0.25">
      <c r="A3247" s="2"/>
      <c r="B3247" s="86"/>
      <c r="C3247" s="87"/>
      <c r="D3247" s="88"/>
      <c r="E3247" s="89"/>
      <c r="F3247" s="90"/>
      <c r="G3247" s="2"/>
      <c r="H3247" s="38" t="str">
        <f t="shared" si="250"/>
        <v/>
      </c>
      <c r="I3247" s="2"/>
      <c r="M3247" s="6" t="str">
        <f t="shared" si="251"/>
        <v/>
      </c>
      <c r="N3247" s="7" t="str">
        <f>IF($D3247="", "", IF(COUNTIF(Budgets!$T$11:$T$20, $D3247)&gt;0, $F$9, IF(COUNTIF(Budgets!$T$22:$T$46, $D3247)&gt;0, $E$9, "")))</f>
        <v/>
      </c>
      <c r="P3247" s="12" t="str">
        <f t="shared" si="252"/>
        <v/>
      </c>
      <c r="R3247" s="12" t="str">
        <f t="shared" si="253"/>
        <v/>
      </c>
      <c r="T3247" s="12" t="str">
        <f ca="1">IFERROR(INDEX(Report!$BE$6:$BE$17, MATCH($P3247, Report!$AZ$6:$AZ$17, 0)), "")</f>
        <v/>
      </c>
      <c r="V3247" s="12" t="str">
        <f t="shared" ca="1" si="254"/>
        <v/>
      </c>
      <c r="X3247" s="12" t="str">
        <f>IF($B3247="", "", IF(OR(ISNUMBER($B3247)=FALSE, $B3247&lt;Report!$AX$6, $B3247&gt;Report!$AY$17), "Red", ""))</f>
        <v/>
      </c>
    </row>
    <row r="3248" spans="1:24" x14ac:dyDescent="0.25">
      <c r="A3248" s="2"/>
      <c r="B3248" s="86"/>
      <c r="C3248" s="87"/>
      <c r="D3248" s="88"/>
      <c r="E3248" s="89"/>
      <c r="F3248" s="90"/>
      <c r="G3248" s="2"/>
      <c r="H3248" s="38" t="str">
        <f t="shared" si="250"/>
        <v/>
      </c>
      <c r="I3248" s="2"/>
      <c r="M3248" s="6" t="str">
        <f t="shared" si="251"/>
        <v/>
      </c>
      <c r="N3248" s="7" t="str">
        <f>IF($D3248="", "", IF(COUNTIF(Budgets!$T$11:$T$20, $D3248)&gt;0, $F$9, IF(COUNTIF(Budgets!$T$22:$T$46, $D3248)&gt;0, $E$9, "")))</f>
        <v/>
      </c>
      <c r="P3248" s="12" t="str">
        <f t="shared" si="252"/>
        <v/>
      </c>
      <c r="R3248" s="12" t="str">
        <f t="shared" si="253"/>
        <v/>
      </c>
      <c r="T3248" s="12" t="str">
        <f ca="1">IFERROR(INDEX(Report!$BE$6:$BE$17, MATCH($P3248, Report!$AZ$6:$AZ$17, 0)), "")</f>
        <v/>
      </c>
      <c r="V3248" s="12" t="str">
        <f t="shared" ca="1" si="254"/>
        <v/>
      </c>
      <c r="X3248" s="12" t="str">
        <f>IF($B3248="", "", IF(OR(ISNUMBER($B3248)=FALSE, $B3248&lt;Report!$AX$6, $B3248&gt;Report!$AY$17), "Red", ""))</f>
        <v/>
      </c>
    </row>
    <row r="3249" spans="1:24" x14ac:dyDescent="0.25">
      <c r="A3249" s="2"/>
      <c r="B3249" s="86"/>
      <c r="C3249" s="87"/>
      <c r="D3249" s="88"/>
      <c r="E3249" s="89"/>
      <c r="F3249" s="90"/>
      <c r="G3249" s="2"/>
      <c r="H3249" s="38" t="str">
        <f t="shared" si="250"/>
        <v/>
      </c>
      <c r="I3249" s="2"/>
      <c r="M3249" s="6" t="str">
        <f t="shared" si="251"/>
        <v/>
      </c>
      <c r="N3249" s="7" t="str">
        <f>IF($D3249="", "", IF(COUNTIF(Budgets!$T$11:$T$20, $D3249)&gt;0, $F$9, IF(COUNTIF(Budgets!$T$22:$T$46, $D3249)&gt;0, $E$9, "")))</f>
        <v/>
      </c>
      <c r="P3249" s="12" t="str">
        <f t="shared" si="252"/>
        <v/>
      </c>
      <c r="R3249" s="12" t="str">
        <f t="shared" si="253"/>
        <v/>
      </c>
      <c r="T3249" s="12" t="str">
        <f ca="1">IFERROR(INDEX(Report!$BE$6:$BE$17, MATCH($P3249, Report!$AZ$6:$AZ$17, 0)), "")</f>
        <v/>
      </c>
      <c r="V3249" s="12" t="str">
        <f t="shared" ca="1" si="254"/>
        <v/>
      </c>
      <c r="X3249" s="12" t="str">
        <f>IF($B3249="", "", IF(OR(ISNUMBER($B3249)=FALSE, $B3249&lt;Report!$AX$6, $B3249&gt;Report!$AY$17), "Red", ""))</f>
        <v/>
      </c>
    </row>
    <row r="3250" spans="1:24" x14ac:dyDescent="0.25">
      <c r="A3250" s="2"/>
      <c r="B3250" s="86"/>
      <c r="C3250" s="87"/>
      <c r="D3250" s="88"/>
      <c r="E3250" s="89"/>
      <c r="F3250" s="90"/>
      <c r="G3250" s="2"/>
      <c r="H3250" s="38" t="str">
        <f t="shared" si="250"/>
        <v/>
      </c>
      <c r="I3250" s="2"/>
      <c r="M3250" s="6" t="str">
        <f t="shared" si="251"/>
        <v/>
      </c>
      <c r="N3250" s="7" t="str">
        <f>IF($D3250="", "", IF(COUNTIF(Budgets!$T$11:$T$20, $D3250)&gt;0, $F$9, IF(COUNTIF(Budgets!$T$22:$T$46, $D3250)&gt;0, $E$9, "")))</f>
        <v/>
      </c>
      <c r="P3250" s="12" t="str">
        <f t="shared" si="252"/>
        <v/>
      </c>
      <c r="R3250" s="12" t="str">
        <f t="shared" si="253"/>
        <v/>
      </c>
      <c r="T3250" s="12" t="str">
        <f ca="1">IFERROR(INDEX(Report!$BE$6:$BE$17, MATCH($P3250, Report!$AZ$6:$AZ$17, 0)), "")</f>
        <v/>
      </c>
      <c r="V3250" s="12" t="str">
        <f t="shared" ca="1" si="254"/>
        <v/>
      </c>
      <c r="X3250" s="12" t="str">
        <f>IF($B3250="", "", IF(OR(ISNUMBER($B3250)=FALSE, $B3250&lt;Report!$AX$6, $B3250&gt;Report!$AY$17), "Red", ""))</f>
        <v/>
      </c>
    </row>
    <row r="3251" spans="1:24" x14ac:dyDescent="0.25">
      <c r="A3251" s="2"/>
      <c r="B3251" s="86"/>
      <c r="C3251" s="87"/>
      <c r="D3251" s="88"/>
      <c r="E3251" s="89"/>
      <c r="F3251" s="90"/>
      <c r="G3251" s="2"/>
      <c r="H3251" s="38" t="str">
        <f t="shared" si="250"/>
        <v/>
      </c>
      <c r="I3251" s="2"/>
      <c r="M3251" s="6" t="str">
        <f t="shared" si="251"/>
        <v/>
      </c>
      <c r="N3251" s="7" t="str">
        <f>IF($D3251="", "", IF(COUNTIF(Budgets!$T$11:$T$20, $D3251)&gt;0, $F$9, IF(COUNTIF(Budgets!$T$22:$T$46, $D3251)&gt;0, $E$9, "")))</f>
        <v/>
      </c>
      <c r="P3251" s="12" t="str">
        <f t="shared" si="252"/>
        <v/>
      </c>
      <c r="R3251" s="12" t="str">
        <f t="shared" si="253"/>
        <v/>
      </c>
      <c r="T3251" s="12" t="str">
        <f ca="1">IFERROR(INDEX(Report!$BE$6:$BE$17, MATCH($P3251, Report!$AZ$6:$AZ$17, 0)), "")</f>
        <v/>
      </c>
      <c r="V3251" s="12" t="str">
        <f t="shared" ca="1" si="254"/>
        <v/>
      </c>
      <c r="X3251" s="12" t="str">
        <f>IF($B3251="", "", IF(OR(ISNUMBER($B3251)=FALSE, $B3251&lt;Report!$AX$6, $B3251&gt;Report!$AY$17), "Red", ""))</f>
        <v/>
      </c>
    </row>
    <row r="3252" spans="1:24" x14ac:dyDescent="0.25">
      <c r="A3252" s="2"/>
      <c r="B3252" s="86"/>
      <c r="C3252" s="87"/>
      <c r="D3252" s="88"/>
      <c r="E3252" s="89"/>
      <c r="F3252" s="90"/>
      <c r="G3252" s="2"/>
      <c r="H3252" s="38" t="str">
        <f t="shared" si="250"/>
        <v/>
      </c>
      <c r="I3252" s="2"/>
      <c r="M3252" s="6" t="str">
        <f t="shared" si="251"/>
        <v/>
      </c>
      <c r="N3252" s="7" t="str">
        <f>IF($D3252="", "", IF(COUNTIF(Budgets!$T$11:$T$20, $D3252)&gt;0, $F$9, IF(COUNTIF(Budgets!$T$22:$T$46, $D3252)&gt;0, $E$9, "")))</f>
        <v/>
      </c>
      <c r="P3252" s="12" t="str">
        <f t="shared" si="252"/>
        <v/>
      </c>
      <c r="R3252" s="12" t="str">
        <f t="shared" si="253"/>
        <v/>
      </c>
      <c r="T3252" s="12" t="str">
        <f ca="1">IFERROR(INDEX(Report!$BE$6:$BE$17, MATCH($P3252, Report!$AZ$6:$AZ$17, 0)), "")</f>
        <v/>
      </c>
      <c r="V3252" s="12" t="str">
        <f t="shared" ca="1" si="254"/>
        <v/>
      </c>
      <c r="X3252" s="12" t="str">
        <f>IF($B3252="", "", IF(OR(ISNUMBER($B3252)=FALSE, $B3252&lt;Report!$AX$6, $B3252&gt;Report!$AY$17), "Red", ""))</f>
        <v/>
      </c>
    </row>
    <row r="3253" spans="1:24" x14ac:dyDescent="0.25">
      <c r="A3253" s="2"/>
      <c r="B3253" s="86"/>
      <c r="C3253" s="87"/>
      <c r="D3253" s="88"/>
      <c r="E3253" s="89"/>
      <c r="F3253" s="90"/>
      <c r="G3253" s="2"/>
      <c r="H3253" s="38" t="str">
        <f t="shared" si="250"/>
        <v/>
      </c>
      <c r="I3253" s="2"/>
      <c r="M3253" s="6" t="str">
        <f t="shared" si="251"/>
        <v/>
      </c>
      <c r="N3253" s="7" t="str">
        <f>IF($D3253="", "", IF(COUNTIF(Budgets!$T$11:$T$20, $D3253)&gt;0, $F$9, IF(COUNTIF(Budgets!$T$22:$T$46, $D3253)&gt;0, $E$9, "")))</f>
        <v/>
      </c>
      <c r="P3253" s="12" t="str">
        <f t="shared" si="252"/>
        <v/>
      </c>
      <c r="R3253" s="12" t="str">
        <f t="shared" si="253"/>
        <v/>
      </c>
      <c r="T3253" s="12" t="str">
        <f ca="1">IFERROR(INDEX(Report!$BE$6:$BE$17, MATCH($P3253, Report!$AZ$6:$AZ$17, 0)), "")</f>
        <v/>
      </c>
      <c r="V3253" s="12" t="str">
        <f t="shared" ca="1" si="254"/>
        <v/>
      </c>
      <c r="X3253" s="12" t="str">
        <f>IF($B3253="", "", IF(OR(ISNUMBER($B3253)=FALSE, $B3253&lt;Report!$AX$6, $B3253&gt;Report!$AY$17), "Red", ""))</f>
        <v/>
      </c>
    </row>
    <row r="3254" spans="1:24" x14ac:dyDescent="0.25">
      <c r="A3254" s="2"/>
      <c r="B3254" s="86"/>
      <c r="C3254" s="87"/>
      <c r="D3254" s="88"/>
      <c r="E3254" s="89"/>
      <c r="F3254" s="90"/>
      <c r="G3254" s="2"/>
      <c r="H3254" s="38" t="str">
        <f t="shared" si="250"/>
        <v/>
      </c>
      <c r="I3254" s="2"/>
      <c r="M3254" s="6" t="str">
        <f t="shared" si="251"/>
        <v/>
      </c>
      <c r="N3254" s="7" t="str">
        <f>IF($D3254="", "", IF(COUNTIF(Budgets!$T$11:$T$20, $D3254)&gt;0, $F$9, IF(COUNTIF(Budgets!$T$22:$T$46, $D3254)&gt;0, $E$9, "")))</f>
        <v/>
      </c>
      <c r="P3254" s="12" t="str">
        <f t="shared" si="252"/>
        <v/>
      </c>
      <c r="R3254" s="12" t="str">
        <f t="shared" si="253"/>
        <v/>
      </c>
      <c r="T3254" s="12" t="str">
        <f ca="1">IFERROR(INDEX(Report!$BE$6:$BE$17, MATCH($P3254, Report!$AZ$6:$AZ$17, 0)), "")</f>
        <v/>
      </c>
      <c r="V3254" s="12" t="str">
        <f t="shared" ca="1" si="254"/>
        <v/>
      </c>
      <c r="X3254" s="12" t="str">
        <f>IF($B3254="", "", IF(OR(ISNUMBER($B3254)=FALSE, $B3254&lt;Report!$AX$6, $B3254&gt;Report!$AY$17), "Red", ""))</f>
        <v/>
      </c>
    </row>
    <row r="3255" spans="1:24" x14ac:dyDescent="0.25">
      <c r="A3255" s="2"/>
      <c r="B3255" s="86"/>
      <c r="C3255" s="87"/>
      <c r="D3255" s="88"/>
      <c r="E3255" s="89"/>
      <c r="F3255" s="90"/>
      <c r="G3255" s="2"/>
      <c r="H3255" s="38" t="str">
        <f t="shared" si="250"/>
        <v/>
      </c>
      <c r="I3255" s="2"/>
      <c r="M3255" s="6" t="str">
        <f t="shared" si="251"/>
        <v/>
      </c>
      <c r="N3255" s="7" t="str">
        <f>IF($D3255="", "", IF(COUNTIF(Budgets!$T$11:$T$20, $D3255)&gt;0, $F$9, IF(COUNTIF(Budgets!$T$22:$T$46, $D3255)&gt;0, $E$9, "")))</f>
        <v/>
      </c>
      <c r="P3255" s="12" t="str">
        <f t="shared" si="252"/>
        <v/>
      </c>
      <c r="R3255" s="12" t="str">
        <f t="shared" si="253"/>
        <v/>
      </c>
      <c r="T3255" s="12" t="str">
        <f ca="1">IFERROR(INDEX(Report!$BE$6:$BE$17, MATCH($P3255, Report!$AZ$6:$AZ$17, 0)), "")</f>
        <v/>
      </c>
      <c r="V3255" s="12" t="str">
        <f t="shared" ca="1" si="254"/>
        <v/>
      </c>
      <c r="X3255" s="12" t="str">
        <f>IF($B3255="", "", IF(OR(ISNUMBER($B3255)=FALSE, $B3255&lt;Report!$AX$6, $B3255&gt;Report!$AY$17), "Red", ""))</f>
        <v/>
      </c>
    </row>
    <row r="3256" spans="1:24" x14ac:dyDescent="0.25">
      <c r="A3256" s="2"/>
      <c r="B3256" s="86"/>
      <c r="C3256" s="87"/>
      <c r="D3256" s="88"/>
      <c r="E3256" s="89"/>
      <c r="F3256" s="90"/>
      <c r="G3256" s="2"/>
      <c r="H3256" s="38" t="str">
        <f t="shared" si="250"/>
        <v/>
      </c>
      <c r="I3256" s="2"/>
      <c r="M3256" s="6" t="str">
        <f t="shared" si="251"/>
        <v/>
      </c>
      <c r="N3256" s="7" t="str">
        <f>IF($D3256="", "", IF(COUNTIF(Budgets!$T$11:$T$20, $D3256)&gt;0, $F$9, IF(COUNTIF(Budgets!$T$22:$T$46, $D3256)&gt;0, $E$9, "")))</f>
        <v/>
      </c>
      <c r="P3256" s="12" t="str">
        <f t="shared" si="252"/>
        <v/>
      </c>
      <c r="R3256" s="12" t="str">
        <f t="shared" si="253"/>
        <v/>
      </c>
      <c r="T3256" s="12" t="str">
        <f ca="1">IFERROR(INDEX(Report!$BE$6:$BE$17, MATCH($P3256, Report!$AZ$6:$AZ$17, 0)), "")</f>
        <v/>
      </c>
      <c r="V3256" s="12" t="str">
        <f t="shared" ca="1" si="254"/>
        <v/>
      </c>
      <c r="X3256" s="12" t="str">
        <f>IF($B3256="", "", IF(OR(ISNUMBER($B3256)=FALSE, $B3256&lt;Report!$AX$6, $B3256&gt;Report!$AY$17), "Red", ""))</f>
        <v/>
      </c>
    </row>
    <row r="3257" spans="1:24" x14ac:dyDescent="0.25">
      <c r="A3257" s="2"/>
      <c r="B3257" s="86"/>
      <c r="C3257" s="87"/>
      <c r="D3257" s="88"/>
      <c r="E3257" s="89"/>
      <c r="F3257" s="90"/>
      <c r="G3257" s="2"/>
      <c r="H3257" s="38" t="str">
        <f t="shared" si="250"/>
        <v/>
      </c>
      <c r="I3257" s="2"/>
      <c r="M3257" s="6" t="str">
        <f t="shared" si="251"/>
        <v/>
      </c>
      <c r="N3257" s="7" t="str">
        <f>IF($D3257="", "", IF(COUNTIF(Budgets!$T$11:$T$20, $D3257)&gt;0, $F$9, IF(COUNTIF(Budgets!$T$22:$T$46, $D3257)&gt;0, $E$9, "")))</f>
        <v/>
      </c>
      <c r="P3257" s="12" t="str">
        <f t="shared" si="252"/>
        <v/>
      </c>
      <c r="R3257" s="12" t="str">
        <f t="shared" si="253"/>
        <v/>
      </c>
      <c r="T3257" s="12" t="str">
        <f ca="1">IFERROR(INDEX(Report!$BE$6:$BE$17, MATCH($P3257, Report!$AZ$6:$AZ$17, 0)), "")</f>
        <v/>
      </c>
      <c r="V3257" s="12" t="str">
        <f t="shared" ca="1" si="254"/>
        <v/>
      </c>
      <c r="X3257" s="12" t="str">
        <f>IF($B3257="", "", IF(OR(ISNUMBER($B3257)=FALSE, $B3257&lt;Report!$AX$6, $B3257&gt;Report!$AY$17), "Red", ""))</f>
        <v/>
      </c>
    </row>
    <row r="3258" spans="1:24" x14ac:dyDescent="0.25">
      <c r="A3258" s="2"/>
      <c r="B3258" s="86"/>
      <c r="C3258" s="87"/>
      <c r="D3258" s="88"/>
      <c r="E3258" s="89"/>
      <c r="F3258" s="90"/>
      <c r="G3258" s="2"/>
      <c r="H3258" s="38" t="str">
        <f t="shared" si="250"/>
        <v/>
      </c>
      <c r="I3258" s="2"/>
      <c r="M3258" s="6" t="str">
        <f t="shared" si="251"/>
        <v/>
      </c>
      <c r="N3258" s="7" t="str">
        <f>IF($D3258="", "", IF(COUNTIF(Budgets!$T$11:$T$20, $D3258)&gt;0, $F$9, IF(COUNTIF(Budgets!$T$22:$T$46, $D3258)&gt;0, $E$9, "")))</f>
        <v/>
      </c>
      <c r="P3258" s="12" t="str">
        <f t="shared" si="252"/>
        <v/>
      </c>
      <c r="R3258" s="12" t="str">
        <f t="shared" si="253"/>
        <v/>
      </c>
      <c r="T3258" s="12" t="str">
        <f ca="1">IFERROR(INDEX(Report!$BE$6:$BE$17, MATCH($P3258, Report!$AZ$6:$AZ$17, 0)), "")</f>
        <v/>
      </c>
      <c r="V3258" s="12" t="str">
        <f t="shared" ca="1" si="254"/>
        <v/>
      </c>
      <c r="X3258" s="12" t="str">
        <f>IF($B3258="", "", IF(OR(ISNUMBER($B3258)=FALSE, $B3258&lt;Report!$AX$6, $B3258&gt;Report!$AY$17), "Red", ""))</f>
        <v/>
      </c>
    </row>
    <row r="3259" spans="1:24" x14ac:dyDescent="0.25">
      <c r="A3259" s="2"/>
      <c r="B3259" s="86"/>
      <c r="C3259" s="87"/>
      <c r="D3259" s="88"/>
      <c r="E3259" s="89"/>
      <c r="F3259" s="90"/>
      <c r="G3259" s="2"/>
      <c r="H3259" s="38" t="str">
        <f t="shared" si="250"/>
        <v/>
      </c>
      <c r="I3259" s="2"/>
      <c r="M3259" s="6" t="str">
        <f t="shared" si="251"/>
        <v/>
      </c>
      <c r="N3259" s="7" t="str">
        <f>IF($D3259="", "", IF(COUNTIF(Budgets!$T$11:$T$20, $D3259)&gt;0, $F$9, IF(COUNTIF(Budgets!$T$22:$T$46, $D3259)&gt;0, $E$9, "")))</f>
        <v/>
      </c>
      <c r="P3259" s="12" t="str">
        <f t="shared" si="252"/>
        <v/>
      </c>
      <c r="R3259" s="12" t="str">
        <f t="shared" si="253"/>
        <v/>
      </c>
      <c r="T3259" s="12" t="str">
        <f ca="1">IFERROR(INDEX(Report!$BE$6:$BE$17, MATCH($P3259, Report!$AZ$6:$AZ$17, 0)), "")</f>
        <v/>
      </c>
      <c r="V3259" s="12" t="str">
        <f t="shared" ca="1" si="254"/>
        <v/>
      </c>
      <c r="X3259" s="12" t="str">
        <f>IF($B3259="", "", IF(OR(ISNUMBER($B3259)=FALSE, $B3259&lt;Report!$AX$6, $B3259&gt;Report!$AY$17), "Red", ""))</f>
        <v/>
      </c>
    </row>
    <row r="3260" spans="1:24" x14ac:dyDescent="0.25">
      <c r="A3260" s="2"/>
      <c r="B3260" s="86"/>
      <c r="C3260" s="87"/>
      <c r="D3260" s="88"/>
      <c r="E3260" s="89"/>
      <c r="F3260" s="90"/>
      <c r="G3260" s="2"/>
      <c r="H3260" s="38" t="str">
        <f t="shared" si="250"/>
        <v/>
      </c>
      <c r="I3260" s="2"/>
      <c r="M3260" s="6" t="str">
        <f t="shared" si="251"/>
        <v/>
      </c>
      <c r="N3260" s="7" t="str">
        <f>IF($D3260="", "", IF(COUNTIF(Budgets!$T$11:$T$20, $D3260)&gt;0, $F$9, IF(COUNTIF(Budgets!$T$22:$T$46, $D3260)&gt;0, $E$9, "")))</f>
        <v/>
      </c>
      <c r="P3260" s="12" t="str">
        <f t="shared" si="252"/>
        <v/>
      </c>
      <c r="R3260" s="12" t="str">
        <f t="shared" si="253"/>
        <v/>
      </c>
      <c r="T3260" s="12" t="str">
        <f ca="1">IFERROR(INDEX(Report!$BE$6:$BE$17, MATCH($P3260, Report!$AZ$6:$AZ$17, 0)), "")</f>
        <v/>
      </c>
      <c r="V3260" s="12" t="str">
        <f t="shared" ca="1" si="254"/>
        <v/>
      </c>
      <c r="X3260" s="12" t="str">
        <f>IF($B3260="", "", IF(OR(ISNUMBER($B3260)=FALSE, $B3260&lt;Report!$AX$6, $B3260&gt;Report!$AY$17), "Red", ""))</f>
        <v/>
      </c>
    </row>
    <row r="3261" spans="1:24" x14ac:dyDescent="0.25">
      <c r="A3261" s="2"/>
      <c r="B3261" s="86"/>
      <c r="C3261" s="87"/>
      <c r="D3261" s="88"/>
      <c r="E3261" s="89"/>
      <c r="F3261" s="90"/>
      <c r="G3261" s="2"/>
      <c r="H3261" s="38" t="str">
        <f t="shared" si="250"/>
        <v/>
      </c>
      <c r="I3261" s="2"/>
      <c r="M3261" s="6" t="str">
        <f t="shared" si="251"/>
        <v/>
      </c>
      <c r="N3261" s="7" t="str">
        <f>IF($D3261="", "", IF(COUNTIF(Budgets!$T$11:$T$20, $D3261)&gt;0, $F$9, IF(COUNTIF(Budgets!$T$22:$T$46, $D3261)&gt;0, $E$9, "")))</f>
        <v/>
      </c>
      <c r="P3261" s="12" t="str">
        <f t="shared" si="252"/>
        <v/>
      </c>
      <c r="R3261" s="12" t="str">
        <f t="shared" si="253"/>
        <v/>
      </c>
      <c r="T3261" s="12" t="str">
        <f ca="1">IFERROR(INDEX(Report!$BE$6:$BE$17, MATCH($P3261, Report!$AZ$6:$AZ$17, 0)), "")</f>
        <v/>
      </c>
      <c r="V3261" s="12" t="str">
        <f t="shared" ca="1" si="254"/>
        <v/>
      </c>
      <c r="X3261" s="12" t="str">
        <f>IF($B3261="", "", IF(OR(ISNUMBER($B3261)=FALSE, $B3261&lt;Report!$AX$6, $B3261&gt;Report!$AY$17), "Red", ""))</f>
        <v/>
      </c>
    </row>
    <row r="3262" spans="1:24" x14ac:dyDescent="0.25">
      <c r="A3262" s="2"/>
      <c r="B3262" s="86"/>
      <c r="C3262" s="87"/>
      <c r="D3262" s="88"/>
      <c r="E3262" s="89"/>
      <c r="F3262" s="90"/>
      <c r="G3262" s="2"/>
      <c r="H3262" s="38" t="str">
        <f t="shared" si="250"/>
        <v/>
      </c>
      <c r="I3262" s="2"/>
      <c r="M3262" s="6" t="str">
        <f t="shared" si="251"/>
        <v/>
      </c>
      <c r="N3262" s="7" t="str">
        <f>IF($D3262="", "", IF(COUNTIF(Budgets!$T$11:$T$20, $D3262)&gt;0, $F$9, IF(COUNTIF(Budgets!$T$22:$T$46, $D3262)&gt;0, $E$9, "")))</f>
        <v/>
      </c>
      <c r="P3262" s="12" t="str">
        <f t="shared" si="252"/>
        <v/>
      </c>
      <c r="R3262" s="12" t="str">
        <f t="shared" si="253"/>
        <v/>
      </c>
      <c r="T3262" s="12" t="str">
        <f ca="1">IFERROR(INDEX(Report!$BE$6:$BE$17, MATCH($P3262, Report!$AZ$6:$AZ$17, 0)), "")</f>
        <v/>
      </c>
      <c r="V3262" s="12" t="str">
        <f t="shared" ca="1" si="254"/>
        <v/>
      </c>
      <c r="X3262" s="12" t="str">
        <f>IF($B3262="", "", IF(OR(ISNUMBER($B3262)=FALSE, $B3262&lt;Report!$AX$6, $B3262&gt;Report!$AY$17), "Red", ""))</f>
        <v/>
      </c>
    </row>
    <row r="3263" spans="1:24" x14ac:dyDescent="0.25">
      <c r="A3263" s="2"/>
      <c r="B3263" s="86"/>
      <c r="C3263" s="87"/>
      <c r="D3263" s="88"/>
      <c r="E3263" s="89"/>
      <c r="F3263" s="90"/>
      <c r="G3263" s="2"/>
      <c r="H3263" s="38" t="str">
        <f t="shared" si="250"/>
        <v/>
      </c>
      <c r="I3263" s="2"/>
      <c r="M3263" s="6" t="str">
        <f t="shared" si="251"/>
        <v/>
      </c>
      <c r="N3263" s="7" t="str">
        <f>IF($D3263="", "", IF(COUNTIF(Budgets!$T$11:$T$20, $D3263)&gt;0, $F$9, IF(COUNTIF(Budgets!$T$22:$T$46, $D3263)&gt;0, $E$9, "")))</f>
        <v/>
      </c>
      <c r="P3263" s="12" t="str">
        <f t="shared" si="252"/>
        <v/>
      </c>
      <c r="R3263" s="12" t="str">
        <f t="shared" si="253"/>
        <v/>
      </c>
      <c r="T3263" s="12" t="str">
        <f ca="1">IFERROR(INDEX(Report!$BE$6:$BE$17, MATCH($P3263, Report!$AZ$6:$AZ$17, 0)), "")</f>
        <v/>
      </c>
      <c r="V3263" s="12" t="str">
        <f t="shared" ca="1" si="254"/>
        <v/>
      </c>
      <c r="X3263" s="12" t="str">
        <f>IF($B3263="", "", IF(OR(ISNUMBER($B3263)=FALSE, $B3263&lt;Report!$AX$6, $B3263&gt;Report!$AY$17), "Red", ""))</f>
        <v/>
      </c>
    </row>
    <row r="3264" spans="1:24" x14ac:dyDescent="0.25">
      <c r="A3264" s="2"/>
      <c r="B3264" s="86"/>
      <c r="C3264" s="87"/>
      <c r="D3264" s="88"/>
      <c r="E3264" s="89"/>
      <c r="F3264" s="90"/>
      <c r="G3264" s="2"/>
      <c r="H3264" s="38" t="str">
        <f t="shared" si="250"/>
        <v/>
      </c>
      <c r="I3264" s="2"/>
      <c r="M3264" s="6" t="str">
        <f t="shared" si="251"/>
        <v/>
      </c>
      <c r="N3264" s="7" t="str">
        <f>IF($D3264="", "", IF(COUNTIF(Budgets!$T$11:$T$20, $D3264)&gt;0, $F$9, IF(COUNTIF(Budgets!$T$22:$T$46, $D3264)&gt;0, $E$9, "")))</f>
        <v/>
      </c>
      <c r="P3264" s="12" t="str">
        <f t="shared" si="252"/>
        <v/>
      </c>
      <c r="R3264" s="12" t="str">
        <f t="shared" si="253"/>
        <v/>
      </c>
      <c r="T3264" s="12" t="str">
        <f ca="1">IFERROR(INDEX(Report!$BE$6:$BE$17, MATCH($P3264, Report!$AZ$6:$AZ$17, 0)), "")</f>
        <v/>
      </c>
      <c r="V3264" s="12" t="str">
        <f t="shared" ca="1" si="254"/>
        <v/>
      </c>
      <c r="X3264" s="12" t="str">
        <f>IF($B3264="", "", IF(OR(ISNUMBER($B3264)=FALSE, $B3264&lt;Report!$AX$6, $B3264&gt;Report!$AY$17), "Red", ""))</f>
        <v/>
      </c>
    </row>
    <row r="3265" spans="1:24" x14ac:dyDescent="0.25">
      <c r="A3265" s="2"/>
      <c r="B3265" s="86"/>
      <c r="C3265" s="87"/>
      <c r="D3265" s="88"/>
      <c r="E3265" s="89"/>
      <c r="F3265" s="90"/>
      <c r="G3265" s="2"/>
      <c r="H3265" s="38" t="str">
        <f t="shared" si="250"/>
        <v/>
      </c>
      <c r="I3265" s="2"/>
      <c r="M3265" s="6" t="str">
        <f t="shared" si="251"/>
        <v/>
      </c>
      <c r="N3265" s="7" t="str">
        <f>IF($D3265="", "", IF(COUNTIF(Budgets!$T$11:$T$20, $D3265)&gt;0, $F$9, IF(COUNTIF(Budgets!$T$22:$T$46, $D3265)&gt;0, $E$9, "")))</f>
        <v/>
      </c>
      <c r="P3265" s="12" t="str">
        <f t="shared" si="252"/>
        <v/>
      </c>
      <c r="R3265" s="12" t="str">
        <f t="shared" si="253"/>
        <v/>
      </c>
      <c r="T3265" s="12" t="str">
        <f ca="1">IFERROR(INDEX(Report!$BE$6:$BE$17, MATCH($P3265, Report!$AZ$6:$AZ$17, 0)), "")</f>
        <v/>
      </c>
      <c r="V3265" s="12" t="str">
        <f t="shared" ca="1" si="254"/>
        <v/>
      </c>
      <c r="X3265" s="12" t="str">
        <f>IF($B3265="", "", IF(OR(ISNUMBER($B3265)=FALSE, $B3265&lt;Report!$AX$6, $B3265&gt;Report!$AY$17), "Red", ""))</f>
        <v/>
      </c>
    </row>
    <row r="3266" spans="1:24" x14ac:dyDescent="0.25">
      <c r="A3266" s="2"/>
      <c r="B3266" s="86"/>
      <c r="C3266" s="87"/>
      <c r="D3266" s="88"/>
      <c r="E3266" s="89"/>
      <c r="F3266" s="90"/>
      <c r="G3266" s="2"/>
      <c r="H3266" s="38" t="str">
        <f t="shared" si="250"/>
        <v/>
      </c>
      <c r="I3266" s="2"/>
      <c r="M3266" s="6" t="str">
        <f t="shared" si="251"/>
        <v/>
      </c>
      <c r="N3266" s="7" t="str">
        <f>IF($D3266="", "", IF(COUNTIF(Budgets!$T$11:$T$20, $D3266)&gt;0, $F$9, IF(COUNTIF(Budgets!$T$22:$T$46, $D3266)&gt;0, $E$9, "")))</f>
        <v/>
      </c>
      <c r="P3266" s="12" t="str">
        <f t="shared" si="252"/>
        <v/>
      </c>
      <c r="R3266" s="12" t="str">
        <f t="shared" si="253"/>
        <v/>
      </c>
      <c r="T3266" s="12" t="str">
        <f ca="1">IFERROR(INDEX(Report!$BE$6:$BE$17, MATCH($P3266, Report!$AZ$6:$AZ$17, 0)), "")</f>
        <v/>
      </c>
      <c r="V3266" s="12" t="str">
        <f t="shared" ca="1" si="254"/>
        <v/>
      </c>
      <c r="X3266" s="12" t="str">
        <f>IF($B3266="", "", IF(OR(ISNUMBER($B3266)=FALSE, $B3266&lt;Report!$AX$6, $B3266&gt;Report!$AY$17), "Red", ""))</f>
        <v/>
      </c>
    </row>
    <row r="3267" spans="1:24" x14ac:dyDescent="0.25">
      <c r="A3267" s="2"/>
      <c r="B3267" s="86"/>
      <c r="C3267" s="87"/>
      <c r="D3267" s="88"/>
      <c r="E3267" s="89"/>
      <c r="F3267" s="90"/>
      <c r="G3267" s="2"/>
      <c r="H3267" s="38" t="str">
        <f t="shared" si="250"/>
        <v/>
      </c>
      <c r="I3267" s="2"/>
      <c r="M3267" s="6" t="str">
        <f t="shared" si="251"/>
        <v/>
      </c>
      <c r="N3267" s="7" t="str">
        <f>IF($D3267="", "", IF(COUNTIF(Budgets!$T$11:$T$20, $D3267)&gt;0, $F$9, IF(COUNTIF(Budgets!$T$22:$T$46, $D3267)&gt;0, $E$9, "")))</f>
        <v/>
      </c>
      <c r="P3267" s="12" t="str">
        <f t="shared" si="252"/>
        <v/>
      </c>
      <c r="R3267" s="12" t="str">
        <f t="shared" si="253"/>
        <v/>
      </c>
      <c r="T3267" s="12" t="str">
        <f ca="1">IFERROR(INDEX(Report!$BE$6:$BE$17, MATCH($P3267, Report!$AZ$6:$AZ$17, 0)), "")</f>
        <v/>
      </c>
      <c r="V3267" s="12" t="str">
        <f t="shared" ca="1" si="254"/>
        <v/>
      </c>
      <c r="X3267" s="12" t="str">
        <f>IF($B3267="", "", IF(OR(ISNUMBER($B3267)=FALSE, $B3267&lt;Report!$AX$6, $B3267&gt;Report!$AY$17), "Red", ""))</f>
        <v/>
      </c>
    </row>
    <row r="3268" spans="1:24" x14ac:dyDescent="0.25">
      <c r="A3268" s="2"/>
      <c r="B3268" s="86"/>
      <c r="C3268" s="87"/>
      <c r="D3268" s="88"/>
      <c r="E3268" s="89"/>
      <c r="F3268" s="90"/>
      <c r="G3268" s="2"/>
      <c r="H3268" s="38" t="str">
        <f t="shared" si="250"/>
        <v/>
      </c>
      <c r="I3268" s="2"/>
      <c r="M3268" s="6" t="str">
        <f t="shared" si="251"/>
        <v/>
      </c>
      <c r="N3268" s="7" t="str">
        <f>IF($D3268="", "", IF(COUNTIF(Budgets!$T$11:$T$20, $D3268)&gt;0, $F$9, IF(COUNTIF(Budgets!$T$22:$T$46, $D3268)&gt;0, $E$9, "")))</f>
        <v/>
      </c>
      <c r="P3268" s="12" t="str">
        <f t="shared" si="252"/>
        <v/>
      </c>
      <c r="R3268" s="12" t="str">
        <f t="shared" si="253"/>
        <v/>
      </c>
      <c r="T3268" s="12" t="str">
        <f ca="1">IFERROR(INDEX(Report!$BE$6:$BE$17, MATCH($P3268, Report!$AZ$6:$AZ$17, 0)), "")</f>
        <v/>
      </c>
      <c r="V3268" s="12" t="str">
        <f t="shared" ca="1" si="254"/>
        <v/>
      </c>
      <c r="X3268" s="12" t="str">
        <f>IF($B3268="", "", IF(OR(ISNUMBER($B3268)=FALSE, $B3268&lt;Report!$AX$6, $B3268&gt;Report!$AY$17), "Red", ""))</f>
        <v/>
      </c>
    </row>
    <row r="3269" spans="1:24" x14ac:dyDescent="0.25">
      <c r="A3269" s="2"/>
      <c r="B3269" s="86"/>
      <c r="C3269" s="87"/>
      <c r="D3269" s="88"/>
      <c r="E3269" s="89"/>
      <c r="F3269" s="90"/>
      <c r="G3269" s="2"/>
      <c r="H3269" s="38" t="str">
        <f t="shared" si="250"/>
        <v/>
      </c>
      <c r="I3269" s="2"/>
      <c r="M3269" s="6" t="str">
        <f t="shared" si="251"/>
        <v/>
      </c>
      <c r="N3269" s="7" t="str">
        <f>IF($D3269="", "", IF(COUNTIF(Budgets!$T$11:$T$20, $D3269)&gt;0, $F$9, IF(COUNTIF(Budgets!$T$22:$T$46, $D3269)&gt;0, $E$9, "")))</f>
        <v/>
      </c>
      <c r="P3269" s="12" t="str">
        <f t="shared" si="252"/>
        <v/>
      </c>
      <c r="R3269" s="12" t="str">
        <f t="shared" si="253"/>
        <v/>
      </c>
      <c r="T3269" s="12" t="str">
        <f ca="1">IFERROR(INDEX(Report!$BE$6:$BE$17, MATCH($P3269, Report!$AZ$6:$AZ$17, 0)), "")</f>
        <v/>
      </c>
      <c r="V3269" s="12" t="str">
        <f t="shared" ca="1" si="254"/>
        <v/>
      </c>
      <c r="X3269" s="12" t="str">
        <f>IF($B3269="", "", IF(OR(ISNUMBER($B3269)=FALSE, $B3269&lt;Report!$AX$6, $B3269&gt;Report!$AY$17), "Red", ""))</f>
        <v/>
      </c>
    </row>
    <row r="3270" spans="1:24" x14ac:dyDescent="0.25">
      <c r="A3270" s="2"/>
      <c r="B3270" s="86"/>
      <c r="C3270" s="87"/>
      <c r="D3270" s="88"/>
      <c r="E3270" s="89"/>
      <c r="F3270" s="90"/>
      <c r="G3270" s="2"/>
      <c r="H3270" s="38" t="str">
        <f t="shared" si="250"/>
        <v/>
      </c>
      <c r="I3270" s="2"/>
      <c r="M3270" s="6" t="str">
        <f t="shared" si="251"/>
        <v/>
      </c>
      <c r="N3270" s="7" t="str">
        <f>IF($D3270="", "", IF(COUNTIF(Budgets!$T$11:$T$20, $D3270)&gt;0, $F$9, IF(COUNTIF(Budgets!$T$22:$T$46, $D3270)&gt;0, $E$9, "")))</f>
        <v/>
      </c>
      <c r="P3270" s="12" t="str">
        <f t="shared" si="252"/>
        <v/>
      </c>
      <c r="R3270" s="12" t="str">
        <f t="shared" si="253"/>
        <v/>
      </c>
      <c r="T3270" s="12" t="str">
        <f ca="1">IFERROR(INDEX(Report!$BE$6:$BE$17, MATCH($P3270, Report!$AZ$6:$AZ$17, 0)), "")</f>
        <v/>
      </c>
      <c r="V3270" s="12" t="str">
        <f t="shared" ca="1" si="254"/>
        <v/>
      </c>
      <c r="X3270" s="12" t="str">
        <f>IF($B3270="", "", IF(OR(ISNUMBER($B3270)=FALSE, $B3270&lt;Report!$AX$6, $B3270&gt;Report!$AY$17), "Red", ""))</f>
        <v/>
      </c>
    </row>
    <row r="3271" spans="1:24" x14ac:dyDescent="0.25">
      <c r="A3271" s="2"/>
      <c r="B3271" s="86"/>
      <c r="C3271" s="87"/>
      <c r="D3271" s="88"/>
      <c r="E3271" s="89"/>
      <c r="F3271" s="90"/>
      <c r="G3271" s="2"/>
      <c r="H3271" s="38" t="str">
        <f t="shared" si="250"/>
        <v/>
      </c>
      <c r="I3271" s="2"/>
      <c r="M3271" s="6" t="str">
        <f t="shared" si="251"/>
        <v/>
      </c>
      <c r="N3271" s="7" t="str">
        <f>IF($D3271="", "", IF(COUNTIF(Budgets!$T$11:$T$20, $D3271)&gt;0, $F$9, IF(COUNTIF(Budgets!$T$22:$T$46, $D3271)&gt;0, $E$9, "")))</f>
        <v/>
      </c>
      <c r="P3271" s="12" t="str">
        <f t="shared" si="252"/>
        <v/>
      </c>
      <c r="R3271" s="12" t="str">
        <f t="shared" si="253"/>
        <v/>
      </c>
      <c r="T3271" s="12" t="str">
        <f ca="1">IFERROR(INDEX(Report!$BE$6:$BE$17, MATCH($P3271, Report!$AZ$6:$AZ$17, 0)), "")</f>
        <v/>
      </c>
      <c r="V3271" s="12" t="str">
        <f t="shared" ca="1" si="254"/>
        <v/>
      </c>
      <c r="X3271" s="12" t="str">
        <f>IF($B3271="", "", IF(OR(ISNUMBER($B3271)=FALSE, $B3271&lt;Report!$AX$6, $B3271&gt;Report!$AY$17), "Red", ""))</f>
        <v/>
      </c>
    </row>
    <row r="3272" spans="1:24" x14ac:dyDescent="0.25">
      <c r="A3272" s="2"/>
      <c r="B3272" s="86"/>
      <c r="C3272" s="87"/>
      <c r="D3272" s="88"/>
      <c r="E3272" s="89"/>
      <c r="F3272" s="90"/>
      <c r="G3272" s="2"/>
      <c r="H3272" s="38" t="str">
        <f t="shared" si="250"/>
        <v/>
      </c>
      <c r="I3272" s="2"/>
      <c r="M3272" s="6" t="str">
        <f t="shared" si="251"/>
        <v/>
      </c>
      <c r="N3272" s="7" t="str">
        <f>IF($D3272="", "", IF(COUNTIF(Budgets!$T$11:$T$20, $D3272)&gt;0, $F$9, IF(COUNTIF(Budgets!$T$22:$T$46, $D3272)&gt;0, $E$9, "")))</f>
        <v/>
      </c>
      <c r="P3272" s="12" t="str">
        <f t="shared" si="252"/>
        <v/>
      </c>
      <c r="R3272" s="12" t="str">
        <f t="shared" si="253"/>
        <v/>
      </c>
      <c r="T3272" s="12" t="str">
        <f ca="1">IFERROR(INDEX(Report!$BE$6:$BE$17, MATCH($P3272, Report!$AZ$6:$AZ$17, 0)), "")</f>
        <v/>
      </c>
      <c r="V3272" s="12" t="str">
        <f t="shared" ca="1" si="254"/>
        <v/>
      </c>
      <c r="X3272" s="12" t="str">
        <f>IF($B3272="", "", IF(OR(ISNUMBER($B3272)=FALSE, $B3272&lt;Report!$AX$6, $B3272&gt;Report!$AY$17), "Red", ""))</f>
        <v/>
      </c>
    </row>
    <row r="3273" spans="1:24" x14ac:dyDescent="0.25">
      <c r="A3273" s="2"/>
      <c r="B3273" s="86"/>
      <c r="C3273" s="87"/>
      <c r="D3273" s="88"/>
      <c r="E3273" s="89"/>
      <c r="F3273" s="90"/>
      <c r="G3273" s="2"/>
      <c r="H3273" s="38" t="str">
        <f t="shared" si="250"/>
        <v/>
      </c>
      <c r="I3273" s="2"/>
      <c r="M3273" s="6" t="str">
        <f t="shared" si="251"/>
        <v/>
      </c>
      <c r="N3273" s="7" t="str">
        <f>IF($D3273="", "", IF(COUNTIF(Budgets!$T$11:$T$20, $D3273)&gt;0, $F$9, IF(COUNTIF(Budgets!$T$22:$T$46, $D3273)&gt;0, $E$9, "")))</f>
        <v/>
      </c>
      <c r="P3273" s="12" t="str">
        <f t="shared" si="252"/>
        <v/>
      </c>
      <c r="R3273" s="12" t="str">
        <f t="shared" si="253"/>
        <v/>
      </c>
      <c r="T3273" s="12" t="str">
        <f ca="1">IFERROR(INDEX(Report!$BE$6:$BE$17, MATCH($P3273, Report!$AZ$6:$AZ$17, 0)), "")</f>
        <v/>
      </c>
      <c r="V3273" s="12" t="str">
        <f t="shared" ca="1" si="254"/>
        <v/>
      </c>
      <c r="X3273" s="12" t="str">
        <f>IF($B3273="", "", IF(OR(ISNUMBER($B3273)=FALSE, $B3273&lt;Report!$AX$6, $B3273&gt;Report!$AY$17), "Red", ""))</f>
        <v/>
      </c>
    </row>
    <row r="3274" spans="1:24" x14ac:dyDescent="0.25">
      <c r="A3274" s="2"/>
      <c r="B3274" s="86"/>
      <c r="C3274" s="87"/>
      <c r="D3274" s="88"/>
      <c r="E3274" s="89"/>
      <c r="F3274" s="90"/>
      <c r="G3274" s="2"/>
      <c r="H3274" s="38" t="str">
        <f t="shared" si="250"/>
        <v/>
      </c>
      <c r="I3274" s="2"/>
      <c r="M3274" s="6" t="str">
        <f t="shared" si="251"/>
        <v/>
      </c>
      <c r="N3274" s="7" t="str">
        <f>IF($D3274="", "", IF(COUNTIF(Budgets!$T$11:$T$20, $D3274)&gt;0, $F$9, IF(COUNTIF(Budgets!$T$22:$T$46, $D3274)&gt;0, $E$9, "")))</f>
        <v/>
      </c>
      <c r="P3274" s="12" t="str">
        <f t="shared" si="252"/>
        <v/>
      </c>
      <c r="R3274" s="12" t="str">
        <f t="shared" si="253"/>
        <v/>
      </c>
      <c r="T3274" s="12" t="str">
        <f ca="1">IFERROR(INDEX(Report!$BE$6:$BE$17, MATCH($P3274, Report!$AZ$6:$AZ$17, 0)), "")</f>
        <v/>
      </c>
      <c r="V3274" s="12" t="str">
        <f t="shared" ca="1" si="254"/>
        <v/>
      </c>
      <c r="X3274" s="12" t="str">
        <f>IF($B3274="", "", IF(OR(ISNUMBER($B3274)=FALSE, $B3274&lt;Report!$AX$6, $B3274&gt;Report!$AY$17), "Red", ""))</f>
        <v/>
      </c>
    </row>
    <row r="3275" spans="1:24" x14ac:dyDescent="0.25">
      <c r="A3275" s="2"/>
      <c r="B3275" s="86"/>
      <c r="C3275" s="87"/>
      <c r="D3275" s="88"/>
      <c r="E3275" s="89"/>
      <c r="F3275" s="90"/>
      <c r="G3275" s="2"/>
      <c r="H3275" s="38" t="str">
        <f t="shared" si="250"/>
        <v/>
      </c>
      <c r="I3275" s="2"/>
      <c r="M3275" s="6" t="str">
        <f t="shared" si="251"/>
        <v/>
      </c>
      <c r="N3275" s="7" t="str">
        <f>IF($D3275="", "", IF(COUNTIF(Budgets!$T$11:$T$20, $D3275)&gt;0, $F$9, IF(COUNTIF(Budgets!$T$22:$T$46, $D3275)&gt;0, $E$9, "")))</f>
        <v/>
      </c>
      <c r="P3275" s="12" t="str">
        <f t="shared" si="252"/>
        <v/>
      </c>
      <c r="R3275" s="12" t="str">
        <f t="shared" si="253"/>
        <v/>
      </c>
      <c r="T3275" s="12" t="str">
        <f ca="1">IFERROR(INDEX(Report!$BE$6:$BE$17, MATCH($P3275, Report!$AZ$6:$AZ$17, 0)), "")</f>
        <v/>
      </c>
      <c r="V3275" s="12" t="str">
        <f t="shared" ca="1" si="254"/>
        <v/>
      </c>
      <c r="X3275" s="12" t="str">
        <f>IF($B3275="", "", IF(OR(ISNUMBER($B3275)=FALSE, $B3275&lt;Report!$AX$6, $B3275&gt;Report!$AY$17), "Red", ""))</f>
        <v/>
      </c>
    </row>
    <row r="3276" spans="1:24" x14ac:dyDescent="0.25">
      <c r="A3276" s="2"/>
      <c r="B3276" s="86"/>
      <c r="C3276" s="87"/>
      <c r="D3276" s="88"/>
      <c r="E3276" s="89"/>
      <c r="F3276" s="90"/>
      <c r="G3276" s="2"/>
      <c r="H3276" s="38" t="str">
        <f t="shared" ref="H3276:H3339" si="255">IF(OR($M3276="", $N3276=""), "", IF($M3276=$N3276, "", $H$9))</f>
        <v/>
      </c>
      <c r="I3276" s="2"/>
      <c r="M3276" s="6" t="str">
        <f t="shared" ref="M3276:M3339" si="256">IF(AND($E3276="", $F3276=""), "", IF(AND(NOT($E3276=""), NOT($F3276="")), "", IF($E3276="", $F$9, IF($F3276="", $E$9, ""))))</f>
        <v/>
      </c>
      <c r="N3276" s="7" t="str">
        <f>IF($D3276="", "", IF(COUNTIF(Budgets!$T$11:$T$20, $D3276)&gt;0, $F$9, IF(COUNTIF(Budgets!$T$22:$T$46, $D3276)&gt;0, $E$9, "")))</f>
        <v/>
      </c>
      <c r="P3276" s="12" t="str">
        <f t="shared" ref="P3276:P3339" si="257">IF($B3276="", "", IFERROR(TEXT($B3276, "mmm yyyy"), ""))</f>
        <v/>
      </c>
      <c r="R3276" s="12" t="str">
        <f t="shared" ref="R3276:R3339" si="258">IF(OR($P3276="", $D3276=""), "", CONCATENATE($D3276, " - ", $P3276))</f>
        <v/>
      </c>
      <c r="T3276" s="12" t="str">
        <f ca="1">IFERROR(INDEX(Report!$BE$6:$BE$17, MATCH($P3276, Report!$AZ$6:$AZ$17, 0)), "")</f>
        <v/>
      </c>
      <c r="V3276" s="12" t="str">
        <f t="shared" ref="V3276:V3339" ca="1" si="259">IF($T3276="X", IF($D3276="", "", $D3276), "")</f>
        <v/>
      </c>
      <c r="X3276" s="12" t="str">
        <f>IF($B3276="", "", IF(OR(ISNUMBER($B3276)=FALSE, $B3276&lt;Report!$AX$6, $B3276&gt;Report!$AY$17), "Red", ""))</f>
        <v/>
      </c>
    </row>
    <row r="3277" spans="1:24" x14ac:dyDescent="0.25">
      <c r="A3277" s="2"/>
      <c r="B3277" s="86"/>
      <c r="C3277" s="87"/>
      <c r="D3277" s="88"/>
      <c r="E3277" s="89"/>
      <c r="F3277" s="90"/>
      <c r="G3277" s="2"/>
      <c r="H3277" s="38" t="str">
        <f t="shared" si="255"/>
        <v/>
      </c>
      <c r="I3277" s="2"/>
      <c r="M3277" s="6" t="str">
        <f t="shared" si="256"/>
        <v/>
      </c>
      <c r="N3277" s="7" t="str">
        <f>IF($D3277="", "", IF(COUNTIF(Budgets!$T$11:$T$20, $D3277)&gt;0, $F$9, IF(COUNTIF(Budgets!$T$22:$T$46, $D3277)&gt;0, $E$9, "")))</f>
        <v/>
      </c>
      <c r="P3277" s="12" t="str">
        <f t="shared" si="257"/>
        <v/>
      </c>
      <c r="R3277" s="12" t="str">
        <f t="shared" si="258"/>
        <v/>
      </c>
      <c r="T3277" s="12" t="str">
        <f ca="1">IFERROR(INDEX(Report!$BE$6:$BE$17, MATCH($P3277, Report!$AZ$6:$AZ$17, 0)), "")</f>
        <v/>
      </c>
      <c r="V3277" s="12" t="str">
        <f t="shared" ca="1" si="259"/>
        <v/>
      </c>
      <c r="X3277" s="12" t="str">
        <f>IF($B3277="", "", IF(OR(ISNUMBER($B3277)=FALSE, $B3277&lt;Report!$AX$6, $B3277&gt;Report!$AY$17), "Red", ""))</f>
        <v/>
      </c>
    </row>
    <row r="3278" spans="1:24" x14ac:dyDescent="0.25">
      <c r="A3278" s="2"/>
      <c r="B3278" s="86"/>
      <c r="C3278" s="87"/>
      <c r="D3278" s="88"/>
      <c r="E3278" s="89"/>
      <c r="F3278" s="90"/>
      <c r="G3278" s="2"/>
      <c r="H3278" s="38" t="str">
        <f t="shared" si="255"/>
        <v/>
      </c>
      <c r="I3278" s="2"/>
      <c r="M3278" s="6" t="str">
        <f t="shared" si="256"/>
        <v/>
      </c>
      <c r="N3278" s="7" t="str">
        <f>IF($D3278="", "", IF(COUNTIF(Budgets!$T$11:$T$20, $D3278)&gt;0, $F$9, IF(COUNTIF(Budgets!$T$22:$T$46, $D3278)&gt;0, $E$9, "")))</f>
        <v/>
      </c>
      <c r="P3278" s="12" t="str">
        <f t="shared" si="257"/>
        <v/>
      </c>
      <c r="R3278" s="12" t="str">
        <f t="shared" si="258"/>
        <v/>
      </c>
      <c r="T3278" s="12" t="str">
        <f ca="1">IFERROR(INDEX(Report!$BE$6:$BE$17, MATCH($P3278, Report!$AZ$6:$AZ$17, 0)), "")</f>
        <v/>
      </c>
      <c r="V3278" s="12" t="str">
        <f t="shared" ca="1" si="259"/>
        <v/>
      </c>
      <c r="X3278" s="12" t="str">
        <f>IF($B3278="", "", IF(OR(ISNUMBER($B3278)=FALSE, $B3278&lt;Report!$AX$6, $B3278&gt;Report!$AY$17), "Red", ""))</f>
        <v/>
      </c>
    </row>
    <row r="3279" spans="1:24" x14ac:dyDescent="0.25">
      <c r="A3279" s="2"/>
      <c r="B3279" s="86"/>
      <c r="C3279" s="87"/>
      <c r="D3279" s="88"/>
      <c r="E3279" s="89"/>
      <c r="F3279" s="90"/>
      <c r="G3279" s="2"/>
      <c r="H3279" s="38" t="str">
        <f t="shared" si="255"/>
        <v/>
      </c>
      <c r="I3279" s="2"/>
      <c r="M3279" s="6" t="str">
        <f t="shared" si="256"/>
        <v/>
      </c>
      <c r="N3279" s="7" t="str">
        <f>IF($D3279="", "", IF(COUNTIF(Budgets!$T$11:$T$20, $D3279)&gt;0, $F$9, IF(COUNTIF(Budgets!$T$22:$T$46, $D3279)&gt;0, $E$9, "")))</f>
        <v/>
      </c>
      <c r="P3279" s="12" t="str">
        <f t="shared" si="257"/>
        <v/>
      </c>
      <c r="R3279" s="12" t="str">
        <f t="shared" si="258"/>
        <v/>
      </c>
      <c r="T3279" s="12" t="str">
        <f ca="1">IFERROR(INDEX(Report!$BE$6:$BE$17, MATCH($P3279, Report!$AZ$6:$AZ$17, 0)), "")</f>
        <v/>
      </c>
      <c r="V3279" s="12" t="str">
        <f t="shared" ca="1" si="259"/>
        <v/>
      </c>
      <c r="X3279" s="12" t="str">
        <f>IF($B3279="", "", IF(OR(ISNUMBER($B3279)=FALSE, $B3279&lt;Report!$AX$6, $B3279&gt;Report!$AY$17), "Red", ""))</f>
        <v/>
      </c>
    </row>
    <row r="3280" spans="1:24" x14ac:dyDescent="0.25">
      <c r="A3280" s="2"/>
      <c r="B3280" s="86"/>
      <c r="C3280" s="87"/>
      <c r="D3280" s="88"/>
      <c r="E3280" s="89"/>
      <c r="F3280" s="90"/>
      <c r="G3280" s="2"/>
      <c r="H3280" s="38" t="str">
        <f t="shared" si="255"/>
        <v/>
      </c>
      <c r="I3280" s="2"/>
      <c r="M3280" s="6" t="str">
        <f t="shared" si="256"/>
        <v/>
      </c>
      <c r="N3280" s="7" t="str">
        <f>IF($D3280="", "", IF(COUNTIF(Budgets!$T$11:$T$20, $D3280)&gt;0, $F$9, IF(COUNTIF(Budgets!$T$22:$T$46, $D3280)&gt;0, $E$9, "")))</f>
        <v/>
      </c>
      <c r="P3280" s="12" t="str">
        <f t="shared" si="257"/>
        <v/>
      </c>
      <c r="R3280" s="12" t="str">
        <f t="shared" si="258"/>
        <v/>
      </c>
      <c r="T3280" s="12" t="str">
        <f ca="1">IFERROR(INDEX(Report!$BE$6:$BE$17, MATCH($P3280, Report!$AZ$6:$AZ$17, 0)), "")</f>
        <v/>
      </c>
      <c r="V3280" s="12" t="str">
        <f t="shared" ca="1" si="259"/>
        <v/>
      </c>
      <c r="X3280" s="12" t="str">
        <f>IF($B3280="", "", IF(OR(ISNUMBER($B3280)=FALSE, $B3280&lt;Report!$AX$6, $B3280&gt;Report!$AY$17), "Red", ""))</f>
        <v/>
      </c>
    </row>
    <row r="3281" spans="1:24" x14ac:dyDescent="0.25">
      <c r="A3281" s="2"/>
      <c r="B3281" s="86"/>
      <c r="C3281" s="87"/>
      <c r="D3281" s="88"/>
      <c r="E3281" s="89"/>
      <c r="F3281" s="90"/>
      <c r="G3281" s="2"/>
      <c r="H3281" s="38" t="str">
        <f t="shared" si="255"/>
        <v/>
      </c>
      <c r="I3281" s="2"/>
      <c r="M3281" s="6" t="str">
        <f t="shared" si="256"/>
        <v/>
      </c>
      <c r="N3281" s="7" t="str">
        <f>IF($D3281="", "", IF(COUNTIF(Budgets!$T$11:$T$20, $D3281)&gt;0, $F$9, IF(COUNTIF(Budgets!$T$22:$T$46, $D3281)&gt;0, $E$9, "")))</f>
        <v/>
      </c>
      <c r="P3281" s="12" t="str">
        <f t="shared" si="257"/>
        <v/>
      </c>
      <c r="R3281" s="12" t="str">
        <f t="shared" si="258"/>
        <v/>
      </c>
      <c r="T3281" s="12" t="str">
        <f ca="1">IFERROR(INDEX(Report!$BE$6:$BE$17, MATCH($P3281, Report!$AZ$6:$AZ$17, 0)), "")</f>
        <v/>
      </c>
      <c r="V3281" s="12" t="str">
        <f t="shared" ca="1" si="259"/>
        <v/>
      </c>
      <c r="X3281" s="12" t="str">
        <f>IF($B3281="", "", IF(OR(ISNUMBER($B3281)=FALSE, $B3281&lt;Report!$AX$6, $B3281&gt;Report!$AY$17), "Red", ""))</f>
        <v/>
      </c>
    </row>
    <row r="3282" spans="1:24" x14ac:dyDescent="0.25">
      <c r="A3282" s="2"/>
      <c r="B3282" s="86"/>
      <c r="C3282" s="87"/>
      <c r="D3282" s="88"/>
      <c r="E3282" s="89"/>
      <c r="F3282" s="90"/>
      <c r="G3282" s="2"/>
      <c r="H3282" s="38" t="str">
        <f t="shared" si="255"/>
        <v/>
      </c>
      <c r="I3282" s="2"/>
      <c r="M3282" s="6" t="str">
        <f t="shared" si="256"/>
        <v/>
      </c>
      <c r="N3282" s="7" t="str">
        <f>IF($D3282="", "", IF(COUNTIF(Budgets!$T$11:$T$20, $D3282)&gt;0, $F$9, IF(COUNTIF(Budgets!$T$22:$T$46, $D3282)&gt;0, $E$9, "")))</f>
        <v/>
      </c>
      <c r="P3282" s="12" t="str">
        <f t="shared" si="257"/>
        <v/>
      </c>
      <c r="R3282" s="12" t="str">
        <f t="shared" si="258"/>
        <v/>
      </c>
      <c r="T3282" s="12" t="str">
        <f ca="1">IFERROR(INDEX(Report!$BE$6:$BE$17, MATCH($P3282, Report!$AZ$6:$AZ$17, 0)), "")</f>
        <v/>
      </c>
      <c r="V3282" s="12" t="str">
        <f t="shared" ca="1" si="259"/>
        <v/>
      </c>
      <c r="X3282" s="12" t="str">
        <f>IF($B3282="", "", IF(OR(ISNUMBER($B3282)=FALSE, $B3282&lt;Report!$AX$6, $B3282&gt;Report!$AY$17), "Red", ""))</f>
        <v/>
      </c>
    </row>
    <row r="3283" spans="1:24" x14ac:dyDescent="0.25">
      <c r="A3283" s="2"/>
      <c r="B3283" s="86"/>
      <c r="C3283" s="87"/>
      <c r="D3283" s="88"/>
      <c r="E3283" s="89"/>
      <c r="F3283" s="90"/>
      <c r="G3283" s="2"/>
      <c r="H3283" s="38" t="str">
        <f t="shared" si="255"/>
        <v/>
      </c>
      <c r="I3283" s="2"/>
      <c r="M3283" s="6" t="str">
        <f t="shared" si="256"/>
        <v/>
      </c>
      <c r="N3283" s="7" t="str">
        <f>IF($D3283="", "", IF(COUNTIF(Budgets!$T$11:$T$20, $D3283)&gt;0, $F$9, IF(COUNTIF(Budgets!$T$22:$T$46, $D3283)&gt;0, $E$9, "")))</f>
        <v/>
      </c>
      <c r="P3283" s="12" t="str">
        <f t="shared" si="257"/>
        <v/>
      </c>
      <c r="R3283" s="12" t="str">
        <f t="shared" si="258"/>
        <v/>
      </c>
      <c r="T3283" s="12" t="str">
        <f ca="1">IFERROR(INDEX(Report!$BE$6:$BE$17, MATCH($P3283, Report!$AZ$6:$AZ$17, 0)), "")</f>
        <v/>
      </c>
      <c r="V3283" s="12" t="str">
        <f t="shared" ca="1" si="259"/>
        <v/>
      </c>
      <c r="X3283" s="12" t="str">
        <f>IF($B3283="", "", IF(OR(ISNUMBER($B3283)=FALSE, $B3283&lt;Report!$AX$6, $B3283&gt;Report!$AY$17), "Red", ""))</f>
        <v/>
      </c>
    </row>
    <row r="3284" spans="1:24" x14ac:dyDescent="0.25">
      <c r="A3284" s="2"/>
      <c r="B3284" s="86"/>
      <c r="C3284" s="87"/>
      <c r="D3284" s="88"/>
      <c r="E3284" s="89"/>
      <c r="F3284" s="90"/>
      <c r="G3284" s="2"/>
      <c r="H3284" s="38" t="str">
        <f t="shared" si="255"/>
        <v/>
      </c>
      <c r="I3284" s="2"/>
      <c r="M3284" s="6" t="str">
        <f t="shared" si="256"/>
        <v/>
      </c>
      <c r="N3284" s="7" t="str">
        <f>IF($D3284="", "", IF(COUNTIF(Budgets!$T$11:$T$20, $D3284)&gt;0, $F$9, IF(COUNTIF(Budgets!$T$22:$T$46, $D3284)&gt;0, $E$9, "")))</f>
        <v/>
      </c>
      <c r="P3284" s="12" t="str">
        <f t="shared" si="257"/>
        <v/>
      </c>
      <c r="R3284" s="12" t="str">
        <f t="shared" si="258"/>
        <v/>
      </c>
      <c r="T3284" s="12" t="str">
        <f ca="1">IFERROR(INDEX(Report!$BE$6:$BE$17, MATCH($P3284, Report!$AZ$6:$AZ$17, 0)), "")</f>
        <v/>
      </c>
      <c r="V3284" s="12" t="str">
        <f t="shared" ca="1" si="259"/>
        <v/>
      </c>
      <c r="X3284" s="12" t="str">
        <f>IF($B3284="", "", IF(OR(ISNUMBER($B3284)=FALSE, $B3284&lt;Report!$AX$6, $B3284&gt;Report!$AY$17), "Red", ""))</f>
        <v/>
      </c>
    </row>
    <row r="3285" spans="1:24" x14ac:dyDescent="0.25">
      <c r="A3285" s="2"/>
      <c r="B3285" s="86"/>
      <c r="C3285" s="87"/>
      <c r="D3285" s="88"/>
      <c r="E3285" s="89"/>
      <c r="F3285" s="90"/>
      <c r="G3285" s="2"/>
      <c r="H3285" s="38" t="str">
        <f t="shared" si="255"/>
        <v/>
      </c>
      <c r="I3285" s="2"/>
      <c r="M3285" s="6" t="str">
        <f t="shared" si="256"/>
        <v/>
      </c>
      <c r="N3285" s="7" t="str">
        <f>IF($D3285="", "", IF(COUNTIF(Budgets!$T$11:$T$20, $D3285)&gt;0, $F$9, IF(COUNTIF(Budgets!$T$22:$T$46, $D3285)&gt;0, $E$9, "")))</f>
        <v/>
      </c>
      <c r="P3285" s="12" t="str">
        <f t="shared" si="257"/>
        <v/>
      </c>
      <c r="R3285" s="12" t="str">
        <f t="shared" si="258"/>
        <v/>
      </c>
      <c r="T3285" s="12" t="str">
        <f ca="1">IFERROR(INDEX(Report!$BE$6:$BE$17, MATCH($P3285, Report!$AZ$6:$AZ$17, 0)), "")</f>
        <v/>
      </c>
      <c r="V3285" s="12" t="str">
        <f t="shared" ca="1" si="259"/>
        <v/>
      </c>
      <c r="X3285" s="12" t="str">
        <f>IF($B3285="", "", IF(OR(ISNUMBER($B3285)=FALSE, $B3285&lt;Report!$AX$6, $B3285&gt;Report!$AY$17), "Red", ""))</f>
        <v/>
      </c>
    </row>
    <row r="3286" spans="1:24" x14ac:dyDescent="0.25">
      <c r="A3286" s="2"/>
      <c r="B3286" s="86"/>
      <c r="C3286" s="87"/>
      <c r="D3286" s="88"/>
      <c r="E3286" s="89"/>
      <c r="F3286" s="90"/>
      <c r="G3286" s="2"/>
      <c r="H3286" s="38" t="str">
        <f t="shared" si="255"/>
        <v/>
      </c>
      <c r="I3286" s="2"/>
      <c r="M3286" s="6" t="str">
        <f t="shared" si="256"/>
        <v/>
      </c>
      <c r="N3286" s="7" t="str">
        <f>IF($D3286="", "", IF(COUNTIF(Budgets!$T$11:$T$20, $D3286)&gt;0, $F$9, IF(COUNTIF(Budgets!$T$22:$T$46, $D3286)&gt;0, $E$9, "")))</f>
        <v/>
      </c>
      <c r="P3286" s="12" t="str">
        <f t="shared" si="257"/>
        <v/>
      </c>
      <c r="R3286" s="12" t="str">
        <f t="shared" si="258"/>
        <v/>
      </c>
      <c r="T3286" s="12" t="str">
        <f ca="1">IFERROR(INDEX(Report!$BE$6:$BE$17, MATCH($P3286, Report!$AZ$6:$AZ$17, 0)), "")</f>
        <v/>
      </c>
      <c r="V3286" s="12" t="str">
        <f t="shared" ca="1" si="259"/>
        <v/>
      </c>
      <c r="X3286" s="12" t="str">
        <f>IF($B3286="", "", IF(OR(ISNUMBER($B3286)=FALSE, $B3286&lt;Report!$AX$6, $B3286&gt;Report!$AY$17), "Red", ""))</f>
        <v/>
      </c>
    </row>
    <row r="3287" spans="1:24" x14ac:dyDescent="0.25">
      <c r="A3287" s="2"/>
      <c r="B3287" s="86"/>
      <c r="C3287" s="87"/>
      <c r="D3287" s="88"/>
      <c r="E3287" s="89"/>
      <c r="F3287" s="90"/>
      <c r="G3287" s="2"/>
      <c r="H3287" s="38" t="str">
        <f t="shared" si="255"/>
        <v/>
      </c>
      <c r="I3287" s="2"/>
      <c r="M3287" s="6" t="str">
        <f t="shared" si="256"/>
        <v/>
      </c>
      <c r="N3287" s="7" t="str">
        <f>IF($D3287="", "", IF(COUNTIF(Budgets!$T$11:$T$20, $D3287)&gt;0, $F$9, IF(COUNTIF(Budgets!$T$22:$T$46, $D3287)&gt;0, $E$9, "")))</f>
        <v/>
      </c>
      <c r="P3287" s="12" t="str">
        <f t="shared" si="257"/>
        <v/>
      </c>
      <c r="R3287" s="12" t="str">
        <f t="shared" si="258"/>
        <v/>
      </c>
      <c r="T3287" s="12" t="str">
        <f ca="1">IFERROR(INDEX(Report!$BE$6:$BE$17, MATCH($P3287, Report!$AZ$6:$AZ$17, 0)), "")</f>
        <v/>
      </c>
      <c r="V3287" s="12" t="str">
        <f t="shared" ca="1" si="259"/>
        <v/>
      </c>
      <c r="X3287" s="12" t="str">
        <f>IF($B3287="", "", IF(OR(ISNUMBER($B3287)=FALSE, $B3287&lt;Report!$AX$6, $B3287&gt;Report!$AY$17), "Red", ""))</f>
        <v/>
      </c>
    </row>
    <row r="3288" spans="1:24" x14ac:dyDescent="0.25">
      <c r="A3288" s="2"/>
      <c r="B3288" s="86"/>
      <c r="C3288" s="87"/>
      <c r="D3288" s="88"/>
      <c r="E3288" s="89"/>
      <c r="F3288" s="90"/>
      <c r="G3288" s="2"/>
      <c r="H3288" s="38" t="str">
        <f t="shared" si="255"/>
        <v/>
      </c>
      <c r="I3288" s="2"/>
      <c r="M3288" s="6" t="str">
        <f t="shared" si="256"/>
        <v/>
      </c>
      <c r="N3288" s="7" t="str">
        <f>IF($D3288="", "", IF(COUNTIF(Budgets!$T$11:$T$20, $D3288)&gt;0, $F$9, IF(COUNTIF(Budgets!$T$22:$T$46, $D3288)&gt;0, $E$9, "")))</f>
        <v/>
      </c>
      <c r="P3288" s="12" t="str">
        <f t="shared" si="257"/>
        <v/>
      </c>
      <c r="R3288" s="12" t="str">
        <f t="shared" si="258"/>
        <v/>
      </c>
      <c r="T3288" s="12" t="str">
        <f ca="1">IFERROR(INDEX(Report!$BE$6:$BE$17, MATCH($P3288, Report!$AZ$6:$AZ$17, 0)), "")</f>
        <v/>
      </c>
      <c r="V3288" s="12" t="str">
        <f t="shared" ca="1" si="259"/>
        <v/>
      </c>
      <c r="X3288" s="12" t="str">
        <f>IF($B3288="", "", IF(OR(ISNUMBER($B3288)=FALSE, $B3288&lt;Report!$AX$6, $B3288&gt;Report!$AY$17), "Red", ""))</f>
        <v/>
      </c>
    </row>
    <row r="3289" spans="1:24" x14ac:dyDescent="0.25">
      <c r="A3289" s="2"/>
      <c r="B3289" s="86"/>
      <c r="C3289" s="87"/>
      <c r="D3289" s="88"/>
      <c r="E3289" s="89"/>
      <c r="F3289" s="90"/>
      <c r="G3289" s="2"/>
      <c r="H3289" s="38" t="str">
        <f t="shared" si="255"/>
        <v/>
      </c>
      <c r="I3289" s="2"/>
      <c r="M3289" s="6" t="str">
        <f t="shared" si="256"/>
        <v/>
      </c>
      <c r="N3289" s="7" t="str">
        <f>IF($D3289="", "", IF(COUNTIF(Budgets!$T$11:$T$20, $D3289)&gt;0, $F$9, IF(COUNTIF(Budgets!$T$22:$T$46, $D3289)&gt;0, $E$9, "")))</f>
        <v/>
      </c>
      <c r="P3289" s="12" t="str">
        <f t="shared" si="257"/>
        <v/>
      </c>
      <c r="R3289" s="12" t="str">
        <f t="shared" si="258"/>
        <v/>
      </c>
      <c r="T3289" s="12" t="str">
        <f ca="1">IFERROR(INDEX(Report!$BE$6:$BE$17, MATCH($P3289, Report!$AZ$6:$AZ$17, 0)), "")</f>
        <v/>
      </c>
      <c r="V3289" s="12" t="str">
        <f t="shared" ca="1" si="259"/>
        <v/>
      </c>
      <c r="X3289" s="12" t="str">
        <f>IF($B3289="", "", IF(OR(ISNUMBER($B3289)=FALSE, $B3289&lt;Report!$AX$6, $B3289&gt;Report!$AY$17), "Red", ""))</f>
        <v/>
      </c>
    </row>
    <row r="3290" spans="1:24" x14ac:dyDescent="0.25">
      <c r="A3290" s="2"/>
      <c r="B3290" s="86"/>
      <c r="C3290" s="87"/>
      <c r="D3290" s="88"/>
      <c r="E3290" s="89"/>
      <c r="F3290" s="90"/>
      <c r="G3290" s="2"/>
      <c r="H3290" s="38" t="str">
        <f t="shared" si="255"/>
        <v/>
      </c>
      <c r="I3290" s="2"/>
      <c r="M3290" s="6" t="str">
        <f t="shared" si="256"/>
        <v/>
      </c>
      <c r="N3290" s="7" t="str">
        <f>IF($D3290="", "", IF(COUNTIF(Budgets!$T$11:$T$20, $D3290)&gt;0, $F$9, IF(COUNTIF(Budgets!$T$22:$T$46, $D3290)&gt;0, $E$9, "")))</f>
        <v/>
      </c>
      <c r="P3290" s="12" t="str">
        <f t="shared" si="257"/>
        <v/>
      </c>
      <c r="R3290" s="12" t="str">
        <f t="shared" si="258"/>
        <v/>
      </c>
      <c r="T3290" s="12" t="str">
        <f ca="1">IFERROR(INDEX(Report!$BE$6:$BE$17, MATCH($P3290, Report!$AZ$6:$AZ$17, 0)), "")</f>
        <v/>
      </c>
      <c r="V3290" s="12" t="str">
        <f t="shared" ca="1" si="259"/>
        <v/>
      </c>
      <c r="X3290" s="12" t="str">
        <f>IF($B3290="", "", IF(OR(ISNUMBER($B3290)=FALSE, $B3290&lt;Report!$AX$6, $B3290&gt;Report!$AY$17), "Red", ""))</f>
        <v/>
      </c>
    </row>
    <row r="3291" spans="1:24" x14ac:dyDescent="0.25">
      <c r="A3291" s="2"/>
      <c r="B3291" s="86"/>
      <c r="C3291" s="87"/>
      <c r="D3291" s="88"/>
      <c r="E3291" s="89"/>
      <c r="F3291" s="90"/>
      <c r="G3291" s="2"/>
      <c r="H3291" s="38" t="str">
        <f t="shared" si="255"/>
        <v/>
      </c>
      <c r="I3291" s="2"/>
      <c r="M3291" s="6" t="str">
        <f t="shared" si="256"/>
        <v/>
      </c>
      <c r="N3291" s="7" t="str">
        <f>IF($D3291="", "", IF(COUNTIF(Budgets!$T$11:$T$20, $D3291)&gt;0, $F$9, IF(COUNTIF(Budgets!$T$22:$T$46, $D3291)&gt;0, $E$9, "")))</f>
        <v/>
      </c>
      <c r="P3291" s="12" t="str">
        <f t="shared" si="257"/>
        <v/>
      </c>
      <c r="R3291" s="12" t="str">
        <f t="shared" si="258"/>
        <v/>
      </c>
      <c r="T3291" s="12" t="str">
        <f ca="1">IFERROR(INDEX(Report!$BE$6:$BE$17, MATCH($P3291, Report!$AZ$6:$AZ$17, 0)), "")</f>
        <v/>
      </c>
      <c r="V3291" s="12" t="str">
        <f t="shared" ca="1" si="259"/>
        <v/>
      </c>
      <c r="X3291" s="12" t="str">
        <f>IF($B3291="", "", IF(OR(ISNUMBER($B3291)=FALSE, $B3291&lt;Report!$AX$6, $B3291&gt;Report!$AY$17), "Red", ""))</f>
        <v/>
      </c>
    </row>
    <row r="3292" spans="1:24" x14ac:dyDescent="0.25">
      <c r="A3292" s="2"/>
      <c r="B3292" s="86"/>
      <c r="C3292" s="87"/>
      <c r="D3292" s="88"/>
      <c r="E3292" s="89"/>
      <c r="F3292" s="90"/>
      <c r="G3292" s="2"/>
      <c r="H3292" s="38" t="str">
        <f t="shared" si="255"/>
        <v/>
      </c>
      <c r="I3292" s="2"/>
      <c r="M3292" s="6" t="str">
        <f t="shared" si="256"/>
        <v/>
      </c>
      <c r="N3292" s="7" t="str">
        <f>IF($D3292="", "", IF(COUNTIF(Budgets!$T$11:$T$20, $D3292)&gt;0, $F$9, IF(COUNTIF(Budgets!$T$22:$T$46, $D3292)&gt;0, $E$9, "")))</f>
        <v/>
      </c>
      <c r="P3292" s="12" t="str">
        <f t="shared" si="257"/>
        <v/>
      </c>
      <c r="R3292" s="12" t="str">
        <f t="shared" si="258"/>
        <v/>
      </c>
      <c r="T3292" s="12" t="str">
        <f ca="1">IFERROR(INDEX(Report!$BE$6:$BE$17, MATCH($P3292, Report!$AZ$6:$AZ$17, 0)), "")</f>
        <v/>
      </c>
      <c r="V3292" s="12" t="str">
        <f t="shared" ca="1" si="259"/>
        <v/>
      </c>
      <c r="X3292" s="12" t="str">
        <f>IF($B3292="", "", IF(OR(ISNUMBER($B3292)=FALSE, $B3292&lt;Report!$AX$6, $B3292&gt;Report!$AY$17), "Red", ""))</f>
        <v/>
      </c>
    </row>
    <row r="3293" spans="1:24" x14ac:dyDescent="0.25">
      <c r="A3293" s="2"/>
      <c r="B3293" s="86"/>
      <c r="C3293" s="87"/>
      <c r="D3293" s="88"/>
      <c r="E3293" s="89"/>
      <c r="F3293" s="90"/>
      <c r="G3293" s="2"/>
      <c r="H3293" s="38" t="str">
        <f t="shared" si="255"/>
        <v/>
      </c>
      <c r="I3293" s="2"/>
      <c r="M3293" s="6" t="str">
        <f t="shared" si="256"/>
        <v/>
      </c>
      <c r="N3293" s="7" t="str">
        <f>IF($D3293="", "", IF(COUNTIF(Budgets!$T$11:$T$20, $D3293)&gt;0, $F$9, IF(COUNTIF(Budgets!$T$22:$T$46, $D3293)&gt;0, $E$9, "")))</f>
        <v/>
      </c>
      <c r="P3293" s="12" t="str">
        <f t="shared" si="257"/>
        <v/>
      </c>
      <c r="R3293" s="12" t="str">
        <f t="shared" si="258"/>
        <v/>
      </c>
      <c r="T3293" s="12" t="str">
        <f ca="1">IFERROR(INDEX(Report!$BE$6:$BE$17, MATCH($P3293, Report!$AZ$6:$AZ$17, 0)), "")</f>
        <v/>
      </c>
      <c r="V3293" s="12" t="str">
        <f t="shared" ca="1" si="259"/>
        <v/>
      </c>
      <c r="X3293" s="12" t="str">
        <f>IF($B3293="", "", IF(OR(ISNUMBER($B3293)=FALSE, $B3293&lt;Report!$AX$6, $B3293&gt;Report!$AY$17), "Red", ""))</f>
        <v/>
      </c>
    </row>
    <row r="3294" spans="1:24" x14ac:dyDescent="0.25">
      <c r="A3294" s="2"/>
      <c r="B3294" s="86"/>
      <c r="C3294" s="87"/>
      <c r="D3294" s="88"/>
      <c r="E3294" s="89"/>
      <c r="F3294" s="90"/>
      <c r="G3294" s="2"/>
      <c r="H3294" s="38" t="str">
        <f t="shared" si="255"/>
        <v/>
      </c>
      <c r="I3294" s="2"/>
      <c r="M3294" s="6" t="str">
        <f t="shared" si="256"/>
        <v/>
      </c>
      <c r="N3294" s="7" t="str">
        <f>IF($D3294="", "", IF(COUNTIF(Budgets!$T$11:$T$20, $D3294)&gt;0, $F$9, IF(COUNTIF(Budgets!$T$22:$T$46, $D3294)&gt;0, $E$9, "")))</f>
        <v/>
      </c>
      <c r="P3294" s="12" t="str">
        <f t="shared" si="257"/>
        <v/>
      </c>
      <c r="R3294" s="12" t="str">
        <f t="shared" si="258"/>
        <v/>
      </c>
      <c r="T3294" s="12" t="str">
        <f ca="1">IFERROR(INDEX(Report!$BE$6:$BE$17, MATCH($P3294, Report!$AZ$6:$AZ$17, 0)), "")</f>
        <v/>
      </c>
      <c r="V3294" s="12" t="str">
        <f t="shared" ca="1" si="259"/>
        <v/>
      </c>
      <c r="X3294" s="12" t="str">
        <f>IF($B3294="", "", IF(OR(ISNUMBER($B3294)=FALSE, $B3294&lt;Report!$AX$6, $B3294&gt;Report!$AY$17), "Red", ""))</f>
        <v/>
      </c>
    </row>
    <row r="3295" spans="1:24" x14ac:dyDescent="0.25">
      <c r="A3295" s="2"/>
      <c r="B3295" s="86"/>
      <c r="C3295" s="87"/>
      <c r="D3295" s="88"/>
      <c r="E3295" s="89"/>
      <c r="F3295" s="90"/>
      <c r="G3295" s="2"/>
      <c r="H3295" s="38" t="str">
        <f t="shared" si="255"/>
        <v/>
      </c>
      <c r="I3295" s="2"/>
      <c r="M3295" s="6" t="str">
        <f t="shared" si="256"/>
        <v/>
      </c>
      <c r="N3295" s="7" t="str">
        <f>IF($D3295="", "", IF(COUNTIF(Budgets!$T$11:$T$20, $D3295)&gt;0, $F$9, IF(COUNTIF(Budgets!$T$22:$T$46, $D3295)&gt;0, $E$9, "")))</f>
        <v/>
      </c>
      <c r="P3295" s="12" t="str">
        <f t="shared" si="257"/>
        <v/>
      </c>
      <c r="R3295" s="12" t="str">
        <f t="shared" si="258"/>
        <v/>
      </c>
      <c r="T3295" s="12" t="str">
        <f ca="1">IFERROR(INDEX(Report!$BE$6:$BE$17, MATCH($P3295, Report!$AZ$6:$AZ$17, 0)), "")</f>
        <v/>
      </c>
      <c r="V3295" s="12" t="str">
        <f t="shared" ca="1" si="259"/>
        <v/>
      </c>
      <c r="X3295" s="12" t="str">
        <f>IF($B3295="", "", IF(OR(ISNUMBER($B3295)=FALSE, $B3295&lt;Report!$AX$6, $B3295&gt;Report!$AY$17), "Red", ""))</f>
        <v/>
      </c>
    </row>
    <row r="3296" spans="1:24" x14ac:dyDescent="0.25">
      <c r="A3296" s="2"/>
      <c r="B3296" s="86"/>
      <c r="C3296" s="87"/>
      <c r="D3296" s="88"/>
      <c r="E3296" s="89"/>
      <c r="F3296" s="90"/>
      <c r="G3296" s="2"/>
      <c r="H3296" s="38" t="str">
        <f t="shared" si="255"/>
        <v/>
      </c>
      <c r="I3296" s="2"/>
      <c r="M3296" s="6" t="str">
        <f t="shared" si="256"/>
        <v/>
      </c>
      <c r="N3296" s="7" t="str">
        <f>IF($D3296="", "", IF(COUNTIF(Budgets!$T$11:$T$20, $D3296)&gt;0, $F$9, IF(COUNTIF(Budgets!$T$22:$T$46, $D3296)&gt;0, $E$9, "")))</f>
        <v/>
      </c>
      <c r="P3296" s="12" t="str">
        <f t="shared" si="257"/>
        <v/>
      </c>
      <c r="R3296" s="12" t="str">
        <f t="shared" si="258"/>
        <v/>
      </c>
      <c r="T3296" s="12" t="str">
        <f ca="1">IFERROR(INDEX(Report!$BE$6:$BE$17, MATCH($P3296, Report!$AZ$6:$AZ$17, 0)), "")</f>
        <v/>
      </c>
      <c r="V3296" s="12" t="str">
        <f t="shared" ca="1" si="259"/>
        <v/>
      </c>
      <c r="X3296" s="12" t="str">
        <f>IF($B3296="", "", IF(OR(ISNUMBER($B3296)=FALSE, $B3296&lt;Report!$AX$6, $B3296&gt;Report!$AY$17), "Red", ""))</f>
        <v/>
      </c>
    </row>
    <row r="3297" spans="1:24" x14ac:dyDescent="0.25">
      <c r="A3297" s="2"/>
      <c r="B3297" s="86"/>
      <c r="C3297" s="87"/>
      <c r="D3297" s="88"/>
      <c r="E3297" s="89"/>
      <c r="F3297" s="90"/>
      <c r="G3297" s="2"/>
      <c r="H3297" s="38" t="str">
        <f t="shared" si="255"/>
        <v/>
      </c>
      <c r="I3297" s="2"/>
      <c r="M3297" s="6" t="str">
        <f t="shared" si="256"/>
        <v/>
      </c>
      <c r="N3297" s="7" t="str">
        <f>IF($D3297="", "", IF(COUNTIF(Budgets!$T$11:$T$20, $D3297)&gt;0, $F$9, IF(COUNTIF(Budgets!$T$22:$T$46, $D3297)&gt;0, $E$9, "")))</f>
        <v/>
      </c>
      <c r="P3297" s="12" t="str">
        <f t="shared" si="257"/>
        <v/>
      </c>
      <c r="R3297" s="12" t="str">
        <f t="shared" si="258"/>
        <v/>
      </c>
      <c r="T3297" s="12" t="str">
        <f ca="1">IFERROR(INDEX(Report!$BE$6:$BE$17, MATCH($P3297, Report!$AZ$6:$AZ$17, 0)), "")</f>
        <v/>
      </c>
      <c r="V3297" s="12" t="str">
        <f t="shared" ca="1" si="259"/>
        <v/>
      </c>
      <c r="X3297" s="12" t="str">
        <f>IF($B3297="", "", IF(OR(ISNUMBER($B3297)=FALSE, $B3297&lt;Report!$AX$6, $B3297&gt;Report!$AY$17), "Red", ""))</f>
        <v/>
      </c>
    </row>
    <row r="3298" spans="1:24" x14ac:dyDescent="0.25">
      <c r="A3298" s="2"/>
      <c r="B3298" s="86"/>
      <c r="C3298" s="87"/>
      <c r="D3298" s="88"/>
      <c r="E3298" s="89"/>
      <c r="F3298" s="90"/>
      <c r="G3298" s="2"/>
      <c r="H3298" s="38" t="str">
        <f t="shared" si="255"/>
        <v/>
      </c>
      <c r="I3298" s="2"/>
      <c r="M3298" s="6" t="str">
        <f t="shared" si="256"/>
        <v/>
      </c>
      <c r="N3298" s="7" t="str">
        <f>IF($D3298="", "", IF(COUNTIF(Budgets!$T$11:$T$20, $D3298)&gt;0, $F$9, IF(COUNTIF(Budgets!$T$22:$T$46, $D3298)&gt;0, $E$9, "")))</f>
        <v/>
      </c>
      <c r="P3298" s="12" t="str">
        <f t="shared" si="257"/>
        <v/>
      </c>
      <c r="R3298" s="12" t="str">
        <f t="shared" si="258"/>
        <v/>
      </c>
      <c r="T3298" s="12" t="str">
        <f ca="1">IFERROR(INDEX(Report!$BE$6:$BE$17, MATCH($P3298, Report!$AZ$6:$AZ$17, 0)), "")</f>
        <v/>
      </c>
      <c r="V3298" s="12" t="str">
        <f t="shared" ca="1" si="259"/>
        <v/>
      </c>
      <c r="X3298" s="12" t="str">
        <f>IF($B3298="", "", IF(OR(ISNUMBER($B3298)=FALSE, $B3298&lt;Report!$AX$6, $B3298&gt;Report!$AY$17), "Red", ""))</f>
        <v/>
      </c>
    </row>
    <row r="3299" spans="1:24" x14ac:dyDescent="0.25">
      <c r="A3299" s="2"/>
      <c r="B3299" s="86"/>
      <c r="C3299" s="87"/>
      <c r="D3299" s="88"/>
      <c r="E3299" s="89"/>
      <c r="F3299" s="90"/>
      <c r="G3299" s="2"/>
      <c r="H3299" s="38" t="str">
        <f t="shared" si="255"/>
        <v/>
      </c>
      <c r="I3299" s="2"/>
      <c r="M3299" s="6" t="str">
        <f t="shared" si="256"/>
        <v/>
      </c>
      <c r="N3299" s="7" t="str">
        <f>IF($D3299="", "", IF(COUNTIF(Budgets!$T$11:$T$20, $D3299)&gt;0, $F$9, IF(COUNTIF(Budgets!$T$22:$T$46, $D3299)&gt;0, $E$9, "")))</f>
        <v/>
      </c>
      <c r="P3299" s="12" t="str">
        <f t="shared" si="257"/>
        <v/>
      </c>
      <c r="R3299" s="12" t="str">
        <f t="shared" si="258"/>
        <v/>
      </c>
      <c r="T3299" s="12" t="str">
        <f ca="1">IFERROR(INDEX(Report!$BE$6:$BE$17, MATCH($P3299, Report!$AZ$6:$AZ$17, 0)), "")</f>
        <v/>
      </c>
      <c r="V3299" s="12" t="str">
        <f t="shared" ca="1" si="259"/>
        <v/>
      </c>
      <c r="X3299" s="12" t="str">
        <f>IF($B3299="", "", IF(OR(ISNUMBER($B3299)=FALSE, $B3299&lt;Report!$AX$6, $B3299&gt;Report!$AY$17), "Red", ""))</f>
        <v/>
      </c>
    </row>
    <row r="3300" spans="1:24" x14ac:dyDescent="0.25">
      <c r="A3300" s="2"/>
      <c r="B3300" s="86"/>
      <c r="C3300" s="87"/>
      <c r="D3300" s="88"/>
      <c r="E3300" s="89"/>
      <c r="F3300" s="90"/>
      <c r="G3300" s="2"/>
      <c r="H3300" s="38" t="str">
        <f t="shared" si="255"/>
        <v/>
      </c>
      <c r="I3300" s="2"/>
      <c r="M3300" s="6" t="str">
        <f t="shared" si="256"/>
        <v/>
      </c>
      <c r="N3300" s="7" t="str">
        <f>IF($D3300="", "", IF(COUNTIF(Budgets!$T$11:$T$20, $D3300)&gt;0, $F$9, IF(COUNTIF(Budgets!$T$22:$T$46, $D3300)&gt;0, $E$9, "")))</f>
        <v/>
      </c>
      <c r="P3300" s="12" t="str">
        <f t="shared" si="257"/>
        <v/>
      </c>
      <c r="R3300" s="12" t="str">
        <f t="shared" si="258"/>
        <v/>
      </c>
      <c r="T3300" s="12" t="str">
        <f ca="1">IFERROR(INDEX(Report!$BE$6:$BE$17, MATCH($P3300, Report!$AZ$6:$AZ$17, 0)), "")</f>
        <v/>
      </c>
      <c r="V3300" s="12" t="str">
        <f t="shared" ca="1" si="259"/>
        <v/>
      </c>
      <c r="X3300" s="12" t="str">
        <f>IF($B3300="", "", IF(OR(ISNUMBER($B3300)=FALSE, $B3300&lt;Report!$AX$6, $B3300&gt;Report!$AY$17), "Red", ""))</f>
        <v/>
      </c>
    </row>
    <row r="3301" spans="1:24" x14ac:dyDescent="0.25">
      <c r="A3301" s="2"/>
      <c r="B3301" s="86"/>
      <c r="C3301" s="87"/>
      <c r="D3301" s="88"/>
      <c r="E3301" s="89"/>
      <c r="F3301" s="90"/>
      <c r="G3301" s="2"/>
      <c r="H3301" s="38" t="str">
        <f t="shared" si="255"/>
        <v/>
      </c>
      <c r="I3301" s="2"/>
      <c r="M3301" s="6" t="str">
        <f t="shared" si="256"/>
        <v/>
      </c>
      <c r="N3301" s="7" t="str">
        <f>IF($D3301="", "", IF(COUNTIF(Budgets!$T$11:$T$20, $D3301)&gt;0, $F$9, IF(COUNTIF(Budgets!$T$22:$T$46, $D3301)&gt;0, $E$9, "")))</f>
        <v/>
      </c>
      <c r="P3301" s="12" t="str">
        <f t="shared" si="257"/>
        <v/>
      </c>
      <c r="R3301" s="12" t="str">
        <f t="shared" si="258"/>
        <v/>
      </c>
      <c r="T3301" s="12" t="str">
        <f ca="1">IFERROR(INDEX(Report!$BE$6:$BE$17, MATCH($P3301, Report!$AZ$6:$AZ$17, 0)), "")</f>
        <v/>
      </c>
      <c r="V3301" s="12" t="str">
        <f t="shared" ca="1" si="259"/>
        <v/>
      </c>
      <c r="X3301" s="12" t="str">
        <f>IF($B3301="", "", IF(OR(ISNUMBER($B3301)=FALSE, $B3301&lt;Report!$AX$6, $B3301&gt;Report!$AY$17), "Red", ""))</f>
        <v/>
      </c>
    </row>
    <row r="3302" spans="1:24" x14ac:dyDescent="0.25">
      <c r="A3302" s="2"/>
      <c r="B3302" s="86"/>
      <c r="C3302" s="87"/>
      <c r="D3302" s="88"/>
      <c r="E3302" s="89"/>
      <c r="F3302" s="90"/>
      <c r="G3302" s="2"/>
      <c r="H3302" s="38" t="str">
        <f t="shared" si="255"/>
        <v/>
      </c>
      <c r="I3302" s="2"/>
      <c r="M3302" s="6" t="str">
        <f t="shared" si="256"/>
        <v/>
      </c>
      <c r="N3302" s="7" t="str">
        <f>IF($D3302="", "", IF(COUNTIF(Budgets!$T$11:$T$20, $D3302)&gt;0, $F$9, IF(COUNTIF(Budgets!$T$22:$T$46, $D3302)&gt;0, $E$9, "")))</f>
        <v/>
      </c>
      <c r="P3302" s="12" t="str">
        <f t="shared" si="257"/>
        <v/>
      </c>
      <c r="R3302" s="12" t="str">
        <f t="shared" si="258"/>
        <v/>
      </c>
      <c r="T3302" s="12" t="str">
        <f ca="1">IFERROR(INDEX(Report!$BE$6:$BE$17, MATCH($P3302, Report!$AZ$6:$AZ$17, 0)), "")</f>
        <v/>
      </c>
      <c r="V3302" s="12" t="str">
        <f t="shared" ca="1" si="259"/>
        <v/>
      </c>
      <c r="X3302" s="12" t="str">
        <f>IF($B3302="", "", IF(OR(ISNUMBER($B3302)=FALSE, $B3302&lt;Report!$AX$6, $B3302&gt;Report!$AY$17), "Red", ""))</f>
        <v/>
      </c>
    </row>
    <row r="3303" spans="1:24" x14ac:dyDescent="0.25">
      <c r="A3303" s="2"/>
      <c r="B3303" s="86"/>
      <c r="C3303" s="87"/>
      <c r="D3303" s="88"/>
      <c r="E3303" s="89"/>
      <c r="F3303" s="90"/>
      <c r="G3303" s="2"/>
      <c r="H3303" s="38" t="str">
        <f t="shared" si="255"/>
        <v/>
      </c>
      <c r="I3303" s="2"/>
      <c r="M3303" s="6" t="str">
        <f t="shared" si="256"/>
        <v/>
      </c>
      <c r="N3303" s="7" t="str">
        <f>IF($D3303="", "", IF(COUNTIF(Budgets!$T$11:$T$20, $D3303)&gt;0, $F$9, IF(COUNTIF(Budgets!$T$22:$T$46, $D3303)&gt;0, $E$9, "")))</f>
        <v/>
      </c>
      <c r="P3303" s="12" t="str">
        <f t="shared" si="257"/>
        <v/>
      </c>
      <c r="R3303" s="12" t="str">
        <f t="shared" si="258"/>
        <v/>
      </c>
      <c r="T3303" s="12" t="str">
        <f ca="1">IFERROR(INDEX(Report!$BE$6:$BE$17, MATCH($P3303, Report!$AZ$6:$AZ$17, 0)), "")</f>
        <v/>
      </c>
      <c r="V3303" s="12" t="str">
        <f t="shared" ca="1" si="259"/>
        <v/>
      </c>
      <c r="X3303" s="12" t="str">
        <f>IF($B3303="", "", IF(OR(ISNUMBER($B3303)=FALSE, $B3303&lt;Report!$AX$6, $B3303&gt;Report!$AY$17), "Red", ""))</f>
        <v/>
      </c>
    </row>
    <row r="3304" spans="1:24" x14ac:dyDescent="0.25">
      <c r="A3304" s="2"/>
      <c r="B3304" s="86"/>
      <c r="C3304" s="87"/>
      <c r="D3304" s="88"/>
      <c r="E3304" s="89"/>
      <c r="F3304" s="90"/>
      <c r="G3304" s="2"/>
      <c r="H3304" s="38" t="str">
        <f t="shared" si="255"/>
        <v/>
      </c>
      <c r="I3304" s="2"/>
      <c r="M3304" s="6" t="str">
        <f t="shared" si="256"/>
        <v/>
      </c>
      <c r="N3304" s="7" t="str">
        <f>IF($D3304="", "", IF(COUNTIF(Budgets!$T$11:$T$20, $D3304)&gt;0, $F$9, IF(COUNTIF(Budgets!$T$22:$T$46, $D3304)&gt;0, $E$9, "")))</f>
        <v/>
      </c>
      <c r="P3304" s="12" t="str">
        <f t="shared" si="257"/>
        <v/>
      </c>
      <c r="R3304" s="12" t="str">
        <f t="shared" si="258"/>
        <v/>
      </c>
      <c r="T3304" s="12" t="str">
        <f ca="1">IFERROR(INDEX(Report!$BE$6:$BE$17, MATCH($P3304, Report!$AZ$6:$AZ$17, 0)), "")</f>
        <v/>
      </c>
      <c r="V3304" s="12" t="str">
        <f t="shared" ca="1" si="259"/>
        <v/>
      </c>
      <c r="X3304" s="12" t="str">
        <f>IF($B3304="", "", IF(OR(ISNUMBER($B3304)=FALSE, $B3304&lt;Report!$AX$6, $B3304&gt;Report!$AY$17), "Red", ""))</f>
        <v/>
      </c>
    </row>
    <row r="3305" spans="1:24" x14ac:dyDescent="0.25">
      <c r="A3305" s="2"/>
      <c r="B3305" s="86"/>
      <c r="C3305" s="87"/>
      <c r="D3305" s="88"/>
      <c r="E3305" s="89"/>
      <c r="F3305" s="90"/>
      <c r="G3305" s="2"/>
      <c r="H3305" s="38" t="str">
        <f t="shared" si="255"/>
        <v/>
      </c>
      <c r="I3305" s="2"/>
      <c r="M3305" s="6" t="str">
        <f t="shared" si="256"/>
        <v/>
      </c>
      <c r="N3305" s="7" t="str">
        <f>IF($D3305="", "", IF(COUNTIF(Budgets!$T$11:$T$20, $D3305)&gt;0, $F$9, IF(COUNTIF(Budgets!$T$22:$T$46, $D3305)&gt;0, $E$9, "")))</f>
        <v/>
      </c>
      <c r="P3305" s="12" t="str">
        <f t="shared" si="257"/>
        <v/>
      </c>
      <c r="R3305" s="12" t="str">
        <f t="shared" si="258"/>
        <v/>
      </c>
      <c r="T3305" s="12" t="str">
        <f ca="1">IFERROR(INDEX(Report!$BE$6:$BE$17, MATCH($P3305, Report!$AZ$6:$AZ$17, 0)), "")</f>
        <v/>
      </c>
      <c r="V3305" s="12" t="str">
        <f t="shared" ca="1" si="259"/>
        <v/>
      </c>
      <c r="X3305" s="12" t="str">
        <f>IF($B3305="", "", IF(OR(ISNUMBER($B3305)=FALSE, $B3305&lt;Report!$AX$6, $B3305&gt;Report!$AY$17), "Red", ""))</f>
        <v/>
      </c>
    </row>
    <row r="3306" spans="1:24" x14ac:dyDescent="0.25">
      <c r="A3306" s="2"/>
      <c r="B3306" s="86"/>
      <c r="C3306" s="87"/>
      <c r="D3306" s="88"/>
      <c r="E3306" s="89"/>
      <c r="F3306" s="90"/>
      <c r="G3306" s="2"/>
      <c r="H3306" s="38" t="str">
        <f t="shared" si="255"/>
        <v/>
      </c>
      <c r="I3306" s="2"/>
      <c r="M3306" s="6" t="str">
        <f t="shared" si="256"/>
        <v/>
      </c>
      <c r="N3306" s="7" t="str">
        <f>IF($D3306="", "", IF(COUNTIF(Budgets!$T$11:$T$20, $D3306)&gt;0, $F$9, IF(COUNTIF(Budgets!$T$22:$T$46, $D3306)&gt;0, $E$9, "")))</f>
        <v/>
      </c>
      <c r="P3306" s="12" t="str">
        <f t="shared" si="257"/>
        <v/>
      </c>
      <c r="R3306" s="12" t="str">
        <f t="shared" si="258"/>
        <v/>
      </c>
      <c r="T3306" s="12" t="str">
        <f ca="1">IFERROR(INDEX(Report!$BE$6:$BE$17, MATCH($P3306, Report!$AZ$6:$AZ$17, 0)), "")</f>
        <v/>
      </c>
      <c r="V3306" s="12" t="str">
        <f t="shared" ca="1" si="259"/>
        <v/>
      </c>
      <c r="X3306" s="12" t="str">
        <f>IF($B3306="", "", IF(OR(ISNUMBER($B3306)=FALSE, $B3306&lt;Report!$AX$6, $B3306&gt;Report!$AY$17), "Red", ""))</f>
        <v/>
      </c>
    </row>
    <row r="3307" spans="1:24" x14ac:dyDescent="0.25">
      <c r="A3307" s="2"/>
      <c r="B3307" s="86"/>
      <c r="C3307" s="87"/>
      <c r="D3307" s="88"/>
      <c r="E3307" s="89"/>
      <c r="F3307" s="90"/>
      <c r="G3307" s="2"/>
      <c r="H3307" s="38" t="str">
        <f t="shared" si="255"/>
        <v/>
      </c>
      <c r="I3307" s="2"/>
      <c r="M3307" s="6" t="str">
        <f t="shared" si="256"/>
        <v/>
      </c>
      <c r="N3307" s="7" t="str">
        <f>IF($D3307="", "", IF(COUNTIF(Budgets!$T$11:$T$20, $D3307)&gt;0, $F$9, IF(COUNTIF(Budgets!$T$22:$T$46, $D3307)&gt;0, $E$9, "")))</f>
        <v/>
      </c>
      <c r="P3307" s="12" t="str">
        <f t="shared" si="257"/>
        <v/>
      </c>
      <c r="R3307" s="12" t="str">
        <f t="shared" si="258"/>
        <v/>
      </c>
      <c r="T3307" s="12" t="str">
        <f ca="1">IFERROR(INDEX(Report!$BE$6:$BE$17, MATCH($P3307, Report!$AZ$6:$AZ$17, 0)), "")</f>
        <v/>
      </c>
      <c r="V3307" s="12" t="str">
        <f t="shared" ca="1" si="259"/>
        <v/>
      </c>
      <c r="X3307" s="12" t="str">
        <f>IF($B3307="", "", IF(OR(ISNUMBER($B3307)=FALSE, $B3307&lt;Report!$AX$6, $B3307&gt;Report!$AY$17), "Red", ""))</f>
        <v/>
      </c>
    </row>
    <row r="3308" spans="1:24" x14ac:dyDescent="0.25">
      <c r="A3308" s="2"/>
      <c r="B3308" s="86"/>
      <c r="C3308" s="87"/>
      <c r="D3308" s="88"/>
      <c r="E3308" s="89"/>
      <c r="F3308" s="90"/>
      <c r="G3308" s="2"/>
      <c r="H3308" s="38" t="str">
        <f t="shared" si="255"/>
        <v/>
      </c>
      <c r="I3308" s="2"/>
      <c r="M3308" s="6" t="str">
        <f t="shared" si="256"/>
        <v/>
      </c>
      <c r="N3308" s="7" t="str">
        <f>IF($D3308="", "", IF(COUNTIF(Budgets!$T$11:$T$20, $D3308)&gt;0, $F$9, IF(COUNTIF(Budgets!$T$22:$T$46, $D3308)&gt;0, $E$9, "")))</f>
        <v/>
      </c>
      <c r="P3308" s="12" t="str">
        <f t="shared" si="257"/>
        <v/>
      </c>
      <c r="R3308" s="12" t="str">
        <f t="shared" si="258"/>
        <v/>
      </c>
      <c r="T3308" s="12" t="str">
        <f ca="1">IFERROR(INDEX(Report!$BE$6:$BE$17, MATCH($P3308, Report!$AZ$6:$AZ$17, 0)), "")</f>
        <v/>
      </c>
      <c r="V3308" s="12" t="str">
        <f t="shared" ca="1" si="259"/>
        <v/>
      </c>
      <c r="X3308" s="12" t="str">
        <f>IF($B3308="", "", IF(OR(ISNUMBER($B3308)=FALSE, $B3308&lt;Report!$AX$6, $B3308&gt;Report!$AY$17), "Red", ""))</f>
        <v/>
      </c>
    </row>
    <row r="3309" spans="1:24" x14ac:dyDescent="0.25">
      <c r="A3309" s="2"/>
      <c r="B3309" s="86"/>
      <c r="C3309" s="87"/>
      <c r="D3309" s="88"/>
      <c r="E3309" s="89"/>
      <c r="F3309" s="90"/>
      <c r="G3309" s="2"/>
      <c r="H3309" s="38" t="str">
        <f t="shared" si="255"/>
        <v/>
      </c>
      <c r="I3309" s="2"/>
      <c r="M3309" s="6" t="str">
        <f t="shared" si="256"/>
        <v/>
      </c>
      <c r="N3309" s="7" t="str">
        <f>IF($D3309="", "", IF(COUNTIF(Budgets!$T$11:$T$20, $D3309)&gt;0, $F$9, IF(COUNTIF(Budgets!$T$22:$T$46, $D3309)&gt;0, $E$9, "")))</f>
        <v/>
      </c>
      <c r="P3309" s="12" t="str">
        <f t="shared" si="257"/>
        <v/>
      </c>
      <c r="R3309" s="12" t="str">
        <f t="shared" si="258"/>
        <v/>
      </c>
      <c r="T3309" s="12" t="str">
        <f ca="1">IFERROR(INDEX(Report!$BE$6:$BE$17, MATCH($P3309, Report!$AZ$6:$AZ$17, 0)), "")</f>
        <v/>
      </c>
      <c r="V3309" s="12" t="str">
        <f t="shared" ca="1" si="259"/>
        <v/>
      </c>
      <c r="X3309" s="12" t="str">
        <f>IF($B3309="", "", IF(OR(ISNUMBER($B3309)=FALSE, $B3309&lt;Report!$AX$6, $B3309&gt;Report!$AY$17), "Red", ""))</f>
        <v/>
      </c>
    </row>
    <row r="3310" spans="1:24" x14ac:dyDescent="0.25">
      <c r="A3310" s="2"/>
      <c r="B3310" s="86"/>
      <c r="C3310" s="87"/>
      <c r="D3310" s="88"/>
      <c r="E3310" s="89"/>
      <c r="F3310" s="90"/>
      <c r="G3310" s="2"/>
      <c r="H3310" s="38" t="str">
        <f t="shared" si="255"/>
        <v/>
      </c>
      <c r="I3310" s="2"/>
      <c r="M3310" s="6" t="str">
        <f t="shared" si="256"/>
        <v/>
      </c>
      <c r="N3310" s="7" t="str">
        <f>IF($D3310="", "", IF(COUNTIF(Budgets!$T$11:$T$20, $D3310)&gt;0, $F$9, IF(COUNTIF(Budgets!$T$22:$T$46, $D3310)&gt;0, $E$9, "")))</f>
        <v/>
      </c>
      <c r="P3310" s="12" t="str">
        <f t="shared" si="257"/>
        <v/>
      </c>
      <c r="R3310" s="12" t="str">
        <f t="shared" si="258"/>
        <v/>
      </c>
      <c r="T3310" s="12" t="str">
        <f ca="1">IFERROR(INDEX(Report!$BE$6:$BE$17, MATCH($P3310, Report!$AZ$6:$AZ$17, 0)), "")</f>
        <v/>
      </c>
      <c r="V3310" s="12" t="str">
        <f t="shared" ca="1" si="259"/>
        <v/>
      </c>
      <c r="X3310" s="12" t="str">
        <f>IF($B3310="", "", IF(OR(ISNUMBER($B3310)=FALSE, $B3310&lt;Report!$AX$6, $B3310&gt;Report!$AY$17), "Red", ""))</f>
        <v/>
      </c>
    </row>
    <row r="3311" spans="1:24" x14ac:dyDescent="0.25">
      <c r="A3311" s="2"/>
      <c r="B3311" s="86"/>
      <c r="C3311" s="87"/>
      <c r="D3311" s="88"/>
      <c r="E3311" s="89"/>
      <c r="F3311" s="90"/>
      <c r="G3311" s="2"/>
      <c r="H3311" s="38" t="str">
        <f t="shared" si="255"/>
        <v/>
      </c>
      <c r="I3311" s="2"/>
      <c r="M3311" s="6" t="str">
        <f t="shared" si="256"/>
        <v/>
      </c>
      <c r="N3311" s="7" t="str">
        <f>IF($D3311="", "", IF(COUNTIF(Budgets!$T$11:$T$20, $D3311)&gt;0, $F$9, IF(COUNTIF(Budgets!$T$22:$T$46, $D3311)&gt;0, $E$9, "")))</f>
        <v/>
      </c>
      <c r="P3311" s="12" t="str">
        <f t="shared" si="257"/>
        <v/>
      </c>
      <c r="R3311" s="12" t="str">
        <f t="shared" si="258"/>
        <v/>
      </c>
      <c r="T3311" s="12" t="str">
        <f ca="1">IFERROR(INDEX(Report!$BE$6:$BE$17, MATCH($P3311, Report!$AZ$6:$AZ$17, 0)), "")</f>
        <v/>
      </c>
      <c r="V3311" s="12" t="str">
        <f t="shared" ca="1" si="259"/>
        <v/>
      </c>
      <c r="X3311" s="12" t="str">
        <f>IF($B3311="", "", IF(OR(ISNUMBER($B3311)=FALSE, $B3311&lt;Report!$AX$6, $B3311&gt;Report!$AY$17), "Red", ""))</f>
        <v/>
      </c>
    </row>
    <row r="3312" spans="1:24" x14ac:dyDescent="0.25">
      <c r="A3312" s="2"/>
      <c r="B3312" s="86"/>
      <c r="C3312" s="87"/>
      <c r="D3312" s="88"/>
      <c r="E3312" s="89"/>
      <c r="F3312" s="90"/>
      <c r="G3312" s="2"/>
      <c r="H3312" s="38" t="str">
        <f t="shared" si="255"/>
        <v/>
      </c>
      <c r="I3312" s="2"/>
      <c r="M3312" s="6" t="str">
        <f t="shared" si="256"/>
        <v/>
      </c>
      <c r="N3312" s="7" t="str">
        <f>IF($D3312="", "", IF(COUNTIF(Budgets!$T$11:$T$20, $D3312)&gt;0, $F$9, IF(COUNTIF(Budgets!$T$22:$T$46, $D3312)&gt;0, $E$9, "")))</f>
        <v/>
      </c>
      <c r="P3312" s="12" t="str">
        <f t="shared" si="257"/>
        <v/>
      </c>
      <c r="R3312" s="12" t="str">
        <f t="shared" si="258"/>
        <v/>
      </c>
      <c r="T3312" s="12" t="str">
        <f ca="1">IFERROR(INDEX(Report!$BE$6:$BE$17, MATCH($P3312, Report!$AZ$6:$AZ$17, 0)), "")</f>
        <v/>
      </c>
      <c r="V3312" s="12" t="str">
        <f t="shared" ca="1" si="259"/>
        <v/>
      </c>
      <c r="X3312" s="12" t="str">
        <f>IF($B3312="", "", IF(OR(ISNUMBER($B3312)=FALSE, $B3312&lt;Report!$AX$6, $B3312&gt;Report!$AY$17), "Red", ""))</f>
        <v/>
      </c>
    </row>
    <row r="3313" spans="1:24" x14ac:dyDescent="0.25">
      <c r="A3313" s="2"/>
      <c r="B3313" s="86"/>
      <c r="C3313" s="87"/>
      <c r="D3313" s="88"/>
      <c r="E3313" s="89"/>
      <c r="F3313" s="90"/>
      <c r="G3313" s="2"/>
      <c r="H3313" s="38" t="str">
        <f t="shared" si="255"/>
        <v/>
      </c>
      <c r="I3313" s="2"/>
      <c r="M3313" s="6" t="str">
        <f t="shared" si="256"/>
        <v/>
      </c>
      <c r="N3313" s="7" t="str">
        <f>IF($D3313="", "", IF(COUNTIF(Budgets!$T$11:$T$20, $D3313)&gt;0, $F$9, IF(COUNTIF(Budgets!$T$22:$T$46, $D3313)&gt;0, $E$9, "")))</f>
        <v/>
      </c>
      <c r="P3313" s="12" t="str">
        <f t="shared" si="257"/>
        <v/>
      </c>
      <c r="R3313" s="12" t="str">
        <f t="shared" si="258"/>
        <v/>
      </c>
      <c r="T3313" s="12" t="str">
        <f ca="1">IFERROR(INDEX(Report!$BE$6:$BE$17, MATCH($P3313, Report!$AZ$6:$AZ$17, 0)), "")</f>
        <v/>
      </c>
      <c r="V3313" s="12" t="str">
        <f t="shared" ca="1" si="259"/>
        <v/>
      </c>
      <c r="X3313" s="12" t="str">
        <f>IF($B3313="", "", IF(OR(ISNUMBER($B3313)=FALSE, $B3313&lt;Report!$AX$6, $B3313&gt;Report!$AY$17), "Red", ""))</f>
        <v/>
      </c>
    </row>
    <row r="3314" spans="1:24" x14ac:dyDescent="0.25">
      <c r="A3314" s="2"/>
      <c r="B3314" s="86"/>
      <c r="C3314" s="87"/>
      <c r="D3314" s="88"/>
      <c r="E3314" s="89"/>
      <c r="F3314" s="90"/>
      <c r="G3314" s="2"/>
      <c r="H3314" s="38" t="str">
        <f t="shared" si="255"/>
        <v/>
      </c>
      <c r="I3314" s="2"/>
      <c r="M3314" s="6" t="str">
        <f t="shared" si="256"/>
        <v/>
      </c>
      <c r="N3314" s="7" t="str">
        <f>IF($D3314="", "", IF(COUNTIF(Budgets!$T$11:$T$20, $D3314)&gt;0, $F$9, IF(COUNTIF(Budgets!$T$22:$T$46, $D3314)&gt;0, $E$9, "")))</f>
        <v/>
      </c>
      <c r="P3314" s="12" t="str">
        <f t="shared" si="257"/>
        <v/>
      </c>
      <c r="R3314" s="12" t="str">
        <f t="shared" si="258"/>
        <v/>
      </c>
      <c r="T3314" s="12" t="str">
        <f ca="1">IFERROR(INDEX(Report!$BE$6:$BE$17, MATCH($P3314, Report!$AZ$6:$AZ$17, 0)), "")</f>
        <v/>
      </c>
      <c r="V3314" s="12" t="str">
        <f t="shared" ca="1" si="259"/>
        <v/>
      </c>
      <c r="X3314" s="12" t="str">
        <f>IF($B3314="", "", IF(OR(ISNUMBER($B3314)=FALSE, $B3314&lt;Report!$AX$6, $B3314&gt;Report!$AY$17), "Red", ""))</f>
        <v/>
      </c>
    </row>
    <row r="3315" spans="1:24" x14ac:dyDescent="0.25">
      <c r="A3315" s="2"/>
      <c r="B3315" s="86"/>
      <c r="C3315" s="87"/>
      <c r="D3315" s="88"/>
      <c r="E3315" s="89"/>
      <c r="F3315" s="90"/>
      <c r="G3315" s="2"/>
      <c r="H3315" s="38" t="str">
        <f t="shared" si="255"/>
        <v/>
      </c>
      <c r="I3315" s="2"/>
      <c r="M3315" s="6" t="str">
        <f t="shared" si="256"/>
        <v/>
      </c>
      <c r="N3315" s="7" t="str">
        <f>IF($D3315="", "", IF(COUNTIF(Budgets!$T$11:$T$20, $D3315)&gt;0, $F$9, IF(COUNTIF(Budgets!$T$22:$T$46, $D3315)&gt;0, $E$9, "")))</f>
        <v/>
      </c>
      <c r="P3315" s="12" t="str">
        <f t="shared" si="257"/>
        <v/>
      </c>
      <c r="R3315" s="12" t="str">
        <f t="shared" si="258"/>
        <v/>
      </c>
      <c r="T3315" s="12" t="str">
        <f ca="1">IFERROR(INDEX(Report!$BE$6:$BE$17, MATCH($P3315, Report!$AZ$6:$AZ$17, 0)), "")</f>
        <v/>
      </c>
      <c r="V3315" s="12" t="str">
        <f t="shared" ca="1" si="259"/>
        <v/>
      </c>
      <c r="X3315" s="12" t="str">
        <f>IF($B3315="", "", IF(OR(ISNUMBER($B3315)=FALSE, $B3315&lt;Report!$AX$6, $B3315&gt;Report!$AY$17), "Red", ""))</f>
        <v/>
      </c>
    </row>
    <row r="3316" spans="1:24" x14ac:dyDescent="0.25">
      <c r="A3316" s="2"/>
      <c r="B3316" s="86"/>
      <c r="C3316" s="87"/>
      <c r="D3316" s="88"/>
      <c r="E3316" s="89"/>
      <c r="F3316" s="90"/>
      <c r="G3316" s="2"/>
      <c r="H3316" s="38" t="str">
        <f t="shared" si="255"/>
        <v/>
      </c>
      <c r="I3316" s="2"/>
      <c r="M3316" s="6" t="str">
        <f t="shared" si="256"/>
        <v/>
      </c>
      <c r="N3316" s="7" t="str">
        <f>IF($D3316="", "", IF(COUNTIF(Budgets!$T$11:$T$20, $D3316)&gt;0, $F$9, IF(COUNTIF(Budgets!$T$22:$T$46, $D3316)&gt;0, $E$9, "")))</f>
        <v/>
      </c>
      <c r="P3316" s="12" t="str">
        <f t="shared" si="257"/>
        <v/>
      </c>
      <c r="R3316" s="12" t="str">
        <f t="shared" si="258"/>
        <v/>
      </c>
      <c r="T3316" s="12" t="str">
        <f ca="1">IFERROR(INDEX(Report!$BE$6:$BE$17, MATCH($P3316, Report!$AZ$6:$AZ$17, 0)), "")</f>
        <v/>
      </c>
      <c r="V3316" s="12" t="str">
        <f t="shared" ca="1" si="259"/>
        <v/>
      </c>
      <c r="X3316" s="12" t="str">
        <f>IF($B3316="", "", IF(OR(ISNUMBER($B3316)=FALSE, $B3316&lt;Report!$AX$6, $B3316&gt;Report!$AY$17), "Red", ""))</f>
        <v/>
      </c>
    </row>
    <row r="3317" spans="1:24" x14ac:dyDescent="0.25">
      <c r="A3317" s="2"/>
      <c r="B3317" s="86"/>
      <c r="C3317" s="87"/>
      <c r="D3317" s="88"/>
      <c r="E3317" s="89"/>
      <c r="F3317" s="90"/>
      <c r="G3317" s="2"/>
      <c r="H3317" s="38" t="str">
        <f t="shared" si="255"/>
        <v/>
      </c>
      <c r="I3317" s="2"/>
      <c r="M3317" s="6" t="str">
        <f t="shared" si="256"/>
        <v/>
      </c>
      <c r="N3317" s="7" t="str">
        <f>IF($D3317="", "", IF(COUNTIF(Budgets!$T$11:$T$20, $D3317)&gt;0, $F$9, IF(COUNTIF(Budgets!$T$22:$T$46, $D3317)&gt;0, $E$9, "")))</f>
        <v/>
      </c>
      <c r="P3317" s="12" t="str">
        <f t="shared" si="257"/>
        <v/>
      </c>
      <c r="R3317" s="12" t="str">
        <f t="shared" si="258"/>
        <v/>
      </c>
      <c r="T3317" s="12" t="str">
        <f ca="1">IFERROR(INDEX(Report!$BE$6:$BE$17, MATCH($P3317, Report!$AZ$6:$AZ$17, 0)), "")</f>
        <v/>
      </c>
      <c r="V3317" s="12" t="str">
        <f t="shared" ca="1" si="259"/>
        <v/>
      </c>
      <c r="X3317" s="12" t="str">
        <f>IF($B3317="", "", IF(OR(ISNUMBER($B3317)=FALSE, $B3317&lt;Report!$AX$6, $B3317&gt;Report!$AY$17), "Red", ""))</f>
        <v/>
      </c>
    </row>
    <row r="3318" spans="1:24" x14ac:dyDescent="0.25">
      <c r="A3318" s="2"/>
      <c r="B3318" s="86"/>
      <c r="C3318" s="87"/>
      <c r="D3318" s="88"/>
      <c r="E3318" s="89"/>
      <c r="F3318" s="90"/>
      <c r="G3318" s="2"/>
      <c r="H3318" s="38" t="str">
        <f t="shared" si="255"/>
        <v/>
      </c>
      <c r="I3318" s="2"/>
      <c r="M3318" s="6" t="str">
        <f t="shared" si="256"/>
        <v/>
      </c>
      <c r="N3318" s="7" t="str">
        <f>IF($D3318="", "", IF(COUNTIF(Budgets!$T$11:$T$20, $D3318)&gt;0, $F$9, IF(COUNTIF(Budgets!$T$22:$T$46, $D3318)&gt;0, $E$9, "")))</f>
        <v/>
      </c>
      <c r="P3318" s="12" t="str">
        <f t="shared" si="257"/>
        <v/>
      </c>
      <c r="R3318" s="12" t="str">
        <f t="shared" si="258"/>
        <v/>
      </c>
      <c r="T3318" s="12" t="str">
        <f ca="1">IFERROR(INDEX(Report!$BE$6:$BE$17, MATCH($P3318, Report!$AZ$6:$AZ$17, 0)), "")</f>
        <v/>
      </c>
      <c r="V3318" s="12" t="str">
        <f t="shared" ca="1" si="259"/>
        <v/>
      </c>
      <c r="X3318" s="12" t="str">
        <f>IF($B3318="", "", IF(OR(ISNUMBER($B3318)=FALSE, $B3318&lt;Report!$AX$6, $B3318&gt;Report!$AY$17), "Red", ""))</f>
        <v/>
      </c>
    </row>
    <row r="3319" spans="1:24" x14ac:dyDescent="0.25">
      <c r="A3319" s="2"/>
      <c r="B3319" s="86"/>
      <c r="C3319" s="87"/>
      <c r="D3319" s="88"/>
      <c r="E3319" s="89"/>
      <c r="F3319" s="90"/>
      <c r="G3319" s="2"/>
      <c r="H3319" s="38" t="str">
        <f t="shared" si="255"/>
        <v/>
      </c>
      <c r="I3319" s="2"/>
      <c r="M3319" s="6" t="str">
        <f t="shared" si="256"/>
        <v/>
      </c>
      <c r="N3319" s="7" t="str">
        <f>IF($D3319="", "", IF(COUNTIF(Budgets!$T$11:$T$20, $D3319)&gt;0, $F$9, IF(COUNTIF(Budgets!$T$22:$T$46, $D3319)&gt;0, $E$9, "")))</f>
        <v/>
      </c>
      <c r="P3319" s="12" t="str">
        <f t="shared" si="257"/>
        <v/>
      </c>
      <c r="R3319" s="12" t="str">
        <f t="shared" si="258"/>
        <v/>
      </c>
      <c r="T3319" s="12" t="str">
        <f ca="1">IFERROR(INDEX(Report!$BE$6:$BE$17, MATCH($P3319, Report!$AZ$6:$AZ$17, 0)), "")</f>
        <v/>
      </c>
      <c r="V3319" s="12" t="str">
        <f t="shared" ca="1" si="259"/>
        <v/>
      </c>
      <c r="X3319" s="12" t="str">
        <f>IF($B3319="", "", IF(OR(ISNUMBER($B3319)=FALSE, $B3319&lt;Report!$AX$6, $B3319&gt;Report!$AY$17), "Red", ""))</f>
        <v/>
      </c>
    </row>
    <row r="3320" spans="1:24" x14ac:dyDescent="0.25">
      <c r="A3320" s="2"/>
      <c r="B3320" s="86"/>
      <c r="C3320" s="87"/>
      <c r="D3320" s="88"/>
      <c r="E3320" s="89"/>
      <c r="F3320" s="90"/>
      <c r="G3320" s="2"/>
      <c r="H3320" s="38" t="str">
        <f t="shared" si="255"/>
        <v/>
      </c>
      <c r="I3320" s="2"/>
      <c r="M3320" s="6" t="str">
        <f t="shared" si="256"/>
        <v/>
      </c>
      <c r="N3320" s="7" t="str">
        <f>IF($D3320="", "", IF(COUNTIF(Budgets!$T$11:$T$20, $D3320)&gt;0, $F$9, IF(COUNTIF(Budgets!$T$22:$T$46, $D3320)&gt;0, $E$9, "")))</f>
        <v/>
      </c>
      <c r="P3320" s="12" t="str">
        <f t="shared" si="257"/>
        <v/>
      </c>
      <c r="R3320" s="12" t="str">
        <f t="shared" si="258"/>
        <v/>
      </c>
      <c r="T3320" s="12" t="str">
        <f ca="1">IFERROR(INDEX(Report!$BE$6:$BE$17, MATCH($P3320, Report!$AZ$6:$AZ$17, 0)), "")</f>
        <v/>
      </c>
      <c r="V3320" s="12" t="str">
        <f t="shared" ca="1" si="259"/>
        <v/>
      </c>
      <c r="X3320" s="12" t="str">
        <f>IF($B3320="", "", IF(OR(ISNUMBER($B3320)=FALSE, $B3320&lt;Report!$AX$6, $B3320&gt;Report!$AY$17), "Red", ""))</f>
        <v/>
      </c>
    </row>
    <row r="3321" spans="1:24" x14ac:dyDescent="0.25">
      <c r="A3321" s="2"/>
      <c r="B3321" s="86"/>
      <c r="C3321" s="87"/>
      <c r="D3321" s="88"/>
      <c r="E3321" s="89"/>
      <c r="F3321" s="90"/>
      <c r="G3321" s="2"/>
      <c r="H3321" s="38" t="str">
        <f t="shared" si="255"/>
        <v/>
      </c>
      <c r="I3321" s="2"/>
      <c r="M3321" s="6" t="str">
        <f t="shared" si="256"/>
        <v/>
      </c>
      <c r="N3321" s="7" t="str">
        <f>IF($D3321="", "", IF(COUNTIF(Budgets!$T$11:$T$20, $D3321)&gt;0, $F$9, IF(COUNTIF(Budgets!$T$22:$T$46, $D3321)&gt;0, $E$9, "")))</f>
        <v/>
      </c>
      <c r="P3321" s="12" t="str">
        <f t="shared" si="257"/>
        <v/>
      </c>
      <c r="R3321" s="12" t="str">
        <f t="shared" si="258"/>
        <v/>
      </c>
      <c r="T3321" s="12" t="str">
        <f ca="1">IFERROR(INDEX(Report!$BE$6:$BE$17, MATCH($P3321, Report!$AZ$6:$AZ$17, 0)), "")</f>
        <v/>
      </c>
      <c r="V3321" s="12" t="str">
        <f t="shared" ca="1" si="259"/>
        <v/>
      </c>
      <c r="X3321" s="12" t="str">
        <f>IF($B3321="", "", IF(OR(ISNUMBER($B3321)=FALSE, $B3321&lt;Report!$AX$6, $B3321&gt;Report!$AY$17), "Red", ""))</f>
        <v/>
      </c>
    </row>
    <row r="3322" spans="1:24" x14ac:dyDescent="0.25">
      <c r="A3322" s="2"/>
      <c r="B3322" s="86"/>
      <c r="C3322" s="87"/>
      <c r="D3322" s="88"/>
      <c r="E3322" s="89"/>
      <c r="F3322" s="90"/>
      <c r="G3322" s="2"/>
      <c r="H3322" s="38" t="str">
        <f t="shared" si="255"/>
        <v/>
      </c>
      <c r="I3322" s="2"/>
      <c r="M3322" s="6" t="str">
        <f t="shared" si="256"/>
        <v/>
      </c>
      <c r="N3322" s="7" t="str">
        <f>IF($D3322="", "", IF(COUNTIF(Budgets!$T$11:$T$20, $D3322)&gt;0, $F$9, IF(COUNTIF(Budgets!$T$22:$T$46, $D3322)&gt;0, $E$9, "")))</f>
        <v/>
      </c>
      <c r="P3322" s="12" t="str">
        <f t="shared" si="257"/>
        <v/>
      </c>
      <c r="R3322" s="12" t="str">
        <f t="shared" si="258"/>
        <v/>
      </c>
      <c r="T3322" s="12" t="str">
        <f ca="1">IFERROR(INDEX(Report!$BE$6:$BE$17, MATCH($P3322, Report!$AZ$6:$AZ$17, 0)), "")</f>
        <v/>
      </c>
      <c r="V3322" s="12" t="str">
        <f t="shared" ca="1" si="259"/>
        <v/>
      </c>
      <c r="X3322" s="12" t="str">
        <f>IF($B3322="", "", IF(OR(ISNUMBER($B3322)=FALSE, $B3322&lt;Report!$AX$6, $B3322&gt;Report!$AY$17), "Red", ""))</f>
        <v/>
      </c>
    </row>
    <row r="3323" spans="1:24" x14ac:dyDescent="0.25">
      <c r="A3323" s="2"/>
      <c r="B3323" s="86"/>
      <c r="C3323" s="87"/>
      <c r="D3323" s="88"/>
      <c r="E3323" s="89"/>
      <c r="F3323" s="90"/>
      <c r="G3323" s="2"/>
      <c r="H3323" s="38" t="str">
        <f t="shared" si="255"/>
        <v/>
      </c>
      <c r="I3323" s="2"/>
      <c r="M3323" s="6" t="str">
        <f t="shared" si="256"/>
        <v/>
      </c>
      <c r="N3323" s="7" t="str">
        <f>IF($D3323="", "", IF(COUNTIF(Budgets!$T$11:$T$20, $D3323)&gt;0, $F$9, IF(COUNTIF(Budgets!$T$22:$T$46, $D3323)&gt;0, $E$9, "")))</f>
        <v/>
      </c>
      <c r="P3323" s="12" t="str">
        <f t="shared" si="257"/>
        <v/>
      </c>
      <c r="R3323" s="12" t="str">
        <f t="shared" si="258"/>
        <v/>
      </c>
      <c r="T3323" s="12" t="str">
        <f ca="1">IFERROR(INDEX(Report!$BE$6:$BE$17, MATCH($P3323, Report!$AZ$6:$AZ$17, 0)), "")</f>
        <v/>
      </c>
      <c r="V3323" s="12" t="str">
        <f t="shared" ca="1" si="259"/>
        <v/>
      </c>
      <c r="X3323" s="12" t="str">
        <f>IF($B3323="", "", IF(OR(ISNUMBER($B3323)=FALSE, $B3323&lt;Report!$AX$6, $B3323&gt;Report!$AY$17), "Red", ""))</f>
        <v/>
      </c>
    </row>
    <row r="3324" spans="1:24" x14ac:dyDescent="0.25">
      <c r="A3324" s="2"/>
      <c r="B3324" s="86"/>
      <c r="C3324" s="87"/>
      <c r="D3324" s="88"/>
      <c r="E3324" s="89"/>
      <c r="F3324" s="90"/>
      <c r="G3324" s="2"/>
      <c r="H3324" s="38" t="str">
        <f t="shared" si="255"/>
        <v/>
      </c>
      <c r="I3324" s="2"/>
      <c r="M3324" s="6" t="str">
        <f t="shared" si="256"/>
        <v/>
      </c>
      <c r="N3324" s="7" t="str">
        <f>IF($D3324="", "", IF(COUNTIF(Budgets!$T$11:$T$20, $D3324)&gt;0, $F$9, IF(COUNTIF(Budgets!$T$22:$T$46, $D3324)&gt;0, $E$9, "")))</f>
        <v/>
      </c>
      <c r="P3324" s="12" t="str">
        <f t="shared" si="257"/>
        <v/>
      </c>
      <c r="R3324" s="12" t="str">
        <f t="shared" si="258"/>
        <v/>
      </c>
      <c r="T3324" s="12" t="str">
        <f ca="1">IFERROR(INDEX(Report!$BE$6:$BE$17, MATCH($P3324, Report!$AZ$6:$AZ$17, 0)), "")</f>
        <v/>
      </c>
      <c r="V3324" s="12" t="str">
        <f t="shared" ca="1" si="259"/>
        <v/>
      </c>
      <c r="X3324" s="12" t="str">
        <f>IF($B3324="", "", IF(OR(ISNUMBER($B3324)=FALSE, $B3324&lt;Report!$AX$6, $B3324&gt;Report!$AY$17), "Red", ""))</f>
        <v/>
      </c>
    </row>
    <row r="3325" spans="1:24" x14ac:dyDescent="0.25">
      <c r="A3325" s="2"/>
      <c r="B3325" s="86"/>
      <c r="C3325" s="87"/>
      <c r="D3325" s="88"/>
      <c r="E3325" s="89"/>
      <c r="F3325" s="90"/>
      <c r="G3325" s="2"/>
      <c r="H3325" s="38" t="str">
        <f t="shared" si="255"/>
        <v/>
      </c>
      <c r="I3325" s="2"/>
      <c r="M3325" s="6" t="str">
        <f t="shared" si="256"/>
        <v/>
      </c>
      <c r="N3325" s="7" t="str">
        <f>IF($D3325="", "", IF(COUNTIF(Budgets!$T$11:$T$20, $D3325)&gt;0, $F$9, IF(COUNTIF(Budgets!$T$22:$T$46, $D3325)&gt;0, $E$9, "")))</f>
        <v/>
      </c>
      <c r="P3325" s="12" t="str">
        <f t="shared" si="257"/>
        <v/>
      </c>
      <c r="R3325" s="12" t="str">
        <f t="shared" si="258"/>
        <v/>
      </c>
      <c r="T3325" s="12" t="str">
        <f ca="1">IFERROR(INDEX(Report!$BE$6:$BE$17, MATCH($P3325, Report!$AZ$6:$AZ$17, 0)), "")</f>
        <v/>
      </c>
      <c r="V3325" s="12" t="str">
        <f t="shared" ca="1" si="259"/>
        <v/>
      </c>
      <c r="X3325" s="12" t="str">
        <f>IF($B3325="", "", IF(OR(ISNUMBER($B3325)=FALSE, $B3325&lt;Report!$AX$6, $B3325&gt;Report!$AY$17), "Red", ""))</f>
        <v/>
      </c>
    </row>
    <row r="3326" spans="1:24" x14ac:dyDescent="0.25">
      <c r="A3326" s="2"/>
      <c r="B3326" s="86"/>
      <c r="C3326" s="87"/>
      <c r="D3326" s="88"/>
      <c r="E3326" s="89"/>
      <c r="F3326" s="90"/>
      <c r="G3326" s="2"/>
      <c r="H3326" s="38" t="str">
        <f t="shared" si="255"/>
        <v/>
      </c>
      <c r="I3326" s="2"/>
      <c r="M3326" s="6" t="str">
        <f t="shared" si="256"/>
        <v/>
      </c>
      <c r="N3326" s="7" t="str">
        <f>IF($D3326="", "", IF(COUNTIF(Budgets!$T$11:$T$20, $D3326)&gt;0, $F$9, IF(COUNTIF(Budgets!$T$22:$T$46, $D3326)&gt;0, $E$9, "")))</f>
        <v/>
      </c>
      <c r="P3326" s="12" t="str">
        <f t="shared" si="257"/>
        <v/>
      </c>
      <c r="R3326" s="12" t="str">
        <f t="shared" si="258"/>
        <v/>
      </c>
      <c r="T3326" s="12" t="str">
        <f ca="1">IFERROR(INDEX(Report!$BE$6:$BE$17, MATCH($P3326, Report!$AZ$6:$AZ$17, 0)), "")</f>
        <v/>
      </c>
      <c r="V3326" s="12" t="str">
        <f t="shared" ca="1" si="259"/>
        <v/>
      </c>
      <c r="X3326" s="12" t="str">
        <f>IF($B3326="", "", IF(OR(ISNUMBER($B3326)=FALSE, $B3326&lt;Report!$AX$6, $B3326&gt;Report!$AY$17), "Red", ""))</f>
        <v/>
      </c>
    </row>
    <row r="3327" spans="1:24" x14ac:dyDescent="0.25">
      <c r="A3327" s="2"/>
      <c r="B3327" s="86"/>
      <c r="C3327" s="87"/>
      <c r="D3327" s="88"/>
      <c r="E3327" s="89"/>
      <c r="F3327" s="90"/>
      <c r="G3327" s="2"/>
      <c r="H3327" s="38" t="str">
        <f t="shared" si="255"/>
        <v/>
      </c>
      <c r="I3327" s="2"/>
      <c r="M3327" s="6" t="str">
        <f t="shared" si="256"/>
        <v/>
      </c>
      <c r="N3327" s="7" t="str">
        <f>IF($D3327="", "", IF(COUNTIF(Budgets!$T$11:$T$20, $D3327)&gt;0, $F$9, IF(COUNTIF(Budgets!$T$22:$T$46, $D3327)&gt;0, $E$9, "")))</f>
        <v/>
      </c>
      <c r="P3327" s="12" t="str">
        <f t="shared" si="257"/>
        <v/>
      </c>
      <c r="R3327" s="12" t="str">
        <f t="shared" si="258"/>
        <v/>
      </c>
      <c r="T3327" s="12" t="str">
        <f ca="1">IFERROR(INDEX(Report!$BE$6:$BE$17, MATCH($P3327, Report!$AZ$6:$AZ$17, 0)), "")</f>
        <v/>
      </c>
      <c r="V3327" s="12" t="str">
        <f t="shared" ca="1" si="259"/>
        <v/>
      </c>
      <c r="X3327" s="12" t="str">
        <f>IF($B3327="", "", IF(OR(ISNUMBER($B3327)=FALSE, $B3327&lt;Report!$AX$6, $B3327&gt;Report!$AY$17), "Red", ""))</f>
        <v/>
      </c>
    </row>
    <row r="3328" spans="1:24" x14ac:dyDescent="0.25">
      <c r="A3328" s="2"/>
      <c r="B3328" s="86"/>
      <c r="C3328" s="87"/>
      <c r="D3328" s="88"/>
      <c r="E3328" s="89"/>
      <c r="F3328" s="90"/>
      <c r="G3328" s="2"/>
      <c r="H3328" s="38" t="str">
        <f t="shared" si="255"/>
        <v/>
      </c>
      <c r="I3328" s="2"/>
      <c r="M3328" s="6" t="str">
        <f t="shared" si="256"/>
        <v/>
      </c>
      <c r="N3328" s="7" t="str">
        <f>IF($D3328="", "", IF(COUNTIF(Budgets!$T$11:$T$20, $D3328)&gt;0, $F$9, IF(COUNTIF(Budgets!$T$22:$T$46, $D3328)&gt;0, $E$9, "")))</f>
        <v/>
      </c>
      <c r="P3328" s="12" t="str">
        <f t="shared" si="257"/>
        <v/>
      </c>
      <c r="R3328" s="12" t="str">
        <f t="shared" si="258"/>
        <v/>
      </c>
      <c r="T3328" s="12" t="str">
        <f ca="1">IFERROR(INDEX(Report!$BE$6:$BE$17, MATCH($P3328, Report!$AZ$6:$AZ$17, 0)), "")</f>
        <v/>
      </c>
      <c r="V3328" s="12" t="str">
        <f t="shared" ca="1" si="259"/>
        <v/>
      </c>
      <c r="X3328" s="12" t="str">
        <f>IF($B3328="", "", IF(OR(ISNUMBER($B3328)=FALSE, $B3328&lt;Report!$AX$6, $B3328&gt;Report!$AY$17), "Red", ""))</f>
        <v/>
      </c>
    </row>
    <row r="3329" spans="1:24" x14ac:dyDescent="0.25">
      <c r="A3329" s="2"/>
      <c r="B3329" s="86"/>
      <c r="C3329" s="87"/>
      <c r="D3329" s="88"/>
      <c r="E3329" s="89"/>
      <c r="F3329" s="90"/>
      <c r="G3329" s="2"/>
      <c r="H3329" s="38" t="str">
        <f t="shared" si="255"/>
        <v/>
      </c>
      <c r="I3329" s="2"/>
      <c r="M3329" s="6" t="str">
        <f t="shared" si="256"/>
        <v/>
      </c>
      <c r="N3329" s="7" t="str">
        <f>IF($D3329="", "", IF(COUNTIF(Budgets!$T$11:$T$20, $D3329)&gt;0, $F$9, IF(COUNTIF(Budgets!$T$22:$T$46, $D3329)&gt;0, $E$9, "")))</f>
        <v/>
      </c>
      <c r="P3329" s="12" t="str">
        <f t="shared" si="257"/>
        <v/>
      </c>
      <c r="R3329" s="12" t="str">
        <f t="shared" si="258"/>
        <v/>
      </c>
      <c r="T3329" s="12" t="str">
        <f ca="1">IFERROR(INDEX(Report!$BE$6:$BE$17, MATCH($P3329, Report!$AZ$6:$AZ$17, 0)), "")</f>
        <v/>
      </c>
      <c r="V3329" s="12" t="str">
        <f t="shared" ca="1" si="259"/>
        <v/>
      </c>
      <c r="X3329" s="12" t="str">
        <f>IF($B3329="", "", IF(OR(ISNUMBER($B3329)=FALSE, $B3329&lt;Report!$AX$6, $B3329&gt;Report!$AY$17), "Red", ""))</f>
        <v/>
      </c>
    </row>
    <row r="3330" spans="1:24" x14ac:dyDescent="0.25">
      <c r="A3330" s="2"/>
      <c r="B3330" s="86"/>
      <c r="C3330" s="87"/>
      <c r="D3330" s="88"/>
      <c r="E3330" s="89"/>
      <c r="F3330" s="90"/>
      <c r="G3330" s="2"/>
      <c r="H3330" s="38" t="str">
        <f t="shared" si="255"/>
        <v/>
      </c>
      <c r="I3330" s="2"/>
      <c r="M3330" s="6" t="str">
        <f t="shared" si="256"/>
        <v/>
      </c>
      <c r="N3330" s="7" t="str">
        <f>IF($D3330="", "", IF(COUNTIF(Budgets!$T$11:$T$20, $D3330)&gt;0, $F$9, IF(COUNTIF(Budgets!$T$22:$T$46, $D3330)&gt;0, $E$9, "")))</f>
        <v/>
      </c>
      <c r="P3330" s="12" t="str">
        <f t="shared" si="257"/>
        <v/>
      </c>
      <c r="R3330" s="12" t="str">
        <f t="shared" si="258"/>
        <v/>
      </c>
      <c r="T3330" s="12" t="str">
        <f ca="1">IFERROR(INDEX(Report!$BE$6:$BE$17, MATCH($P3330, Report!$AZ$6:$AZ$17, 0)), "")</f>
        <v/>
      </c>
      <c r="V3330" s="12" t="str">
        <f t="shared" ca="1" si="259"/>
        <v/>
      </c>
      <c r="X3330" s="12" t="str">
        <f>IF($B3330="", "", IF(OR(ISNUMBER($B3330)=FALSE, $B3330&lt;Report!$AX$6, $B3330&gt;Report!$AY$17), "Red", ""))</f>
        <v/>
      </c>
    </row>
    <row r="3331" spans="1:24" x14ac:dyDescent="0.25">
      <c r="A3331" s="2"/>
      <c r="B3331" s="86"/>
      <c r="C3331" s="87"/>
      <c r="D3331" s="88"/>
      <c r="E3331" s="89"/>
      <c r="F3331" s="90"/>
      <c r="G3331" s="2"/>
      <c r="H3331" s="38" t="str">
        <f t="shared" si="255"/>
        <v/>
      </c>
      <c r="I3331" s="2"/>
      <c r="M3331" s="6" t="str">
        <f t="shared" si="256"/>
        <v/>
      </c>
      <c r="N3331" s="7" t="str">
        <f>IF($D3331="", "", IF(COUNTIF(Budgets!$T$11:$T$20, $D3331)&gt;0, $F$9, IF(COUNTIF(Budgets!$T$22:$T$46, $D3331)&gt;0, $E$9, "")))</f>
        <v/>
      </c>
      <c r="P3331" s="12" t="str">
        <f t="shared" si="257"/>
        <v/>
      </c>
      <c r="R3331" s="12" t="str">
        <f t="shared" si="258"/>
        <v/>
      </c>
      <c r="T3331" s="12" t="str">
        <f ca="1">IFERROR(INDEX(Report!$BE$6:$BE$17, MATCH($P3331, Report!$AZ$6:$AZ$17, 0)), "")</f>
        <v/>
      </c>
      <c r="V3331" s="12" t="str">
        <f t="shared" ca="1" si="259"/>
        <v/>
      </c>
      <c r="X3331" s="12" t="str">
        <f>IF($B3331="", "", IF(OR(ISNUMBER($B3331)=FALSE, $B3331&lt;Report!$AX$6, $B3331&gt;Report!$AY$17), "Red", ""))</f>
        <v/>
      </c>
    </row>
    <row r="3332" spans="1:24" x14ac:dyDescent="0.25">
      <c r="A3332" s="2"/>
      <c r="B3332" s="86"/>
      <c r="C3332" s="87"/>
      <c r="D3332" s="88"/>
      <c r="E3332" s="89"/>
      <c r="F3332" s="90"/>
      <c r="G3332" s="2"/>
      <c r="H3332" s="38" t="str">
        <f t="shared" si="255"/>
        <v/>
      </c>
      <c r="I3332" s="2"/>
      <c r="M3332" s="6" t="str">
        <f t="shared" si="256"/>
        <v/>
      </c>
      <c r="N3332" s="7" t="str">
        <f>IF($D3332="", "", IF(COUNTIF(Budgets!$T$11:$T$20, $D3332)&gt;0, $F$9, IF(COUNTIF(Budgets!$T$22:$T$46, $D3332)&gt;0, $E$9, "")))</f>
        <v/>
      </c>
      <c r="P3332" s="12" t="str">
        <f t="shared" si="257"/>
        <v/>
      </c>
      <c r="R3332" s="12" t="str">
        <f t="shared" si="258"/>
        <v/>
      </c>
      <c r="T3332" s="12" t="str">
        <f ca="1">IFERROR(INDEX(Report!$BE$6:$BE$17, MATCH($P3332, Report!$AZ$6:$AZ$17, 0)), "")</f>
        <v/>
      </c>
      <c r="V3332" s="12" t="str">
        <f t="shared" ca="1" si="259"/>
        <v/>
      </c>
      <c r="X3332" s="12" t="str">
        <f>IF($B3332="", "", IF(OR(ISNUMBER($B3332)=FALSE, $B3332&lt;Report!$AX$6, $B3332&gt;Report!$AY$17), "Red", ""))</f>
        <v/>
      </c>
    </row>
    <row r="3333" spans="1:24" x14ac:dyDescent="0.25">
      <c r="A3333" s="2"/>
      <c r="B3333" s="86"/>
      <c r="C3333" s="87"/>
      <c r="D3333" s="88"/>
      <c r="E3333" s="89"/>
      <c r="F3333" s="90"/>
      <c r="G3333" s="2"/>
      <c r="H3333" s="38" t="str">
        <f t="shared" si="255"/>
        <v/>
      </c>
      <c r="I3333" s="2"/>
      <c r="M3333" s="6" t="str">
        <f t="shared" si="256"/>
        <v/>
      </c>
      <c r="N3333" s="7" t="str">
        <f>IF($D3333="", "", IF(COUNTIF(Budgets!$T$11:$T$20, $D3333)&gt;0, $F$9, IF(COUNTIF(Budgets!$T$22:$T$46, $D3333)&gt;0, $E$9, "")))</f>
        <v/>
      </c>
      <c r="P3333" s="12" t="str">
        <f t="shared" si="257"/>
        <v/>
      </c>
      <c r="R3333" s="12" t="str">
        <f t="shared" si="258"/>
        <v/>
      </c>
      <c r="T3333" s="12" t="str">
        <f ca="1">IFERROR(INDEX(Report!$BE$6:$BE$17, MATCH($P3333, Report!$AZ$6:$AZ$17, 0)), "")</f>
        <v/>
      </c>
      <c r="V3333" s="12" t="str">
        <f t="shared" ca="1" si="259"/>
        <v/>
      </c>
      <c r="X3333" s="12" t="str">
        <f>IF($B3333="", "", IF(OR(ISNUMBER($B3333)=FALSE, $B3333&lt;Report!$AX$6, $B3333&gt;Report!$AY$17), "Red", ""))</f>
        <v/>
      </c>
    </row>
    <row r="3334" spans="1:24" x14ac:dyDescent="0.25">
      <c r="A3334" s="2"/>
      <c r="B3334" s="86"/>
      <c r="C3334" s="87"/>
      <c r="D3334" s="88"/>
      <c r="E3334" s="89"/>
      <c r="F3334" s="90"/>
      <c r="G3334" s="2"/>
      <c r="H3334" s="38" t="str">
        <f t="shared" si="255"/>
        <v/>
      </c>
      <c r="I3334" s="2"/>
      <c r="M3334" s="6" t="str">
        <f t="shared" si="256"/>
        <v/>
      </c>
      <c r="N3334" s="7" t="str">
        <f>IF($D3334="", "", IF(COUNTIF(Budgets!$T$11:$T$20, $D3334)&gt;0, $F$9, IF(COUNTIF(Budgets!$T$22:$T$46, $D3334)&gt;0, $E$9, "")))</f>
        <v/>
      </c>
      <c r="P3334" s="12" t="str">
        <f t="shared" si="257"/>
        <v/>
      </c>
      <c r="R3334" s="12" t="str">
        <f t="shared" si="258"/>
        <v/>
      </c>
      <c r="T3334" s="12" t="str">
        <f ca="1">IFERROR(INDEX(Report!$BE$6:$BE$17, MATCH($P3334, Report!$AZ$6:$AZ$17, 0)), "")</f>
        <v/>
      </c>
      <c r="V3334" s="12" t="str">
        <f t="shared" ca="1" si="259"/>
        <v/>
      </c>
      <c r="X3334" s="12" t="str">
        <f>IF($B3334="", "", IF(OR(ISNUMBER($B3334)=FALSE, $B3334&lt;Report!$AX$6, $B3334&gt;Report!$AY$17), "Red", ""))</f>
        <v/>
      </c>
    </row>
    <row r="3335" spans="1:24" x14ac:dyDescent="0.25">
      <c r="A3335" s="2"/>
      <c r="B3335" s="86"/>
      <c r="C3335" s="87"/>
      <c r="D3335" s="88"/>
      <c r="E3335" s="89"/>
      <c r="F3335" s="90"/>
      <c r="G3335" s="2"/>
      <c r="H3335" s="38" t="str">
        <f t="shared" si="255"/>
        <v/>
      </c>
      <c r="I3335" s="2"/>
      <c r="M3335" s="6" t="str">
        <f t="shared" si="256"/>
        <v/>
      </c>
      <c r="N3335" s="7" t="str">
        <f>IF($D3335="", "", IF(COUNTIF(Budgets!$T$11:$T$20, $D3335)&gt;0, $F$9, IF(COUNTIF(Budgets!$T$22:$T$46, $D3335)&gt;0, $E$9, "")))</f>
        <v/>
      </c>
      <c r="P3335" s="12" t="str">
        <f t="shared" si="257"/>
        <v/>
      </c>
      <c r="R3335" s="12" t="str">
        <f t="shared" si="258"/>
        <v/>
      </c>
      <c r="T3335" s="12" t="str">
        <f ca="1">IFERROR(INDEX(Report!$BE$6:$BE$17, MATCH($P3335, Report!$AZ$6:$AZ$17, 0)), "")</f>
        <v/>
      </c>
      <c r="V3335" s="12" t="str">
        <f t="shared" ca="1" si="259"/>
        <v/>
      </c>
      <c r="X3335" s="12" t="str">
        <f>IF($B3335="", "", IF(OR(ISNUMBER($B3335)=FALSE, $B3335&lt;Report!$AX$6, $B3335&gt;Report!$AY$17), "Red", ""))</f>
        <v/>
      </c>
    </row>
    <row r="3336" spans="1:24" x14ac:dyDescent="0.25">
      <c r="A3336" s="2"/>
      <c r="B3336" s="86"/>
      <c r="C3336" s="87"/>
      <c r="D3336" s="88"/>
      <c r="E3336" s="89"/>
      <c r="F3336" s="90"/>
      <c r="G3336" s="2"/>
      <c r="H3336" s="38" t="str">
        <f t="shared" si="255"/>
        <v/>
      </c>
      <c r="I3336" s="2"/>
      <c r="M3336" s="6" t="str">
        <f t="shared" si="256"/>
        <v/>
      </c>
      <c r="N3336" s="7" t="str">
        <f>IF($D3336="", "", IF(COUNTIF(Budgets!$T$11:$T$20, $D3336)&gt;0, $F$9, IF(COUNTIF(Budgets!$T$22:$T$46, $D3336)&gt;0, $E$9, "")))</f>
        <v/>
      </c>
      <c r="P3336" s="12" t="str">
        <f t="shared" si="257"/>
        <v/>
      </c>
      <c r="R3336" s="12" t="str">
        <f t="shared" si="258"/>
        <v/>
      </c>
      <c r="T3336" s="12" t="str">
        <f ca="1">IFERROR(INDEX(Report!$BE$6:$BE$17, MATCH($P3336, Report!$AZ$6:$AZ$17, 0)), "")</f>
        <v/>
      </c>
      <c r="V3336" s="12" t="str">
        <f t="shared" ca="1" si="259"/>
        <v/>
      </c>
      <c r="X3336" s="12" t="str">
        <f>IF($B3336="", "", IF(OR(ISNUMBER($B3336)=FALSE, $B3336&lt;Report!$AX$6, $B3336&gt;Report!$AY$17), "Red", ""))</f>
        <v/>
      </c>
    </row>
    <row r="3337" spans="1:24" x14ac:dyDescent="0.25">
      <c r="A3337" s="2"/>
      <c r="B3337" s="86"/>
      <c r="C3337" s="87"/>
      <c r="D3337" s="88"/>
      <c r="E3337" s="89"/>
      <c r="F3337" s="90"/>
      <c r="G3337" s="2"/>
      <c r="H3337" s="38" t="str">
        <f t="shared" si="255"/>
        <v/>
      </c>
      <c r="I3337" s="2"/>
      <c r="M3337" s="6" t="str">
        <f t="shared" si="256"/>
        <v/>
      </c>
      <c r="N3337" s="7" t="str">
        <f>IF($D3337="", "", IF(COUNTIF(Budgets!$T$11:$T$20, $D3337)&gt;0, $F$9, IF(COUNTIF(Budgets!$T$22:$T$46, $D3337)&gt;0, $E$9, "")))</f>
        <v/>
      </c>
      <c r="P3337" s="12" t="str">
        <f t="shared" si="257"/>
        <v/>
      </c>
      <c r="R3337" s="12" t="str">
        <f t="shared" si="258"/>
        <v/>
      </c>
      <c r="T3337" s="12" t="str">
        <f ca="1">IFERROR(INDEX(Report!$BE$6:$BE$17, MATCH($P3337, Report!$AZ$6:$AZ$17, 0)), "")</f>
        <v/>
      </c>
      <c r="V3337" s="12" t="str">
        <f t="shared" ca="1" si="259"/>
        <v/>
      </c>
      <c r="X3337" s="12" t="str">
        <f>IF($B3337="", "", IF(OR(ISNUMBER($B3337)=FALSE, $B3337&lt;Report!$AX$6, $B3337&gt;Report!$AY$17), "Red", ""))</f>
        <v/>
      </c>
    </row>
    <row r="3338" spans="1:24" x14ac:dyDescent="0.25">
      <c r="A3338" s="2"/>
      <c r="B3338" s="86"/>
      <c r="C3338" s="87"/>
      <c r="D3338" s="88"/>
      <c r="E3338" s="89"/>
      <c r="F3338" s="90"/>
      <c r="G3338" s="2"/>
      <c r="H3338" s="38" t="str">
        <f t="shared" si="255"/>
        <v/>
      </c>
      <c r="I3338" s="2"/>
      <c r="M3338" s="6" t="str">
        <f t="shared" si="256"/>
        <v/>
      </c>
      <c r="N3338" s="7" t="str">
        <f>IF($D3338="", "", IF(COUNTIF(Budgets!$T$11:$T$20, $D3338)&gt;0, $F$9, IF(COUNTIF(Budgets!$T$22:$T$46, $D3338)&gt;0, $E$9, "")))</f>
        <v/>
      </c>
      <c r="P3338" s="12" t="str">
        <f t="shared" si="257"/>
        <v/>
      </c>
      <c r="R3338" s="12" t="str">
        <f t="shared" si="258"/>
        <v/>
      </c>
      <c r="T3338" s="12" t="str">
        <f ca="1">IFERROR(INDEX(Report!$BE$6:$BE$17, MATCH($P3338, Report!$AZ$6:$AZ$17, 0)), "")</f>
        <v/>
      </c>
      <c r="V3338" s="12" t="str">
        <f t="shared" ca="1" si="259"/>
        <v/>
      </c>
      <c r="X3338" s="12" t="str">
        <f>IF($B3338="", "", IF(OR(ISNUMBER($B3338)=FALSE, $B3338&lt;Report!$AX$6, $B3338&gt;Report!$AY$17), "Red", ""))</f>
        <v/>
      </c>
    </row>
    <row r="3339" spans="1:24" x14ac:dyDescent="0.25">
      <c r="A3339" s="2"/>
      <c r="B3339" s="86"/>
      <c r="C3339" s="87"/>
      <c r="D3339" s="88"/>
      <c r="E3339" s="89"/>
      <c r="F3339" s="90"/>
      <c r="G3339" s="2"/>
      <c r="H3339" s="38" t="str">
        <f t="shared" si="255"/>
        <v/>
      </c>
      <c r="I3339" s="2"/>
      <c r="M3339" s="6" t="str">
        <f t="shared" si="256"/>
        <v/>
      </c>
      <c r="N3339" s="7" t="str">
        <f>IF($D3339="", "", IF(COUNTIF(Budgets!$T$11:$T$20, $D3339)&gt;0, $F$9, IF(COUNTIF(Budgets!$T$22:$T$46, $D3339)&gt;0, $E$9, "")))</f>
        <v/>
      </c>
      <c r="P3339" s="12" t="str">
        <f t="shared" si="257"/>
        <v/>
      </c>
      <c r="R3339" s="12" t="str">
        <f t="shared" si="258"/>
        <v/>
      </c>
      <c r="T3339" s="12" t="str">
        <f ca="1">IFERROR(INDEX(Report!$BE$6:$BE$17, MATCH($P3339, Report!$AZ$6:$AZ$17, 0)), "")</f>
        <v/>
      </c>
      <c r="V3339" s="12" t="str">
        <f t="shared" ca="1" si="259"/>
        <v/>
      </c>
      <c r="X3339" s="12" t="str">
        <f>IF($B3339="", "", IF(OR(ISNUMBER($B3339)=FALSE, $B3339&lt;Report!$AX$6, $B3339&gt;Report!$AY$17), "Red", ""))</f>
        <v/>
      </c>
    </row>
    <row r="3340" spans="1:24" x14ac:dyDescent="0.25">
      <c r="A3340" s="2"/>
      <c r="B3340" s="86"/>
      <c r="C3340" s="87"/>
      <c r="D3340" s="88"/>
      <c r="E3340" s="89"/>
      <c r="F3340" s="90"/>
      <c r="G3340" s="2"/>
      <c r="H3340" s="38" t="str">
        <f t="shared" ref="H3340:H3403" si="260">IF(OR($M3340="", $N3340=""), "", IF($M3340=$N3340, "", $H$9))</f>
        <v/>
      </c>
      <c r="I3340" s="2"/>
      <c r="M3340" s="6" t="str">
        <f t="shared" ref="M3340:M3403" si="261">IF(AND($E3340="", $F3340=""), "", IF(AND(NOT($E3340=""), NOT($F3340="")), "", IF($E3340="", $F$9, IF($F3340="", $E$9, ""))))</f>
        <v/>
      </c>
      <c r="N3340" s="7" t="str">
        <f>IF($D3340="", "", IF(COUNTIF(Budgets!$T$11:$T$20, $D3340)&gt;0, $F$9, IF(COUNTIF(Budgets!$T$22:$T$46, $D3340)&gt;0, $E$9, "")))</f>
        <v/>
      </c>
      <c r="P3340" s="12" t="str">
        <f t="shared" ref="P3340:P3403" si="262">IF($B3340="", "", IFERROR(TEXT($B3340, "mmm yyyy"), ""))</f>
        <v/>
      </c>
      <c r="R3340" s="12" t="str">
        <f t="shared" ref="R3340:R3403" si="263">IF(OR($P3340="", $D3340=""), "", CONCATENATE($D3340, " - ", $P3340))</f>
        <v/>
      </c>
      <c r="T3340" s="12" t="str">
        <f ca="1">IFERROR(INDEX(Report!$BE$6:$BE$17, MATCH($P3340, Report!$AZ$6:$AZ$17, 0)), "")</f>
        <v/>
      </c>
      <c r="V3340" s="12" t="str">
        <f t="shared" ref="V3340:V3403" ca="1" si="264">IF($T3340="X", IF($D3340="", "", $D3340), "")</f>
        <v/>
      </c>
      <c r="X3340" s="12" t="str">
        <f>IF($B3340="", "", IF(OR(ISNUMBER($B3340)=FALSE, $B3340&lt;Report!$AX$6, $B3340&gt;Report!$AY$17), "Red", ""))</f>
        <v/>
      </c>
    </row>
    <row r="3341" spans="1:24" x14ac:dyDescent="0.25">
      <c r="A3341" s="2"/>
      <c r="B3341" s="86"/>
      <c r="C3341" s="87"/>
      <c r="D3341" s="88"/>
      <c r="E3341" s="89"/>
      <c r="F3341" s="90"/>
      <c r="G3341" s="2"/>
      <c r="H3341" s="38" t="str">
        <f t="shared" si="260"/>
        <v/>
      </c>
      <c r="I3341" s="2"/>
      <c r="M3341" s="6" t="str">
        <f t="shared" si="261"/>
        <v/>
      </c>
      <c r="N3341" s="7" t="str">
        <f>IF($D3341="", "", IF(COUNTIF(Budgets!$T$11:$T$20, $D3341)&gt;0, $F$9, IF(COUNTIF(Budgets!$T$22:$T$46, $D3341)&gt;0, $E$9, "")))</f>
        <v/>
      </c>
      <c r="P3341" s="12" t="str">
        <f t="shared" si="262"/>
        <v/>
      </c>
      <c r="R3341" s="12" t="str">
        <f t="shared" si="263"/>
        <v/>
      </c>
      <c r="T3341" s="12" t="str">
        <f ca="1">IFERROR(INDEX(Report!$BE$6:$BE$17, MATCH($P3341, Report!$AZ$6:$AZ$17, 0)), "")</f>
        <v/>
      </c>
      <c r="V3341" s="12" t="str">
        <f t="shared" ca="1" si="264"/>
        <v/>
      </c>
      <c r="X3341" s="12" t="str">
        <f>IF($B3341="", "", IF(OR(ISNUMBER($B3341)=FALSE, $B3341&lt;Report!$AX$6, $B3341&gt;Report!$AY$17), "Red", ""))</f>
        <v/>
      </c>
    </row>
    <row r="3342" spans="1:24" x14ac:dyDescent="0.25">
      <c r="A3342" s="2"/>
      <c r="B3342" s="86"/>
      <c r="C3342" s="87"/>
      <c r="D3342" s="88"/>
      <c r="E3342" s="89"/>
      <c r="F3342" s="90"/>
      <c r="G3342" s="2"/>
      <c r="H3342" s="38" t="str">
        <f t="shared" si="260"/>
        <v/>
      </c>
      <c r="I3342" s="2"/>
      <c r="M3342" s="6" t="str">
        <f t="shared" si="261"/>
        <v/>
      </c>
      <c r="N3342" s="7" t="str">
        <f>IF($D3342="", "", IF(COUNTIF(Budgets!$T$11:$T$20, $D3342)&gt;0, $F$9, IF(COUNTIF(Budgets!$T$22:$T$46, $D3342)&gt;0, $E$9, "")))</f>
        <v/>
      </c>
      <c r="P3342" s="12" t="str">
        <f t="shared" si="262"/>
        <v/>
      </c>
      <c r="R3342" s="12" t="str">
        <f t="shared" si="263"/>
        <v/>
      </c>
      <c r="T3342" s="12" t="str">
        <f ca="1">IFERROR(INDEX(Report!$BE$6:$BE$17, MATCH($P3342, Report!$AZ$6:$AZ$17, 0)), "")</f>
        <v/>
      </c>
      <c r="V3342" s="12" t="str">
        <f t="shared" ca="1" si="264"/>
        <v/>
      </c>
      <c r="X3342" s="12" t="str">
        <f>IF($B3342="", "", IF(OR(ISNUMBER($B3342)=FALSE, $B3342&lt;Report!$AX$6, $B3342&gt;Report!$AY$17), "Red", ""))</f>
        <v/>
      </c>
    </row>
    <row r="3343" spans="1:24" x14ac:dyDescent="0.25">
      <c r="A3343" s="2"/>
      <c r="B3343" s="86"/>
      <c r="C3343" s="87"/>
      <c r="D3343" s="88"/>
      <c r="E3343" s="89"/>
      <c r="F3343" s="90"/>
      <c r="G3343" s="2"/>
      <c r="H3343" s="38" t="str">
        <f t="shared" si="260"/>
        <v/>
      </c>
      <c r="I3343" s="2"/>
      <c r="M3343" s="6" t="str">
        <f t="shared" si="261"/>
        <v/>
      </c>
      <c r="N3343" s="7" t="str">
        <f>IF($D3343="", "", IF(COUNTIF(Budgets!$T$11:$T$20, $D3343)&gt;0, $F$9, IF(COUNTIF(Budgets!$T$22:$T$46, $D3343)&gt;0, $E$9, "")))</f>
        <v/>
      </c>
      <c r="P3343" s="12" t="str">
        <f t="shared" si="262"/>
        <v/>
      </c>
      <c r="R3343" s="12" t="str">
        <f t="shared" si="263"/>
        <v/>
      </c>
      <c r="T3343" s="12" t="str">
        <f ca="1">IFERROR(INDEX(Report!$BE$6:$BE$17, MATCH($P3343, Report!$AZ$6:$AZ$17, 0)), "")</f>
        <v/>
      </c>
      <c r="V3343" s="12" t="str">
        <f t="shared" ca="1" si="264"/>
        <v/>
      </c>
      <c r="X3343" s="12" t="str">
        <f>IF($B3343="", "", IF(OR(ISNUMBER($B3343)=FALSE, $B3343&lt;Report!$AX$6, $B3343&gt;Report!$AY$17), "Red", ""))</f>
        <v/>
      </c>
    </row>
    <row r="3344" spans="1:24" x14ac:dyDescent="0.25">
      <c r="A3344" s="2"/>
      <c r="B3344" s="86"/>
      <c r="C3344" s="87"/>
      <c r="D3344" s="88"/>
      <c r="E3344" s="89"/>
      <c r="F3344" s="90"/>
      <c r="G3344" s="2"/>
      <c r="H3344" s="38" t="str">
        <f t="shared" si="260"/>
        <v/>
      </c>
      <c r="I3344" s="2"/>
      <c r="M3344" s="6" t="str">
        <f t="shared" si="261"/>
        <v/>
      </c>
      <c r="N3344" s="7" t="str">
        <f>IF($D3344="", "", IF(COUNTIF(Budgets!$T$11:$T$20, $D3344)&gt;0, $F$9, IF(COUNTIF(Budgets!$T$22:$T$46, $D3344)&gt;0, $E$9, "")))</f>
        <v/>
      </c>
      <c r="P3344" s="12" t="str">
        <f t="shared" si="262"/>
        <v/>
      </c>
      <c r="R3344" s="12" t="str">
        <f t="shared" si="263"/>
        <v/>
      </c>
      <c r="T3344" s="12" t="str">
        <f ca="1">IFERROR(INDEX(Report!$BE$6:$BE$17, MATCH($P3344, Report!$AZ$6:$AZ$17, 0)), "")</f>
        <v/>
      </c>
      <c r="V3344" s="12" t="str">
        <f t="shared" ca="1" si="264"/>
        <v/>
      </c>
      <c r="X3344" s="12" t="str">
        <f>IF($B3344="", "", IF(OR(ISNUMBER($B3344)=FALSE, $B3344&lt;Report!$AX$6, $B3344&gt;Report!$AY$17), "Red", ""))</f>
        <v/>
      </c>
    </row>
    <row r="3345" spans="1:24" x14ac:dyDescent="0.25">
      <c r="A3345" s="2"/>
      <c r="B3345" s="86"/>
      <c r="C3345" s="87"/>
      <c r="D3345" s="88"/>
      <c r="E3345" s="89"/>
      <c r="F3345" s="90"/>
      <c r="G3345" s="2"/>
      <c r="H3345" s="38" t="str">
        <f t="shared" si="260"/>
        <v/>
      </c>
      <c r="I3345" s="2"/>
      <c r="M3345" s="6" t="str">
        <f t="shared" si="261"/>
        <v/>
      </c>
      <c r="N3345" s="7" t="str">
        <f>IF($D3345="", "", IF(COUNTIF(Budgets!$T$11:$T$20, $D3345)&gt;0, $F$9, IF(COUNTIF(Budgets!$T$22:$T$46, $D3345)&gt;0, $E$9, "")))</f>
        <v/>
      </c>
      <c r="P3345" s="12" t="str">
        <f t="shared" si="262"/>
        <v/>
      </c>
      <c r="R3345" s="12" t="str">
        <f t="shared" si="263"/>
        <v/>
      </c>
      <c r="T3345" s="12" t="str">
        <f ca="1">IFERROR(INDEX(Report!$BE$6:$BE$17, MATCH($P3345, Report!$AZ$6:$AZ$17, 0)), "")</f>
        <v/>
      </c>
      <c r="V3345" s="12" t="str">
        <f t="shared" ca="1" si="264"/>
        <v/>
      </c>
      <c r="X3345" s="12" t="str">
        <f>IF($B3345="", "", IF(OR(ISNUMBER($B3345)=FALSE, $B3345&lt;Report!$AX$6, $B3345&gt;Report!$AY$17), "Red", ""))</f>
        <v/>
      </c>
    </row>
    <row r="3346" spans="1:24" x14ac:dyDescent="0.25">
      <c r="A3346" s="2"/>
      <c r="B3346" s="86"/>
      <c r="C3346" s="87"/>
      <c r="D3346" s="88"/>
      <c r="E3346" s="89"/>
      <c r="F3346" s="90"/>
      <c r="G3346" s="2"/>
      <c r="H3346" s="38" t="str">
        <f t="shared" si="260"/>
        <v/>
      </c>
      <c r="I3346" s="2"/>
      <c r="M3346" s="6" t="str">
        <f t="shared" si="261"/>
        <v/>
      </c>
      <c r="N3346" s="7" t="str">
        <f>IF($D3346="", "", IF(COUNTIF(Budgets!$T$11:$T$20, $D3346)&gt;0, $F$9, IF(COUNTIF(Budgets!$T$22:$T$46, $D3346)&gt;0, $E$9, "")))</f>
        <v/>
      </c>
      <c r="P3346" s="12" t="str">
        <f t="shared" si="262"/>
        <v/>
      </c>
      <c r="R3346" s="12" t="str">
        <f t="shared" si="263"/>
        <v/>
      </c>
      <c r="T3346" s="12" t="str">
        <f ca="1">IFERROR(INDEX(Report!$BE$6:$BE$17, MATCH($P3346, Report!$AZ$6:$AZ$17, 0)), "")</f>
        <v/>
      </c>
      <c r="V3346" s="12" t="str">
        <f t="shared" ca="1" si="264"/>
        <v/>
      </c>
      <c r="X3346" s="12" t="str">
        <f>IF($B3346="", "", IF(OR(ISNUMBER($B3346)=FALSE, $B3346&lt;Report!$AX$6, $B3346&gt;Report!$AY$17), "Red", ""))</f>
        <v/>
      </c>
    </row>
    <row r="3347" spans="1:24" x14ac:dyDescent="0.25">
      <c r="A3347" s="2"/>
      <c r="B3347" s="86"/>
      <c r="C3347" s="87"/>
      <c r="D3347" s="88"/>
      <c r="E3347" s="89"/>
      <c r="F3347" s="90"/>
      <c r="G3347" s="2"/>
      <c r="H3347" s="38" t="str">
        <f t="shared" si="260"/>
        <v/>
      </c>
      <c r="I3347" s="2"/>
      <c r="M3347" s="6" t="str">
        <f t="shared" si="261"/>
        <v/>
      </c>
      <c r="N3347" s="7" t="str">
        <f>IF($D3347="", "", IF(COUNTIF(Budgets!$T$11:$T$20, $D3347)&gt;0, $F$9, IF(COUNTIF(Budgets!$T$22:$T$46, $D3347)&gt;0, $E$9, "")))</f>
        <v/>
      </c>
      <c r="P3347" s="12" t="str">
        <f t="shared" si="262"/>
        <v/>
      </c>
      <c r="R3347" s="12" t="str">
        <f t="shared" si="263"/>
        <v/>
      </c>
      <c r="T3347" s="12" t="str">
        <f ca="1">IFERROR(INDEX(Report!$BE$6:$BE$17, MATCH($P3347, Report!$AZ$6:$AZ$17, 0)), "")</f>
        <v/>
      </c>
      <c r="V3347" s="12" t="str">
        <f t="shared" ca="1" si="264"/>
        <v/>
      </c>
      <c r="X3347" s="12" t="str">
        <f>IF($B3347="", "", IF(OR(ISNUMBER($B3347)=FALSE, $B3347&lt;Report!$AX$6, $B3347&gt;Report!$AY$17), "Red", ""))</f>
        <v/>
      </c>
    </row>
    <row r="3348" spans="1:24" x14ac:dyDescent="0.25">
      <c r="A3348" s="2"/>
      <c r="B3348" s="86"/>
      <c r="C3348" s="87"/>
      <c r="D3348" s="88"/>
      <c r="E3348" s="89"/>
      <c r="F3348" s="90"/>
      <c r="G3348" s="2"/>
      <c r="H3348" s="38" t="str">
        <f t="shared" si="260"/>
        <v/>
      </c>
      <c r="I3348" s="2"/>
      <c r="M3348" s="6" t="str">
        <f t="shared" si="261"/>
        <v/>
      </c>
      <c r="N3348" s="7" t="str">
        <f>IF($D3348="", "", IF(COUNTIF(Budgets!$T$11:$T$20, $D3348)&gt;0, $F$9, IF(COUNTIF(Budgets!$T$22:$T$46, $D3348)&gt;0, $E$9, "")))</f>
        <v/>
      </c>
      <c r="P3348" s="12" t="str">
        <f t="shared" si="262"/>
        <v/>
      </c>
      <c r="R3348" s="12" t="str">
        <f t="shared" si="263"/>
        <v/>
      </c>
      <c r="T3348" s="12" t="str">
        <f ca="1">IFERROR(INDEX(Report!$BE$6:$BE$17, MATCH($P3348, Report!$AZ$6:$AZ$17, 0)), "")</f>
        <v/>
      </c>
      <c r="V3348" s="12" t="str">
        <f t="shared" ca="1" si="264"/>
        <v/>
      </c>
      <c r="X3348" s="12" t="str">
        <f>IF($B3348="", "", IF(OR(ISNUMBER($B3348)=FALSE, $B3348&lt;Report!$AX$6, $B3348&gt;Report!$AY$17), "Red", ""))</f>
        <v/>
      </c>
    </row>
    <row r="3349" spans="1:24" x14ac:dyDescent="0.25">
      <c r="A3349" s="2"/>
      <c r="B3349" s="86"/>
      <c r="C3349" s="87"/>
      <c r="D3349" s="88"/>
      <c r="E3349" s="89"/>
      <c r="F3349" s="90"/>
      <c r="G3349" s="2"/>
      <c r="H3349" s="38" t="str">
        <f t="shared" si="260"/>
        <v/>
      </c>
      <c r="I3349" s="2"/>
      <c r="M3349" s="6" t="str">
        <f t="shared" si="261"/>
        <v/>
      </c>
      <c r="N3349" s="7" t="str">
        <f>IF($D3349="", "", IF(COUNTIF(Budgets!$T$11:$T$20, $D3349)&gt;0, $F$9, IF(COUNTIF(Budgets!$T$22:$T$46, $D3349)&gt;0, $E$9, "")))</f>
        <v/>
      </c>
      <c r="P3349" s="12" t="str">
        <f t="shared" si="262"/>
        <v/>
      </c>
      <c r="R3349" s="12" t="str">
        <f t="shared" si="263"/>
        <v/>
      </c>
      <c r="T3349" s="12" t="str">
        <f ca="1">IFERROR(INDEX(Report!$BE$6:$BE$17, MATCH($P3349, Report!$AZ$6:$AZ$17, 0)), "")</f>
        <v/>
      </c>
      <c r="V3349" s="12" t="str">
        <f t="shared" ca="1" si="264"/>
        <v/>
      </c>
      <c r="X3349" s="12" t="str">
        <f>IF($B3349="", "", IF(OR(ISNUMBER($B3349)=FALSE, $B3349&lt;Report!$AX$6, $B3349&gt;Report!$AY$17), "Red", ""))</f>
        <v/>
      </c>
    </row>
    <row r="3350" spans="1:24" x14ac:dyDescent="0.25">
      <c r="A3350" s="2"/>
      <c r="B3350" s="86"/>
      <c r="C3350" s="87"/>
      <c r="D3350" s="88"/>
      <c r="E3350" s="89"/>
      <c r="F3350" s="90"/>
      <c r="G3350" s="2"/>
      <c r="H3350" s="38" t="str">
        <f t="shared" si="260"/>
        <v/>
      </c>
      <c r="I3350" s="2"/>
      <c r="M3350" s="6" t="str">
        <f t="shared" si="261"/>
        <v/>
      </c>
      <c r="N3350" s="7" t="str">
        <f>IF($D3350="", "", IF(COUNTIF(Budgets!$T$11:$T$20, $D3350)&gt;0, $F$9, IF(COUNTIF(Budgets!$T$22:$T$46, $D3350)&gt;0, $E$9, "")))</f>
        <v/>
      </c>
      <c r="P3350" s="12" t="str">
        <f t="shared" si="262"/>
        <v/>
      </c>
      <c r="R3350" s="12" t="str">
        <f t="shared" si="263"/>
        <v/>
      </c>
      <c r="T3350" s="12" t="str">
        <f ca="1">IFERROR(INDEX(Report!$BE$6:$BE$17, MATCH($P3350, Report!$AZ$6:$AZ$17, 0)), "")</f>
        <v/>
      </c>
      <c r="V3350" s="12" t="str">
        <f t="shared" ca="1" si="264"/>
        <v/>
      </c>
      <c r="X3350" s="12" t="str">
        <f>IF($B3350="", "", IF(OR(ISNUMBER($B3350)=FALSE, $B3350&lt;Report!$AX$6, $B3350&gt;Report!$AY$17), "Red", ""))</f>
        <v/>
      </c>
    </row>
    <row r="3351" spans="1:24" x14ac:dyDescent="0.25">
      <c r="A3351" s="2"/>
      <c r="B3351" s="86"/>
      <c r="C3351" s="87"/>
      <c r="D3351" s="88"/>
      <c r="E3351" s="89"/>
      <c r="F3351" s="90"/>
      <c r="G3351" s="2"/>
      <c r="H3351" s="38" t="str">
        <f t="shared" si="260"/>
        <v/>
      </c>
      <c r="I3351" s="2"/>
      <c r="M3351" s="6" t="str">
        <f t="shared" si="261"/>
        <v/>
      </c>
      <c r="N3351" s="7" t="str">
        <f>IF($D3351="", "", IF(COUNTIF(Budgets!$T$11:$T$20, $D3351)&gt;0, $F$9, IF(COUNTIF(Budgets!$T$22:$T$46, $D3351)&gt;0, $E$9, "")))</f>
        <v/>
      </c>
      <c r="P3351" s="12" t="str">
        <f t="shared" si="262"/>
        <v/>
      </c>
      <c r="R3351" s="12" t="str">
        <f t="shared" si="263"/>
        <v/>
      </c>
      <c r="T3351" s="12" t="str">
        <f ca="1">IFERROR(INDEX(Report!$BE$6:$BE$17, MATCH($P3351, Report!$AZ$6:$AZ$17, 0)), "")</f>
        <v/>
      </c>
      <c r="V3351" s="12" t="str">
        <f t="shared" ca="1" si="264"/>
        <v/>
      </c>
      <c r="X3351" s="12" t="str">
        <f>IF($B3351="", "", IF(OR(ISNUMBER($B3351)=FALSE, $B3351&lt;Report!$AX$6, $B3351&gt;Report!$AY$17), "Red", ""))</f>
        <v/>
      </c>
    </row>
    <row r="3352" spans="1:24" x14ac:dyDescent="0.25">
      <c r="A3352" s="2"/>
      <c r="B3352" s="86"/>
      <c r="C3352" s="87"/>
      <c r="D3352" s="88"/>
      <c r="E3352" s="89"/>
      <c r="F3352" s="90"/>
      <c r="G3352" s="2"/>
      <c r="H3352" s="38" t="str">
        <f t="shared" si="260"/>
        <v/>
      </c>
      <c r="I3352" s="2"/>
      <c r="M3352" s="6" t="str">
        <f t="shared" si="261"/>
        <v/>
      </c>
      <c r="N3352" s="7" t="str">
        <f>IF($D3352="", "", IF(COUNTIF(Budgets!$T$11:$T$20, $D3352)&gt;0, $F$9, IF(COUNTIF(Budgets!$T$22:$T$46, $D3352)&gt;0, $E$9, "")))</f>
        <v/>
      </c>
      <c r="P3352" s="12" t="str">
        <f t="shared" si="262"/>
        <v/>
      </c>
      <c r="R3352" s="12" t="str">
        <f t="shared" si="263"/>
        <v/>
      </c>
      <c r="T3352" s="12" t="str">
        <f ca="1">IFERROR(INDEX(Report!$BE$6:$BE$17, MATCH($P3352, Report!$AZ$6:$AZ$17, 0)), "")</f>
        <v/>
      </c>
      <c r="V3352" s="12" t="str">
        <f t="shared" ca="1" si="264"/>
        <v/>
      </c>
      <c r="X3352" s="12" t="str">
        <f>IF($B3352="", "", IF(OR(ISNUMBER($B3352)=FALSE, $B3352&lt;Report!$AX$6, $B3352&gt;Report!$AY$17), "Red", ""))</f>
        <v/>
      </c>
    </row>
    <row r="3353" spans="1:24" x14ac:dyDescent="0.25">
      <c r="A3353" s="2"/>
      <c r="B3353" s="86"/>
      <c r="C3353" s="87"/>
      <c r="D3353" s="88"/>
      <c r="E3353" s="89"/>
      <c r="F3353" s="90"/>
      <c r="G3353" s="2"/>
      <c r="H3353" s="38" t="str">
        <f t="shared" si="260"/>
        <v/>
      </c>
      <c r="I3353" s="2"/>
      <c r="M3353" s="6" t="str">
        <f t="shared" si="261"/>
        <v/>
      </c>
      <c r="N3353" s="7" t="str">
        <f>IF($D3353="", "", IF(COUNTIF(Budgets!$T$11:$T$20, $D3353)&gt;0, $F$9, IF(COUNTIF(Budgets!$T$22:$T$46, $D3353)&gt;0, $E$9, "")))</f>
        <v/>
      </c>
      <c r="P3353" s="12" t="str">
        <f t="shared" si="262"/>
        <v/>
      </c>
      <c r="R3353" s="12" t="str">
        <f t="shared" si="263"/>
        <v/>
      </c>
      <c r="T3353" s="12" t="str">
        <f ca="1">IFERROR(INDEX(Report!$BE$6:$BE$17, MATCH($P3353, Report!$AZ$6:$AZ$17, 0)), "")</f>
        <v/>
      </c>
      <c r="V3353" s="12" t="str">
        <f t="shared" ca="1" si="264"/>
        <v/>
      </c>
      <c r="X3353" s="12" t="str">
        <f>IF($B3353="", "", IF(OR(ISNUMBER($B3353)=FALSE, $B3353&lt;Report!$AX$6, $B3353&gt;Report!$AY$17), "Red", ""))</f>
        <v/>
      </c>
    </row>
    <row r="3354" spans="1:24" x14ac:dyDescent="0.25">
      <c r="A3354" s="2"/>
      <c r="B3354" s="86"/>
      <c r="C3354" s="87"/>
      <c r="D3354" s="88"/>
      <c r="E3354" s="89"/>
      <c r="F3354" s="90"/>
      <c r="G3354" s="2"/>
      <c r="H3354" s="38" t="str">
        <f t="shared" si="260"/>
        <v/>
      </c>
      <c r="I3354" s="2"/>
      <c r="M3354" s="6" t="str">
        <f t="shared" si="261"/>
        <v/>
      </c>
      <c r="N3354" s="7" t="str">
        <f>IF($D3354="", "", IF(COUNTIF(Budgets!$T$11:$T$20, $D3354)&gt;0, $F$9, IF(COUNTIF(Budgets!$T$22:$T$46, $D3354)&gt;0, $E$9, "")))</f>
        <v/>
      </c>
      <c r="P3354" s="12" t="str">
        <f t="shared" si="262"/>
        <v/>
      </c>
      <c r="R3354" s="12" t="str">
        <f t="shared" si="263"/>
        <v/>
      </c>
      <c r="T3354" s="12" t="str">
        <f ca="1">IFERROR(INDEX(Report!$BE$6:$BE$17, MATCH($P3354, Report!$AZ$6:$AZ$17, 0)), "")</f>
        <v/>
      </c>
      <c r="V3354" s="12" t="str">
        <f t="shared" ca="1" si="264"/>
        <v/>
      </c>
      <c r="X3354" s="12" t="str">
        <f>IF($B3354="", "", IF(OR(ISNUMBER($B3354)=FALSE, $B3354&lt;Report!$AX$6, $B3354&gt;Report!$AY$17), "Red", ""))</f>
        <v/>
      </c>
    </row>
    <row r="3355" spans="1:24" x14ac:dyDescent="0.25">
      <c r="A3355" s="2"/>
      <c r="B3355" s="86"/>
      <c r="C3355" s="87"/>
      <c r="D3355" s="88"/>
      <c r="E3355" s="89"/>
      <c r="F3355" s="90"/>
      <c r="G3355" s="2"/>
      <c r="H3355" s="38" t="str">
        <f t="shared" si="260"/>
        <v/>
      </c>
      <c r="I3355" s="2"/>
      <c r="M3355" s="6" t="str">
        <f t="shared" si="261"/>
        <v/>
      </c>
      <c r="N3355" s="7" t="str">
        <f>IF($D3355="", "", IF(COUNTIF(Budgets!$T$11:$T$20, $D3355)&gt;0, $F$9, IF(COUNTIF(Budgets!$T$22:$T$46, $D3355)&gt;0, $E$9, "")))</f>
        <v/>
      </c>
      <c r="P3355" s="12" t="str">
        <f t="shared" si="262"/>
        <v/>
      </c>
      <c r="R3355" s="12" t="str">
        <f t="shared" si="263"/>
        <v/>
      </c>
      <c r="T3355" s="12" t="str">
        <f ca="1">IFERROR(INDEX(Report!$BE$6:$BE$17, MATCH($P3355, Report!$AZ$6:$AZ$17, 0)), "")</f>
        <v/>
      </c>
      <c r="V3355" s="12" t="str">
        <f t="shared" ca="1" si="264"/>
        <v/>
      </c>
      <c r="X3355" s="12" t="str">
        <f>IF($B3355="", "", IF(OR(ISNUMBER($B3355)=FALSE, $B3355&lt;Report!$AX$6, $B3355&gt;Report!$AY$17), "Red", ""))</f>
        <v/>
      </c>
    </row>
    <row r="3356" spans="1:24" x14ac:dyDescent="0.25">
      <c r="A3356" s="2"/>
      <c r="B3356" s="86"/>
      <c r="C3356" s="87"/>
      <c r="D3356" s="88"/>
      <c r="E3356" s="89"/>
      <c r="F3356" s="90"/>
      <c r="G3356" s="2"/>
      <c r="H3356" s="38" t="str">
        <f t="shared" si="260"/>
        <v/>
      </c>
      <c r="I3356" s="2"/>
      <c r="M3356" s="6" t="str">
        <f t="shared" si="261"/>
        <v/>
      </c>
      <c r="N3356" s="7" t="str">
        <f>IF($D3356="", "", IF(COUNTIF(Budgets!$T$11:$T$20, $D3356)&gt;0, $F$9, IF(COUNTIF(Budgets!$T$22:$T$46, $D3356)&gt;0, $E$9, "")))</f>
        <v/>
      </c>
      <c r="P3356" s="12" t="str">
        <f t="shared" si="262"/>
        <v/>
      </c>
      <c r="R3356" s="12" t="str">
        <f t="shared" si="263"/>
        <v/>
      </c>
      <c r="T3356" s="12" t="str">
        <f ca="1">IFERROR(INDEX(Report!$BE$6:$BE$17, MATCH($P3356, Report!$AZ$6:$AZ$17, 0)), "")</f>
        <v/>
      </c>
      <c r="V3356" s="12" t="str">
        <f t="shared" ca="1" si="264"/>
        <v/>
      </c>
      <c r="X3356" s="12" t="str">
        <f>IF($B3356="", "", IF(OR(ISNUMBER($B3356)=FALSE, $B3356&lt;Report!$AX$6, $B3356&gt;Report!$AY$17), "Red", ""))</f>
        <v/>
      </c>
    </row>
    <row r="3357" spans="1:24" x14ac:dyDescent="0.25">
      <c r="A3357" s="2"/>
      <c r="B3357" s="86"/>
      <c r="C3357" s="87"/>
      <c r="D3357" s="88"/>
      <c r="E3357" s="89"/>
      <c r="F3357" s="90"/>
      <c r="G3357" s="2"/>
      <c r="H3357" s="38" t="str">
        <f t="shared" si="260"/>
        <v/>
      </c>
      <c r="I3357" s="2"/>
      <c r="M3357" s="6" t="str">
        <f t="shared" si="261"/>
        <v/>
      </c>
      <c r="N3357" s="7" t="str">
        <f>IF($D3357="", "", IF(COUNTIF(Budgets!$T$11:$T$20, $D3357)&gt;0, $F$9, IF(COUNTIF(Budgets!$T$22:$T$46, $D3357)&gt;0, $E$9, "")))</f>
        <v/>
      </c>
      <c r="P3357" s="12" t="str">
        <f t="shared" si="262"/>
        <v/>
      </c>
      <c r="R3357" s="12" t="str">
        <f t="shared" si="263"/>
        <v/>
      </c>
      <c r="T3357" s="12" t="str">
        <f ca="1">IFERROR(INDEX(Report!$BE$6:$BE$17, MATCH($P3357, Report!$AZ$6:$AZ$17, 0)), "")</f>
        <v/>
      </c>
      <c r="V3357" s="12" t="str">
        <f t="shared" ca="1" si="264"/>
        <v/>
      </c>
      <c r="X3357" s="12" t="str">
        <f>IF($B3357="", "", IF(OR(ISNUMBER($B3357)=FALSE, $B3357&lt;Report!$AX$6, $B3357&gt;Report!$AY$17), "Red", ""))</f>
        <v/>
      </c>
    </row>
    <row r="3358" spans="1:24" x14ac:dyDescent="0.25">
      <c r="A3358" s="2"/>
      <c r="B3358" s="86"/>
      <c r="C3358" s="87"/>
      <c r="D3358" s="88"/>
      <c r="E3358" s="89"/>
      <c r="F3358" s="90"/>
      <c r="G3358" s="2"/>
      <c r="H3358" s="38" t="str">
        <f t="shared" si="260"/>
        <v/>
      </c>
      <c r="I3358" s="2"/>
      <c r="M3358" s="6" t="str">
        <f t="shared" si="261"/>
        <v/>
      </c>
      <c r="N3358" s="7" t="str">
        <f>IF($D3358="", "", IF(COUNTIF(Budgets!$T$11:$T$20, $D3358)&gt;0, $F$9, IF(COUNTIF(Budgets!$T$22:$T$46, $D3358)&gt;0, $E$9, "")))</f>
        <v/>
      </c>
      <c r="P3358" s="12" t="str">
        <f t="shared" si="262"/>
        <v/>
      </c>
      <c r="R3358" s="12" t="str">
        <f t="shared" si="263"/>
        <v/>
      </c>
      <c r="T3358" s="12" t="str">
        <f ca="1">IFERROR(INDEX(Report!$BE$6:$BE$17, MATCH($P3358, Report!$AZ$6:$AZ$17, 0)), "")</f>
        <v/>
      </c>
      <c r="V3358" s="12" t="str">
        <f t="shared" ca="1" si="264"/>
        <v/>
      </c>
      <c r="X3358" s="12" t="str">
        <f>IF($B3358="", "", IF(OR(ISNUMBER($B3358)=FALSE, $B3358&lt;Report!$AX$6, $B3358&gt;Report!$AY$17), "Red", ""))</f>
        <v/>
      </c>
    </row>
    <row r="3359" spans="1:24" x14ac:dyDescent="0.25">
      <c r="A3359" s="2"/>
      <c r="B3359" s="86"/>
      <c r="C3359" s="87"/>
      <c r="D3359" s="88"/>
      <c r="E3359" s="89"/>
      <c r="F3359" s="90"/>
      <c r="G3359" s="2"/>
      <c r="H3359" s="38" t="str">
        <f t="shared" si="260"/>
        <v/>
      </c>
      <c r="I3359" s="2"/>
      <c r="M3359" s="6" t="str">
        <f t="shared" si="261"/>
        <v/>
      </c>
      <c r="N3359" s="7" t="str">
        <f>IF($D3359="", "", IF(COUNTIF(Budgets!$T$11:$T$20, $D3359)&gt;0, $F$9, IF(COUNTIF(Budgets!$T$22:$T$46, $D3359)&gt;0, $E$9, "")))</f>
        <v/>
      </c>
      <c r="P3359" s="12" t="str">
        <f t="shared" si="262"/>
        <v/>
      </c>
      <c r="R3359" s="12" t="str">
        <f t="shared" si="263"/>
        <v/>
      </c>
      <c r="T3359" s="12" t="str">
        <f ca="1">IFERROR(INDEX(Report!$BE$6:$BE$17, MATCH($P3359, Report!$AZ$6:$AZ$17, 0)), "")</f>
        <v/>
      </c>
      <c r="V3359" s="12" t="str">
        <f t="shared" ca="1" si="264"/>
        <v/>
      </c>
      <c r="X3359" s="12" t="str">
        <f>IF($B3359="", "", IF(OR(ISNUMBER($B3359)=FALSE, $B3359&lt;Report!$AX$6, $B3359&gt;Report!$AY$17), "Red", ""))</f>
        <v/>
      </c>
    </row>
    <row r="3360" spans="1:24" x14ac:dyDescent="0.25">
      <c r="A3360" s="2"/>
      <c r="B3360" s="86"/>
      <c r="C3360" s="87"/>
      <c r="D3360" s="88"/>
      <c r="E3360" s="89"/>
      <c r="F3360" s="90"/>
      <c r="G3360" s="2"/>
      <c r="H3360" s="38" t="str">
        <f t="shared" si="260"/>
        <v/>
      </c>
      <c r="I3360" s="2"/>
      <c r="M3360" s="6" t="str">
        <f t="shared" si="261"/>
        <v/>
      </c>
      <c r="N3360" s="7" t="str">
        <f>IF($D3360="", "", IF(COUNTIF(Budgets!$T$11:$T$20, $D3360)&gt;0, $F$9, IF(COUNTIF(Budgets!$T$22:$T$46, $D3360)&gt;0, $E$9, "")))</f>
        <v/>
      </c>
      <c r="P3360" s="12" t="str">
        <f t="shared" si="262"/>
        <v/>
      </c>
      <c r="R3360" s="12" t="str">
        <f t="shared" si="263"/>
        <v/>
      </c>
      <c r="T3360" s="12" t="str">
        <f ca="1">IFERROR(INDEX(Report!$BE$6:$BE$17, MATCH($P3360, Report!$AZ$6:$AZ$17, 0)), "")</f>
        <v/>
      </c>
      <c r="V3360" s="12" t="str">
        <f t="shared" ca="1" si="264"/>
        <v/>
      </c>
      <c r="X3360" s="12" t="str">
        <f>IF($B3360="", "", IF(OR(ISNUMBER($B3360)=FALSE, $B3360&lt;Report!$AX$6, $B3360&gt;Report!$AY$17), "Red", ""))</f>
        <v/>
      </c>
    </row>
    <row r="3361" spans="1:24" x14ac:dyDescent="0.25">
      <c r="A3361" s="2"/>
      <c r="B3361" s="86"/>
      <c r="C3361" s="87"/>
      <c r="D3361" s="88"/>
      <c r="E3361" s="89"/>
      <c r="F3361" s="90"/>
      <c r="G3361" s="2"/>
      <c r="H3361" s="38" t="str">
        <f t="shared" si="260"/>
        <v/>
      </c>
      <c r="I3361" s="2"/>
      <c r="M3361" s="6" t="str">
        <f t="shared" si="261"/>
        <v/>
      </c>
      <c r="N3361" s="7" t="str">
        <f>IF($D3361="", "", IF(COUNTIF(Budgets!$T$11:$T$20, $D3361)&gt;0, $F$9, IF(COUNTIF(Budgets!$T$22:$T$46, $D3361)&gt;0, $E$9, "")))</f>
        <v/>
      </c>
      <c r="P3361" s="12" t="str">
        <f t="shared" si="262"/>
        <v/>
      </c>
      <c r="R3361" s="12" t="str">
        <f t="shared" si="263"/>
        <v/>
      </c>
      <c r="T3361" s="12" t="str">
        <f ca="1">IFERROR(INDEX(Report!$BE$6:$BE$17, MATCH($P3361, Report!$AZ$6:$AZ$17, 0)), "")</f>
        <v/>
      </c>
      <c r="V3361" s="12" t="str">
        <f t="shared" ca="1" si="264"/>
        <v/>
      </c>
      <c r="X3361" s="12" t="str">
        <f>IF($B3361="", "", IF(OR(ISNUMBER($B3361)=FALSE, $B3361&lt;Report!$AX$6, $B3361&gt;Report!$AY$17), "Red", ""))</f>
        <v/>
      </c>
    </row>
    <row r="3362" spans="1:24" x14ac:dyDescent="0.25">
      <c r="A3362" s="2"/>
      <c r="B3362" s="86"/>
      <c r="C3362" s="87"/>
      <c r="D3362" s="88"/>
      <c r="E3362" s="89"/>
      <c r="F3362" s="90"/>
      <c r="G3362" s="2"/>
      <c r="H3362" s="38" t="str">
        <f t="shared" si="260"/>
        <v/>
      </c>
      <c r="I3362" s="2"/>
      <c r="M3362" s="6" t="str">
        <f t="shared" si="261"/>
        <v/>
      </c>
      <c r="N3362" s="7" t="str">
        <f>IF($D3362="", "", IF(COUNTIF(Budgets!$T$11:$T$20, $D3362)&gt;0, $F$9, IF(COUNTIF(Budgets!$T$22:$T$46, $D3362)&gt;0, $E$9, "")))</f>
        <v/>
      </c>
      <c r="P3362" s="12" t="str">
        <f t="shared" si="262"/>
        <v/>
      </c>
      <c r="R3362" s="12" t="str">
        <f t="shared" si="263"/>
        <v/>
      </c>
      <c r="T3362" s="12" t="str">
        <f ca="1">IFERROR(INDEX(Report!$BE$6:$BE$17, MATCH($P3362, Report!$AZ$6:$AZ$17, 0)), "")</f>
        <v/>
      </c>
      <c r="V3362" s="12" t="str">
        <f t="shared" ca="1" si="264"/>
        <v/>
      </c>
      <c r="X3362" s="12" t="str">
        <f>IF($B3362="", "", IF(OR(ISNUMBER($B3362)=FALSE, $B3362&lt;Report!$AX$6, $B3362&gt;Report!$AY$17), "Red", ""))</f>
        <v/>
      </c>
    </row>
    <row r="3363" spans="1:24" x14ac:dyDescent="0.25">
      <c r="A3363" s="2"/>
      <c r="B3363" s="86"/>
      <c r="C3363" s="87"/>
      <c r="D3363" s="88"/>
      <c r="E3363" s="89"/>
      <c r="F3363" s="90"/>
      <c r="G3363" s="2"/>
      <c r="H3363" s="38" t="str">
        <f t="shared" si="260"/>
        <v/>
      </c>
      <c r="I3363" s="2"/>
      <c r="M3363" s="6" t="str">
        <f t="shared" si="261"/>
        <v/>
      </c>
      <c r="N3363" s="7" t="str">
        <f>IF($D3363="", "", IF(COUNTIF(Budgets!$T$11:$T$20, $D3363)&gt;0, $F$9, IF(COUNTIF(Budgets!$T$22:$T$46, $D3363)&gt;0, $E$9, "")))</f>
        <v/>
      </c>
      <c r="P3363" s="12" t="str">
        <f t="shared" si="262"/>
        <v/>
      </c>
      <c r="R3363" s="12" t="str">
        <f t="shared" si="263"/>
        <v/>
      </c>
      <c r="T3363" s="12" t="str">
        <f ca="1">IFERROR(INDEX(Report!$BE$6:$BE$17, MATCH($P3363, Report!$AZ$6:$AZ$17, 0)), "")</f>
        <v/>
      </c>
      <c r="V3363" s="12" t="str">
        <f t="shared" ca="1" si="264"/>
        <v/>
      </c>
      <c r="X3363" s="12" t="str">
        <f>IF($B3363="", "", IF(OR(ISNUMBER($B3363)=FALSE, $B3363&lt;Report!$AX$6, $B3363&gt;Report!$AY$17), "Red", ""))</f>
        <v/>
      </c>
    </row>
    <row r="3364" spans="1:24" x14ac:dyDescent="0.25">
      <c r="A3364" s="2"/>
      <c r="B3364" s="86"/>
      <c r="C3364" s="87"/>
      <c r="D3364" s="88"/>
      <c r="E3364" s="89"/>
      <c r="F3364" s="90"/>
      <c r="G3364" s="2"/>
      <c r="H3364" s="38" t="str">
        <f t="shared" si="260"/>
        <v/>
      </c>
      <c r="I3364" s="2"/>
      <c r="M3364" s="6" t="str">
        <f t="shared" si="261"/>
        <v/>
      </c>
      <c r="N3364" s="7" t="str">
        <f>IF($D3364="", "", IF(COUNTIF(Budgets!$T$11:$T$20, $D3364)&gt;0, $F$9, IF(COUNTIF(Budgets!$T$22:$T$46, $D3364)&gt;0, $E$9, "")))</f>
        <v/>
      </c>
      <c r="P3364" s="12" t="str">
        <f t="shared" si="262"/>
        <v/>
      </c>
      <c r="R3364" s="12" t="str">
        <f t="shared" si="263"/>
        <v/>
      </c>
      <c r="T3364" s="12" t="str">
        <f ca="1">IFERROR(INDEX(Report!$BE$6:$BE$17, MATCH($P3364, Report!$AZ$6:$AZ$17, 0)), "")</f>
        <v/>
      </c>
      <c r="V3364" s="12" t="str">
        <f t="shared" ca="1" si="264"/>
        <v/>
      </c>
      <c r="X3364" s="12" t="str">
        <f>IF($B3364="", "", IF(OR(ISNUMBER($B3364)=FALSE, $B3364&lt;Report!$AX$6, $B3364&gt;Report!$AY$17), "Red", ""))</f>
        <v/>
      </c>
    </row>
    <row r="3365" spans="1:24" x14ac:dyDescent="0.25">
      <c r="A3365" s="2"/>
      <c r="B3365" s="86"/>
      <c r="C3365" s="87"/>
      <c r="D3365" s="88"/>
      <c r="E3365" s="89"/>
      <c r="F3365" s="90"/>
      <c r="G3365" s="2"/>
      <c r="H3365" s="38" t="str">
        <f t="shared" si="260"/>
        <v/>
      </c>
      <c r="I3365" s="2"/>
      <c r="M3365" s="6" t="str">
        <f t="shared" si="261"/>
        <v/>
      </c>
      <c r="N3365" s="7" t="str">
        <f>IF($D3365="", "", IF(COUNTIF(Budgets!$T$11:$T$20, $D3365)&gt;0, $F$9, IF(COUNTIF(Budgets!$T$22:$T$46, $D3365)&gt;0, $E$9, "")))</f>
        <v/>
      </c>
      <c r="P3365" s="12" t="str">
        <f t="shared" si="262"/>
        <v/>
      </c>
      <c r="R3365" s="12" t="str">
        <f t="shared" si="263"/>
        <v/>
      </c>
      <c r="T3365" s="12" t="str">
        <f ca="1">IFERROR(INDEX(Report!$BE$6:$BE$17, MATCH($P3365, Report!$AZ$6:$AZ$17, 0)), "")</f>
        <v/>
      </c>
      <c r="V3365" s="12" t="str">
        <f t="shared" ca="1" si="264"/>
        <v/>
      </c>
      <c r="X3365" s="12" t="str">
        <f>IF($B3365="", "", IF(OR(ISNUMBER($B3365)=FALSE, $B3365&lt;Report!$AX$6, $B3365&gt;Report!$AY$17), "Red", ""))</f>
        <v/>
      </c>
    </row>
    <row r="3366" spans="1:24" x14ac:dyDescent="0.25">
      <c r="A3366" s="2"/>
      <c r="B3366" s="86"/>
      <c r="C3366" s="87"/>
      <c r="D3366" s="88"/>
      <c r="E3366" s="89"/>
      <c r="F3366" s="90"/>
      <c r="G3366" s="2"/>
      <c r="H3366" s="38" t="str">
        <f t="shared" si="260"/>
        <v/>
      </c>
      <c r="I3366" s="2"/>
      <c r="M3366" s="6" t="str">
        <f t="shared" si="261"/>
        <v/>
      </c>
      <c r="N3366" s="7" t="str">
        <f>IF($D3366="", "", IF(COUNTIF(Budgets!$T$11:$T$20, $D3366)&gt;0, $F$9, IF(COUNTIF(Budgets!$T$22:$T$46, $D3366)&gt;0, $E$9, "")))</f>
        <v/>
      </c>
      <c r="P3366" s="12" t="str">
        <f t="shared" si="262"/>
        <v/>
      </c>
      <c r="R3366" s="12" t="str">
        <f t="shared" si="263"/>
        <v/>
      </c>
      <c r="T3366" s="12" t="str">
        <f ca="1">IFERROR(INDEX(Report!$BE$6:$BE$17, MATCH($P3366, Report!$AZ$6:$AZ$17, 0)), "")</f>
        <v/>
      </c>
      <c r="V3366" s="12" t="str">
        <f t="shared" ca="1" si="264"/>
        <v/>
      </c>
      <c r="X3366" s="12" t="str">
        <f>IF($B3366="", "", IF(OR(ISNUMBER($B3366)=FALSE, $B3366&lt;Report!$AX$6, $B3366&gt;Report!$AY$17), "Red", ""))</f>
        <v/>
      </c>
    </row>
    <row r="3367" spans="1:24" x14ac:dyDescent="0.25">
      <c r="A3367" s="2"/>
      <c r="B3367" s="86"/>
      <c r="C3367" s="87"/>
      <c r="D3367" s="88"/>
      <c r="E3367" s="89"/>
      <c r="F3367" s="90"/>
      <c r="G3367" s="2"/>
      <c r="H3367" s="38" t="str">
        <f t="shared" si="260"/>
        <v/>
      </c>
      <c r="I3367" s="2"/>
      <c r="M3367" s="6" t="str">
        <f t="shared" si="261"/>
        <v/>
      </c>
      <c r="N3367" s="7" t="str">
        <f>IF($D3367="", "", IF(COUNTIF(Budgets!$T$11:$T$20, $D3367)&gt;0, $F$9, IF(COUNTIF(Budgets!$T$22:$T$46, $D3367)&gt;0, $E$9, "")))</f>
        <v/>
      </c>
      <c r="P3367" s="12" t="str">
        <f t="shared" si="262"/>
        <v/>
      </c>
      <c r="R3367" s="12" t="str">
        <f t="shared" si="263"/>
        <v/>
      </c>
      <c r="T3367" s="12" t="str">
        <f ca="1">IFERROR(INDEX(Report!$BE$6:$BE$17, MATCH($P3367, Report!$AZ$6:$AZ$17, 0)), "")</f>
        <v/>
      </c>
      <c r="V3367" s="12" t="str">
        <f t="shared" ca="1" si="264"/>
        <v/>
      </c>
      <c r="X3367" s="12" t="str">
        <f>IF($B3367="", "", IF(OR(ISNUMBER($B3367)=FALSE, $B3367&lt;Report!$AX$6, $B3367&gt;Report!$AY$17), "Red", ""))</f>
        <v/>
      </c>
    </row>
    <row r="3368" spans="1:24" x14ac:dyDescent="0.25">
      <c r="A3368" s="2"/>
      <c r="B3368" s="86"/>
      <c r="C3368" s="87"/>
      <c r="D3368" s="88"/>
      <c r="E3368" s="89"/>
      <c r="F3368" s="90"/>
      <c r="G3368" s="2"/>
      <c r="H3368" s="38" t="str">
        <f t="shared" si="260"/>
        <v/>
      </c>
      <c r="I3368" s="2"/>
      <c r="M3368" s="6" t="str">
        <f t="shared" si="261"/>
        <v/>
      </c>
      <c r="N3368" s="7" t="str">
        <f>IF($D3368="", "", IF(COUNTIF(Budgets!$T$11:$T$20, $D3368)&gt;0, $F$9, IF(COUNTIF(Budgets!$T$22:$T$46, $D3368)&gt;0, $E$9, "")))</f>
        <v/>
      </c>
      <c r="P3368" s="12" t="str">
        <f t="shared" si="262"/>
        <v/>
      </c>
      <c r="R3368" s="12" t="str">
        <f t="shared" si="263"/>
        <v/>
      </c>
      <c r="T3368" s="12" t="str">
        <f ca="1">IFERROR(INDEX(Report!$BE$6:$BE$17, MATCH($P3368, Report!$AZ$6:$AZ$17, 0)), "")</f>
        <v/>
      </c>
      <c r="V3368" s="12" t="str">
        <f t="shared" ca="1" si="264"/>
        <v/>
      </c>
      <c r="X3368" s="12" t="str">
        <f>IF($B3368="", "", IF(OR(ISNUMBER($B3368)=FALSE, $B3368&lt;Report!$AX$6, $B3368&gt;Report!$AY$17), "Red", ""))</f>
        <v/>
      </c>
    </row>
    <row r="3369" spans="1:24" x14ac:dyDescent="0.25">
      <c r="A3369" s="2"/>
      <c r="B3369" s="86"/>
      <c r="C3369" s="87"/>
      <c r="D3369" s="88"/>
      <c r="E3369" s="89"/>
      <c r="F3369" s="90"/>
      <c r="G3369" s="2"/>
      <c r="H3369" s="38" t="str">
        <f t="shared" si="260"/>
        <v/>
      </c>
      <c r="I3369" s="2"/>
      <c r="M3369" s="6" t="str">
        <f t="shared" si="261"/>
        <v/>
      </c>
      <c r="N3369" s="7" t="str">
        <f>IF($D3369="", "", IF(COUNTIF(Budgets!$T$11:$T$20, $D3369)&gt;0, $F$9, IF(COUNTIF(Budgets!$T$22:$T$46, $D3369)&gt;0, $E$9, "")))</f>
        <v/>
      </c>
      <c r="P3369" s="12" t="str">
        <f t="shared" si="262"/>
        <v/>
      </c>
      <c r="R3369" s="12" t="str">
        <f t="shared" si="263"/>
        <v/>
      </c>
      <c r="T3369" s="12" t="str">
        <f ca="1">IFERROR(INDEX(Report!$BE$6:$BE$17, MATCH($P3369, Report!$AZ$6:$AZ$17, 0)), "")</f>
        <v/>
      </c>
      <c r="V3369" s="12" t="str">
        <f t="shared" ca="1" si="264"/>
        <v/>
      </c>
      <c r="X3369" s="12" t="str">
        <f>IF($B3369="", "", IF(OR(ISNUMBER($B3369)=FALSE, $B3369&lt;Report!$AX$6, $B3369&gt;Report!$AY$17), "Red", ""))</f>
        <v/>
      </c>
    </row>
    <row r="3370" spans="1:24" x14ac:dyDescent="0.25">
      <c r="A3370" s="2"/>
      <c r="B3370" s="86"/>
      <c r="C3370" s="87"/>
      <c r="D3370" s="88"/>
      <c r="E3370" s="89"/>
      <c r="F3370" s="90"/>
      <c r="G3370" s="2"/>
      <c r="H3370" s="38" t="str">
        <f t="shared" si="260"/>
        <v/>
      </c>
      <c r="I3370" s="2"/>
      <c r="M3370" s="6" t="str">
        <f t="shared" si="261"/>
        <v/>
      </c>
      <c r="N3370" s="7" t="str">
        <f>IF($D3370="", "", IF(COUNTIF(Budgets!$T$11:$T$20, $D3370)&gt;0, $F$9, IF(COUNTIF(Budgets!$T$22:$T$46, $D3370)&gt;0, $E$9, "")))</f>
        <v/>
      </c>
      <c r="P3370" s="12" t="str">
        <f t="shared" si="262"/>
        <v/>
      </c>
      <c r="R3370" s="12" t="str">
        <f t="shared" si="263"/>
        <v/>
      </c>
      <c r="T3370" s="12" t="str">
        <f ca="1">IFERROR(INDEX(Report!$BE$6:$BE$17, MATCH($P3370, Report!$AZ$6:$AZ$17, 0)), "")</f>
        <v/>
      </c>
      <c r="V3370" s="12" t="str">
        <f t="shared" ca="1" si="264"/>
        <v/>
      </c>
      <c r="X3370" s="12" t="str">
        <f>IF($B3370="", "", IF(OR(ISNUMBER($B3370)=FALSE, $B3370&lt;Report!$AX$6, $B3370&gt;Report!$AY$17), "Red", ""))</f>
        <v/>
      </c>
    </row>
    <row r="3371" spans="1:24" x14ac:dyDescent="0.25">
      <c r="A3371" s="2"/>
      <c r="B3371" s="86"/>
      <c r="C3371" s="87"/>
      <c r="D3371" s="88"/>
      <c r="E3371" s="89"/>
      <c r="F3371" s="90"/>
      <c r="G3371" s="2"/>
      <c r="H3371" s="38" t="str">
        <f t="shared" si="260"/>
        <v/>
      </c>
      <c r="I3371" s="2"/>
      <c r="M3371" s="6" t="str">
        <f t="shared" si="261"/>
        <v/>
      </c>
      <c r="N3371" s="7" t="str">
        <f>IF($D3371="", "", IF(COUNTIF(Budgets!$T$11:$T$20, $D3371)&gt;0, $F$9, IF(COUNTIF(Budgets!$T$22:$T$46, $D3371)&gt;0, $E$9, "")))</f>
        <v/>
      </c>
      <c r="P3371" s="12" t="str">
        <f t="shared" si="262"/>
        <v/>
      </c>
      <c r="R3371" s="12" t="str">
        <f t="shared" si="263"/>
        <v/>
      </c>
      <c r="T3371" s="12" t="str">
        <f ca="1">IFERROR(INDEX(Report!$BE$6:$BE$17, MATCH($P3371, Report!$AZ$6:$AZ$17, 0)), "")</f>
        <v/>
      </c>
      <c r="V3371" s="12" t="str">
        <f t="shared" ca="1" si="264"/>
        <v/>
      </c>
      <c r="X3371" s="12" t="str">
        <f>IF($B3371="", "", IF(OR(ISNUMBER($B3371)=FALSE, $B3371&lt;Report!$AX$6, $B3371&gt;Report!$AY$17), "Red", ""))</f>
        <v/>
      </c>
    </row>
    <row r="3372" spans="1:24" x14ac:dyDescent="0.25">
      <c r="A3372" s="2"/>
      <c r="B3372" s="86"/>
      <c r="C3372" s="87"/>
      <c r="D3372" s="88"/>
      <c r="E3372" s="89"/>
      <c r="F3372" s="90"/>
      <c r="G3372" s="2"/>
      <c r="H3372" s="38" t="str">
        <f t="shared" si="260"/>
        <v/>
      </c>
      <c r="I3372" s="2"/>
      <c r="M3372" s="6" t="str">
        <f t="shared" si="261"/>
        <v/>
      </c>
      <c r="N3372" s="7" t="str">
        <f>IF($D3372="", "", IF(COUNTIF(Budgets!$T$11:$T$20, $D3372)&gt;0, $F$9, IF(COUNTIF(Budgets!$T$22:$T$46, $D3372)&gt;0, $E$9, "")))</f>
        <v/>
      </c>
      <c r="P3372" s="12" t="str">
        <f t="shared" si="262"/>
        <v/>
      </c>
      <c r="R3372" s="12" t="str">
        <f t="shared" si="263"/>
        <v/>
      </c>
      <c r="T3372" s="12" t="str">
        <f ca="1">IFERROR(INDEX(Report!$BE$6:$BE$17, MATCH($P3372, Report!$AZ$6:$AZ$17, 0)), "")</f>
        <v/>
      </c>
      <c r="V3372" s="12" t="str">
        <f t="shared" ca="1" si="264"/>
        <v/>
      </c>
      <c r="X3372" s="12" t="str">
        <f>IF($B3372="", "", IF(OR(ISNUMBER($B3372)=FALSE, $B3372&lt;Report!$AX$6, $B3372&gt;Report!$AY$17), "Red", ""))</f>
        <v/>
      </c>
    </row>
    <row r="3373" spans="1:24" x14ac:dyDescent="0.25">
      <c r="A3373" s="2"/>
      <c r="B3373" s="86"/>
      <c r="C3373" s="87"/>
      <c r="D3373" s="88"/>
      <c r="E3373" s="89"/>
      <c r="F3373" s="90"/>
      <c r="G3373" s="2"/>
      <c r="H3373" s="38" t="str">
        <f t="shared" si="260"/>
        <v/>
      </c>
      <c r="I3373" s="2"/>
      <c r="M3373" s="6" t="str">
        <f t="shared" si="261"/>
        <v/>
      </c>
      <c r="N3373" s="7" t="str">
        <f>IF($D3373="", "", IF(COUNTIF(Budgets!$T$11:$T$20, $D3373)&gt;0, $F$9, IF(COUNTIF(Budgets!$T$22:$T$46, $D3373)&gt;0, $E$9, "")))</f>
        <v/>
      </c>
      <c r="P3373" s="12" t="str">
        <f t="shared" si="262"/>
        <v/>
      </c>
      <c r="R3373" s="12" t="str">
        <f t="shared" si="263"/>
        <v/>
      </c>
      <c r="T3373" s="12" t="str">
        <f ca="1">IFERROR(INDEX(Report!$BE$6:$BE$17, MATCH($P3373, Report!$AZ$6:$AZ$17, 0)), "")</f>
        <v/>
      </c>
      <c r="V3373" s="12" t="str">
        <f t="shared" ca="1" si="264"/>
        <v/>
      </c>
      <c r="X3373" s="12" t="str">
        <f>IF($B3373="", "", IF(OR(ISNUMBER($B3373)=FALSE, $B3373&lt;Report!$AX$6, $B3373&gt;Report!$AY$17), "Red", ""))</f>
        <v/>
      </c>
    </row>
    <row r="3374" spans="1:24" x14ac:dyDescent="0.25">
      <c r="A3374" s="2"/>
      <c r="B3374" s="86"/>
      <c r="C3374" s="87"/>
      <c r="D3374" s="88"/>
      <c r="E3374" s="89"/>
      <c r="F3374" s="90"/>
      <c r="G3374" s="2"/>
      <c r="H3374" s="38" t="str">
        <f t="shared" si="260"/>
        <v/>
      </c>
      <c r="I3374" s="2"/>
      <c r="M3374" s="6" t="str">
        <f t="shared" si="261"/>
        <v/>
      </c>
      <c r="N3374" s="7" t="str">
        <f>IF($D3374="", "", IF(COUNTIF(Budgets!$T$11:$T$20, $D3374)&gt;0, $F$9, IF(COUNTIF(Budgets!$T$22:$T$46, $D3374)&gt;0, $E$9, "")))</f>
        <v/>
      </c>
      <c r="P3374" s="12" t="str">
        <f t="shared" si="262"/>
        <v/>
      </c>
      <c r="R3374" s="12" t="str">
        <f t="shared" si="263"/>
        <v/>
      </c>
      <c r="T3374" s="12" t="str">
        <f ca="1">IFERROR(INDEX(Report!$BE$6:$BE$17, MATCH($P3374, Report!$AZ$6:$AZ$17, 0)), "")</f>
        <v/>
      </c>
      <c r="V3374" s="12" t="str">
        <f t="shared" ca="1" si="264"/>
        <v/>
      </c>
      <c r="X3374" s="12" t="str">
        <f>IF($B3374="", "", IF(OR(ISNUMBER($B3374)=FALSE, $B3374&lt;Report!$AX$6, $B3374&gt;Report!$AY$17), "Red", ""))</f>
        <v/>
      </c>
    </row>
    <row r="3375" spans="1:24" x14ac:dyDescent="0.25">
      <c r="A3375" s="2"/>
      <c r="B3375" s="86"/>
      <c r="C3375" s="87"/>
      <c r="D3375" s="88"/>
      <c r="E3375" s="89"/>
      <c r="F3375" s="90"/>
      <c r="G3375" s="2"/>
      <c r="H3375" s="38" t="str">
        <f t="shared" si="260"/>
        <v/>
      </c>
      <c r="I3375" s="2"/>
      <c r="M3375" s="6" t="str">
        <f t="shared" si="261"/>
        <v/>
      </c>
      <c r="N3375" s="7" t="str">
        <f>IF($D3375="", "", IF(COUNTIF(Budgets!$T$11:$T$20, $D3375)&gt;0, $F$9, IF(COUNTIF(Budgets!$T$22:$T$46, $D3375)&gt;0, $E$9, "")))</f>
        <v/>
      </c>
      <c r="P3375" s="12" t="str">
        <f t="shared" si="262"/>
        <v/>
      </c>
      <c r="R3375" s="12" t="str">
        <f t="shared" si="263"/>
        <v/>
      </c>
      <c r="T3375" s="12" t="str">
        <f ca="1">IFERROR(INDEX(Report!$BE$6:$BE$17, MATCH($P3375, Report!$AZ$6:$AZ$17, 0)), "")</f>
        <v/>
      </c>
      <c r="V3375" s="12" t="str">
        <f t="shared" ca="1" si="264"/>
        <v/>
      </c>
      <c r="X3375" s="12" t="str">
        <f>IF($B3375="", "", IF(OR(ISNUMBER($B3375)=FALSE, $B3375&lt;Report!$AX$6, $B3375&gt;Report!$AY$17), "Red", ""))</f>
        <v/>
      </c>
    </row>
    <row r="3376" spans="1:24" x14ac:dyDescent="0.25">
      <c r="A3376" s="2"/>
      <c r="B3376" s="86"/>
      <c r="C3376" s="87"/>
      <c r="D3376" s="88"/>
      <c r="E3376" s="89"/>
      <c r="F3376" s="90"/>
      <c r="G3376" s="2"/>
      <c r="H3376" s="38" t="str">
        <f t="shared" si="260"/>
        <v/>
      </c>
      <c r="I3376" s="2"/>
      <c r="M3376" s="6" t="str">
        <f t="shared" si="261"/>
        <v/>
      </c>
      <c r="N3376" s="7" t="str">
        <f>IF($D3376="", "", IF(COUNTIF(Budgets!$T$11:$T$20, $D3376)&gt;0, $F$9, IF(COUNTIF(Budgets!$T$22:$T$46, $D3376)&gt;0, $E$9, "")))</f>
        <v/>
      </c>
      <c r="P3376" s="12" t="str">
        <f t="shared" si="262"/>
        <v/>
      </c>
      <c r="R3376" s="12" t="str">
        <f t="shared" si="263"/>
        <v/>
      </c>
      <c r="T3376" s="12" t="str">
        <f ca="1">IFERROR(INDEX(Report!$BE$6:$BE$17, MATCH($P3376, Report!$AZ$6:$AZ$17, 0)), "")</f>
        <v/>
      </c>
      <c r="V3376" s="12" t="str">
        <f t="shared" ca="1" si="264"/>
        <v/>
      </c>
      <c r="X3376" s="12" t="str">
        <f>IF($B3376="", "", IF(OR(ISNUMBER($B3376)=FALSE, $B3376&lt;Report!$AX$6, $B3376&gt;Report!$AY$17), "Red", ""))</f>
        <v/>
      </c>
    </row>
    <row r="3377" spans="1:24" x14ac:dyDescent="0.25">
      <c r="A3377" s="2"/>
      <c r="B3377" s="86"/>
      <c r="C3377" s="87"/>
      <c r="D3377" s="88"/>
      <c r="E3377" s="89"/>
      <c r="F3377" s="90"/>
      <c r="G3377" s="2"/>
      <c r="H3377" s="38" t="str">
        <f t="shared" si="260"/>
        <v/>
      </c>
      <c r="I3377" s="2"/>
      <c r="M3377" s="6" t="str">
        <f t="shared" si="261"/>
        <v/>
      </c>
      <c r="N3377" s="7" t="str">
        <f>IF($D3377="", "", IF(COUNTIF(Budgets!$T$11:$T$20, $D3377)&gt;0, $F$9, IF(COUNTIF(Budgets!$T$22:$T$46, $D3377)&gt;0, $E$9, "")))</f>
        <v/>
      </c>
      <c r="P3377" s="12" t="str">
        <f t="shared" si="262"/>
        <v/>
      </c>
      <c r="R3377" s="12" t="str">
        <f t="shared" si="263"/>
        <v/>
      </c>
      <c r="T3377" s="12" t="str">
        <f ca="1">IFERROR(INDEX(Report!$BE$6:$BE$17, MATCH($P3377, Report!$AZ$6:$AZ$17, 0)), "")</f>
        <v/>
      </c>
      <c r="V3377" s="12" t="str">
        <f t="shared" ca="1" si="264"/>
        <v/>
      </c>
      <c r="X3377" s="12" t="str">
        <f>IF($B3377="", "", IF(OR(ISNUMBER($B3377)=FALSE, $B3377&lt;Report!$AX$6, $B3377&gt;Report!$AY$17), "Red", ""))</f>
        <v/>
      </c>
    </row>
    <row r="3378" spans="1:24" x14ac:dyDescent="0.25">
      <c r="A3378" s="2"/>
      <c r="B3378" s="86"/>
      <c r="C3378" s="87"/>
      <c r="D3378" s="88"/>
      <c r="E3378" s="89"/>
      <c r="F3378" s="90"/>
      <c r="G3378" s="2"/>
      <c r="H3378" s="38" t="str">
        <f t="shared" si="260"/>
        <v/>
      </c>
      <c r="I3378" s="2"/>
      <c r="M3378" s="6" t="str">
        <f t="shared" si="261"/>
        <v/>
      </c>
      <c r="N3378" s="7" t="str">
        <f>IF($D3378="", "", IF(COUNTIF(Budgets!$T$11:$T$20, $D3378)&gt;0, $F$9, IF(COUNTIF(Budgets!$T$22:$T$46, $D3378)&gt;0, $E$9, "")))</f>
        <v/>
      </c>
      <c r="P3378" s="12" t="str">
        <f t="shared" si="262"/>
        <v/>
      </c>
      <c r="R3378" s="12" t="str">
        <f t="shared" si="263"/>
        <v/>
      </c>
      <c r="T3378" s="12" t="str">
        <f ca="1">IFERROR(INDEX(Report!$BE$6:$BE$17, MATCH($P3378, Report!$AZ$6:$AZ$17, 0)), "")</f>
        <v/>
      </c>
      <c r="V3378" s="12" t="str">
        <f t="shared" ca="1" si="264"/>
        <v/>
      </c>
      <c r="X3378" s="12" t="str">
        <f>IF($B3378="", "", IF(OR(ISNUMBER($B3378)=FALSE, $B3378&lt;Report!$AX$6, $B3378&gt;Report!$AY$17), "Red", ""))</f>
        <v/>
      </c>
    </row>
    <row r="3379" spans="1:24" x14ac:dyDescent="0.25">
      <c r="A3379" s="2"/>
      <c r="B3379" s="86"/>
      <c r="C3379" s="87"/>
      <c r="D3379" s="88"/>
      <c r="E3379" s="89"/>
      <c r="F3379" s="90"/>
      <c r="G3379" s="2"/>
      <c r="H3379" s="38" t="str">
        <f t="shared" si="260"/>
        <v/>
      </c>
      <c r="I3379" s="2"/>
      <c r="M3379" s="6" t="str">
        <f t="shared" si="261"/>
        <v/>
      </c>
      <c r="N3379" s="7" t="str">
        <f>IF($D3379="", "", IF(COUNTIF(Budgets!$T$11:$T$20, $D3379)&gt;0, $F$9, IF(COUNTIF(Budgets!$T$22:$T$46, $D3379)&gt;0, $E$9, "")))</f>
        <v/>
      </c>
      <c r="P3379" s="12" t="str">
        <f t="shared" si="262"/>
        <v/>
      </c>
      <c r="R3379" s="12" t="str">
        <f t="shared" si="263"/>
        <v/>
      </c>
      <c r="T3379" s="12" t="str">
        <f ca="1">IFERROR(INDEX(Report!$BE$6:$BE$17, MATCH($P3379, Report!$AZ$6:$AZ$17, 0)), "")</f>
        <v/>
      </c>
      <c r="V3379" s="12" t="str">
        <f t="shared" ca="1" si="264"/>
        <v/>
      </c>
      <c r="X3379" s="12" t="str">
        <f>IF($B3379="", "", IF(OR(ISNUMBER($B3379)=FALSE, $B3379&lt;Report!$AX$6, $B3379&gt;Report!$AY$17), "Red", ""))</f>
        <v/>
      </c>
    </row>
    <row r="3380" spans="1:24" x14ac:dyDescent="0.25">
      <c r="A3380" s="2"/>
      <c r="B3380" s="86"/>
      <c r="C3380" s="87"/>
      <c r="D3380" s="88"/>
      <c r="E3380" s="89"/>
      <c r="F3380" s="90"/>
      <c r="G3380" s="2"/>
      <c r="H3380" s="38" t="str">
        <f t="shared" si="260"/>
        <v/>
      </c>
      <c r="I3380" s="2"/>
      <c r="M3380" s="6" t="str">
        <f t="shared" si="261"/>
        <v/>
      </c>
      <c r="N3380" s="7" t="str">
        <f>IF($D3380="", "", IF(COUNTIF(Budgets!$T$11:$T$20, $D3380)&gt;0, $F$9, IF(COUNTIF(Budgets!$T$22:$T$46, $D3380)&gt;0, $E$9, "")))</f>
        <v/>
      </c>
      <c r="P3380" s="12" t="str">
        <f t="shared" si="262"/>
        <v/>
      </c>
      <c r="R3380" s="12" t="str">
        <f t="shared" si="263"/>
        <v/>
      </c>
      <c r="T3380" s="12" t="str">
        <f ca="1">IFERROR(INDEX(Report!$BE$6:$BE$17, MATCH($P3380, Report!$AZ$6:$AZ$17, 0)), "")</f>
        <v/>
      </c>
      <c r="V3380" s="12" t="str">
        <f t="shared" ca="1" si="264"/>
        <v/>
      </c>
      <c r="X3380" s="12" t="str">
        <f>IF($B3380="", "", IF(OR(ISNUMBER($B3380)=FALSE, $B3380&lt;Report!$AX$6, $B3380&gt;Report!$AY$17), "Red", ""))</f>
        <v/>
      </c>
    </row>
    <row r="3381" spans="1:24" x14ac:dyDescent="0.25">
      <c r="A3381" s="2"/>
      <c r="B3381" s="86"/>
      <c r="C3381" s="87"/>
      <c r="D3381" s="88"/>
      <c r="E3381" s="89"/>
      <c r="F3381" s="90"/>
      <c r="G3381" s="2"/>
      <c r="H3381" s="38" t="str">
        <f t="shared" si="260"/>
        <v/>
      </c>
      <c r="I3381" s="2"/>
      <c r="M3381" s="6" t="str">
        <f t="shared" si="261"/>
        <v/>
      </c>
      <c r="N3381" s="7" t="str">
        <f>IF($D3381="", "", IF(COUNTIF(Budgets!$T$11:$T$20, $D3381)&gt;0, $F$9, IF(COUNTIF(Budgets!$T$22:$T$46, $D3381)&gt;0, $E$9, "")))</f>
        <v/>
      </c>
      <c r="P3381" s="12" t="str">
        <f t="shared" si="262"/>
        <v/>
      </c>
      <c r="R3381" s="12" t="str">
        <f t="shared" si="263"/>
        <v/>
      </c>
      <c r="T3381" s="12" t="str">
        <f ca="1">IFERROR(INDEX(Report!$BE$6:$BE$17, MATCH($P3381, Report!$AZ$6:$AZ$17, 0)), "")</f>
        <v/>
      </c>
      <c r="V3381" s="12" t="str">
        <f t="shared" ca="1" si="264"/>
        <v/>
      </c>
      <c r="X3381" s="12" t="str">
        <f>IF($B3381="", "", IF(OR(ISNUMBER($B3381)=FALSE, $B3381&lt;Report!$AX$6, $B3381&gt;Report!$AY$17), "Red", ""))</f>
        <v/>
      </c>
    </row>
    <row r="3382" spans="1:24" x14ac:dyDescent="0.25">
      <c r="A3382" s="2"/>
      <c r="B3382" s="86"/>
      <c r="C3382" s="87"/>
      <c r="D3382" s="88"/>
      <c r="E3382" s="89"/>
      <c r="F3382" s="90"/>
      <c r="G3382" s="2"/>
      <c r="H3382" s="38" t="str">
        <f t="shared" si="260"/>
        <v/>
      </c>
      <c r="I3382" s="2"/>
      <c r="M3382" s="6" t="str">
        <f t="shared" si="261"/>
        <v/>
      </c>
      <c r="N3382" s="7" t="str">
        <f>IF($D3382="", "", IF(COUNTIF(Budgets!$T$11:$T$20, $D3382)&gt;0, $F$9, IF(COUNTIF(Budgets!$T$22:$T$46, $D3382)&gt;0, $E$9, "")))</f>
        <v/>
      </c>
      <c r="P3382" s="12" t="str">
        <f t="shared" si="262"/>
        <v/>
      </c>
      <c r="R3382" s="12" t="str">
        <f t="shared" si="263"/>
        <v/>
      </c>
      <c r="T3382" s="12" t="str">
        <f ca="1">IFERROR(INDEX(Report!$BE$6:$BE$17, MATCH($P3382, Report!$AZ$6:$AZ$17, 0)), "")</f>
        <v/>
      </c>
      <c r="V3382" s="12" t="str">
        <f t="shared" ca="1" si="264"/>
        <v/>
      </c>
      <c r="X3382" s="12" t="str">
        <f>IF($B3382="", "", IF(OR(ISNUMBER($B3382)=FALSE, $B3382&lt;Report!$AX$6, $B3382&gt;Report!$AY$17), "Red", ""))</f>
        <v/>
      </c>
    </row>
    <row r="3383" spans="1:24" x14ac:dyDescent="0.25">
      <c r="A3383" s="2"/>
      <c r="B3383" s="86"/>
      <c r="C3383" s="87"/>
      <c r="D3383" s="88"/>
      <c r="E3383" s="89"/>
      <c r="F3383" s="90"/>
      <c r="G3383" s="2"/>
      <c r="H3383" s="38" t="str">
        <f t="shared" si="260"/>
        <v/>
      </c>
      <c r="I3383" s="2"/>
      <c r="M3383" s="6" t="str">
        <f t="shared" si="261"/>
        <v/>
      </c>
      <c r="N3383" s="7" t="str">
        <f>IF($D3383="", "", IF(COUNTIF(Budgets!$T$11:$T$20, $D3383)&gt;0, $F$9, IF(COUNTIF(Budgets!$T$22:$T$46, $D3383)&gt;0, $E$9, "")))</f>
        <v/>
      </c>
      <c r="P3383" s="12" t="str">
        <f t="shared" si="262"/>
        <v/>
      </c>
      <c r="R3383" s="12" t="str">
        <f t="shared" si="263"/>
        <v/>
      </c>
      <c r="T3383" s="12" t="str">
        <f ca="1">IFERROR(INDEX(Report!$BE$6:$BE$17, MATCH($P3383, Report!$AZ$6:$AZ$17, 0)), "")</f>
        <v/>
      </c>
      <c r="V3383" s="12" t="str">
        <f t="shared" ca="1" si="264"/>
        <v/>
      </c>
      <c r="X3383" s="12" t="str">
        <f>IF($B3383="", "", IF(OR(ISNUMBER($B3383)=FALSE, $B3383&lt;Report!$AX$6, $B3383&gt;Report!$AY$17), "Red", ""))</f>
        <v/>
      </c>
    </row>
    <row r="3384" spans="1:24" x14ac:dyDescent="0.25">
      <c r="A3384" s="2"/>
      <c r="B3384" s="86"/>
      <c r="C3384" s="87"/>
      <c r="D3384" s="88"/>
      <c r="E3384" s="89"/>
      <c r="F3384" s="90"/>
      <c r="G3384" s="2"/>
      <c r="H3384" s="38" t="str">
        <f t="shared" si="260"/>
        <v/>
      </c>
      <c r="I3384" s="2"/>
      <c r="M3384" s="6" t="str">
        <f t="shared" si="261"/>
        <v/>
      </c>
      <c r="N3384" s="7" t="str">
        <f>IF($D3384="", "", IF(COUNTIF(Budgets!$T$11:$T$20, $D3384)&gt;0, $F$9, IF(COUNTIF(Budgets!$T$22:$T$46, $D3384)&gt;0, $E$9, "")))</f>
        <v/>
      </c>
      <c r="P3384" s="12" t="str">
        <f t="shared" si="262"/>
        <v/>
      </c>
      <c r="R3384" s="12" t="str">
        <f t="shared" si="263"/>
        <v/>
      </c>
      <c r="T3384" s="12" t="str">
        <f ca="1">IFERROR(INDEX(Report!$BE$6:$BE$17, MATCH($P3384, Report!$AZ$6:$AZ$17, 0)), "")</f>
        <v/>
      </c>
      <c r="V3384" s="12" t="str">
        <f t="shared" ca="1" si="264"/>
        <v/>
      </c>
      <c r="X3384" s="12" t="str">
        <f>IF($B3384="", "", IF(OR(ISNUMBER($B3384)=FALSE, $B3384&lt;Report!$AX$6, $B3384&gt;Report!$AY$17), "Red", ""))</f>
        <v/>
      </c>
    </row>
    <row r="3385" spans="1:24" x14ac:dyDescent="0.25">
      <c r="A3385" s="2"/>
      <c r="B3385" s="86"/>
      <c r="C3385" s="87"/>
      <c r="D3385" s="88"/>
      <c r="E3385" s="89"/>
      <c r="F3385" s="90"/>
      <c r="G3385" s="2"/>
      <c r="H3385" s="38" t="str">
        <f t="shared" si="260"/>
        <v/>
      </c>
      <c r="I3385" s="2"/>
      <c r="M3385" s="6" t="str">
        <f t="shared" si="261"/>
        <v/>
      </c>
      <c r="N3385" s="7" t="str">
        <f>IF($D3385="", "", IF(COUNTIF(Budgets!$T$11:$T$20, $D3385)&gt;0, $F$9, IF(COUNTIF(Budgets!$T$22:$T$46, $D3385)&gt;0, $E$9, "")))</f>
        <v/>
      </c>
      <c r="P3385" s="12" t="str">
        <f t="shared" si="262"/>
        <v/>
      </c>
      <c r="R3385" s="12" t="str">
        <f t="shared" si="263"/>
        <v/>
      </c>
      <c r="T3385" s="12" t="str">
        <f ca="1">IFERROR(INDEX(Report!$BE$6:$BE$17, MATCH($P3385, Report!$AZ$6:$AZ$17, 0)), "")</f>
        <v/>
      </c>
      <c r="V3385" s="12" t="str">
        <f t="shared" ca="1" si="264"/>
        <v/>
      </c>
      <c r="X3385" s="12" t="str">
        <f>IF($B3385="", "", IF(OR(ISNUMBER($B3385)=FALSE, $B3385&lt;Report!$AX$6, $B3385&gt;Report!$AY$17), "Red", ""))</f>
        <v/>
      </c>
    </row>
    <row r="3386" spans="1:24" x14ac:dyDescent="0.25">
      <c r="A3386" s="2"/>
      <c r="B3386" s="86"/>
      <c r="C3386" s="87"/>
      <c r="D3386" s="88"/>
      <c r="E3386" s="89"/>
      <c r="F3386" s="90"/>
      <c r="G3386" s="2"/>
      <c r="H3386" s="38" t="str">
        <f t="shared" si="260"/>
        <v/>
      </c>
      <c r="I3386" s="2"/>
      <c r="M3386" s="6" t="str">
        <f t="shared" si="261"/>
        <v/>
      </c>
      <c r="N3386" s="7" t="str">
        <f>IF($D3386="", "", IF(COUNTIF(Budgets!$T$11:$T$20, $D3386)&gt;0, $F$9, IF(COUNTIF(Budgets!$T$22:$T$46, $D3386)&gt;0, $E$9, "")))</f>
        <v/>
      </c>
      <c r="P3386" s="12" t="str">
        <f t="shared" si="262"/>
        <v/>
      </c>
      <c r="R3386" s="12" t="str">
        <f t="shared" si="263"/>
        <v/>
      </c>
      <c r="T3386" s="12" t="str">
        <f ca="1">IFERROR(INDEX(Report!$BE$6:$BE$17, MATCH($P3386, Report!$AZ$6:$AZ$17, 0)), "")</f>
        <v/>
      </c>
      <c r="V3386" s="12" t="str">
        <f t="shared" ca="1" si="264"/>
        <v/>
      </c>
      <c r="X3386" s="12" t="str">
        <f>IF($B3386="", "", IF(OR(ISNUMBER($B3386)=FALSE, $B3386&lt;Report!$AX$6, $B3386&gt;Report!$AY$17), "Red", ""))</f>
        <v/>
      </c>
    </row>
    <row r="3387" spans="1:24" x14ac:dyDescent="0.25">
      <c r="A3387" s="2"/>
      <c r="B3387" s="86"/>
      <c r="C3387" s="87"/>
      <c r="D3387" s="88"/>
      <c r="E3387" s="89"/>
      <c r="F3387" s="90"/>
      <c r="G3387" s="2"/>
      <c r="H3387" s="38" t="str">
        <f t="shared" si="260"/>
        <v/>
      </c>
      <c r="I3387" s="2"/>
      <c r="M3387" s="6" t="str">
        <f t="shared" si="261"/>
        <v/>
      </c>
      <c r="N3387" s="7" t="str">
        <f>IF($D3387="", "", IF(COUNTIF(Budgets!$T$11:$T$20, $D3387)&gt;0, $F$9, IF(COUNTIF(Budgets!$T$22:$T$46, $D3387)&gt;0, $E$9, "")))</f>
        <v/>
      </c>
      <c r="P3387" s="12" t="str">
        <f t="shared" si="262"/>
        <v/>
      </c>
      <c r="R3387" s="12" t="str">
        <f t="shared" si="263"/>
        <v/>
      </c>
      <c r="T3387" s="12" t="str">
        <f ca="1">IFERROR(INDEX(Report!$BE$6:$BE$17, MATCH($P3387, Report!$AZ$6:$AZ$17, 0)), "")</f>
        <v/>
      </c>
      <c r="V3387" s="12" t="str">
        <f t="shared" ca="1" si="264"/>
        <v/>
      </c>
      <c r="X3387" s="12" t="str">
        <f>IF($B3387="", "", IF(OR(ISNUMBER($B3387)=FALSE, $B3387&lt;Report!$AX$6, $B3387&gt;Report!$AY$17), "Red", ""))</f>
        <v/>
      </c>
    </row>
    <row r="3388" spans="1:24" x14ac:dyDescent="0.25">
      <c r="A3388" s="2"/>
      <c r="B3388" s="86"/>
      <c r="C3388" s="87"/>
      <c r="D3388" s="88"/>
      <c r="E3388" s="89"/>
      <c r="F3388" s="90"/>
      <c r="G3388" s="2"/>
      <c r="H3388" s="38" t="str">
        <f t="shared" si="260"/>
        <v/>
      </c>
      <c r="I3388" s="2"/>
      <c r="M3388" s="6" t="str">
        <f t="shared" si="261"/>
        <v/>
      </c>
      <c r="N3388" s="7" t="str">
        <f>IF($D3388="", "", IF(COUNTIF(Budgets!$T$11:$T$20, $D3388)&gt;0, $F$9, IF(COUNTIF(Budgets!$T$22:$T$46, $D3388)&gt;0, $E$9, "")))</f>
        <v/>
      </c>
      <c r="P3388" s="12" t="str">
        <f t="shared" si="262"/>
        <v/>
      </c>
      <c r="R3388" s="12" t="str">
        <f t="shared" si="263"/>
        <v/>
      </c>
      <c r="T3388" s="12" t="str">
        <f ca="1">IFERROR(INDEX(Report!$BE$6:$BE$17, MATCH($P3388, Report!$AZ$6:$AZ$17, 0)), "")</f>
        <v/>
      </c>
      <c r="V3388" s="12" t="str">
        <f t="shared" ca="1" si="264"/>
        <v/>
      </c>
      <c r="X3388" s="12" t="str">
        <f>IF($B3388="", "", IF(OR(ISNUMBER($B3388)=FALSE, $B3388&lt;Report!$AX$6, $B3388&gt;Report!$AY$17), "Red", ""))</f>
        <v/>
      </c>
    </row>
    <row r="3389" spans="1:24" x14ac:dyDescent="0.25">
      <c r="A3389" s="2"/>
      <c r="B3389" s="86"/>
      <c r="C3389" s="87"/>
      <c r="D3389" s="88"/>
      <c r="E3389" s="89"/>
      <c r="F3389" s="90"/>
      <c r="G3389" s="2"/>
      <c r="H3389" s="38" t="str">
        <f t="shared" si="260"/>
        <v/>
      </c>
      <c r="I3389" s="2"/>
      <c r="M3389" s="6" t="str">
        <f t="shared" si="261"/>
        <v/>
      </c>
      <c r="N3389" s="7" t="str">
        <f>IF($D3389="", "", IF(COUNTIF(Budgets!$T$11:$T$20, $D3389)&gt;0, $F$9, IF(COUNTIF(Budgets!$T$22:$T$46, $D3389)&gt;0, $E$9, "")))</f>
        <v/>
      </c>
      <c r="P3389" s="12" t="str">
        <f t="shared" si="262"/>
        <v/>
      </c>
      <c r="R3389" s="12" t="str">
        <f t="shared" si="263"/>
        <v/>
      </c>
      <c r="T3389" s="12" t="str">
        <f ca="1">IFERROR(INDEX(Report!$BE$6:$BE$17, MATCH($P3389, Report!$AZ$6:$AZ$17, 0)), "")</f>
        <v/>
      </c>
      <c r="V3389" s="12" t="str">
        <f t="shared" ca="1" si="264"/>
        <v/>
      </c>
      <c r="X3389" s="12" t="str">
        <f>IF($B3389="", "", IF(OR(ISNUMBER($B3389)=FALSE, $B3389&lt;Report!$AX$6, $B3389&gt;Report!$AY$17), "Red", ""))</f>
        <v/>
      </c>
    </row>
    <row r="3390" spans="1:24" x14ac:dyDescent="0.25">
      <c r="A3390" s="2"/>
      <c r="B3390" s="86"/>
      <c r="C3390" s="87"/>
      <c r="D3390" s="88"/>
      <c r="E3390" s="89"/>
      <c r="F3390" s="90"/>
      <c r="G3390" s="2"/>
      <c r="H3390" s="38" t="str">
        <f t="shared" si="260"/>
        <v/>
      </c>
      <c r="I3390" s="2"/>
      <c r="M3390" s="6" t="str">
        <f t="shared" si="261"/>
        <v/>
      </c>
      <c r="N3390" s="7" t="str">
        <f>IF($D3390="", "", IF(COUNTIF(Budgets!$T$11:$T$20, $D3390)&gt;0, $F$9, IF(COUNTIF(Budgets!$T$22:$T$46, $D3390)&gt;0, $E$9, "")))</f>
        <v/>
      </c>
      <c r="P3390" s="12" t="str">
        <f t="shared" si="262"/>
        <v/>
      </c>
      <c r="R3390" s="12" t="str">
        <f t="shared" si="263"/>
        <v/>
      </c>
      <c r="T3390" s="12" t="str">
        <f ca="1">IFERROR(INDEX(Report!$BE$6:$BE$17, MATCH($P3390, Report!$AZ$6:$AZ$17, 0)), "")</f>
        <v/>
      </c>
      <c r="V3390" s="12" t="str">
        <f t="shared" ca="1" si="264"/>
        <v/>
      </c>
      <c r="X3390" s="12" t="str">
        <f>IF($B3390="", "", IF(OR(ISNUMBER($B3390)=FALSE, $B3390&lt;Report!$AX$6, $B3390&gt;Report!$AY$17), "Red", ""))</f>
        <v/>
      </c>
    </row>
    <row r="3391" spans="1:24" x14ac:dyDescent="0.25">
      <c r="A3391" s="2"/>
      <c r="B3391" s="86"/>
      <c r="C3391" s="87"/>
      <c r="D3391" s="88"/>
      <c r="E3391" s="89"/>
      <c r="F3391" s="90"/>
      <c r="G3391" s="2"/>
      <c r="H3391" s="38" t="str">
        <f t="shared" si="260"/>
        <v/>
      </c>
      <c r="I3391" s="2"/>
      <c r="M3391" s="6" t="str">
        <f t="shared" si="261"/>
        <v/>
      </c>
      <c r="N3391" s="7" t="str">
        <f>IF($D3391="", "", IF(COUNTIF(Budgets!$T$11:$T$20, $D3391)&gt;0, $F$9, IF(COUNTIF(Budgets!$T$22:$T$46, $D3391)&gt;0, $E$9, "")))</f>
        <v/>
      </c>
      <c r="P3391" s="12" t="str">
        <f t="shared" si="262"/>
        <v/>
      </c>
      <c r="R3391" s="12" t="str">
        <f t="shared" si="263"/>
        <v/>
      </c>
      <c r="T3391" s="12" t="str">
        <f ca="1">IFERROR(INDEX(Report!$BE$6:$BE$17, MATCH($P3391, Report!$AZ$6:$AZ$17, 0)), "")</f>
        <v/>
      </c>
      <c r="V3391" s="12" t="str">
        <f t="shared" ca="1" si="264"/>
        <v/>
      </c>
      <c r="X3391" s="12" t="str">
        <f>IF($B3391="", "", IF(OR(ISNUMBER($B3391)=FALSE, $B3391&lt;Report!$AX$6, $B3391&gt;Report!$AY$17), "Red", ""))</f>
        <v/>
      </c>
    </row>
    <row r="3392" spans="1:24" x14ac:dyDescent="0.25">
      <c r="A3392" s="2"/>
      <c r="B3392" s="86"/>
      <c r="C3392" s="87"/>
      <c r="D3392" s="88"/>
      <c r="E3392" s="89"/>
      <c r="F3392" s="90"/>
      <c r="G3392" s="2"/>
      <c r="H3392" s="38" t="str">
        <f t="shared" si="260"/>
        <v/>
      </c>
      <c r="I3392" s="2"/>
      <c r="M3392" s="6" t="str">
        <f t="shared" si="261"/>
        <v/>
      </c>
      <c r="N3392" s="7" t="str">
        <f>IF($D3392="", "", IF(COUNTIF(Budgets!$T$11:$T$20, $D3392)&gt;0, $F$9, IF(COUNTIF(Budgets!$T$22:$T$46, $D3392)&gt;0, $E$9, "")))</f>
        <v/>
      </c>
      <c r="P3392" s="12" t="str">
        <f t="shared" si="262"/>
        <v/>
      </c>
      <c r="R3392" s="12" t="str">
        <f t="shared" si="263"/>
        <v/>
      </c>
      <c r="T3392" s="12" t="str">
        <f ca="1">IFERROR(INDEX(Report!$BE$6:$BE$17, MATCH($P3392, Report!$AZ$6:$AZ$17, 0)), "")</f>
        <v/>
      </c>
      <c r="V3392" s="12" t="str">
        <f t="shared" ca="1" si="264"/>
        <v/>
      </c>
      <c r="X3392" s="12" t="str">
        <f>IF($B3392="", "", IF(OR(ISNUMBER($B3392)=FALSE, $B3392&lt;Report!$AX$6, $B3392&gt;Report!$AY$17), "Red", ""))</f>
        <v/>
      </c>
    </row>
    <row r="3393" spans="1:24" x14ac:dyDescent="0.25">
      <c r="A3393" s="2"/>
      <c r="B3393" s="86"/>
      <c r="C3393" s="87"/>
      <c r="D3393" s="88"/>
      <c r="E3393" s="89"/>
      <c r="F3393" s="90"/>
      <c r="G3393" s="2"/>
      <c r="H3393" s="38" t="str">
        <f t="shared" si="260"/>
        <v/>
      </c>
      <c r="I3393" s="2"/>
      <c r="M3393" s="6" t="str">
        <f t="shared" si="261"/>
        <v/>
      </c>
      <c r="N3393" s="7" t="str">
        <f>IF($D3393="", "", IF(COUNTIF(Budgets!$T$11:$T$20, $D3393)&gt;0, $F$9, IF(COUNTIF(Budgets!$T$22:$T$46, $D3393)&gt;0, $E$9, "")))</f>
        <v/>
      </c>
      <c r="P3393" s="12" t="str">
        <f t="shared" si="262"/>
        <v/>
      </c>
      <c r="R3393" s="12" t="str">
        <f t="shared" si="263"/>
        <v/>
      </c>
      <c r="T3393" s="12" t="str">
        <f ca="1">IFERROR(INDEX(Report!$BE$6:$BE$17, MATCH($P3393, Report!$AZ$6:$AZ$17, 0)), "")</f>
        <v/>
      </c>
      <c r="V3393" s="12" t="str">
        <f t="shared" ca="1" si="264"/>
        <v/>
      </c>
      <c r="X3393" s="12" t="str">
        <f>IF($B3393="", "", IF(OR(ISNUMBER($B3393)=FALSE, $B3393&lt;Report!$AX$6, $B3393&gt;Report!$AY$17), "Red", ""))</f>
        <v/>
      </c>
    </row>
    <row r="3394" spans="1:24" x14ac:dyDescent="0.25">
      <c r="A3394" s="2"/>
      <c r="B3394" s="86"/>
      <c r="C3394" s="87"/>
      <c r="D3394" s="88"/>
      <c r="E3394" s="89"/>
      <c r="F3394" s="90"/>
      <c r="G3394" s="2"/>
      <c r="H3394" s="38" t="str">
        <f t="shared" si="260"/>
        <v/>
      </c>
      <c r="I3394" s="2"/>
      <c r="M3394" s="6" t="str">
        <f t="shared" si="261"/>
        <v/>
      </c>
      <c r="N3394" s="7" t="str">
        <f>IF($D3394="", "", IF(COUNTIF(Budgets!$T$11:$T$20, $D3394)&gt;0, $F$9, IF(COUNTIF(Budgets!$T$22:$T$46, $D3394)&gt;0, $E$9, "")))</f>
        <v/>
      </c>
      <c r="P3394" s="12" t="str">
        <f t="shared" si="262"/>
        <v/>
      </c>
      <c r="R3394" s="12" t="str">
        <f t="shared" si="263"/>
        <v/>
      </c>
      <c r="T3394" s="12" t="str">
        <f ca="1">IFERROR(INDEX(Report!$BE$6:$BE$17, MATCH($P3394, Report!$AZ$6:$AZ$17, 0)), "")</f>
        <v/>
      </c>
      <c r="V3394" s="12" t="str">
        <f t="shared" ca="1" si="264"/>
        <v/>
      </c>
      <c r="X3394" s="12" t="str">
        <f>IF($B3394="", "", IF(OR(ISNUMBER($B3394)=FALSE, $B3394&lt;Report!$AX$6, $B3394&gt;Report!$AY$17), "Red", ""))</f>
        <v/>
      </c>
    </row>
    <row r="3395" spans="1:24" x14ac:dyDescent="0.25">
      <c r="A3395" s="2"/>
      <c r="B3395" s="86"/>
      <c r="C3395" s="87"/>
      <c r="D3395" s="88"/>
      <c r="E3395" s="89"/>
      <c r="F3395" s="90"/>
      <c r="G3395" s="2"/>
      <c r="H3395" s="38" t="str">
        <f t="shared" si="260"/>
        <v/>
      </c>
      <c r="I3395" s="2"/>
      <c r="M3395" s="6" t="str">
        <f t="shared" si="261"/>
        <v/>
      </c>
      <c r="N3395" s="7" t="str">
        <f>IF($D3395="", "", IF(COUNTIF(Budgets!$T$11:$T$20, $D3395)&gt;0, $F$9, IF(COUNTIF(Budgets!$T$22:$T$46, $D3395)&gt;0, $E$9, "")))</f>
        <v/>
      </c>
      <c r="P3395" s="12" t="str">
        <f t="shared" si="262"/>
        <v/>
      </c>
      <c r="R3395" s="12" t="str">
        <f t="shared" si="263"/>
        <v/>
      </c>
      <c r="T3395" s="12" t="str">
        <f ca="1">IFERROR(INDEX(Report!$BE$6:$BE$17, MATCH($P3395, Report!$AZ$6:$AZ$17, 0)), "")</f>
        <v/>
      </c>
      <c r="V3395" s="12" t="str">
        <f t="shared" ca="1" si="264"/>
        <v/>
      </c>
      <c r="X3395" s="12" t="str">
        <f>IF($B3395="", "", IF(OR(ISNUMBER($B3395)=FALSE, $B3395&lt;Report!$AX$6, $B3395&gt;Report!$AY$17), "Red", ""))</f>
        <v/>
      </c>
    </row>
    <row r="3396" spans="1:24" x14ac:dyDescent="0.25">
      <c r="A3396" s="2"/>
      <c r="B3396" s="86"/>
      <c r="C3396" s="87"/>
      <c r="D3396" s="88"/>
      <c r="E3396" s="89"/>
      <c r="F3396" s="90"/>
      <c r="G3396" s="2"/>
      <c r="H3396" s="38" t="str">
        <f t="shared" si="260"/>
        <v/>
      </c>
      <c r="I3396" s="2"/>
      <c r="M3396" s="6" t="str">
        <f t="shared" si="261"/>
        <v/>
      </c>
      <c r="N3396" s="7" t="str">
        <f>IF($D3396="", "", IF(COUNTIF(Budgets!$T$11:$T$20, $D3396)&gt;0, $F$9, IF(COUNTIF(Budgets!$T$22:$T$46, $D3396)&gt;0, $E$9, "")))</f>
        <v/>
      </c>
      <c r="P3396" s="12" t="str">
        <f t="shared" si="262"/>
        <v/>
      </c>
      <c r="R3396" s="12" t="str">
        <f t="shared" si="263"/>
        <v/>
      </c>
      <c r="T3396" s="12" t="str">
        <f ca="1">IFERROR(INDEX(Report!$BE$6:$BE$17, MATCH($P3396, Report!$AZ$6:$AZ$17, 0)), "")</f>
        <v/>
      </c>
      <c r="V3396" s="12" t="str">
        <f t="shared" ca="1" si="264"/>
        <v/>
      </c>
      <c r="X3396" s="12" t="str">
        <f>IF($B3396="", "", IF(OR(ISNUMBER($B3396)=FALSE, $B3396&lt;Report!$AX$6, $B3396&gt;Report!$AY$17), "Red", ""))</f>
        <v/>
      </c>
    </row>
    <row r="3397" spans="1:24" x14ac:dyDescent="0.25">
      <c r="A3397" s="2"/>
      <c r="B3397" s="86"/>
      <c r="C3397" s="87"/>
      <c r="D3397" s="88"/>
      <c r="E3397" s="89"/>
      <c r="F3397" s="90"/>
      <c r="G3397" s="2"/>
      <c r="H3397" s="38" t="str">
        <f t="shared" si="260"/>
        <v/>
      </c>
      <c r="I3397" s="2"/>
      <c r="M3397" s="6" t="str">
        <f t="shared" si="261"/>
        <v/>
      </c>
      <c r="N3397" s="7" t="str">
        <f>IF($D3397="", "", IF(COUNTIF(Budgets!$T$11:$T$20, $D3397)&gt;0, $F$9, IF(COUNTIF(Budgets!$T$22:$T$46, $D3397)&gt;0, $E$9, "")))</f>
        <v/>
      </c>
      <c r="P3397" s="12" t="str">
        <f t="shared" si="262"/>
        <v/>
      </c>
      <c r="R3397" s="12" t="str">
        <f t="shared" si="263"/>
        <v/>
      </c>
      <c r="T3397" s="12" t="str">
        <f ca="1">IFERROR(INDEX(Report!$BE$6:$BE$17, MATCH($P3397, Report!$AZ$6:$AZ$17, 0)), "")</f>
        <v/>
      </c>
      <c r="V3397" s="12" t="str">
        <f t="shared" ca="1" si="264"/>
        <v/>
      </c>
      <c r="X3397" s="12" t="str">
        <f>IF($B3397="", "", IF(OR(ISNUMBER($B3397)=FALSE, $B3397&lt;Report!$AX$6, $B3397&gt;Report!$AY$17), "Red", ""))</f>
        <v/>
      </c>
    </row>
    <row r="3398" spans="1:24" x14ac:dyDescent="0.25">
      <c r="A3398" s="2"/>
      <c r="B3398" s="86"/>
      <c r="C3398" s="87"/>
      <c r="D3398" s="88"/>
      <c r="E3398" s="89"/>
      <c r="F3398" s="90"/>
      <c r="G3398" s="2"/>
      <c r="H3398" s="38" t="str">
        <f t="shared" si="260"/>
        <v/>
      </c>
      <c r="I3398" s="2"/>
      <c r="M3398" s="6" t="str">
        <f t="shared" si="261"/>
        <v/>
      </c>
      <c r="N3398" s="7" t="str">
        <f>IF($D3398="", "", IF(COUNTIF(Budgets!$T$11:$T$20, $D3398)&gt;0, $F$9, IF(COUNTIF(Budgets!$T$22:$T$46, $D3398)&gt;0, $E$9, "")))</f>
        <v/>
      </c>
      <c r="P3398" s="12" t="str">
        <f t="shared" si="262"/>
        <v/>
      </c>
      <c r="R3398" s="12" t="str">
        <f t="shared" si="263"/>
        <v/>
      </c>
      <c r="T3398" s="12" t="str">
        <f ca="1">IFERROR(INDEX(Report!$BE$6:$BE$17, MATCH($P3398, Report!$AZ$6:$AZ$17, 0)), "")</f>
        <v/>
      </c>
      <c r="V3398" s="12" t="str">
        <f t="shared" ca="1" si="264"/>
        <v/>
      </c>
      <c r="X3398" s="12" t="str">
        <f>IF($B3398="", "", IF(OR(ISNUMBER($B3398)=FALSE, $B3398&lt;Report!$AX$6, $B3398&gt;Report!$AY$17), "Red", ""))</f>
        <v/>
      </c>
    </row>
    <row r="3399" spans="1:24" x14ac:dyDescent="0.25">
      <c r="A3399" s="2"/>
      <c r="B3399" s="86"/>
      <c r="C3399" s="87"/>
      <c r="D3399" s="88"/>
      <c r="E3399" s="89"/>
      <c r="F3399" s="90"/>
      <c r="G3399" s="2"/>
      <c r="H3399" s="38" t="str">
        <f t="shared" si="260"/>
        <v/>
      </c>
      <c r="I3399" s="2"/>
      <c r="M3399" s="6" t="str">
        <f t="shared" si="261"/>
        <v/>
      </c>
      <c r="N3399" s="7" t="str">
        <f>IF($D3399="", "", IF(COUNTIF(Budgets!$T$11:$T$20, $D3399)&gt;0, $F$9, IF(COUNTIF(Budgets!$T$22:$T$46, $D3399)&gt;0, $E$9, "")))</f>
        <v/>
      </c>
      <c r="P3399" s="12" t="str">
        <f t="shared" si="262"/>
        <v/>
      </c>
      <c r="R3399" s="12" t="str">
        <f t="shared" si="263"/>
        <v/>
      </c>
      <c r="T3399" s="12" t="str">
        <f ca="1">IFERROR(INDEX(Report!$BE$6:$BE$17, MATCH($P3399, Report!$AZ$6:$AZ$17, 0)), "")</f>
        <v/>
      </c>
      <c r="V3399" s="12" t="str">
        <f t="shared" ca="1" si="264"/>
        <v/>
      </c>
      <c r="X3399" s="12" t="str">
        <f>IF($B3399="", "", IF(OR(ISNUMBER($B3399)=FALSE, $B3399&lt;Report!$AX$6, $B3399&gt;Report!$AY$17), "Red", ""))</f>
        <v/>
      </c>
    </row>
    <row r="3400" spans="1:24" x14ac:dyDescent="0.25">
      <c r="A3400" s="2"/>
      <c r="B3400" s="86"/>
      <c r="C3400" s="87"/>
      <c r="D3400" s="88"/>
      <c r="E3400" s="89"/>
      <c r="F3400" s="90"/>
      <c r="G3400" s="2"/>
      <c r="H3400" s="38" t="str">
        <f t="shared" si="260"/>
        <v/>
      </c>
      <c r="I3400" s="2"/>
      <c r="M3400" s="6" t="str">
        <f t="shared" si="261"/>
        <v/>
      </c>
      <c r="N3400" s="7" t="str">
        <f>IF($D3400="", "", IF(COUNTIF(Budgets!$T$11:$T$20, $D3400)&gt;0, $F$9, IF(COUNTIF(Budgets!$T$22:$T$46, $D3400)&gt;0, $E$9, "")))</f>
        <v/>
      </c>
      <c r="P3400" s="12" t="str">
        <f t="shared" si="262"/>
        <v/>
      </c>
      <c r="R3400" s="12" t="str">
        <f t="shared" si="263"/>
        <v/>
      </c>
      <c r="T3400" s="12" t="str">
        <f ca="1">IFERROR(INDEX(Report!$BE$6:$BE$17, MATCH($P3400, Report!$AZ$6:$AZ$17, 0)), "")</f>
        <v/>
      </c>
      <c r="V3400" s="12" t="str">
        <f t="shared" ca="1" si="264"/>
        <v/>
      </c>
      <c r="X3400" s="12" t="str">
        <f>IF($B3400="", "", IF(OR(ISNUMBER($B3400)=FALSE, $B3400&lt;Report!$AX$6, $B3400&gt;Report!$AY$17), "Red", ""))</f>
        <v/>
      </c>
    </row>
    <row r="3401" spans="1:24" x14ac:dyDescent="0.25">
      <c r="A3401" s="2"/>
      <c r="B3401" s="86"/>
      <c r="C3401" s="87"/>
      <c r="D3401" s="88"/>
      <c r="E3401" s="89"/>
      <c r="F3401" s="90"/>
      <c r="G3401" s="2"/>
      <c r="H3401" s="38" t="str">
        <f t="shared" si="260"/>
        <v/>
      </c>
      <c r="I3401" s="2"/>
      <c r="M3401" s="6" t="str">
        <f t="shared" si="261"/>
        <v/>
      </c>
      <c r="N3401" s="7" t="str">
        <f>IF($D3401="", "", IF(COUNTIF(Budgets!$T$11:$T$20, $D3401)&gt;0, $F$9, IF(COUNTIF(Budgets!$T$22:$T$46, $D3401)&gt;0, $E$9, "")))</f>
        <v/>
      </c>
      <c r="P3401" s="12" t="str">
        <f t="shared" si="262"/>
        <v/>
      </c>
      <c r="R3401" s="12" t="str">
        <f t="shared" si="263"/>
        <v/>
      </c>
      <c r="T3401" s="12" t="str">
        <f ca="1">IFERROR(INDEX(Report!$BE$6:$BE$17, MATCH($P3401, Report!$AZ$6:$AZ$17, 0)), "")</f>
        <v/>
      </c>
      <c r="V3401" s="12" t="str">
        <f t="shared" ca="1" si="264"/>
        <v/>
      </c>
      <c r="X3401" s="12" t="str">
        <f>IF($B3401="", "", IF(OR(ISNUMBER($B3401)=FALSE, $B3401&lt;Report!$AX$6, $B3401&gt;Report!$AY$17), "Red", ""))</f>
        <v/>
      </c>
    </row>
    <row r="3402" spans="1:24" x14ac:dyDescent="0.25">
      <c r="A3402" s="2"/>
      <c r="B3402" s="86"/>
      <c r="C3402" s="87"/>
      <c r="D3402" s="88"/>
      <c r="E3402" s="89"/>
      <c r="F3402" s="90"/>
      <c r="G3402" s="2"/>
      <c r="H3402" s="38" t="str">
        <f t="shared" si="260"/>
        <v/>
      </c>
      <c r="I3402" s="2"/>
      <c r="M3402" s="6" t="str">
        <f t="shared" si="261"/>
        <v/>
      </c>
      <c r="N3402" s="7" t="str">
        <f>IF($D3402="", "", IF(COUNTIF(Budgets!$T$11:$T$20, $D3402)&gt;0, $F$9, IF(COUNTIF(Budgets!$T$22:$T$46, $D3402)&gt;0, $E$9, "")))</f>
        <v/>
      </c>
      <c r="P3402" s="12" t="str">
        <f t="shared" si="262"/>
        <v/>
      </c>
      <c r="R3402" s="12" t="str">
        <f t="shared" si="263"/>
        <v/>
      </c>
      <c r="T3402" s="12" t="str">
        <f ca="1">IFERROR(INDEX(Report!$BE$6:$BE$17, MATCH($P3402, Report!$AZ$6:$AZ$17, 0)), "")</f>
        <v/>
      </c>
      <c r="V3402" s="12" t="str">
        <f t="shared" ca="1" si="264"/>
        <v/>
      </c>
      <c r="X3402" s="12" t="str">
        <f>IF($B3402="", "", IF(OR(ISNUMBER($B3402)=FALSE, $B3402&lt;Report!$AX$6, $B3402&gt;Report!$AY$17), "Red", ""))</f>
        <v/>
      </c>
    </row>
    <row r="3403" spans="1:24" x14ac:dyDescent="0.25">
      <c r="A3403" s="2"/>
      <c r="B3403" s="86"/>
      <c r="C3403" s="87"/>
      <c r="D3403" s="88"/>
      <c r="E3403" s="89"/>
      <c r="F3403" s="90"/>
      <c r="G3403" s="2"/>
      <c r="H3403" s="38" t="str">
        <f t="shared" si="260"/>
        <v/>
      </c>
      <c r="I3403" s="2"/>
      <c r="M3403" s="6" t="str">
        <f t="shared" si="261"/>
        <v/>
      </c>
      <c r="N3403" s="7" t="str">
        <f>IF($D3403="", "", IF(COUNTIF(Budgets!$T$11:$T$20, $D3403)&gt;0, $F$9, IF(COUNTIF(Budgets!$T$22:$T$46, $D3403)&gt;0, $E$9, "")))</f>
        <v/>
      </c>
      <c r="P3403" s="12" t="str">
        <f t="shared" si="262"/>
        <v/>
      </c>
      <c r="R3403" s="12" t="str">
        <f t="shared" si="263"/>
        <v/>
      </c>
      <c r="T3403" s="12" t="str">
        <f ca="1">IFERROR(INDEX(Report!$BE$6:$BE$17, MATCH($P3403, Report!$AZ$6:$AZ$17, 0)), "")</f>
        <v/>
      </c>
      <c r="V3403" s="12" t="str">
        <f t="shared" ca="1" si="264"/>
        <v/>
      </c>
      <c r="X3403" s="12" t="str">
        <f>IF($B3403="", "", IF(OR(ISNUMBER($B3403)=FALSE, $B3403&lt;Report!$AX$6, $B3403&gt;Report!$AY$17), "Red", ""))</f>
        <v/>
      </c>
    </row>
    <row r="3404" spans="1:24" x14ac:dyDescent="0.25">
      <c r="A3404" s="2"/>
      <c r="B3404" s="86"/>
      <c r="C3404" s="87"/>
      <c r="D3404" s="88"/>
      <c r="E3404" s="89"/>
      <c r="F3404" s="90"/>
      <c r="G3404" s="2"/>
      <c r="H3404" s="38" t="str">
        <f t="shared" ref="H3404:H3467" si="265">IF(OR($M3404="", $N3404=""), "", IF($M3404=$N3404, "", $H$9))</f>
        <v/>
      </c>
      <c r="I3404" s="2"/>
      <c r="M3404" s="6" t="str">
        <f t="shared" ref="M3404:M3467" si="266">IF(AND($E3404="", $F3404=""), "", IF(AND(NOT($E3404=""), NOT($F3404="")), "", IF($E3404="", $F$9, IF($F3404="", $E$9, ""))))</f>
        <v/>
      </c>
      <c r="N3404" s="7" t="str">
        <f>IF($D3404="", "", IF(COUNTIF(Budgets!$T$11:$T$20, $D3404)&gt;0, $F$9, IF(COUNTIF(Budgets!$T$22:$T$46, $D3404)&gt;0, $E$9, "")))</f>
        <v/>
      </c>
      <c r="P3404" s="12" t="str">
        <f t="shared" ref="P3404:P3467" si="267">IF($B3404="", "", IFERROR(TEXT($B3404, "mmm yyyy"), ""))</f>
        <v/>
      </c>
      <c r="R3404" s="12" t="str">
        <f t="shared" ref="R3404:R3467" si="268">IF(OR($P3404="", $D3404=""), "", CONCATENATE($D3404, " - ", $P3404))</f>
        <v/>
      </c>
      <c r="T3404" s="12" t="str">
        <f ca="1">IFERROR(INDEX(Report!$BE$6:$BE$17, MATCH($P3404, Report!$AZ$6:$AZ$17, 0)), "")</f>
        <v/>
      </c>
      <c r="V3404" s="12" t="str">
        <f t="shared" ref="V3404:V3467" ca="1" si="269">IF($T3404="X", IF($D3404="", "", $D3404), "")</f>
        <v/>
      </c>
      <c r="X3404" s="12" t="str">
        <f>IF($B3404="", "", IF(OR(ISNUMBER($B3404)=FALSE, $B3404&lt;Report!$AX$6, $B3404&gt;Report!$AY$17), "Red", ""))</f>
        <v/>
      </c>
    </row>
    <row r="3405" spans="1:24" x14ac:dyDescent="0.25">
      <c r="A3405" s="2"/>
      <c r="B3405" s="86"/>
      <c r="C3405" s="87"/>
      <c r="D3405" s="88"/>
      <c r="E3405" s="89"/>
      <c r="F3405" s="90"/>
      <c r="G3405" s="2"/>
      <c r="H3405" s="38" t="str">
        <f t="shared" si="265"/>
        <v/>
      </c>
      <c r="I3405" s="2"/>
      <c r="M3405" s="6" t="str">
        <f t="shared" si="266"/>
        <v/>
      </c>
      <c r="N3405" s="7" t="str">
        <f>IF($D3405="", "", IF(COUNTIF(Budgets!$T$11:$T$20, $D3405)&gt;0, $F$9, IF(COUNTIF(Budgets!$T$22:$T$46, $D3405)&gt;0, $E$9, "")))</f>
        <v/>
      </c>
      <c r="P3405" s="12" t="str">
        <f t="shared" si="267"/>
        <v/>
      </c>
      <c r="R3405" s="12" t="str">
        <f t="shared" si="268"/>
        <v/>
      </c>
      <c r="T3405" s="12" t="str">
        <f ca="1">IFERROR(INDEX(Report!$BE$6:$BE$17, MATCH($P3405, Report!$AZ$6:$AZ$17, 0)), "")</f>
        <v/>
      </c>
      <c r="V3405" s="12" t="str">
        <f t="shared" ca="1" si="269"/>
        <v/>
      </c>
      <c r="X3405" s="12" t="str">
        <f>IF($B3405="", "", IF(OR(ISNUMBER($B3405)=FALSE, $B3405&lt;Report!$AX$6, $B3405&gt;Report!$AY$17), "Red", ""))</f>
        <v/>
      </c>
    </row>
    <row r="3406" spans="1:24" x14ac:dyDescent="0.25">
      <c r="A3406" s="2"/>
      <c r="B3406" s="86"/>
      <c r="C3406" s="87"/>
      <c r="D3406" s="88"/>
      <c r="E3406" s="89"/>
      <c r="F3406" s="90"/>
      <c r="G3406" s="2"/>
      <c r="H3406" s="38" t="str">
        <f t="shared" si="265"/>
        <v/>
      </c>
      <c r="I3406" s="2"/>
      <c r="M3406" s="6" t="str">
        <f t="shared" si="266"/>
        <v/>
      </c>
      <c r="N3406" s="7" t="str">
        <f>IF($D3406="", "", IF(COUNTIF(Budgets!$T$11:$T$20, $D3406)&gt;0, $F$9, IF(COUNTIF(Budgets!$T$22:$T$46, $D3406)&gt;0, $E$9, "")))</f>
        <v/>
      </c>
      <c r="P3406" s="12" t="str">
        <f t="shared" si="267"/>
        <v/>
      </c>
      <c r="R3406" s="12" t="str">
        <f t="shared" si="268"/>
        <v/>
      </c>
      <c r="T3406" s="12" t="str">
        <f ca="1">IFERROR(INDEX(Report!$BE$6:$BE$17, MATCH($P3406, Report!$AZ$6:$AZ$17, 0)), "")</f>
        <v/>
      </c>
      <c r="V3406" s="12" t="str">
        <f t="shared" ca="1" si="269"/>
        <v/>
      </c>
      <c r="X3406" s="12" t="str">
        <f>IF($B3406="", "", IF(OR(ISNUMBER($B3406)=FALSE, $B3406&lt;Report!$AX$6, $B3406&gt;Report!$AY$17), "Red", ""))</f>
        <v/>
      </c>
    </row>
    <row r="3407" spans="1:24" x14ac:dyDescent="0.25">
      <c r="A3407" s="2"/>
      <c r="B3407" s="86"/>
      <c r="C3407" s="87"/>
      <c r="D3407" s="88"/>
      <c r="E3407" s="89"/>
      <c r="F3407" s="90"/>
      <c r="G3407" s="2"/>
      <c r="H3407" s="38" t="str">
        <f t="shared" si="265"/>
        <v/>
      </c>
      <c r="I3407" s="2"/>
      <c r="M3407" s="6" t="str">
        <f t="shared" si="266"/>
        <v/>
      </c>
      <c r="N3407" s="7" t="str">
        <f>IF($D3407="", "", IF(COUNTIF(Budgets!$T$11:$T$20, $D3407)&gt;0, $F$9, IF(COUNTIF(Budgets!$T$22:$T$46, $D3407)&gt;0, $E$9, "")))</f>
        <v/>
      </c>
      <c r="P3407" s="12" t="str">
        <f t="shared" si="267"/>
        <v/>
      </c>
      <c r="R3407" s="12" t="str">
        <f t="shared" si="268"/>
        <v/>
      </c>
      <c r="T3407" s="12" t="str">
        <f ca="1">IFERROR(INDEX(Report!$BE$6:$BE$17, MATCH($P3407, Report!$AZ$6:$AZ$17, 0)), "")</f>
        <v/>
      </c>
      <c r="V3407" s="12" t="str">
        <f t="shared" ca="1" si="269"/>
        <v/>
      </c>
      <c r="X3407" s="12" t="str">
        <f>IF($B3407="", "", IF(OR(ISNUMBER($B3407)=FALSE, $B3407&lt;Report!$AX$6, $B3407&gt;Report!$AY$17), "Red", ""))</f>
        <v/>
      </c>
    </row>
    <row r="3408" spans="1:24" x14ac:dyDescent="0.25">
      <c r="A3408" s="2"/>
      <c r="B3408" s="86"/>
      <c r="C3408" s="87"/>
      <c r="D3408" s="88"/>
      <c r="E3408" s="89"/>
      <c r="F3408" s="90"/>
      <c r="G3408" s="2"/>
      <c r="H3408" s="38" t="str">
        <f t="shared" si="265"/>
        <v/>
      </c>
      <c r="I3408" s="2"/>
      <c r="M3408" s="6" t="str">
        <f t="shared" si="266"/>
        <v/>
      </c>
      <c r="N3408" s="7" t="str">
        <f>IF($D3408="", "", IF(COUNTIF(Budgets!$T$11:$T$20, $D3408)&gt;0, $F$9, IF(COUNTIF(Budgets!$T$22:$T$46, $D3408)&gt;0, $E$9, "")))</f>
        <v/>
      </c>
      <c r="P3408" s="12" t="str">
        <f t="shared" si="267"/>
        <v/>
      </c>
      <c r="R3408" s="12" t="str">
        <f t="shared" si="268"/>
        <v/>
      </c>
      <c r="T3408" s="12" t="str">
        <f ca="1">IFERROR(INDEX(Report!$BE$6:$BE$17, MATCH($P3408, Report!$AZ$6:$AZ$17, 0)), "")</f>
        <v/>
      </c>
      <c r="V3408" s="12" t="str">
        <f t="shared" ca="1" si="269"/>
        <v/>
      </c>
      <c r="X3408" s="12" t="str">
        <f>IF($B3408="", "", IF(OR(ISNUMBER($B3408)=FALSE, $B3408&lt;Report!$AX$6, $B3408&gt;Report!$AY$17), "Red", ""))</f>
        <v/>
      </c>
    </row>
    <row r="3409" spans="1:24" x14ac:dyDescent="0.25">
      <c r="A3409" s="2"/>
      <c r="B3409" s="86"/>
      <c r="C3409" s="87"/>
      <c r="D3409" s="88"/>
      <c r="E3409" s="89"/>
      <c r="F3409" s="90"/>
      <c r="G3409" s="2"/>
      <c r="H3409" s="38" t="str">
        <f t="shared" si="265"/>
        <v/>
      </c>
      <c r="I3409" s="2"/>
      <c r="M3409" s="6" t="str">
        <f t="shared" si="266"/>
        <v/>
      </c>
      <c r="N3409" s="7" t="str">
        <f>IF($D3409="", "", IF(COUNTIF(Budgets!$T$11:$T$20, $D3409)&gt;0, $F$9, IF(COUNTIF(Budgets!$T$22:$T$46, $D3409)&gt;0, $E$9, "")))</f>
        <v/>
      </c>
      <c r="P3409" s="12" t="str">
        <f t="shared" si="267"/>
        <v/>
      </c>
      <c r="R3409" s="12" t="str">
        <f t="shared" si="268"/>
        <v/>
      </c>
      <c r="T3409" s="12" t="str">
        <f ca="1">IFERROR(INDEX(Report!$BE$6:$BE$17, MATCH($P3409, Report!$AZ$6:$AZ$17, 0)), "")</f>
        <v/>
      </c>
      <c r="V3409" s="12" t="str">
        <f t="shared" ca="1" si="269"/>
        <v/>
      </c>
      <c r="X3409" s="12" t="str">
        <f>IF($B3409="", "", IF(OR(ISNUMBER($B3409)=FALSE, $B3409&lt;Report!$AX$6, $B3409&gt;Report!$AY$17), "Red", ""))</f>
        <v/>
      </c>
    </row>
    <row r="3410" spans="1:24" x14ac:dyDescent="0.25">
      <c r="A3410" s="2"/>
      <c r="B3410" s="86"/>
      <c r="C3410" s="87"/>
      <c r="D3410" s="88"/>
      <c r="E3410" s="89"/>
      <c r="F3410" s="90"/>
      <c r="G3410" s="2"/>
      <c r="H3410" s="38" t="str">
        <f t="shared" si="265"/>
        <v/>
      </c>
      <c r="I3410" s="2"/>
      <c r="M3410" s="6" t="str">
        <f t="shared" si="266"/>
        <v/>
      </c>
      <c r="N3410" s="7" t="str">
        <f>IF($D3410="", "", IF(COUNTIF(Budgets!$T$11:$T$20, $D3410)&gt;0, $F$9, IF(COUNTIF(Budgets!$T$22:$T$46, $D3410)&gt;0, $E$9, "")))</f>
        <v/>
      </c>
      <c r="P3410" s="12" t="str">
        <f t="shared" si="267"/>
        <v/>
      </c>
      <c r="R3410" s="12" t="str">
        <f t="shared" si="268"/>
        <v/>
      </c>
      <c r="T3410" s="12" t="str">
        <f ca="1">IFERROR(INDEX(Report!$BE$6:$BE$17, MATCH($P3410, Report!$AZ$6:$AZ$17, 0)), "")</f>
        <v/>
      </c>
      <c r="V3410" s="12" t="str">
        <f t="shared" ca="1" si="269"/>
        <v/>
      </c>
      <c r="X3410" s="12" t="str">
        <f>IF($B3410="", "", IF(OR(ISNUMBER($B3410)=FALSE, $B3410&lt;Report!$AX$6, $B3410&gt;Report!$AY$17), "Red", ""))</f>
        <v/>
      </c>
    </row>
    <row r="3411" spans="1:24" x14ac:dyDescent="0.25">
      <c r="A3411" s="2"/>
      <c r="B3411" s="86"/>
      <c r="C3411" s="87"/>
      <c r="D3411" s="88"/>
      <c r="E3411" s="89"/>
      <c r="F3411" s="90"/>
      <c r="G3411" s="2"/>
      <c r="H3411" s="38" t="str">
        <f t="shared" si="265"/>
        <v/>
      </c>
      <c r="I3411" s="2"/>
      <c r="M3411" s="6" t="str">
        <f t="shared" si="266"/>
        <v/>
      </c>
      <c r="N3411" s="7" t="str">
        <f>IF($D3411="", "", IF(COUNTIF(Budgets!$T$11:$T$20, $D3411)&gt;0, $F$9, IF(COUNTIF(Budgets!$T$22:$T$46, $D3411)&gt;0, $E$9, "")))</f>
        <v/>
      </c>
      <c r="P3411" s="12" t="str">
        <f t="shared" si="267"/>
        <v/>
      </c>
      <c r="R3411" s="12" t="str">
        <f t="shared" si="268"/>
        <v/>
      </c>
      <c r="T3411" s="12" t="str">
        <f ca="1">IFERROR(INDEX(Report!$BE$6:$BE$17, MATCH($P3411, Report!$AZ$6:$AZ$17, 0)), "")</f>
        <v/>
      </c>
      <c r="V3411" s="12" t="str">
        <f t="shared" ca="1" si="269"/>
        <v/>
      </c>
      <c r="X3411" s="12" t="str">
        <f>IF($B3411="", "", IF(OR(ISNUMBER($B3411)=FALSE, $B3411&lt;Report!$AX$6, $B3411&gt;Report!$AY$17), "Red", ""))</f>
        <v/>
      </c>
    </row>
    <row r="3412" spans="1:24" x14ac:dyDescent="0.25">
      <c r="A3412" s="2"/>
      <c r="B3412" s="86"/>
      <c r="C3412" s="87"/>
      <c r="D3412" s="88"/>
      <c r="E3412" s="89"/>
      <c r="F3412" s="90"/>
      <c r="G3412" s="2"/>
      <c r="H3412" s="38" t="str">
        <f t="shared" si="265"/>
        <v/>
      </c>
      <c r="I3412" s="2"/>
      <c r="M3412" s="6" t="str">
        <f t="shared" si="266"/>
        <v/>
      </c>
      <c r="N3412" s="7" t="str">
        <f>IF($D3412="", "", IF(COUNTIF(Budgets!$T$11:$T$20, $D3412)&gt;0, $F$9, IF(COUNTIF(Budgets!$T$22:$T$46, $D3412)&gt;0, $E$9, "")))</f>
        <v/>
      </c>
      <c r="P3412" s="12" t="str">
        <f t="shared" si="267"/>
        <v/>
      </c>
      <c r="R3412" s="12" t="str">
        <f t="shared" si="268"/>
        <v/>
      </c>
      <c r="T3412" s="12" t="str">
        <f ca="1">IFERROR(INDEX(Report!$BE$6:$BE$17, MATCH($P3412, Report!$AZ$6:$AZ$17, 0)), "")</f>
        <v/>
      </c>
      <c r="V3412" s="12" t="str">
        <f t="shared" ca="1" si="269"/>
        <v/>
      </c>
      <c r="X3412" s="12" t="str">
        <f>IF($B3412="", "", IF(OR(ISNUMBER($B3412)=FALSE, $B3412&lt;Report!$AX$6, $B3412&gt;Report!$AY$17), "Red", ""))</f>
        <v/>
      </c>
    </row>
    <row r="3413" spans="1:24" x14ac:dyDescent="0.25">
      <c r="A3413" s="2"/>
      <c r="B3413" s="86"/>
      <c r="C3413" s="87"/>
      <c r="D3413" s="88"/>
      <c r="E3413" s="89"/>
      <c r="F3413" s="90"/>
      <c r="G3413" s="2"/>
      <c r="H3413" s="38" t="str">
        <f t="shared" si="265"/>
        <v/>
      </c>
      <c r="I3413" s="2"/>
      <c r="M3413" s="6" t="str">
        <f t="shared" si="266"/>
        <v/>
      </c>
      <c r="N3413" s="7" t="str">
        <f>IF($D3413="", "", IF(COUNTIF(Budgets!$T$11:$T$20, $D3413)&gt;0, $F$9, IF(COUNTIF(Budgets!$T$22:$T$46, $D3413)&gt;0, $E$9, "")))</f>
        <v/>
      </c>
      <c r="P3413" s="12" t="str">
        <f t="shared" si="267"/>
        <v/>
      </c>
      <c r="R3413" s="12" t="str">
        <f t="shared" si="268"/>
        <v/>
      </c>
      <c r="T3413" s="12" t="str">
        <f ca="1">IFERROR(INDEX(Report!$BE$6:$BE$17, MATCH($P3413, Report!$AZ$6:$AZ$17, 0)), "")</f>
        <v/>
      </c>
      <c r="V3413" s="12" t="str">
        <f t="shared" ca="1" si="269"/>
        <v/>
      </c>
      <c r="X3413" s="12" t="str">
        <f>IF($B3413="", "", IF(OR(ISNUMBER($B3413)=FALSE, $B3413&lt;Report!$AX$6, $B3413&gt;Report!$AY$17), "Red", ""))</f>
        <v/>
      </c>
    </row>
    <row r="3414" spans="1:24" x14ac:dyDescent="0.25">
      <c r="A3414" s="2"/>
      <c r="B3414" s="86"/>
      <c r="C3414" s="87"/>
      <c r="D3414" s="88"/>
      <c r="E3414" s="89"/>
      <c r="F3414" s="90"/>
      <c r="G3414" s="2"/>
      <c r="H3414" s="38" t="str">
        <f t="shared" si="265"/>
        <v/>
      </c>
      <c r="I3414" s="2"/>
      <c r="M3414" s="6" t="str">
        <f t="shared" si="266"/>
        <v/>
      </c>
      <c r="N3414" s="7" t="str">
        <f>IF($D3414="", "", IF(COUNTIF(Budgets!$T$11:$T$20, $D3414)&gt;0, $F$9, IF(COUNTIF(Budgets!$T$22:$T$46, $D3414)&gt;0, $E$9, "")))</f>
        <v/>
      </c>
      <c r="P3414" s="12" t="str">
        <f t="shared" si="267"/>
        <v/>
      </c>
      <c r="R3414" s="12" t="str">
        <f t="shared" si="268"/>
        <v/>
      </c>
      <c r="T3414" s="12" t="str">
        <f ca="1">IFERROR(INDEX(Report!$BE$6:$BE$17, MATCH($P3414, Report!$AZ$6:$AZ$17, 0)), "")</f>
        <v/>
      </c>
      <c r="V3414" s="12" t="str">
        <f t="shared" ca="1" si="269"/>
        <v/>
      </c>
      <c r="X3414" s="12" t="str">
        <f>IF($B3414="", "", IF(OR(ISNUMBER($B3414)=FALSE, $B3414&lt;Report!$AX$6, $B3414&gt;Report!$AY$17), "Red", ""))</f>
        <v/>
      </c>
    </row>
    <row r="3415" spans="1:24" x14ac:dyDescent="0.25">
      <c r="A3415" s="2"/>
      <c r="B3415" s="86"/>
      <c r="C3415" s="87"/>
      <c r="D3415" s="88"/>
      <c r="E3415" s="89"/>
      <c r="F3415" s="90"/>
      <c r="G3415" s="2"/>
      <c r="H3415" s="38" t="str">
        <f t="shared" si="265"/>
        <v/>
      </c>
      <c r="I3415" s="2"/>
      <c r="M3415" s="6" t="str">
        <f t="shared" si="266"/>
        <v/>
      </c>
      <c r="N3415" s="7" t="str">
        <f>IF($D3415="", "", IF(COUNTIF(Budgets!$T$11:$T$20, $D3415)&gt;0, $F$9, IF(COUNTIF(Budgets!$T$22:$T$46, $D3415)&gt;0, $E$9, "")))</f>
        <v/>
      </c>
      <c r="P3415" s="12" t="str">
        <f t="shared" si="267"/>
        <v/>
      </c>
      <c r="R3415" s="12" t="str">
        <f t="shared" si="268"/>
        <v/>
      </c>
      <c r="T3415" s="12" t="str">
        <f ca="1">IFERROR(INDEX(Report!$BE$6:$BE$17, MATCH($P3415, Report!$AZ$6:$AZ$17, 0)), "")</f>
        <v/>
      </c>
      <c r="V3415" s="12" t="str">
        <f t="shared" ca="1" si="269"/>
        <v/>
      </c>
      <c r="X3415" s="12" t="str">
        <f>IF($B3415="", "", IF(OR(ISNUMBER($B3415)=FALSE, $B3415&lt;Report!$AX$6, $B3415&gt;Report!$AY$17), "Red", ""))</f>
        <v/>
      </c>
    </row>
    <row r="3416" spans="1:24" x14ac:dyDescent="0.25">
      <c r="A3416" s="2"/>
      <c r="B3416" s="86"/>
      <c r="C3416" s="87"/>
      <c r="D3416" s="88"/>
      <c r="E3416" s="89"/>
      <c r="F3416" s="90"/>
      <c r="G3416" s="2"/>
      <c r="H3416" s="38" t="str">
        <f t="shared" si="265"/>
        <v/>
      </c>
      <c r="I3416" s="2"/>
      <c r="M3416" s="6" t="str">
        <f t="shared" si="266"/>
        <v/>
      </c>
      <c r="N3416" s="7" t="str">
        <f>IF($D3416="", "", IF(COUNTIF(Budgets!$T$11:$T$20, $D3416)&gt;0, $F$9, IF(COUNTIF(Budgets!$T$22:$T$46, $D3416)&gt;0, $E$9, "")))</f>
        <v/>
      </c>
      <c r="P3416" s="12" t="str">
        <f t="shared" si="267"/>
        <v/>
      </c>
      <c r="R3416" s="12" t="str">
        <f t="shared" si="268"/>
        <v/>
      </c>
      <c r="T3416" s="12" t="str">
        <f ca="1">IFERROR(INDEX(Report!$BE$6:$BE$17, MATCH($P3416, Report!$AZ$6:$AZ$17, 0)), "")</f>
        <v/>
      </c>
      <c r="V3416" s="12" t="str">
        <f t="shared" ca="1" si="269"/>
        <v/>
      </c>
      <c r="X3416" s="12" t="str">
        <f>IF($B3416="", "", IF(OR(ISNUMBER($B3416)=FALSE, $B3416&lt;Report!$AX$6, $B3416&gt;Report!$AY$17), "Red", ""))</f>
        <v/>
      </c>
    </row>
    <row r="3417" spans="1:24" x14ac:dyDescent="0.25">
      <c r="A3417" s="2"/>
      <c r="B3417" s="86"/>
      <c r="C3417" s="87"/>
      <c r="D3417" s="88"/>
      <c r="E3417" s="89"/>
      <c r="F3417" s="90"/>
      <c r="G3417" s="2"/>
      <c r="H3417" s="38" t="str">
        <f t="shared" si="265"/>
        <v/>
      </c>
      <c r="I3417" s="2"/>
      <c r="M3417" s="6" t="str">
        <f t="shared" si="266"/>
        <v/>
      </c>
      <c r="N3417" s="7" t="str">
        <f>IF($D3417="", "", IF(COUNTIF(Budgets!$T$11:$T$20, $D3417)&gt;0, $F$9, IF(COUNTIF(Budgets!$T$22:$T$46, $D3417)&gt;0, $E$9, "")))</f>
        <v/>
      </c>
      <c r="P3417" s="12" t="str">
        <f t="shared" si="267"/>
        <v/>
      </c>
      <c r="R3417" s="12" t="str">
        <f t="shared" si="268"/>
        <v/>
      </c>
      <c r="T3417" s="12" t="str">
        <f ca="1">IFERROR(INDEX(Report!$BE$6:$BE$17, MATCH($P3417, Report!$AZ$6:$AZ$17, 0)), "")</f>
        <v/>
      </c>
      <c r="V3417" s="12" t="str">
        <f t="shared" ca="1" si="269"/>
        <v/>
      </c>
      <c r="X3417" s="12" t="str">
        <f>IF($B3417="", "", IF(OR(ISNUMBER($B3417)=FALSE, $B3417&lt;Report!$AX$6, $B3417&gt;Report!$AY$17), "Red", ""))</f>
        <v/>
      </c>
    </row>
    <row r="3418" spans="1:24" x14ac:dyDescent="0.25">
      <c r="A3418" s="2"/>
      <c r="B3418" s="86"/>
      <c r="C3418" s="87"/>
      <c r="D3418" s="88"/>
      <c r="E3418" s="89"/>
      <c r="F3418" s="90"/>
      <c r="G3418" s="2"/>
      <c r="H3418" s="38" t="str">
        <f t="shared" si="265"/>
        <v/>
      </c>
      <c r="I3418" s="2"/>
      <c r="M3418" s="6" t="str">
        <f t="shared" si="266"/>
        <v/>
      </c>
      <c r="N3418" s="7" t="str">
        <f>IF($D3418="", "", IF(COUNTIF(Budgets!$T$11:$T$20, $D3418)&gt;0, $F$9, IF(COUNTIF(Budgets!$T$22:$T$46, $D3418)&gt;0, $E$9, "")))</f>
        <v/>
      </c>
      <c r="P3418" s="12" t="str">
        <f t="shared" si="267"/>
        <v/>
      </c>
      <c r="R3418" s="12" t="str">
        <f t="shared" si="268"/>
        <v/>
      </c>
      <c r="T3418" s="12" t="str">
        <f ca="1">IFERROR(INDEX(Report!$BE$6:$BE$17, MATCH($P3418, Report!$AZ$6:$AZ$17, 0)), "")</f>
        <v/>
      </c>
      <c r="V3418" s="12" t="str">
        <f t="shared" ca="1" si="269"/>
        <v/>
      </c>
      <c r="X3418" s="12" t="str">
        <f>IF($B3418="", "", IF(OR(ISNUMBER($B3418)=FALSE, $B3418&lt;Report!$AX$6, $B3418&gt;Report!$AY$17), "Red", ""))</f>
        <v/>
      </c>
    </row>
    <row r="3419" spans="1:24" x14ac:dyDescent="0.25">
      <c r="A3419" s="2"/>
      <c r="B3419" s="86"/>
      <c r="C3419" s="87"/>
      <c r="D3419" s="88"/>
      <c r="E3419" s="89"/>
      <c r="F3419" s="90"/>
      <c r="G3419" s="2"/>
      <c r="H3419" s="38" t="str">
        <f t="shared" si="265"/>
        <v/>
      </c>
      <c r="I3419" s="2"/>
      <c r="M3419" s="6" t="str">
        <f t="shared" si="266"/>
        <v/>
      </c>
      <c r="N3419" s="7" t="str">
        <f>IF($D3419="", "", IF(COUNTIF(Budgets!$T$11:$T$20, $D3419)&gt;0, $F$9, IF(COUNTIF(Budgets!$T$22:$T$46, $D3419)&gt;0, $E$9, "")))</f>
        <v/>
      </c>
      <c r="P3419" s="12" t="str">
        <f t="shared" si="267"/>
        <v/>
      </c>
      <c r="R3419" s="12" t="str">
        <f t="shared" si="268"/>
        <v/>
      </c>
      <c r="T3419" s="12" t="str">
        <f ca="1">IFERROR(INDEX(Report!$BE$6:$BE$17, MATCH($P3419, Report!$AZ$6:$AZ$17, 0)), "")</f>
        <v/>
      </c>
      <c r="V3419" s="12" t="str">
        <f t="shared" ca="1" si="269"/>
        <v/>
      </c>
      <c r="X3419" s="12" t="str">
        <f>IF($B3419="", "", IF(OR(ISNUMBER($B3419)=FALSE, $B3419&lt;Report!$AX$6, $B3419&gt;Report!$AY$17), "Red", ""))</f>
        <v/>
      </c>
    </row>
    <row r="3420" spans="1:24" x14ac:dyDescent="0.25">
      <c r="A3420" s="2"/>
      <c r="B3420" s="86"/>
      <c r="C3420" s="87"/>
      <c r="D3420" s="88"/>
      <c r="E3420" s="89"/>
      <c r="F3420" s="90"/>
      <c r="G3420" s="2"/>
      <c r="H3420" s="38" t="str">
        <f t="shared" si="265"/>
        <v/>
      </c>
      <c r="I3420" s="2"/>
      <c r="M3420" s="6" t="str">
        <f t="shared" si="266"/>
        <v/>
      </c>
      <c r="N3420" s="7" t="str">
        <f>IF($D3420="", "", IF(COUNTIF(Budgets!$T$11:$T$20, $D3420)&gt;0, $F$9, IF(COUNTIF(Budgets!$T$22:$T$46, $D3420)&gt;0, $E$9, "")))</f>
        <v/>
      </c>
      <c r="P3420" s="12" t="str">
        <f t="shared" si="267"/>
        <v/>
      </c>
      <c r="R3420" s="12" t="str">
        <f t="shared" si="268"/>
        <v/>
      </c>
      <c r="T3420" s="12" t="str">
        <f ca="1">IFERROR(INDEX(Report!$BE$6:$BE$17, MATCH($P3420, Report!$AZ$6:$AZ$17, 0)), "")</f>
        <v/>
      </c>
      <c r="V3420" s="12" t="str">
        <f t="shared" ca="1" si="269"/>
        <v/>
      </c>
      <c r="X3420" s="12" t="str">
        <f>IF($B3420="", "", IF(OR(ISNUMBER($B3420)=FALSE, $B3420&lt;Report!$AX$6, $B3420&gt;Report!$AY$17), "Red", ""))</f>
        <v/>
      </c>
    </row>
    <row r="3421" spans="1:24" x14ac:dyDescent="0.25">
      <c r="A3421" s="2"/>
      <c r="B3421" s="86"/>
      <c r="C3421" s="87"/>
      <c r="D3421" s="88"/>
      <c r="E3421" s="89"/>
      <c r="F3421" s="90"/>
      <c r="G3421" s="2"/>
      <c r="H3421" s="38" t="str">
        <f t="shared" si="265"/>
        <v/>
      </c>
      <c r="I3421" s="2"/>
      <c r="M3421" s="6" t="str">
        <f t="shared" si="266"/>
        <v/>
      </c>
      <c r="N3421" s="7" t="str">
        <f>IF($D3421="", "", IF(COUNTIF(Budgets!$T$11:$T$20, $D3421)&gt;0, $F$9, IF(COUNTIF(Budgets!$T$22:$T$46, $D3421)&gt;0, $E$9, "")))</f>
        <v/>
      </c>
      <c r="P3421" s="12" t="str">
        <f t="shared" si="267"/>
        <v/>
      </c>
      <c r="R3421" s="12" t="str">
        <f t="shared" si="268"/>
        <v/>
      </c>
      <c r="T3421" s="12" t="str">
        <f ca="1">IFERROR(INDEX(Report!$BE$6:$BE$17, MATCH($P3421, Report!$AZ$6:$AZ$17, 0)), "")</f>
        <v/>
      </c>
      <c r="V3421" s="12" t="str">
        <f t="shared" ca="1" si="269"/>
        <v/>
      </c>
      <c r="X3421" s="12" t="str">
        <f>IF($B3421="", "", IF(OR(ISNUMBER($B3421)=FALSE, $B3421&lt;Report!$AX$6, $B3421&gt;Report!$AY$17), "Red", ""))</f>
        <v/>
      </c>
    </row>
    <row r="3422" spans="1:24" x14ac:dyDescent="0.25">
      <c r="A3422" s="2"/>
      <c r="B3422" s="86"/>
      <c r="C3422" s="87"/>
      <c r="D3422" s="88"/>
      <c r="E3422" s="89"/>
      <c r="F3422" s="90"/>
      <c r="G3422" s="2"/>
      <c r="H3422" s="38" t="str">
        <f t="shared" si="265"/>
        <v/>
      </c>
      <c r="I3422" s="2"/>
      <c r="M3422" s="6" t="str">
        <f t="shared" si="266"/>
        <v/>
      </c>
      <c r="N3422" s="7" t="str">
        <f>IF($D3422="", "", IF(COUNTIF(Budgets!$T$11:$T$20, $D3422)&gt;0, $F$9, IF(COUNTIF(Budgets!$T$22:$T$46, $D3422)&gt;0, $E$9, "")))</f>
        <v/>
      </c>
      <c r="P3422" s="12" t="str">
        <f t="shared" si="267"/>
        <v/>
      </c>
      <c r="R3422" s="12" t="str">
        <f t="shared" si="268"/>
        <v/>
      </c>
      <c r="T3422" s="12" t="str">
        <f ca="1">IFERROR(INDEX(Report!$BE$6:$BE$17, MATCH($P3422, Report!$AZ$6:$AZ$17, 0)), "")</f>
        <v/>
      </c>
      <c r="V3422" s="12" t="str">
        <f t="shared" ca="1" si="269"/>
        <v/>
      </c>
      <c r="X3422" s="12" t="str">
        <f>IF($B3422="", "", IF(OR(ISNUMBER($B3422)=FALSE, $B3422&lt;Report!$AX$6, $B3422&gt;Report!$AY$17), "Red", ""))</f>
        <v/>
      </c>
    </row>
    <row r="3423" spans="1:24" x14ac:dyDescent="0.25">
      <c r="A3423" s="2"/>
      <c r="B3423" s="86"/>
      <c r="C3423" s="87"/>
      <c r="D3423" s="88"/>
      <c r="E3423" s="89"/>
      <c r="F3423" s="90"/>
      <c r="G3423" s="2"/>
      <c r="H3423" s="38" t="str">
        <f t="shared" si="265"/>
        <v/>
      </c>
      <c r="I3423" s="2"/>
      <c r="M3423" s="6" t="str">
        <f t="shared" si="266"/>
        <v/>
      </c>
      <c r="N3423" s="7" t="str">
        <f>IF($D3423="", "", IF(COUNTIF(Budgets!$T$11:$T$20, $D3423)&gt;0, $F$9, IF(COUNTIF(Budgets!$T$22:$T$46, $D3423)&gt;0, $E$9, "")))</f>
        <v/>
      </c>
      <c r="P3423" s="12" t="str">
        <f t="shared" si="267"/>
        <v/>
      </c>
      <c r="R3423" s="12" t="str">
        <f t="shared" si="268"/>
        <v/>
      </c>
      <c r="T3423" s="12" t="str">
        <f ca="1">IFERROR(INDEX(Report!$BE$6:$BE$17, MATCH($P3423, Report!$AZ$6:$AZ$17, 0)), "")</f>
        <v/>
      </c>
      <c r="V3423" s="12" t="str">
        <f t="shared" ca="1" si="269"/>
        <v/>
      </c>
      <c r="X3423" s="12" t="str">
        <f>IF($B3423="", "", IF(OR(ISNUMBER($B3423)=FALSE, $B3423&lt;Report!$AX$6, $B3423&gt;Report!$AY$17), "Red", ""))</f>
        <v/>
      </c>
    </row>
    <row r="3424" spans="1:24" x14ac:dyDescent="0.25">
      <c r="A3424" s="2"/>
      <c r="B3424" s="86"/>
      <c r="C3424" s="87"/>
      <c r="D3424" s="88"/>
      <c r="E3424" s="89"/>
      <c r="F3424" s="90"/>
      <c r="G3424" s="2"/>
      <c r="H3424" s="38" t="str">
        <f t="shared" si="265"/>
        <v/>
      </c>
      <c r="I3424" s="2"/>
      <c r="M3424" s="6" t="str">
        <f t="shared" si="266"/>
        <v/>
      </c>
      <c r="N3424" s="7" t="str">
        <f>IF($D3424="", "", IF(COUNTIF(Budgets!$T$11:$T$20, $D3424)&gt;0, $F$9, IF(COUNTIF(Budgets!$T$22:$T$46, $D3424)&gt;0, $E$9, "")))</f>
        <v/>
      </c>
      <c r="P3424" s="12" t="str">
        <f t="shared" si="267"/>
        <v/>
      </c>
      <c r="R3424" s="12" t="str">
        <f t="shared" si="268"/>
        <v/>
      </c>
      <c r="T3424" s="12" t="str">
        <f ca="1">IFERROR(INDEX(Report!$BE$6:$BE$17, MATCH($P3424, Report!$AZ$6:$AZ$17, 0)), "")</f>
        <v/>
      </c>
      <c r="V3424" s="12" t="str">
        <f t="shared" ca="1" si="269"/>
        <v/>
      </c>
      <c r="X3424" s="12" t="str">
        <f>IF($B3424="", "", IF(OR(ISNUMBER($B3424)=FALSE, $B3424&lt;Report!$AX$6, $B3424&gt;Report!$AY$17), "Red", ""))</f>
        <v/>
      </c>
    </row>
    <row r="3425" spans="1:24" x14ac:dyDescent="0.25">
      <c r="A3425" s="2"/>
      <c r="B3425" s="86"/>
      <c r="C3425" s="87"/>
      <c r="D3425" s="88"/>
      <c r="E3425" s="89"/>
      <c r="F3425" s="90"/>
      <c r="G3425" s="2"/>
      <c r="H3425" s="38" t="str">
        <f t="shared" si="265"/>
        <v/>
      </c>
      <c r="I3425" s="2"/>
      <c r="M3425" s="6" t="str">
        <f t="shared" si="266"/>
        <v/>
      </c>
      <c r="N3425" s="7" t="str">
        <f>IF($D3425="", "", IF(COUNTIF(Budgets!$T$11:$T$20, $D3425)&gt;0, $F$9, IF(COUNTIF(Budgets!$T$22:$T$46, $D3425)&gt;0, $E$9, "")))</f>
        <v/>
      </c>
      <c r="P3425" s="12" t="str">
        <f t="shared" si="267"/>
        <v/>
      </c>
      <c r="R3425" s="12" t="str">
        <f t="shared" si="268"/>
        <v/>
      </c>
      <c r="T3425" s="12" t="str">
        <f ca="1">IFERROR(INDEX(Report!$BE$6:$BE$17, MATCH($P3425, Report!$AZ$6:$AZ$17, 0)), "")</f>
        <v/>
      </c>
      <c r="V3425" s="12" t="str">
        <f t="shared" ca="1" si="269"/>
        <v/>
      </c>
      <c r="X3425" s="12" t="str">
        <f>IF($B3425="", "", IF(OR(ISNUMBER($B3425)=FALSE, $B3425&lt;Report!$AX$6, $B3425&gt;Report!$AY$17), "Red", ""))</f>
        <v/>
      </c>
    </row>
    <row r="3426" spans="1:24" x14ac:dyDescent="0.25">
      <c r="A3426" s="2"/>
      <c r="B3426" s="86"/>
      <c r="C3426" s="87"/>
      <c r="D3426" s="88"/>
      <c r="E3426" s="89"/>
      <c r="F3426" s="90"/>
      <c r="G3426" s="2"/>
      <c r="H3426" s="38" t="str">
        <f t="shared" si="265"/>
        <v/>
      </c>
      <c r="I3426" s="2"/>
      <c r="M3426" s="6" t="str">
        <f t="shared" si="266"/>
        <v/>
      </c>
      <c r="N3426" s="7" t="str">
        <f>IF($D3426="", "", IF(COUNTIF(Budgets!$T$11:$T$20, $D3426)&gt;0, $F$9, IF(COUNTIF(Budgets!$T$22:$T$46, $D3426)&gt;0, $E$9, "")))</f>
        <v/>
      </c>
      <c r="P3426" s="12" t="str">
        <f t="shared" si="267"/>
        <v/>
      </c>
      <c r="R3426" s="12" t="str">
        <f t="shared" si="268"/>
        <v/>
      </c>
      <c r="T3426" s="12" t="str">
        <f ca="1">IFERROR(INDEX(Report!$BE$6:$BE$17, MATCH($P3426, Report!$AZ$6:$AZ$17, 0)), "")</f>
        <v/>
      </c>
      <c r="V3426" s="12" t="str">
        <f t="shared" ca="1" si="269"/>
        <v/>
      </c>
      <c r="X3426" s="12" t="str">
        <f>IF($B3426="", "", IF(OR(ISNUMBER($B3426)=FALSE, $B3426&lt;Report!$AX$6, $B3426&gt;Report!$AY$17), "Red", ""))</f>
        <v/>
      </c>
    </row>
    <row r="3427" spans="1:24" x14ac:dyDescent="0.25">
      <c r="A3427" s="2"/>
      <c r="B3427" s="86"/>
      <c r="C3427" s="87"/>
      <c r="D3427" s="88"/>
      <c r="E3427" s="89"/>
      <c r="F3427" s="90"/>
      <c r="G3427" s="2"/>
      <c r="H3427" s="38" t="str">
        <f t="shared" si="265"/>
        <v/>
      </c>
      <c r="I3427" s="2"/>
      <c r="M3427" s="6" t="str">
        <f t="shared" si="266"/>
        <v/>
      </c>
      <c r="N3427" s="7" t="str">
        <f>IF($D3427="", "", IF(COUNTIF(Budgets!$T$11:$T$20, $D3427)&gt;0, $F$9, IF(COUNTIF(Budgets!$T$22:$T$46, $D3427)&gt;0, $E$9, "")))</f>
        <v/>
      </c>
      <c r="P3427" s="12" t="str">
        <f t="shared" si="267"/>
        <v/>
      </c>
      <c r="R3427" s="12" t="str">
        <f t="shared" si="268"/>
        <v/>
      </c>
      <c r="T3427" s="12" t="str">
        <f ca="1">IFERROR(INDEX(Report!$BE$6:$BE$17, MATCH($P3427, Report!$AZ$6:$AZ$17, 0)), "")</f>
        <v/>
      </c>
      <c r="V3427" s="12" t="str">
        <f t="shared" ca="1" si="269"/>
        <v/>
      </c>
      <c r="X3427" s="12" t="str">
        <f>IF($B3427="", "", IF(OR(ISNUMBER($B3427)=FALSE, $B3427&lt;Report!$AX$6, $B3427&gt;Report!$AY$17), "Red", ""))</f>
        <v/>
      </c>
    </row>
    <row r="3428" spans="1:24" x14ac:dyDescent="0.25">
      <c r="A3428" s="2"/>
      <c r="B3428" s="86"/>
      <c r="C3428" s="87"/>
      <c r="D3428" s="88"/>
      <c r="E3428" s="89"/>
      <c r="F3428" s="90"/>
      <c r="G3428" s="2"/>
      <c r="H3428" s="38" t="str">
        <f t="shared" si="265"/>
        <v/>
      </c>
      <c r="I3428" s="2"/>
      <c r="M3428" s="6" t="str">
        <f t="shared" si="266"/>
        <v/>
      </c>
      <c r="N3428" s="7" t="str">
        <f>IF($D3428="", "", IF(COUNTIF(Budgets!$T$11:$T$20, $D3428)&gt;0, $F$9, IF(COUNTIF(Budgets!$T$22:$T$46, $D3428)&gt;0, $E$9, "")))</f>
        <v/>
      </c>
      <c r="P3428" s="12" t="str">
        <f t="shared" si="267"/>
        <v/>
      </c>
      <c r="R3428" s="12" t="str">
        <f t="shared" si="268"/>
        <v/>
      </c>
      <c r="T3428" s="12" t="str">
        <f ca="1">IFERROR(INDEX(Report!$BE$6:$BE$17, MATCH($P3428, Report!$AZ$6:$AZ$17, 0)), "")</f>
        <v/>
      </c>
      <c r="V3428" s="12" t="str">
        <f t="shared" ca="1" si="269"/>
        <v/>
      </c>
      <c r="X3428" s="12" t="str">
        <f>IF($B3428="", "", IF(OR(ISNUMBER($B3428)=FALSE, $B3428&lt;Report!$AX$6, $B3428&gt;Report!$AY$17), "Red", ""))</f>
        <v/>
      </c>
    </row>
    <row r="3429" spans="1:24" x14ac:dyDescent="0.25">
      <c r="A3429" s="2"/>
      <c r="B3429" s="86"/>
      <c r="C3429" s="87"/>
      <c r="D3429" s="88"/>
      <c r="E3429" s="89"/>
      <c r="F3429" s="90"/>
      <c r="G3429" s="2"/>
      <c r="H3429" s="38" t="str">
        <f t="shared" si="265"/>
        <v/>
      </c>
      <c r="I3429" s="2"/>
      <c r="M3429" s="6" t="str">
        <f t="shared" si="266"/>
        <v/>
      </c>
      <c r="N3429" s="7" t="str">
        <f>IF($D3429="", "", IF(COUNTIF(Budgets!$T$11:$T$20, $D3429)&gt;0, $F$9, IF(COUNTIF(Budgets!$T$22:$T$46, $D3429)&gt;0, $E$9, "")))</f>
        <v/>
      </c>
      <c r="P3429" s="12" t="str">
        <f t="shared" si="267"/>
        <v/>
      </c>
      <c r="R3429" s="12" t="str">
        <f t="shared" si="268"/>
        <v/>
      </c>
      <c r="T3429" s="12" t="str">
        <f ca="1">IFERROR(INDEX(Report!$BE$6:$BE$17, MATCH($P3429, Report!$AZ$6:$AZ$17, 0)), "")</f>
        <v/>
      </c>
      <c r="V3429" s="12" t="str">
        <f t="shared" ca="1" si="269"/>
        <v/>
      </c>
      <c r="X3429" s="12" t="str">
        <f>IF($B3429="", "", IF(OR(ISNUMBER($B3429)=FALSE, $B3429&lt;Report!$AX$6, $B3429&gt;Report!$AY$17), "Red", ""))</f>
        <v/>
      </c>
    </row>
    <row r="3430" spans="1:24" x14ac:dyDescent="0.25">
      <c r="A3430" s="2"/>
      <c r="B3430" s="86"/>
      <c r="C3430" s="87"/>
      <c r="D3430" s="88"/>
      <c r="E3430" s="89"/>
      <c r="F3430" s="90"/>
      <c r="G3430" s="2"/>
      <c r="H3430" s="38" t="str">
        <f t="shared" si="265"/>
        <v/>
      </c>
      <c r="I3430" s="2"/>
      <c r="M3430" s="6" t="str">
        <f t="shared" si="266"/>
        <v/>
      </c>
      <c r="N3430" s="7" t="str">
        <f>IF($D3430="", "", IF(COUNTIF(Budgets!$T$11:$T$20, $D3430)&gt;0, $F$9, IF(COUNTIF(Budgets!$T$22:$T$46, $D3430)&gt;0, $E$9, "")))</f>
        <v/>
      </c>
      <c r="P3430" s="12" t="str">
        <f t="shared" si="267"/>
        <v/>
      </c>
      <c r="R3430" s="12" t="str">
        <f t="shared" si="268"/>
        <v/>
      </c>
      <c r="T3430" s="12" t="str">
        <f ca="1">IFERROR(INDEX(Report!$BE$6:$BE$17, MATCH($P3430, Report!$AZ$6:$AZ$17, 0)), "")</f>
        <v/>
      </c>
      <c r="V3430" s="12" t="str">
        <f t="shared" ca="1" si="269"/>
        <v/>
      </c>
      <c r="X3430" s="12" t="str">
        <f>IF($B3430="", "", IF(OR(ISNUMBER($B3430)=FALSE, $B3430&lt;Report!$AX$6, $B3430&gt;Report!$AY$17), "Red", ""))</f>
        <v/>
      </c>
    </row>
    <row r="3431" spans="1:24" x14ac:dyDescent="0.25">
      <c r="A3431" s="2"/>
      <c r="B3431" s="86"/>
      <c r="C3431" s="87"/>
      <c r="D3431" s="88"/>
      <c r="E3431" s="89"/>
      <c r="F3431" s="90"/>
      <c r="G3431" s="2"/>
      <c r="H3431" s="38" t="str">
        <f t="shared" si="265"/>
        <v/>
      </c>
      <c r="I3431" s="2"/>
      <c r="M3431" s="6" t="str">
        <f t="shared" si="266"/>
        <v/>
      </c>
      <c r="N3431" s="7" t="str">
        <f>IF($D3431="", "", IF(COUNTIF(Budgets!$T$11:$T$20, $D3431)&gt;0, $F$9, IF(COUNTIF(Budgets!$T$22:$T$46, $D3431)&gt;0, $E$9, "")))</f>
        <v/>
      </c>
      <c r="P3431" s="12" t="str">
        <f t="shared" si="267"/>
        <v/>
      </c>
      <c r="R3431" s="12" t="str">
        <f t="shared" si="268"/>
        <v/>
      </c>
      <c r="T3431" s="12" t="str">
        <f ca="1">IFERROR(INDEX(Report!$BE$6:$BE$17, MATCH($P3431, Report!$AZ$6:$AZ$17, 0)), "")</f>
        <v/>
      </c>
      <c r="V3431" s="12" t="str">
        <f t="shared" ca="1" si="269"/>
        <v/>
      </c>
      <c r="X3431" s="12" t="str">
        <f>IF($B3431="", "", IF(OR(ISNUMBER($B3431)=FALSE, $B3431&lt;Report!$AX$6, $B3431&gt;Report!$AY$17), "Red", ""))</f>
        <v/>
      </c>
    </row>
    <row r="3432" spans="1:24" x14ac:dyDescent="0.25">
      <c r="A3432" s="2"/>
      <c r="B3432" s="86"/>
      <c r="C3432" s="87"/>
      <c r="D3432" s="88"/>
      <c r="E3432" s="89"/>
      <c r="F3432" s="90"/>
      <c r="G3432" s="2"/>
      <c r="H3432" s="38" t="str">
        <f t="shared" si="265"/>
        <v/>
      </c>
      <c r="I3432" s="2"/>
      <c r="M3432" s="6" t="str">
        <f t="shared" si="266"/>
        <v/>
      </c>
      <c r="N3432" s="7" t="str">
        <f>IF($D3432="", "", IF(COUNTIF(Budgets!$T$11:$T$20, $D3432)&gt;0, $F$9, IF(COUNTIF(Budgets!$T$22:$T$46, $D3432)&gt;0, $E$9, "")))</f>
        <v/>
      </c>
      <c r="P3432" s="12" t="str">
        <f t="shared" si="267"/>
        <v/>
      </c>
      <c r="R3432" s="12" t="str">
        <f t="shared" si="268"/>
        <v/>
      </c>
      <c r="T3432" s="12" t="str">
        <f ca="1">IFERROR(INDEX(Report!$BE$6:$BE$17, MATCH($P3432, Report!$AZ$6:$AZ$17, 0)), "")</f>
        <v/>
      </c>
      <c r="V3432" s="12" t="str">
        <f t="shared" ca="1" si="269"/>
        <v/>
      </c>
      <c r="X3432" s="12" t="str">
        <f>IF($B3432="", "", IF(OR(ISNUMBER($B3432)=FALSE, $B3432&lt;Report!$AX$6, $B3432&gt;Report!$AY$17), "Red", ""))</f>
        <v/>
      </c>
    </row>
    <row r="3433" spans="1:24" x14ac:dyDescent="0.25">
      <c r="A3433" s="2"/>
      <c r="B3433" s="86"/>
      <c r="C3433" s="87"/>
      <c r="D3433" s="88"/>
      <c r="E3433" s="89"/>
      <c r="F3433" s="90"/>
      <c r="G3433" s="2"/>
      <c r="H3433" s="38" t="str">
        <f t="shared" si="265"/>
        <v/>
      </c>
      <c r="I3433" s="2"/>
      <c r="M3433" s="6" t="str">
        <f t="shared" si="266"/>
        <v/>
      </c>
      <c r="N3433" s="7" t="str">
        <f>IF($D3433="", "", IF(COUNTIF(Budgets!$T$11:$T$20, $D3433)&gt;0, $F$9, IF(COUNTIF(Budgets!$T$22:$T$46, $D3433)&gt;0, $E$9, "")))</f>
        <v/>
      </c>
      <c r="P3433" s="12" t="str">
        <f t="shared" si="267"/>
        <v/>
      </c>
      <c r="R3433" s="12" t="str">
        <f t="shared" si="268"/>
        <v/>
      </c>
      <c r="T3433" s="12" t="str">
        <f ca="1">IFERROR(INDEX(Report!$BE$6:$BE$17, MATCH($P3433, Report!$AZ$6:$AZ$17, 0)), "")</f>
        <v/>
      </c>
      <c r="V3433" s="12" t="str">
        <f t="shared" ca="1" si="269"/>
        <v/>
      </c>
      <c r="X3433" s="12" t="str">
        <f>IF($B3433="", "", IF(OR(ISNUMBER($B3433)=FALSE, $B3433&lt;Report!$AX$6, $B3433&gt;Report!$AY$17), "Red", ""))</f>
        <v/>
      </c>
    </row>
    <row r="3434" spans="1:24" x14ac:dyDescent="0.25">
      <c r="A3434" s="2"/>
      <c r="B3434" s="86"/>
      <c r="C3434" s="87"/>
      <c r="D3434" s="88"/>
      <c r="E3434" s="89"/>
      <c r="F3434" s="90"/>
      <c r="G3434" s="2"/>
      <c r="H3434" s="38" t="str">
        <f t="shared" si="265"/>
        <v/>
      </c>
      <c r="I3434" s="2"/>
      <c r="M3434" s="6" t="str">
        <f t="shared" si="266"/>
        <v/>
      </c>
      <c r="N3434" s="7" t="str">
        <f>IF($D3434="", "", IF(COUNTIF(Budgets!$T$11:$T$20, $D3434)&gt;0, $F$9, IF(COUNTIF(Budgets!$T$22:$T$46, $D3434)&gt;0, $E$9, "")))</f>
        <v/>
      </c>
      <c r="P3434" s="12" t="str">
        <f t="shared" si="267"/>
        <v/>
      </c>
      <c r="R3434" s="12" t="str">
        <f t="shared" si="268"/>
        <v/>
      </c>
      <c r="T3434" s="12" t="str">
        <f ca="1">IFERROR(INDEX(Report!$BE$6:$BE$17, MATCH($P3434, Report!$AZ$6:$AZ$17, 0)), "")</f>
        <v/>
      </c>
      <c r="V3434" s="12" t="str">
        <f t="shared" ca="1" si="269"/>
        <v/>
      </c>
      <c r="X3434" s="12" t="str">
        <f>IF($B3434="", "", IF(OR(ISNUMBER($B3434)=FALSE, $B3434&lt;Report!$AX$6, $B3434&gt;Report!$AY$17), "Red", ""))</f>
        <v/>
      </c>
    </row>
    <row r="3435" spans="1:24" x14ac:dyDescent="0.25">
      <c r="A3435" s="2"/>
      <c r="B3435" s="86"/>
      <c r="C3435" s="87"/>
      <c r="D3435" s="88"/>
      <c r="E3435" s="89"/>
      <c r="F3435" s="90"/>
      <c r="G3435" s="2"/>
      <c r="H3435" s="38" t="str">
        <f t="shared" si="265"/>
        <v/>
      </c>
      <c r="I3435" s="2"/>
      <c r="M3435" s="6" t="str">
        <f t="shared" si="266"/>
        <v/>
      </c>
      <c r="N3435" s="7" t="str">
        <f>IF($D3435="", "", IF(COUNTIF(Budgets!$T$11:$T$20, $D3435)&gt;0, $F$9, IF(COUNTIF(Budgets!$T$22:$T$46, $D3435)&gt;0, $E$9, "")))</f>
        <v/>
      </c>
      <c r="P3435" s="12" t="str">
        <f t="shared" si="267"/>
        <v/>
      </c>
      <c r="R3435" s="12" t="str">
        <f t="shared" si="268"/>
        <v/>
      </c>
      <c r="T3435" s="12" t="str">
        <f ca="1">IFERROR(INDEX(Report!$BE$6:$BE$17, MATCH($P3435, Report!$AZ$6:$AZ$17, 0)), "")</f>
        <v/>
      </c>
      <c r="V3435" s="12" t="str">
        <f t="shared" ca="1" si="269"/>
        <v/>
      </c>
      <c r="X3435" s="12" t="str">
        <f>IF($B3435="", "", IF(OR(ISNUMBER($B3435)=FALSE, $B3435&lt;Report!$AX$6, $B3435&gt;Report!$AY$17), "Red", ""))</f>
        <v/>
      </c>
    </row>
    <row r="3436" spans="1:24" x14ac:dyDescent="0.25">
      <c r="A3436" s="2"/>
      <c r="B3436" s="86"/>
      <c r="C3436" s="87"/>
      <c r="D3436" s="88"/>
      <c r="E3436" s="89"/>
      <c r="F3436" s="90"/>
      <c r="G3436" s="2"/>
      <c r="H3436" s="38" t="str">
        <f t="shared" si="265"/>
        <v/>
      </c>
      <c r="I3436" s="2"/>
      <c r="M3436" s="6" t="str">
        <f t="shared" si="266"/>
        <v/>
      </c>
      <c r="N3436" s="7" t="str">
        <f>IF($D3436="", "", IF(COUNTIF(Budgets!$T$11:$T$20, $D3436)&gt;0, $F$9, IF(COUNTIF(Budgets!$T$22:$T$46, $D3436)&gt;0, $E$9, "")))</f>
        <v/>
      </c>
      <c r="P3436" s="12" t="str">
        <f t="shared" si="267"/>
        <v/>
      </c>
      <c r="R3436" s="12" t="str">
        <f t="shared" si="268"/>
        <v/>
      </c>
      <c r="T3436" s="12" t="str">
        <f ca="1">IFERROR(INDEX(Report!$BE$6:$BE$17, MATCH($P3436, Report!$AZ$6:$AZ$17, 0)), "")</f>
        <v/>
      </c>
      <c r="V3436" s="12" t="str">
        <f t="shared" ca="1" si="269"/>
        <v/>
      </c>
      <c r="X3436" s="12" t="str">
        <f>IF($B3436="", "", IF(OR(ISNUMBER($B3436)=FALSE, $B3436&lt;Report!$AX$6, $B3436&gt;Report!$AY$17), "Red", ""))</f>
        <v/>
      </c>
    </row>
    <row r="3437" spans="1:24" x14ac:dyDescent="0.25">
      <c r="A3437" s="2"/>
      <c r="B3437" s="86"/>
      <c r="C3437" s="87"/>
      <c r="D3437" s="88"/>
      <c r="E3437" s="89"/>
      <c r="F3437" s="90"/>
      <c r="G3437" s="2"/>
      <c r="H3437" s="38" t="str">
        <f t="shared" si="265"/>
        <v/>
      </c>
      <c r="I3437" s="2"/>
      <c r="M3437" s="6" t="str">
        <f t="shared" si="266"/>
        <v/>
      </c>
      <c r="N3437" s="7" t="str">
        <f>IF($D3437="", "", IF(COUNTIF(Budgets!$T$11:$T$20, $D3437)&gt;0, $F$9, IF(COUNTIF(Budgets!$T$22:$T$46, $D3437)&gt;0, $E$9, "")))</f>
        <v/>
      </c>
      <c r="P3437" s="12" t="str">
        <f t="shared" si="267"/>
        <v/>
      </c>
      <c r="R3437" s="12" t="str">
        <f t="shared" si="268"/>
        <v/>
      </c>
      <c r="T3437" s="12" t="str">
        <f ca="1">IFERROR(INDEX(Report!$BE$6:$BE$17, MATCH($P3437, Report!$AZ$6:$AZ$17, 0)), "")</f>
        <v/>
      </c>
      <c r="V3437" s="12" t="str">
        <f t="shared" ca="1" si="269"/>
        <v/>
      </c>
      <c r="X3437" s="12" t="str">
        <f>IF($B3437="", "", IF(OR(ISNUMBER($B3437)=FALSE, $B3437&lt;Report!$AX$6, $B3437&gt;Report!$AY$17), "Red", ""))</f>
        <v/>
      </c>
    </row>
    <row r="3438" spans="1:24" x14ac:dyDescent="0.25">
      <c r="A3438" s="2"/>
      <c r="B3438" s="86"/>
      <c r="C3438" s="87"/>
      <c r="D3438" s="88"/>
      <c r="E3438" s="89"/>
      <c r="F3438" s="90"/>
      <c r="G3438" s="2"/>
      <c r="H3438" s="38" t="str">
        <f t="shared" si="265"/>
        <v/>
      </c>
      <c r="I3438" s="2"/>
      <c r="M3438" s="6" t="str">
        <f t="shared" si="266"/>
        <v/>
      </c>
      <c r="N3438" s="7" t="str">
        <f>IF($D3438="", "", IF(COUNTIF(Budgets!$T$11:$T$20, $D3438)&gt;0, $F$9, IF(COUNTIF(Budgets!$T$22:$T$46, $D3438)&gt;0, $E$9, "")))</f>
        <v/>
      </c>
      <c r="P3438" s="12" t="str">
        <f t="shared" si="267"/>
        <v/>
      </c>
      <c r="R3438" s="12" t="str">
        <f t="shared" si="268"/>
        <v/>
      </c>
      <c r="T3438" s="12" t="str">
        <f ca="1">IFERROR(INDEX(Report!$BE$6:$BE$17, MATCH($P3438, Report!$AZ$6:$AZ$17, 0)), "")</f>
        <v/>
      </c>
      <c r="V3438" s="12" t="str">
        <f t="shared" ca="1" si="269"/>
        <v/>
      </c>
      <c r="X3438" s="12" t="str">
        <f>IF($B3438="", "", IF(OR(ISNUMBER($B3438)=FALSE, $B3438&lt;Report!$AX$6, $B3438&gt;Report!$AY$17), "Red", ""))</f>
        <v/>
      </c>
    </row>
    <row r="3439" spans="1:24" x14ac:dyDescent="0.25">
      <c r="A3439" s="2"/>
      <c r="B3439" s="86"/>
      <c r="C3439" s="87"/>
      <c r="D3439" s="88"/>
      <c r="E3439" s="89"/>
      <c r="F3439" s="90"/>
      <c r="G3439" s="2"/>
      <c r="H3439" s="38" t="str">
        <f t="shared" si="265"/>
        <v/>
      </c>
      <c r="I3439" s="2"/>
      <c r="M3439" s="6" t="str">
        <f t="shared" si="266"/>
        <v/>
      </c>
      <c r="N3439" s="7" t="str">
        <f>IF($D3439="", "", IF(COUNTIF(Budgets!$T$11:$T$20, $D3439)&gt;0, $F$9, IF(COUNTIF(Budgets!$T$22:$T$46, $D3439)&gt;0, $E$9, "")))</f>
        <v/>
      </c>
      <c r="P3439" s="12" t="str">
        <f t="shared" si="267"/>
        <v/>
      </c>
      <c r="R3439" s="12" t="str">
        <f t="shared" si="268"/>
        <v/>
      </c>
      <c r="T3439" s="12" t="str">
        <f ca="1">IFERROR(INDEX(Report!$BE$6:$BE$17, MATCH($P3439, Report!$AZ$6:$AZ$17, 0)), "")</f>
        <v/>
      </c>
      <c r="V3439" s="12" t="str">
        <f t="shared" ca="1" si="269"/>
        <v/>
      </c>
      <c r="X3439" s="12" t="str">
        <f>IF($B3439="", "", IF(OR(ISNUMBER($B3439)=FALSE, $B3439&lt;Report!$AX$6, $B3439&gt;Report!$AY$17), "Red", ""))</f>
        <v/>
      </c>
    </row>
    <row r="3440" spans="1:24" x14ac:dyDescent="0.25">
      <c r="A3440" s="2"/>
      <c r="B3440" s="86"/>
      <c r="C3440" s="87"/>
      <c r="D3440" s="88"/>
      <c r="E3440" s="89"/>
      <c r="F3440" s="90"/>
      <c r="G3440" s="2"/>
      <c r="H3440" s="38" t="str">
        <f t="shared" si="265"/>
        <v/>
      </c>
      <c r="I3440" s="2"/>
      <c r="M3440" s="6" t="str">
        <f t="shared" si="266"/>
        <v/>
      </c>
      <c r="N3440" s="7" t="str">
        <f>IF($D3440="", "", IF(COUNTIF(Budgets!$T$11:$T$20, $D3440)&gt;0, $F$9, IF(COUNTIF(Budgets!$T$22:$T$46, $D3440)&gt;0, $E$9, "")))</f>
        <v/>
      </c>
      <c r="P3440" s="12" t="str">
        <f t="shared" si="267"/>
        <v/>
      </c>
      <c r="R3440" s="12" t="str">
        <f t="shared" si="268"/>
        <v/>
      </c>
      <c r="T3440" s="12" t="str">
        <f ca="1">IFERROR(INDEX(Report!$BE$6:$BE$17, MATCH($P3440, Report!$AZ$6:$AZ$17, 0)), "")</f>
        <v/>
      </c>
      <c r="V3440" s="12" t="str">
        <f t="shared" ca="1" si="269"/>
        <v/>
      </c>
      <c r="X3440" s="12" t="str">
        <f>IF($B3440="", "", IF(OR(ISNUMBER($B3440)=FALSE, $B3440&lt;Report!$AX$6, $B3440&gt;Report!$AY$17), "Red", ""))</f>
        <v/>
      </c>
    </row>
    <row r="3441" spans="1:24" x14ac:dyDescent="0.25">
      <c r="A3441" s="2"/>
      <c r="B3441" s="86"/>
      <c r="C3441" s="87"/>
      <c r="D3441" s="88"/>
      <c r="E3441" s="89"/>
      <c r="F3441" s="90"/>
      <c r="G3441" s="2"/>
      <c r="H3441" s="38" t="str">
        <f t="shared" si="265"/>
        <v/>
      </c>
      <c r="I3441" s="2"/>
      <c r="M3441" s="6" t="str">
        <f t="shared" si="266"/>
        <v/>
      </c>
      <c r="N3441" s="7" t="str">
        <f>IF($D3441="", "", IF(COUNTIF(Budgets!$T$11:$T$20, $D3441)&gt;0, $F$9, IF(COUNTIF(Budgets!$T$22:$T$46, $D3441)&gt;0, $E$9, "")))</f>
        <v/>
      </c>
      <c r="P3441" s="12" t="str">
        <f t="shared" si="267"/>
        <v/>
      </c>
      <c r="R3441" s="12" t="str">
        <f t="shared" si="268"/>
        <v/>
      </c>
      <c r="T3441" s="12" t="str">
        <f ca="1">IFERROR(INDEX(Report!$BE$6:$BE$17, MATCH($P3441, Report!$AZ$6:$AZ$17, 0)), "")</f>
        <v/>
      </c>
      <c r="V3441" s="12" t="str">
        <f t="shared" ca="1" si="269"/>
        <v/>
      </c>
      <c r="X3441" s="12" t="str">
        <f>IF($B3441="", "", IF(OR(ISNUMBER($B3441)=FALSE, $B3441&lt;Report!$AX$6, $B3441&gt;Report!$AY$17), "Red", ""))</f>
        <v/>
      </c>
    </row>
    <row r="3442" spans="1:24" x14ac:dyDescent="0.25">
      <c r="A3442" s="2"/>
      <c r="B3442" s="86"/>
      <c r="C3442" s="87"/>
      <c r="D3442" s="88"/>
      <c r="E3442" s="89"/>
      <c r="F3442" s="90"/>
      <c r="G3442" s="2"/>
      <c r="H3442" s="38" t="str">
        <f t="shared" si="265"/>
        <v/>
      </c>
      <c r="I3442" s="2"/>
      <c r="M3442" s="6" t="str">
        <f t="shared" si="266"/>
        <v/>
      </c>
      <c r="N3442" s="7" t="str">
        <f>IF($D3442="", "", IF(COUNTIF(Budgets!$T$11:$T$20, $D3442)&gt;0, $F$9, IF(COUNTIF(Budgets!$T$22:$T$46, $D3442)&gt;0, $E$9, "")))</f>
        <v/>
      </c>
      <c r="P3442" s="12" t="str">
        <f t="shared" si="267"/>
        <v/>
      </c>
      <c r="R3442" s="12" t="str">
        <f t="shared" si="268"/>
        <v/>
      </c>
      <c r="T3442" s="12" t="str">
        <f ca="1">IFERROR(INDEX(Report!$BE$6:$BE$17, MATCH($P3442, Report!$AZ$6:$AZ$17, 0)), "")</f>
        <v/>
      </c>
      <c r="V3442" s="12" t="str">
        <f t="shared" ca="1" si="269"/>
        <v/>
      </c>
      <c r="X3442" s="12" t="str">
        <f>IF($B3442="", "", IF(OR(ISNUMBER($B3442)=FALSE, $B3442&lt;Report!$AX$6, $B3442&gt;Report!$AY$17), "Red", ""))</f>
        <v/>
      </c>
    </row>
    <row r="3443" spans="1:24" x14ac:dyDescent="0.25">
      <c r="A3443" s="2"/>
      <c r="B3443" s="86"/>
      <c r="C3443" s="87"/>
      <c r="D3443" s="88"/>
      <c r="E3443" s="89"/>
      <c r="F3443" s="90"/>
      <c r="G3443" s="2"/>
      <c r="H3443" s="38" t="str">
        <f t="shared" si="265"/>
        <v/>
      </c>
      <c r="I3443" s="2"/>
      <c r="M3443" s="6" t="str">
        <f t="shared" si="266"/>
        <v/>
      </c>
      <c r="N3443" s="7" t="str">
        <f>IF($D3443="", "", IF(COUNTIF(Budgets!$T$11:$T$20, $D3443)&gt;0, $F$9, IF(COUNTIF(Budgets!$T$22:$T$46, $D3443)&gt;0, $E$9, "")))</f>
        <v/>
      </c>
      <c r="P3443" s="12" t="str">
        <f t="shared" si="267"/>
        <v/>
      </c>
      <c r="R3443" s="12" t="str">
        <f t="shared" si="268"/>
        <v/>
      </c>
      <c r="T3443" s="12" t="str">
        <f ca="1">IFERROR(INDEX(Report!$BE$6:$BE$17, MATCH($P3443, Report!$AZ$6:$AZ$17, 0)), "")</f>
        <v/>
      </c>
      <c r="V3443" s="12" t="str">
        <f t="shared" ca="1" si="269"/>
        <v/>
      </c>
      <c r="X3443" s="12" t="str">
        <f>IF($B3443="", "", IF(OR(ISNUMBER($B3443)=FALSE, $B3443&lt;Report!$AX$6, $B3443&gt;Report!$AY$17), "Red", ""))</f>
        <v/>
      </c>
    </row>
    <row r="3444" spans="1:24" x14ac:dyDescent="0.25">
      <c r="A3444" s="2"/>
      <c r="B3444" s="86"/>
      <c r="C3444" s="87"/>
      <c r="D3444" s="88"/>
      <c r="E3444" s="89"/>
      <c r="F3444" s="90"/>
      <c r="G3444" s="2"/>
      <c r="H3444" s="38" t="str">
        <f t="shared" si="265"/>
        <v/>
      </c>
      <c r="I3444" s="2"/>
      <c r="M3444" s="6" t="str">
        <f t="shared" si="266"/>
        <v/>
      </c>
      <c r="N3444" s="7" t="str">
        <f>IF($D3444="", "", IF(COUNTIF(Budgets!$T$11:$T$20, $D3444)&gt;0, $F$9, IF(COUNTIF(Budgets!$T$22:$T$46, $D3444)&gt;0, $E$9, "")))</f>
        <v/>
      </c>
      <c r="P3444" s="12" t="str">
        <f t="shared" si="267"/>
        <v/>
      </c>
      <c r="R3444" s="12" t="str">
        <f t="shared" si="268"/>
        <v/>
      </c>
      <c r="T3444" s="12" t="str">
        <f ca="1">IFERROR(INDEX(Report!$BE$6:$BE$17, MATCH($P3444, Report!$AZ$6:$AZ$17, 0)), "")</f>
        <v/>
      </c>
      <c r="V3444" s="12" t="str">
        <f t="shared" ca="1" si="269"/>
        <v/>
      </c>
      <c r="X3444" s="12" t="str">
        <f>IF($B3444="", "", IF(OR(ISNUMBER($B3444)=FALSE, $B3444&lt;Report!$AX$6, $B3444&gt;Report!$AY$17), "Red", ""))</f>
        <v/>
      </c>
    </row>
    <row r="3445" spans="1:24" x14ac:dyDescent="0.25">
      <c r="A3445" s="2"/>
      <c r="B3445" s="86"/>
      <c r="C3445" s="87"/>
      <c r="D3445" s="88"/>
      <c r="E3445" s="89"/>
      <c r="F3445" s="90"/>
      <c r="G3445" s="2"/>
      <c r="H3445" s="38" t="str">
        <f t="shared" si="265"/>
        <v/>
      </c>
      <c r="I3445" s="2"/>
      <c r="M3445" s="6" t="str">
        <f t="shared" si="266"/>
        <v/>
      </c>
      <c r="N3445" s="7" t="str">
        <f>IF($D3445="", "", IF(COUNTIF(Budgets!$T$11:$T$20, $D3445)&gt;0, $F$9, IF(COUNTIF(Budgets!$T$22:$T$46, $D3445)&gt;0, $E$9, "")))</f>
        <v/>
      </c>
      <c r="P3445" s="12" t="str">
        <f t="shared" si="267"/>
        <v/>
      </c>
      <c r="R3445" s="12" t="str">
        <f t="shared" si="268"/>
        <v/>
      </c>
      <c r="T3445" s="12" t="str">
        <f ca="1">IFERROR(INDEX(Report!$BE$6:$BE$17, MATCH($P3445, Report!$AZ$6:$AZ$17, 0)), "")</f>
        <v/>
      </c>
      <c r="V3445" s="12" t="str">
        <f t="shared" ca="1" si="269"/>
        <v/>
      </c>
      <c r="X3445" s="12" t="str">
        <f>IF($B3445="", "", IF(OR(ISNUMBER($B3445)=FALSE, $B3445&lt;Report!$AX$6, $B3445&gt;Report!$AY$17), "Red", ""))</f>
        <v/>
      </c>
    </row>
    <row r="3446" spans="1:24" x14ac:dyDescent="0.25">
      <c r="A3446" s="2"/>
      <c r="B3446" s="86"/>
      <c r="C3446" s="87"/>
      <c r="D3446" s="88"/>
      <c r="E3446" s="89"/>
      <c r="F3446" s="90"/>
      <c r="G3446" s="2"/>
      <c r="H3446" s="38" t="str">
        <f t="shared" si="265"/>
        <v/>
      </c>
      <c r="I3446" s="2"/>
      <c r="M3446" s="6" t="str">
        <f t="shared" si="266"/>
        <v/>
      </c>
      <c r="N3446" s="7" t="str">
        <f>IF($D3446="", "", IF(COUNTIF(Budgets!$T$11:$T$20, $D3446)&gt;0, $F$9, IF(COUNTIF(Budgets!$T$22:$T$46, $D3446)&gt;0, $E$9, "")))</f>
        <v/>
      </c>
      <c r="P3446" s="12" t="str">
        <f t="shared" si="267"/>
        <v/>
      </c>
      <c r="R3446" s="12" t="str">
        <f t="shared" si="268"/>
        <v/>
      </c>
      <c r="T3446" s="12" t="str">
        <f ca="1">IFERROR(INDEX(Report!$BE$6:$BE$17, MATCH($P3446, Report!$AZ$6:$AZ$17, 0)), "")</f>
        <v/>
      </c>
      <c r="V3446" s="12" t="str">
        <f t="shared" ca="1" si="269"/>
        <v/>
      </c>
      <c r="X3446" s="12" t="str">
        <f>IF($B3446="", "", IF(OR(ISNUMBER($B3446)=FALSE, $B3446&lt;Report!$AX$6, $B3446&gt;Report!$AY$17), "Red", ""))</f>
        <v/>
      </c>
    </row>
    <row r="3447" spans="1:24" x14ac:dyDescent="0.25">
      <c r="A3447" s="2"/>
      <c r="B3447" s="86"/>
      <c r="C3447" s="87"/>
      <c r="D3447" s="88"/>
      <c r="E3447" s="89"/>
      <c r="F3447" s="90"/>
      <c r="G3447" s="2"/>
      <c r="H3447" s="38" t="str">
        <f t="shared" si="265"/>
        <v/>
      </c>
      <c r="I3447" s="2"/>
      <c r="M3447" s="6" t="str">
        <f t="shared" si="266"/>
        <v/>
      </c>
      <c r="N3447" s="7" t="str">
        <f>IF($D3447="", "", IF(COUNTIF(Budgets!$T$11:$T$20, $D3447)&gt;0, $F$9, IF(COUNTIF(Budgets!$T$22:$T$46, $D3447)&gt;0, $E$9, "")))</f>
        <v/>
      </c>
      <c r="P3447" s="12" t="str">
        <f t="shared" si="267"/>
        <v/>
      </c>
      <c r="R3447" s="12" t="str">
        <f t="shared" si="268"/>
        <v/>
      </c>
      <c r="T3447" s="12" t="str">
        <f ca="1">IFERROR(INDEX(Report!$BE$6:$BE$17, MATCH($P3447, Report!$AZ$6:$AZ$17, 0)), "")</f>
        <v/>
      </c>
      <c r="V3447" s="12" t="str">
        <f t="shared" ca="1" si="269"/>
        <v/>
      </c>
      <c r="X3447" s="12" t="str">
        <f>IF($B3447="", "", IF(OR(ISNUMBER($B3447)=FALSE, $B3447&lt;Report!$AX$6, $B3447&gt;Report!$AY$17), "Red", ""))</f>
        <v/>
      </c>
    </row>
    <row r="3448" spans="1:24" x14ac:dyDescent="0.25">
      <c r="A3448" s="2"/>
      <c r="B3448" s="86"/>
      <c r="C3448" s="87"/>
      <c r="D3448" s="88"/>
      <c r="E3448" s="89"/>
      <c r="F3448" s="90"/>
      <c r="G3448" s="2"/>
      <c r="H3448" s="38" t="str">
        <f t="shared" si="265"/>
        <v/>
      </c>
      <c r="I3448" s="2"/>
      <c r="M3448" s="6" t="str">
        <f t="shared" si="266"/>
        <v/>
      </c>
      <c r="N3448" s="7" t="str">
        <f>IF($D3448="", "", IF(COUNTIF(Budgets!$T$11:$T$20, $D3448)&gt;0, $F$9, IF(COUNTIF(Budgets!$T$22:$T$46, $D3448)&gt;0, $E$9, "")))</f>
        <v/>
      </c>
      <c r="P3448" s="12" t="str">
        <f t="shared" si="267"/>
        <v/>
      </c>
      <c r="R3448" s="12" t="str">
        <f t="shared" si="268"/>
        <v/>
      </c>
      <c r="T3448" s="12" t="str">
        <f ca="1">IFERROR(INDEX(Report!$BE$6:$BE$17, MATCH($P3448, Report!$AZ$6:$AZ$17, 0)), "")</f>
        <v/>
      </c>
      <c r="V3448" s="12" t="str">
        <f t="shared" ca="1" si="269"/>
        <v/>
      </c>
      <c r="X3448" s="12" t="str">
        <f>IF($B3448="", "", IF(OR(ISNUMBER($B3448)=FALSE, $B3448&lt;Report!$AX$6, $B3448&gt;Report!$AY$17), "Red", ""))</f>
        <v/>
      </c>
    </row>
    <row r="3449" spans="1:24" x14ac:dyDescent="0.25">
      <c r="A3449" s="2"/>
      <c r="B3449" s="86"/>
      <c r="C3449" s="87"/>
      <c r="D3449" s="88"/>
      <c r="E3449" s="89"/>
      <c r="F3449" s="90"/>
      <c r="G3449" s="2"/>
      <c r="H3449" s="38" t="str">
        <f t="shared" si="265"/>
        <v/>
      </c>
      <c r="I3449" s="2"/>
      <c r="M3449" s="6" t="str">
        <f t="shared" si="266"/>
        <v/>
      </c>
      <c r="N3449" s="7" t="str">
        <f>IF($D3449="", "", IF(COUNTIF(Budgets!$T$11:$T$20, $D3449)&gt;0, $F$9, IF(COUNTIF(Budgets!$T$22:$T$46, $D3449)&gt;0, $E$9, "")))</f>
        <v/>
      </c>
      <c r="P3449" s="12" t="str">
        <f t="shared" si="267"/>
        <v/>
      </c>
      <c r="R3449" s="12" t="str">
        <f t="shared" si="268"/>
        <v/>
      </c>
      <c r="T3449" s="12" t="str">
        <f ca="1">IFERROR(INDEX(Report!$BE$6:$BE$17, MATCH($P3449, Report!$AZ$6:$AZ$17, 0)), "")</f>
        <v/>
      </c>
      <c r="V3449" s="12" t="str">
        <f t="shared" ca="1" si="269"/>
        <v/>
      </c>
      <c r="X3449" s="12" t="str">
        <f>IF($B3449="", "", IF(OR(ISNUMBER($B3449)=FALSE, $B3449&lt;Report!$AX$6, $B3449&gt;Report!$AY$17), "Red", ""))</f>
        <v/>
      </c>
    </row>
    <row r="3450" spans="1:24" x14ac:dyDescent="0.25">
      <c r="A3450" s="2"/>
      <c r="B3450" s="86"/>
      <c r="C3450" s="87"/>
      <c r="D3450" s="88"/>
      <c r="E3450" s="89"/>
      <c r="F3450" s="90"/>
      <c r="G3450" s="2"/>
      <c r="H3450" s="38" t="str">
        <f t="shared" si="265"/>
        <v/>
      </c>
      <c r="I3450" s="2"/>
      <c r="M3450" s="6" t="str">
        <f t="shared" si="266"/>
        <v/>
      </c>
      <c r="N3450" s="7" t="str">
        <f>IF($D3450="", "", IF(COUNTIF(Budgets!$T$11:$T$20, $D3450)&gt;0, $F$9, IF(COUNTIF(Budgets!$T$22:$T$46, $D3450)&gt;0, $E$9, "")))</f>
        <v/>
      </c>
      <c r="P3450" s="12" t="str">
        <f t="shared" si="267"/>
        <v/>
      </c>
      <c r="R3450" s="12" t="str">
        <f t="shared" si="268"/>
        <v/>
      </c>
      <c r="T3450" s="12" t="str">
        <f ca="1">IFERROR(INDEX(Report!$BE$6:$BE$17, MATCH($P3450, Report!$AZ$6:$AZ$17, 0)), "")</f>
        <v/>
      </c>
      <c r="V3450" s="12" t="str">
        <f t="shared" ca="1" si="269"/>
        <v/>
      </c>
      <c r="X3450" s="12" t="str">
        <f>IF($B3450="", "", IF(OR(ISNUMBER($B3450)=FALSE, $B3450&lt;Report!$AX$6, $B3450&gt;Report!$AY$17), "Red", ""))</f>
        <v/>
      </c>
    </row>
    <row r="3451" spans="1:24" x14ac:dyDescent="0.25">
      <c r="A3451" s="2"/>
      <c r="B3451" s="86"/>
      <c r="C3451" s="87"/>
      <c r="D3451" s="88"/>
      <c r="E3451" s="89"/>
      <c r="F3451" s="90"/>
      <c r="G3451" s="2"/>
      <c r="H3451" s="38" t="str">
        <f t="shared" si="265"/>
        <v/>
      </c>
      <c r="I3451" s="2"/>
      <c r="M3451" s="6" t="str">
        <f t="shared" si="266"/>
        <v/>
      </c>
      <c r="N3451" s="7" t="str">
        <f>IF($D3451="", "", IF(COUNTIF(Budgets!$T$11:$T$20, $D3451)&gt;0, $F$9, IF(COUNTIF(Budgets!$T$22:$T$46, $D3451)&gt;0, $E$9, "")))</f>
        <v/>
      </c>
      <c r="P3451" s="12" t="str">
        <f t="shared" si="267"/>
        <v/>
      </c>
      <c r="R3451" s="12" t="str">
        <f t="shared" si="268"/>
        <v/>
      </c>
      <c r="T3451" s="12" t="str">
        <f ca="1">IFERROR(INDEX(Report!$BE$6:$BE$17, MATCH($P3451, Report!$AZ$6:$AZ$17, 0)), "")</f>
        <v/>
      </c>
      <c r="V3451" s="12" t="str">
        <f t="shared" ca="1" si="269"/>
        <v/>
      </c>
      <c r="X3451" s="12" t="str">
        <f>IF($B3451="", "", IF(OR(ISNUMBER($B3451)=FALSE, $B3451&lt;Report!$AX$6, $B3451&gt;Report!$AY$17), "Red", ""))</f>
        <v/>
      </c>
    </row>
    <row r="3452" spans="1:24" x14ac:dyDescent="0.25">
      <c r="A3452" s="2"/>
      <c r="B3452" s="86"/>
      <c r="C3452" s="87"/>
      <c r="D3452" s="88"/>
      <c r="E3452" s="89"/>
      <c r="F3452" s="90"/>
      <c r="G3452" s="2"/>
      <c r="H3452" s="38" t="str">
        <f t="shared" si="265"/>
        <v/>
      </c>
      <c r="I3452" s="2"/>
      <c r="M3452" s="6" t="str">
        <f t="shared" si="266"/>
        <v/>
      </c>
      <c r="N3452" s="7" t="str">
        <f>IF($D3452="", "", IF(COUNTIF(Budgets!$T$11:$T$20, $D3452)&gt;0, $F$9, IF(COUNTIF(Budgets!$T$22:$T$46, $D3452)&gt;0, $E$9, "")))</f>
        <v/>
      </c>
      <c r="P3452" s="12" t="str">
        <f t="shared" si="267"/>
        <v/>
      </c>
      <c r="R3452" s="12" t="str">
        <f t="shared" si="268"/>
        <v/>
      </c>
      <c r="T3452" s="12" t="str">
        <f ca="1">IFERROR(INDEX(Report!$BE$6:$BE$17, MATCH($P3452, Report!$AZ$6:$AZ$17, 0)), "")</f>
        <v/>
      </c>
      <c r="V3452" s="12" t="str">
        <f t="shared" ca="1" si="269"/>
        <v/>
      </c>
      <c r="X3452" s="12" t="str">
        <f>IF($B3452="", "", IF(OR(ISNUMBER($B3452)=FALSE, $B3452&lt;Report!$AX$6, $B3452&gt;Report!$AY$17), "Red", ""))</f>
        <v/>
      </c>
    </row>
    <row r="3453" spans="1:24" x14ac:dyDescent="0.25">
      <c r="A3453" s="2"/>
      <c r="B3453" s="86"/>
      <c r="C3453" s="87"/>
      <c r="D3453" s="88"/>
      <c r="E3453" s="89"/>
      <c r="F3453" s="90"/>
      <c r="G3453" s="2"/>
      <c r="H3453" s="38" t="str">
        <f t="shared" si="265"/>
        <v/>
      </c>
      <c r="I3453" s="2"/>
      <c r="M3453" s="6" t="str">
        <f t="shared" si="266"/>
        <v/>
      </c>
      <c r="N3453" s="7" t="str">
        <f>IF($D3453="", "", IF(COUNTIF(Budgets!$T$11:$T$20, $D3453)&gt;0, $F$9, IF(COUNTIF(Budgets!$T$22:$T$46, $D3453)&gt;0, $E$9, "")))</f>
        <v/>
      </c>
      <c r="P3453" s="12" t="str">
        <f t="shared" si="267"/>
        <v/>
      </c>
      <c r="R3453" s="12" t="str">
        <f t="shared" si="268"/>
        <v/>
      </c>
      <c r="T3453" s="12" t="str">
        <f ca="1">IFERROR(INDEX(Report!$BE$6:$BE$17, MATCH($P3453, Report!$AZ$6:$AZ$17, 0)), "")</f>
        <v/>
      </c>
      <c r="V3453" s="12" t="str">
        <f t="shared" ca="1" si="269"/>
        <v/>
      </c>
      <c r="X3453" s="12" t="str">
        <f>IF($B3453="", "", IF(OR(ISNUMBER($B3453)=FALSE, $B3453&lt;Report!$AX$6, $B3453&gt;Report!$AY$17), "Red", ""))</f>
        <v/>
      </c>
    </row>
    <row r="3454" spans="1:24" x14ac:dyDescent="0.25">
      <c r="A3454" s="2"/>
      <c r="B3454" s="86"/>
      <c r="C3454" s="87"/>
      <c r="D3454" s="88"/>
      <c r="E3454" s="89"/>
      <c r="F3454" s="90"/>
      <c r="G3454" s="2"/>
      <c r="H3454" s="38" t="str">
        <f t="shared" si="265"/>
        <v/>
      </c>
      <c r="I3454" s="2"/>
      <c r="M3454" s="6" t="str">
        <f t="shared" si="266"/>
        <v/>
      </c>
      <c r="N3454" s="7" t="str">
        <f>IF($D3454="", "", IF(COUNTIF(Budgets!$T$11:$T$20, $D3454)&gt;0, $F$9, IF(COUNTIF(Budgets!$T$22:$T$46, $D3454)&gt;0, $E$9, "")))</f>
        <v/>
      </c>
      <c r="P3454" s="12" t="str">
        <f t="shared" si="267"/>
        <v/>
      </c>
      <c r="R3454" s="12" t="str">
        <f t="shared" si="268"/>
        <v/>
      </c>
      <c r="T3454" s="12" t="str">
        <f ca="1">IFERROR(INDEX(Report!$BE$6:$BE$17, MATCH($P3454, Report!$AZ$6:$AZ$17, 0)), "")</f>
        <v/>
      </c>
      <c r="V3454" s="12" t="str">
        <f t="shared" ca="1" si="269"/>
        <v/>
      </c>
      <c r="X3454" s="12" t="str">
        <f>IF($B3454="", "", IF(OR(ISNUMBER($B3454)=FALSE, $B3454&lt;Report!$AX$6, $B3454&gt;Report!$AY$17), "Red", ""))</f>
        <v/>
      </c>
    </row>
    <row r="3455" spans="1:24" x14ac:dyDescent="0.25">
      <c r="A3455" s="2"/>
      <c r="B3455" s="86"/>
      <c r="C3455" s="87"/>
      <c r="D3455" s="88"/>
      <c r="E3455" s="89"/>
      <c r="F3455" s="90"/>
      <c r="G3455" s="2"/>
      <c r="H3455" s="38" t="str">
        <f t="shared" si="265"/>
        <v/>
      </c>
      <c r="I3455" s="2"/>
      <c r="M3455" s="6" t="str">
        <f t="shared" si="266"/>
        <v/>
      </c>
      <c r="N3455" s="7" t="str">
        <f>IF($D3455="", "", IF(COUNTIF(Budgets!$T$11:$T$20, $D3455)&gt;0, $F$9, IF(COUNTIF(Budgets!$T$22:$T$46, $D3455)&gt;0, $E$9, "")))</f>
        <v/>
      </c>
      <c r="P3455" s="12" t="str">
        <f t="shared" si="267"/>
        <v/>
      </c>
      <c r="R3455" s="12" t="str">
        <f t="shared" si="268"/>
        <v/>
      </c>
      <c r="T3455" s="12" t="str">
        <f ca="1">IFERROR(INDEX(Report!$BE$6:$BE$17, MATCH($P3455, Report!$AZ$6:$AZ$17, 0)), "")</f>
        <v/>
      </c>
      <c r="V3455" s="12" t="str">
        <f t="shared" ca="1" si="269"/>
        <v/>
      </c>
      <c r="X3455" s="12" t="str">
        <f>IF($B3455="", "", IF(OR(ISNUMBER($B3455)=FALSE, $B3455&lt;Report!$AX$6, $B3455&gt;Report!$AY$17), "Red", ""))</f>
        <v/>
      </c>
    </row>
    <row r="3456" spans="1:24" x14ac:dyDescent="0.25">
      <c r="A3456" s="2"/>
      <c r="B3456" s="86"/>
      <c r="C3456" s="87"/>
      <c r="D3456" s="88"/>
      <c r="E3456" s="89"/>
      <c r="F3456" s="90"/>
      <c r="G3456" s="2"/>
      <c r="H3456" s="38" t="str">
        <f t="shared" si="265"/>
        <v/>
      </c>
      <c r="I3456" s="2"/>
      <c r="M3456" s="6" t="str">
        <f t="shared" si="266"/>
        <v/>
      </c>
      <c r="N3456" s="7" t="str">
        <f>IF($D3456="", "", IF(COUNTIF(Budgets!$T$11:$T$20, $D3456)&gt;0, $F$9, IF(COUNTIF(Budgets!$T$22:$T$46, $D3456)&gt;0, $E$9, "")))</f>
        <v/>
      </c>
      <c r="P3456" s="12" t="str">
        <f t="shared" si="267"/>
        <v/>
      </c>
      <c r="R3456" s="12" t="str">
        <f t="shared" si="268"/>
        <v/>
      </c>
      <c r="T3456" s="12" t="str">
        <f ca="1">IFERROR(INDEX(Report!$BE$6:$BE$17, MATCH($P3456, Report!$AZ$6:$AZ$17, 0)), "")</f>
        <v/>
      </c>
      <c r="V3456" s="12" t="str">
        <f t="shared" ca="1" si="269"/>
        <v/>
      </c>
      <c r="X3456" s="12" t="str">
        <f>IF($B3456="", "", IF(OR(ISNUMBER($B3456)=FALSE, $B3456&lt;Report!$AX$6, $B3456&gt;Report!$AY$17), "Red", ""))</f>
        <v/>
      </c>
    </row>
    <row r="3457" spans="1:24" x14ac:dyDescent="0.25">
      <c r="A3457" s="2"/>
      <c r="B3457" s="86"/>
      <c r="C3457" s="87"/>
      <c r="D3457" s="88"/>
      <c r="E3457" s="89"/>
      <c r="F3457" s="90"/>
      <c r="G3457" s="2"/>
      <c r="H3457" s="38" t="str">
        <f t="shared" si="265"/>
        <v/>
      </c>
      <c r="I3457" s="2"/>
      <c r="M3457" s="6" t="str">
        <f t="shared" si="266"/>
        <v/>
      </c>
      <c r="N3457" s="7" t="str">
        <f>IF($D3457="", "", IF(COUNTIF(Budgets!$T$11:$T$20, $D3457)&gt;0, $F$9, IF(COUNTIF(Budgets!$T$22:$T$46, $D3457)&gt;0, $E$9, "")))</f>
        <v/>
      </c>
      <c r="P3457" s="12" t="str">
        <f t="shared" si="267"/>
        <v/>
      </c>
      <c r="R3457" s="12" t="str">
        <f t="shared" si="268"/>
        <v/>
      </c>
      <c r="T3457" s="12" t="str">
        <f ca="1">IFERROR(INDEX(Report!$BE$6:$BE$17, MATCH($P3457, Report!$AZ$6:$AZ$17, 0)), "")</f>
        <v/>
      </c>
      <c r="V3457" s="12" t="str">
        <f t="shared" ca="1" si="269"/>
        <v/>
      </c>
      <c r="X3457" s="12" t="str">
        <f>IF($B3457="", "", IF(OR(ISNUMBER($B3457)=FALSE, $B3457&lt;Report!$AX$6, $B3457&gt;Report!$AY$17), "Red", ""))</f>
        <v/>
      </c>
    </row>
    <row r="3458" spans="1:24" x14ac:dyDescent="0.25">
      <c r="A3458" s="2"/>
      <c r="B3458" s="86"/>
      <c r="C3458" s="87"/>
      <c r="D3458" s="88"/>
      <c r="E3458" s="89"/>
      <c r="F3458" s="90"/>
      <c r="G3458" s="2"/>
      <c r="H3458" s="38" t="str">
        <f t="shared" si="265"/>
        <v/>
      </c>
      <c r="I3458" s="2"/>
      <c r="M3458" s="6" t="str">
        <f t="shared" si="266"/>
        <v/>
      </c>
      <c r="N3458" s="7" t="str">
        <f>IF($D3458="", "", IF(COUNTIF(Budgets!$T$11:$T$20, $D3458)&gt;0, $F$9, IF(COUNTIF(Budgets!$T$22:$T$46, $D3458)&gt;0, $E$9, "")))</f>
        <v/>
      </c>
      <c r="P3458" s="12" t="str">
        <f t="shared" si="267"/>
        <v/>
      </c>
      <c r="R3458" s="12" t="str">
        <f t="shared" si="268"/>
        <v/>
      </c>
      <c r="T3458" s="12" t="str">
        <f ca="1">IFERROR(INDEX(Report!$BE$6:$BE$17, MATCH($P3458, Report!$AZ$6:$AZ$17, 0)), "")</f>
        <v/>
      </c>
      <c r="V3458" s="12" t="str">
        <f t="shared" ca="1" si="269"/>
        <v/>
      </c>
      <c r="X3458" s="12" t="str">
        <f>IF($B3458="", "", IF(OR(ISNUMBER($B3458)=FALSE, $B3458&lt;Report!$AX$6, $B3458&gt;Report!$AY$17), "Red", ""))</f>
        <v/>
      </c>
    </row>
    <row r="3459" spans="1:24" x14ac:dyDescent="0.25">
      <c r="A3459" s="2"/>
      <c r="B3459" s="86"/>
      <c r="C3459" s="87"/>
      <c r="D3459" s="88"/>
      <c r="E3459" s="89"/>
      <c r="F3459" s="90"/>
      <c r="G3459" s="2"/>
      <c r="H3459" s="38" t="str">
        <f t="shared" si="265"/>
        <v/>
      </c>
      <c r="I3459" s="2"/>
      <c r="M3459" s="6" t="str">
        <f t="shared" si="266"/>
        <v/>
      </c>
      <c r="N3459" s="7" t="str">
        <f>IF($D3459="", "", IF(COUNTIF(Budgets!$T$11:$T$20, $D3459)&gt;0, $F$9, IF(COUNTIF(Budgets!$T$22:$T$46, $D3459)&gt;0, $E$9, "")))</f>
        <v/>
      </c>
      <c r="P3459" s="12" t="str">
        <f t="shared" si="267"/>
        <v/>
      </c>
      <c r="R3459" s="12" t="str">
        <f t="shared" si="268"/>
        <v/>
      </c>
      <c r="T3459" s="12" t="str">
        <f ca="1">IFERROR(INDEX(Report!$BE$6:$BE$17, MATCH($P3459, Report!$AZ$6:$AZ$17, 0)), "")</f>
        <v/>
      </c>
      <c r="V3459" s="12" t="str">
        <f t="shared" ca="1" si="269"/>
        <v/>
      </c>
      <c r="X3459" s="12" t="str">
        <f>IF($B3459="", "", IF(OR(ISNUMBER($B3459)=FALSE, $B3459&lt;Report!$AX$6, $B3459&gt;Report!$AY$17), "Red", ""))</f>
        <v/>
      </c>
    </row>
    <row r="3460" spans="1:24" x14ac:dyDescent="0.25">
      <c r="A3460" s="2"/>
      <c r="B3460" s="86"/>
      <c r="C3460" s="87"/>
      <c r="D3460" s="88"/>
      <c r="E3460" s="89"/>
      <c r="F3460" s="90"/>
      <c r="G3460" s="2"/>
      <c r="H3460" s="38" t="str">
        <f t="shared" si="265"/>
        <v/>
      </c>
      <c r="I3460" s="2"/>
      <c r="M3460" s="6" t="str">
        <f t="shared" si="266"/>
        <v/>
      </c>
      <c r="N3460" s="7" t="str">
        <f>IF($D3460="", "", IF(COUNTIF(Budgets!$T$11:$T$20, $D3460)&gt;0, $F$9, IF(COUNTIF(Budgets!$T$22:$T$46, $D3460)&gt;0, $E$9, "")))</f>
        <v/>
      </c>
      <c r="P3460" s="12" t="str">
        <f t="shared" si="267"/>
        <v/>
      </c>
      <c r="R3460" s="12" t="str">
        <f t="shared" si="268"/>
        <v/>
      </c>
      <c r="T3460" s="12" t="str">
        <f ca="1">IFERROR(INDEX(Report!$BE$6:$BE$17, MATCH($P3460, Report!$AZ$6:$AZ$17, 0)), "")</f>
        <v/>
      </c>
      <c r="V3460" s="12" t="str">
        <f t="shared" ca="1" si="269"/>
        <v/>
      </c>
      <c r="X3460" s="12" t="str">
        <f>IF($B3460="", "", IF(OR(ISNUMBER($B3460)=FALSE, $B3460&lt;Report!$AX$6, $B3460&gt;Report!$AY$17), "Red", ""))</f>
        <v/>
      </c>
    </row>
    <row r="3461" spans="1:24" x14ac:dyDescent="0.25">
      <c r="A3461" s="2"/>
      <c r="B3461" s="86"/>
      <c r="C3461" s="87"/>
      <c r="D3461" s="88"/>
      <c r="E3461" s="89"/>
      <c r="F3461" s="90"/>
      <c r="G3461" s="2"/>
      <c r="H3461" s="38" t="str">
        <f t="shared" si="265"/>
        <v/>
      </c>
      <c r="I3461" s="2"/>
      <c r="M3461" s="6" t="str">
        <f t="shared" si="266"/>
        <v/>
      </c>
      <c r="N3461" s="7" t="str">
        <f>IF($D3461="", "", IF(COUNTIF(Budgets!$T$11:$T$20, $D3461)&gt;0, $F$9, IF(COUNTIF(Budgets!$T$22:$T$46, $D3461)&gt;0, $E$9, "")))</f>
        <v/>
      </c>
      <c r="P3461" s="12" t="str">
        <f t="shared" si="267"/>
        <v/>
      </c>
      <c r="R3461" s="12" t="str">
        <f t="shared" si="268"/>
        <v/>
      </c>
      <c r="T3461" s="12" t="str">
        <f ca="1">IFERROR(INDEX(Report!$BE$6:$BE$17, MATCH($P3461, Report!$AZ$6:$AZ$17, 0)), "")</f>
        <v/>
      </c>
      <c r="V3461" s="12" t="str">
        <f t="shared" ca="1" si="269"/>
        <v/>
      </c>
      <c r="X3461" s="12" t="str">
        <f>IF($B3461="", "", IF(OR(ISNUMBER($B3461)=FALSE, $B3461&lt;Report!$AX$6, $B3461&gt;Report!$AY$17), "Red", ""))</f>
        <v/>
      </c>
    </row>
    <row r="3462" spans="1:24" x14ac:dyDescent="0.25">
      <c r="A3462" s="2"/>
      <c r="B3462" s="86"/>
      <c r="C3462" s="87"/>
      <c r="D3462" s="88"/>
      <c r="E3462" s="89"/>
      <c r="F3462" s="90"/>
      <c r="G3462" s="2"/>
      <c r="H3462" s="38" t="str">
        <f t="shared" si="265"/>
        <v/>
      </c>
      <c r="I3462" s="2"/>
      <c r="M3462" s="6" t="str">
        <f t="shared" si="266"/>
        <v/>
      </c>
      <c r="N3462" s="7" t="str">
        <f>IF($D3462="", "", IF(COUNTIF(Budgets!$T$11:$T$20, $D3462)&gt;0, $F$9, IF(COUNTIF(Budgets!$T$22:$T$46, $D3462)&gt;0, $E$9, "")))</f>
        <v/>
      </c>
      <c r="P3462" s="12" t="str">
        <f t="shared" si="267"/>
        <v/>
      </c>
      <c r="R3462" s="12" t="str">
        <f t="shared" si="268"/>
        <v/>
      </c>
      <c r="T3462" s="12" t="str">
        <f ca="1">IFERROR(INDEX(Report!$BE$6:$BE$17, MATCH($P3462, Report!$AZ$6:$AZ$17, 0)), "")</f>
        <v/>
      </c>
      <c r="V3462" s="12" t="str">
        <f t="shared" ca="1" si="269"/>
        <v/>
      </c>
      <c r="X3462" s="12" t="str">
        <f>IF($B3462="", "", IF(OR(ISNUMBER($B3462)=FALSE, $B3462&lt;Report!$AX$6, $B3462&gt;Report!$AY$17), "Red", ""))</f>
        <v/>
      </c>
    </row>
    <row r="3463" spans="1:24" x14ac:dyDescent="0.25">
      <c r="A3463" s="2"/>
      <c r="B3463" s="86"/>
      <c r="C3463" s="87"/>
      <c r="D3463" s="88"/>
      <c r="E3463" s="89"/>
      <c r="F3463" s="90"/>
      <c r="G3463" s="2"/>
      <c r="H3463" s="38" t="str">
        <f t="shared" si="265"/>
        <v/>
      </c>
      <c r="I3463" s="2"/>
      <c r="M3463" s="6" t="str">
        <f t="shared" si="266"/>
        <v/>
      </c>
      <c r="N3463" s="7" t="str">
        <f>IF($D3463="", "", IF(COUNTIF(Budgets!$T$11:$T$20, $D3463)&gt;0, $F$9, IF(COUNTIF(Budgets!$T$22:$T$46, $D3463)&gt;0, $E$9, "")))</f>
        <v/>
      </c>
      <c r="P3463" s="12" t="str">
        <f t="shared" si="267"/>
        <v/>
      </c>
      <c r="R3463" s="12" t="str">
        <f t="shared" si="268"/>
        <v/>
      </c>
      <c r="T3463" s="12" t="str">
        <f ca="1">IFERROR(INDEX(Report!$BE$6:$BE$17, MATCH($P3463, Report!$AZ$6:$AZ$17, 0)), "")</f>
        <v/>
      </c>
      <c r="V3463" s="12" t="str">
        <f t="shared" ca="1" si="269"/>
        <v/>
      </c>
      <c r="X3463" s="12" t="str">
        <f>IF($B3463="", "", IF(OR(ISNUMBER($B3463)=FALSE, $B3463&lt;Report!$AX$6, $B3463&gt;Report!$AY$17), "Red", ""))</f>
        <v/>
      </c>
    </row>
    <row r="3464" spans="1:24" x14ac:dyDescent="0.25">
      <c r="A3464" s="2"/>
      <c r="B3464" s="86"/>
      <c r="C3464" s="87"/>
      <c r="D3464" s="88"/>
      <c r="E3464" s="89"/>
      <c r="F3464" s="90"/>
      <c r="G3464" s="2"/>
      <c r="H3464" s="38" t="str">
        <f t="shared" si="265"/>
        <v/>
      </c>
      <c r="I3464" s="2"/>
      <c r="M3464" s="6" t="str">
        <f t="shared" si="266"/>
        <v/>
      </c>
      <c r="N3464" s="7" t="str">
        <f>IF($D3464="", "", IF(COUNTIF(Budgets!$T$11:$T$20, $D3464)&gt;0, $F$9, IF(COUNTIF(Budgets!$T$22:$T$46, $D3464)&gt;0, $E$9, "")))</f>
        <v/>
      </c>
      <c r="P3464" s="12" t="str">
        <f t="shared" si="267"/>
        <v/>
      </c>
      <c r="R3464" s="12" t="str">
        <f t="shared" si="268"/>
        <v/>
      </c>
      <c r="T3464" s="12" t="str">
        <f ca="1">IFERROR(INDEX(Report!$BE$6:$BE$17, MATCH($P3464, Report!$AZ$6:$AZ$17, 0)), "")</f>
        <v/>
      </c>
      <c r="V3464" s="12" t="str">
        <f t="shared" ca="1" si="269"/>
        <v/>
      </c>
      <c r="X3464" s="12" t="str">
        <f>IF($B3464="", "", IF(OR(ISNUMBER($B3464)=FALSE, $B3464&lt;Report!$AX$6, $B3464&gt;Report!$AY$17), "Red", ""))</f>
        <v/>
      </c>
    </row>
    <row r="3465" spans="1:24" x14ac:dyDescent="0.25">
      <c r="A3465" s="2"/>
      <c r="B3465" s="86"/>
      <c r="C3465" s="87"/>
      <c r="D3465" s="88"/>
      <c r="E3465" s="89"/>
      <c r="F3465" s="90"/>
      <c r="G3465" s="2"/>
      <c r="H3465" s="38" t="str">
        <f t="shared" si="265"/>
        <v/>
      </c>
      <c r="I3465" s="2"/>
      <c r="M3465" s="6" t="str">
        <f t="shared" si="266"/>
        <v/>
      </c>
      <c r="N3465" s="7" t="str">
        <f>IF($D3465="", "", IF(COUNTIF(Budgets!$T$11:$T$20, $D3465)&gt;0, $F$9, IF(COUNTIF(Budgets!$T$22:$T$46, $D3465)&gt;0, $E$9, "")))</f>
        <v/>
      </c>
      <c r="P3465" s="12" t="str">
        <f t="shared" si="267"/>
        <v/>
      </c>
      <c r="R3465" s="12" t="str">
        <f t="shared" si="268"/>
        <v/>
      </c>
      <c r="T3465" s="12" t="str">
        <f ca="1">IFERROR(INDEX(Report!$BE$6:$BE$17, MATCH($P3465, Report!$AZ$6:$AZ$17, 0)), "")</f>
        <v/>
      </c>
      <c r="V3465" s="12" t="str">
        <f t="shared" ca="1" si="269"/>
        <v/>
      </c>
      <c r="X3465" s="12" t="str">
        <f>IF($B3465="", "", IF(OR(ISNUMBER($B3465)=FALSE, $B3465&lt;Report!$AX$6, $B3465&gt;Report!$AY$17), "Red", ""))</f>
        <v/>
      </c>
    </row>
    <row r="3466" spans="1:24" x14ac:dyDescent="0.25">
      <c r="A3466" s="2"/>
      <c r="B3466" s="86"/>
      <c r="C3466" s="87"/>
      <c r="D3466" s="88"/>
      <c r="E3466" s="89"/>
      <c r="F3466" s="90"/>
      <c r="G3466" s="2"/>
      <c r="H3466" s="38" t="str">
        <f t="shared" si="265"/>
        <v/>
      </c>
      <c r="I3466" s="2"/>
      <c r="M3466" s="6" t="str">
        <f t="shared" si="266"/>
        <v/>
      </c>
      <c r="N3466" s="7" t="str">
        <f>IF($D3466="", "", IF(COUNTIF(Budgets!$T$11:$T$20, $D3466)&gt;0, $F$9, IF(COUNTIF(Budgets!$T$22:$T$46, $D3466)&gt;0, $E$9, "")))</f>
        <v/>
      </c>
      <c r="P3466" s="12" t="str">
        <f t="shared" si="267"/>
        <v/>
      </c>
      <c r="R3466" s="12" t="str">
        <f t="shared" si="268"/>
        <v/>
      </c>
      <c r="T3466" s="12" t="str">
        <f ca="1">IFERROR(INDEX(Report!$BE$6:$BE$17, MATCH($P3466, Report!$AZ$6:$AZ$17, 0)), "")</f>
        <v/>
      </c>
      <c r="V3466" s="12" t="str">
        <f t="shared" ca="1" si="269"/>
        <v/>
      </c>
      <c r="X3466" s="12" t="str">
        <f>IF($B3466="", "", IF(OR(ISNUMBER($B3466)=FALSE, $B3466&lt;Report!$AX$6, $B3466&gt;Report!$AY$17), "Red", ""))</f>
        <v/>
      </c>
    </row>
    <row r="3467" spans="1:24" x14ac:dyDescent="0.25">
      <c r="A3467" s="2"/>
      <c r="B3467" s="86"/>
      <c r="C3467" s="87"/>
      <c r="D3467" s="88"/>
      <c r="E3467" s="89"/>
      <c r="F3467" s="90"/>
      <c r="G3467" s="2"/>
      <c r="H3467" s="38" t="str">
        <f t="shared" si="265"/>
        <v/>
      </c>
      <c r="I3467" s="2"/>
      <c r="M3467" s="6" t="str">
        <f t="shared" si="266"/>
        <v/>
      </c>
      <c r="N3467" s="7" t="str">
        <f>IF($D3467="", "", IF(COUNTIF(Budgets!$T$11:$T$20, $D3467)&gt;0, $F$9, IF(COUNTIF(Budgets!$T$22:$T$46, $D3467)&gt;0, $E$9, "")))</f>
        <v/>
      </c>
      <c r="P3467" s="12" t="str">
        <f t="shared" si="267"/>
        <v/>
      </c>
      <c r="R3467" s="12" t="str">
        <f t="shared" si="268"/>
        <v/>
      </c>
      <c r="T3467" s="12" t="str">
        <f ca="1">IFERROR(INDEX(Report!$BE$6:$BE$17, MATCH($P3467, Report!$AZ$6:$AZ$17, 0)), "")</f>
        <v/>
      </c>
      <c r="V3467" s="12" t="str">
        <f t="shared" ca="1" si="269"/>
        <v/>
      </c>
      <c r="X3467" s="12" t="str">
        <f>IF($B3467="", "", IF(OR(ISNUMBER($B3467)=FALSE, $B3467&lt;Report!$AX$6, $B3467&gt;Report!$AY$17), "Red", ""))</f>
        <v/>
      </c>
    </row>
    <row r="3468" spans="1:24" x14ac:dyDescent="0.25">
      <c r="A3468" s="2"/>
      <c r="B3468" s="86"/>
      <c r="C3468" s="87"/>
      <c r="D3468" s="88"/>
      <c r="E3468" s="89"/>
      <c r="F3468" s="90"/>
      <c r="G3468" s="2"/>
      <c r="H3468" s="38" t="str">
        <f t="shared" ref="H3468:H3510" si="270">IF(OR($M3468="", $N3468=""), "", IF($M3468=$N3468, "", $H$9))</f>
        <v/>
      </c>
      <c r="I3468" s="2"/>
      <c r="M3468" s="6" t="str">
        <f t="shared" ref="M3468:M3510" si="271">IF(AND($E3468="", $F3468=""), "", IF(AND(NOT($E3468=""), NOT($F3468="")), "", IF($E3468="", $F$9, IF($F3468="", $E$9, ""))))</f>
        <v/>
      </c>
      <c r="N3468" s="7" t="str">
        <f>IF($D3468="", "", IF(COUNTIF(Budgets!$T$11:$T$20, $D3468)&gt;0, $F$9, IF(COUNTIF(Budgets!$T$22:$T$46, $D3468)&gt;0, $E$9, "")))</f>
        <v/>
      </c>
      <c r="P3468" s="12" t="str">
        <f t="shared" ref="P3468:P3510" si="272">IF($B3468="", "", IFERROR(TEXT($B3468, "mmm yyyy"), ""))</f>
        <v/>
      </c>
      <c r="R3468" s="12" t="str">
        <f t="shared" ref="R3468:R3510" si="273">IF(OR($P3468="", $D3468=""), "", CONCATENATE($D3468, " - ", $P3468))</f>
        <v/>
      </c>
      <c r="T3468" s="12" t="str">
        <f ca="1">IFERROR(INDEX(Report!$BE$6:$BE$17, MATCH($P3468, Report!$AZ$6:$AZ$17, 0)), "")</f>
        <v/>
      </c>
      <c r="V3468" s="12" t="str">
        <f t="shared" ref="V3468:V3510" ca="1" si="274">IF($T3468="X", IF($D3468="", "", $D3468), "")</f>
        <v/>
      </c>
      <c r="X3468" s="12" t="str">
        <f>IF($B3468="", "", IF(OR(ISNUMBER($B3468)=FALSE, $B3468&lt;Report!$AX$6, $B3468&gt;Report!$AY$17), "Red", ""))</f>
        <v/>
      </c>
    </row>
    <row r="3469" spans="1:24" x14ac:dyDescent="0.25">
      <c r="A3469" s="2"/>
      <c r="B3469" s="86"/>
      <c r="C3469" s="87"/>
      <c r="D3469" s="88"/>
      <c r="E3469" s="89"/>
      <c r="F3469" s="90"/>
      <c r="G3469" s="2"/>
      <c r="H3469" s="38" t="str">
        <f t="shared" si="270"/>
        <v/>
      </c>
      <c r="I3469" s="2"/>
      <c r="M3469" s="6" t="str">
        <f t="shared" si="271"/>
        <v/>
      </c>
      <c r="N3469" s="7" t="str">
        <f>IF($D3469="", "", IF(COUNTIF(Budgets!$T$11:$T$20, $D3469)&gt;0, $F$9, IF(COUNTIF(Budgets!$T$22:$T$46, $D3469)&gt;0, $E$9, "")))</f>
        <v/>
      </c>
      <c r="P3469" s="12" t="str">
        <f t="shared" si="272"/>
        <v/>
      </c>
      <c r="R3469" s="12" t="str">
        <f t="shared" si="273"/>
        <v/>
      </c>
      <c r="T3469" s="12" t="str">
        <f ca="1">IFERROR(INDEX(Report!$BE$6:$BE$17, MATCH($P3469, Report!$AZ$6:$AZ$17, 0)), "")</f>
        <v/>
      </c>
      <c r="V3469" s="12" t="str">
        <f t="shared" ca="1" si="274"/>
        <v/>
      </c>
      <c r="X3469" s="12" t="str">
        <f>IF($B3469="", "", IF(OR(ISNUMBER($B3469)=FALSE, $B3469&lt;Report!$AX$6, $B3469&gt;Report!$AY$17), "Red", ""))</f>
        <v/>
      </c>
    </row>
    <row r="3470" spans="1:24" x14ac:dyDescent="0.25">
      <c r="A3470" s="2"/>
      <c r="B3470" s="86"/>
      <c r="C3470" s="87"/>
      <c r="D3470" s="88"/>
      <c r="E3470" s="89"/>
      <c r="F3470" s="90"/>
      <c r="G3470" s="2"/>
      <c r="H3470" s="38" t="str">
        <f t="shared" si="270"/>
        <v/>
      </c>
      <c r="I3470" s="2"/>
      <c r="M3470" s="6" t="str">
        <f t="shared" si="271"/>
        <v/>
      </c>
      <c r="N3470" s="7" t="str">
        <f>IF($D3470="", "", IF(COUNTIF(Budgets!$T$11:$T$20, $D3470)&gt;0, $F$9, IF(COUNTIF(Budgets!$T$22:$T$46, $D3470)&gt;0, $E$9, "")))</f>
        <v/>
      </c>
      <c r="P3470" s="12" t="str">
        <f t="shared" si="272"/>
        <v/>
      </c>
      <c r="R3470" s="12" t="str">
        <f t="shared" si="273"/>
        <v/>
      </c>
      <c r="T3470" s="12" t="str">
        <f ca="1">IFERROR(INDEX(Report!$BE$6:$BE$17, MATCH($P3470, Report!$AZ$6:$AZ$17, 0)), "")</f>
        <v/>
      </c>
      <c r="V3470" s="12" t="str">
        <f t="shared" ca="1" si="274"/>
        <v/>
      </c>
      <c r="X3470" s="12" t="str">
        <f>IF($B3470="", "", IF(OR(ISNUMBER($B3470)=FALSE, $B3470&lt;Report!$AX$6, $B3470&gt;Report!$AY$17), "Red", ""))</f>
        <v/>
      </c>
    </row>
    <row r="3471" spans="1:24" x14ac:dyDescent="0.25">
      <c r="A3471" s="2"/>
      <c r="B3471" s="86"/>
      <c r="C3471" s="87"/>
      <c r="D3471" s="88"/>
      <c r="E3471" s="89"/>
      <c r="F3471" s="90"/>
      <c r="G3471" s="2"/>
      <c r="H3471" s="38" t="str">
        <f t="shared" si="270"/>
        <v/>
      </c>
      <c r="I3471" s="2"/>
      <c r="M3471" s="6" t="str">
        <f t="shared" si="271"/>
        <v/>
      </c>
      <c r="N3471" s="7" t="str">
        <f>IF($D3471="", "", IF(COUNTIF(Budgets!$T$11:$T$20, $D3471)&gt;0, $F$9, IF(COUNTIF(Budgets!$T$22:$T$46, $D3471)&gt;0, $E$9, "")))</f>
        <v/>
      </c>
      <c r="P3471" s="12" t="str">
        <f t="shared" si="272"/>
        <v/>
      </c>
      <c r="R3471" s="12" t="str">
        <f t="shared" si="273"/>
        <v/>
      </c>
      <c r="T3471" s="12" t="str">
        <f ca="1">IFERROR(INDEX(Report!$BE$6:$BE$17, MATCH($P3471, Report!$AZ$6:$AZ$17, 0)), "")</f>
        <v/>
      </c>
      <c r="V3471" s="12" t="str">
        <f t="shared" ca="1" si="274"/>
        <v/>
      </c>
      <c r="X3471" s="12" t="str">
        <f>IF($B3471="", "", IF(OR(ISNUMBER($B3471)=FALSE, $B3471&lt;Report!$AX$6, $B3471&gt;Report!$AY$17), "Red", ""))</f>
        <v/>
      </c>
    </row>
    <row r="3472" spans="1:24" x14ac:dyDescent="0.25">
      <c r="A3472" s="2"/>
      <c r="B3472" s="86"/>
      <c r="C3472" s="87"/>
      <c r="D3472" s="88"/>
      <c r="E3472" s="89"/>
      <c r="F3472" s="90"/>
      <c r="G3472" s="2"/>
      <c r="H3472" s="38" t="str">
        <f t="shared" si="270"/>
        <v/>
      </c>
      <c r="I3472" s="2"/>
      <c r="M3472" s="6" t="str">
        <f t="shared" si="271"/>
        <v/>
      </c>
      <c r="N3472" s="7" t="str">
        <f>IF($D3472="", "", IF(COUNTIF(Budgets!$T$11:$T$20, $D3472)&gt;0, $F$9, IF(COUNTIF(Budgets!$T$22:$T$46, $D3472)&gt;0, $E$9, "")))</f>
        <v/>
      </c>
      <c r="P3472" s="12" t="str">
        <f t="shared" si="272"/>
        <v/>
      </c>
      <c r="R3472" s="12" t="str">
        <f t="shared" si="273"/>
        <v/>
      </c>
      <c r="T3472" s="12" t="str">
        <f ca="1">IFERROR(INDEX(Report!$BE$6:$BE$17, MATCH($P3472, Report!$AZ$6:$AZ$17, 0)), "")</f>
        <v/>
      </c>
      <c r="V3472" s="12" t="str">
        <f t="shared" ca="1" si="274"/>
        <v/>
      </c>
      <c r="X3472" s="12" t="str">
        <f>IF($B3472="", "", IF(OR(ISNUMBER($B3472)=FALSE, $B3472&lt;Report!$AX$6, $B3472&gt;Report!$AY$17), "Red", ""))</f>
        <v/>
      </c>
    </row>
    <row r="3473" spans="1:24" x14ac:dyDescent="0.25">
      <c r="A3473" s="2"/>
      <c r="B3473" s="86"/>
      <c r="C3473" s="87"/>
      <c r="D3473" s="88"/>
      <c r="E3473" s="89"/>
      <c r="F3473" s="90"/>
      <c r="G3473" s="2"/>
      <c r="H3473" s="38" t="str">
        <f t="shared" si="270"/>
        <v/>
      </c>
      <c r="I3473" s="2"/>
      <c r="M3473" s="6" t="str">
        <f t="shared" si="271"/>
        <v/>
      </c>
      <c r="N3473" s="7" t="str">
        <f>IF($D3473="", "", IF(COUNTIF(Budgets!$T$11:$T$20, $D3473)&gt;0, $F$9, IF(COUNTIF(Budgets!$T$22:$T$46, $D3473)&gt;0, $E$9, "")))</f>
        <v/>
      </c>
      <c r="P3473" s="12" t="str">
        <f t="shared" si="272"/>
        <v/>
      </c>
      <c r="R3473" s="12" t="str">
        <f t="shared" si="273"/>
        <v/>
      </c>
      <c r="T3473" s="12" t="str">
        <f ca="1">IFERROR(INDEX(Report!$BE$6:$BE$17, MATCH($P3473, Report!$AZ$6:$AZ$17, 0)), "")</f>
        <v/>
      </c>
      <c r="V3473" s="12" t="str">
        <f t="shared" ca="1" si="274"/>
        <v/>
      </c>
      <c r="X3473" s="12" t="str">
        <f>IF($B3473="", "", IF(OR(ISNUMBER($B3473)=FALSE, $B3473&lt;Report!$AX$6, $B3473&gt;Report!$AY$17), "Red", ""))</f>
        <v/>
      </c>
    </row>
    <row r="3474" spans="1:24" x14ac:dyDescent="0.25">
      <c r="A3474" s="2"/>
      <c r="B3474" s="86"/>
      <c r="C3474" s="87"/>
      <c r="D3474" s="88"/>
      <c r="E3474" s="89"/>
      <c r="F3474" s="90"/>
      <c r="G3474" s="2"/>
      <c r="H3474" s="38" t="str">
        <f t="shared" si="270"/>
        <v/>
      </c>
      <c r="I3474" s="2"/>
      <c r="M3474" s="6" t="str">
        <f t="shared" si="271"/>
        <v/>
      </c>
      <c r="N3474" s="7" t="str">
        <f>IF($D3474="", "", IF(COUNTIF(Budgets!$T$11:$T$20, $D3474)&gt;0, $F$9, IF(COUNTIF(Budgets!$T$22:$T$46, $D3474)&gt;0, $E$9, "")))</f>
        <v/>
      </c>
      <c r="P3474" s="12" t="str">
        <f t="shared" si="272"/>
        <v/>
      </c>
      <c r="R3474" s="12" t="str">
        <f t="shared" si="273"/>
        <v/>
      </c>
      <c r="T3474" s="12" t="str">
        <f ca="1">IFERROR(INDEX(Report!$BE$6:$BE$17, MATCH($P3474, Report!$AZ$6:$AZ$17, 0)), "")</f>
        <v/>
      </c>
      <c r="V3474" s="12" t="str">
        <f t="shared" ca="1" si="274"/>
        <v/>
      </c>
      <c r="X3474" s="12" t="str">
        <f>IF($B3474="", "", IF(OR(ISNUMBER($B3474)=FALSE, $B3474&lt;Report!$AX$6, $B3474&gt;Report!$AY$17), "Red", ""))</f>
        <v/>
      </c>
    </row>
    <row r="3475" spans="1:24" x14ac:dyDescent="0.25">
      <c r="A3475" s="2"/>
      <c r="B3475" s="86"/>
      <c r="C3475" s="87"/>
      <c r="D3475" s="88"/>
      <c r="E3475" s="89"/>
      <c r="F3475" s="90"/>
      <c r="G3475" s="2"/>
      <c r="H3475" s="38" t="str">
        <f t="shared" si="270"/>
        <v/>
      </c>
      <c r="I3475" s="2"/>
      <c r="M3475" s="6" t="str">
        <f t="shared" si="271"/>
        <v/>
      </c>
      <c r="N3475" s="7" t="str">
        <f>IF($D3475="", "", IF(COUNTIF(Budgets!$T$11:$T$20, $D3475)&gt;0, $F$9, IF(COUNTIF(Budgets!$T$22:$T$46, $D3475)&gt;0, $E$9, "")))</f>
        <v/>
      </c>
      <c r="P3475" s="12" t="str">
        <f t="shared" si="272"/>
        <v/>
      </c>
      <c r="R3475" s="12" t="str">
        <f t="shared" si="273"/>
        <v/>
      </c>
      <c r="T3475" s="12" t="str">
        <f ca="1">IFERROR(INDEX(Report!$BE$6:$BE$17, MATCH($P3475, Report!$AZ$6:$AZ$17, 0)), "")</f>
        <v/>
      </c>
      <c r="V3475" s="12" t="str">
        <f t="shared" ca="1" si="274"/>
        <v/>
      </c>
      <c r="X3475" s="12" t="str">
        <f>IF($B3475="", "", IF(OR(ISNUMBER($B3475)=FALSE, $B3475&lt;Report!$AX$6, $B3475&gt;Report!$AY$17), "Red", ""))</f>
        <v/>
      </c>
    </row>
    <row r="3476" spans="1:24" x14ac:dyDescent="0.25">
      <c r="A3476" s="2"/>
      <c r="B3476" s="86"/>
      <c r="C3476" s="87"/>
      <c r="D3476" s="88"/>
      <c r="E3476" s="89"/>
      <c r="F3476" s="90"/>
      <c r="G3476" s="2"/>
      <c r="H3476" s="38" t="str">
        <f t="shared" si="270"/>
        <v/>
      </c>
      <c r="I3476" s="2"/>
      <c r="M3476" s="6" t="str">
        <f t="shared" si="271"/>
        <v/>
      </c>
      <c r="N3476" s="7" t="str">
        <f>IF($D3476="", "", IF(COUNTIF(Budgets!$T$11:$T$20, $D3476)&gt;0, $F$9, IF(COUNTIF(Budgets!$T$22:$T$46, $D3476)&gt;0, $E$9, "")))</f>
        <v/>
      </c>
      <c r="P3476" s="12" t="str">
        <f t="shared" si="272"/>
        <v/>
      </c>
      <c r="R3476" s="12" t="str">
        <f t="shared" si="273"/>
        <v/>
      </c>
      <c r="T3476" s="12" t="str">
        <f ca="1">IFERROR(INDEX(Report!$BE$6:$BE$17, MATCH($P3476, Report!$AZ$6:$AZ$17, 0)), "")</f>
        <v/>
      </c>
      <c r="V3476" s="12" t="str">
        <f t="shared" ca="1" si="274"/>
        <v/>
      </c>
      <c r="X3476" s="12" t="str">
        <f>IF($B3476="", "", IF(OR(ISNUMBER($B3476)=FALSE, $B3476&lt;Report!$AX$6, $B3476&gt;Report!$AY$17), "Red", ""))</f>
        <v/>
      </c>
    </row>
    <row r="3477" spans="1:24" x14ac:dyDescent="0.25">
      <c r="A3477" s="2"/>
      <c r="B3477" s="86"/>
      <c r="C3477" s="87"/>
      <c r="D3477" s="88"/>
      <c r="E3477" s="89"/>
      <c r="F3477" s="90"/>
      <c r="G3477" s="2"/>
      <c r="H3477" s="38" t="str">
        <f t="shared" si="270"/>
        <v/>
      </c>
      <c r="I3477" s="2"/>
      <c r="M3477" s="6" t="str">
        <f t="shared" si="271"/>
        <v/>
      </c>
      <c r="N3477" s="7" t="str">
        <f>IF($D3477="", "", IF(COUNTIF(Budgets!$T$11:$T$20, $D3477)&gt;0, $F$9, IF(COUNTIF(Budgets!$T$22:$T$46, $D3477)&gt;0, $E$9, "")))</f>
        <v/>
      </c>
      <c r="P3477" s="12" t="str">
        <f t="shared" si="272"/>
        <v/>
      </c>
      <c r="R3477" s="12" t="str">
        <f t="shared" si="273"/>
        <v/>
      </c>
      <c r="T3477" s="12" t="str">
        <f ca="1">IFERROR(INDEX(Report!$BE$6:$BE$17, MATCH($P3477, Report!$AZ$6:$AZ$17, 0)), "")</f>
        <v/>
      </c>
      <c r="V3477" s="12" t="str">
        <f t="shared" ca="1" si="274"/>
        <v/>
      </c>
      <c r="X3477" s="12" t="str">
        <f>IF($B3477="", "", IF(OR(ISNUMBER($B3477)=FALSE, $B3477&lt;Report!$AX$6, $B3477&gt;Report!$AY$17), "Red", ""))</f>
        <v/>
      </c>
    </row>
    <row r="3478" spans="1:24" x14ac:dyDescent="0.25">
      <c r="A3478" s="2"/>
      <c r="B3478" s="86"/>
      <c r="C3478" s="87"/>
      <c r="D3478" s="88"/>
      <c r="E3478" s="89"/>
      <c r="F3478" s="90"/>
      <c r="G3478" s="2"/>
      <c r="H3478" s="38" t="str">
        <f t="shared" si="270"/>
        <v/>
      </c>
      <c r="I3478" s="2"/>
      <c r="M3478" s="6" t="str">
        <f t="shared" si="271"/>
        <v/>
      </c>
      <c r="N3478" s="7" t="str">
        <f>IF($D3478="", "", IF(COUNTIF(Budgets!$T$11:$T$20, $D3478)&gt;0, $F$9, IF(COUNTIF(Budgets!$T$22:$T$46, $D3478)&gt;0, $E$9, "")))</f>
        <v/>
      </c>
      <c r="P3478" s="12" t="str">
        <f t="shared" si="272"/>
        <v/>
      </c>
      <c r="R3478" s="12" t="str">
        <f t="shared" si="273"/>
        <v/>
      </c>
      <c r="T3478" s="12" t="str">
        <f ca="1">IFERROR(INDEX(Report!$BE$6:$BE$17, MATCH($P3478, Report!$AZ$6:$AZ$17, 0)), "")</f>
        <v/>
      </c>
      <c r="V3478" s="12" t="str">
        <f t="shared" ca="1" si="274"/>
        <v/>
      </c>
      <c r="X3478" s="12" t="str">
        <f>IF($B3478="", "", IF(OR(ISNUMBER($B3478)=FALSE, $B3478&lt;Report!$AX$6, $B3478&gt;Report!$AY$17), "Red", ""))</f>
        <v/>
      </c>
    </row>
    <row r="3479" spans="1:24" x14ac:dyDescent="0.25">
      <c r="A3479" s="2"/>
      <c r="B3479" s="86"/>
      <c r="C3479" s="87"/>
      <c r="D3479" s="88"/>
      <c r="E3479" s="89"/>
      <c r="F3479" s="90"/>
      <c r="G3479" s="2"/>
      <c r="H3479" s="38" t="str">
        <f t="shared" si="270"/>
        <v/>
      </c>
      <c r="I3479" s="2"/>
      <c r="M3479" s="6" t="str">
        <f t="shared" si="271"/>
        <v/>
      </c>
      <c r="N3479" s="7" t="str">
        <f>IF($D3479="", "", IF(COUNTIF(Budgets!$T$11:$T$20, $D3479)&gt;0, $F$9, IF(COUNTIF(Budgets!$T$22:$T$46, $D3479)&gt;0, $E$9, "")))</f>
        <v/>
      </c>
      <c r="P3479" s="12" t="str">
        <f t="shared" si="272"/>
        <v/>
      </c>
      <c r="R3479" s="12" t="str">
        <f t="shared" si="273"/>
        <v/>
      </c>
      <c r="T3479" s="12" t="str">
        <f ca="1">IFERROR(INDEX(Report!$BE$6:$BE$17, MATCH($P3479, Report!$AZ$6:$AZ$17, 0)), "")</f>
        <v/>
      </c>
      <c r="V3479" s="12" t="str">
        <f t="shared" ca="1" si="274"/>
        <v/>
      </c>
      <c r="X3479" s="12" t="str">
        <f>IF($B3479="", "", IF(OR(ISNUMBER($B3479)=FALSE, $B3479&lt;Report!$AX$6, $B3479&gt;Report!$AY$17), "Red", ""))</f>
        <v/>
      </c>
    </row>
    <row r="3480" spans="1:24" x14ac:dyDescent="0.25">
      <c r="A3480" s="2"/>
      <c r="B3480" s="86"/>
      <c r="C3480" s="87"/>
      <c r="D3480" s="88"/>
      <c r="E3480" s="89"/>
      <c r="F3480" s="90"/>
      <c r="G3480" s="2"/>
      <c r="H3480" s="38" t="str">
        <f t="shared" si="270"/>
        <v/>
      </c>
      <c r="I3480" s="2"/>
      <c r="M3480" s="6" t="str">
        <f t="shared" si="271"/>
        <v/>
      </c>
      <c r="N3480" s="7" t="str">
        <f>IF($D3480="", "", IF(COUNTIF(Budgets!$T$11:$T$20, $D3480)&gt;0, $F$9, IF(COUNTIF(Budgets!$T$22:$T$46, $D3480)&gt;0, $E$9, "")))</f>
        <v/>
      </c>
      <c r="P3480" s="12" t="str">
        <f t="shared" si="272"/>
        <v/>
      </c>
      <c r="R3480" s="12" t="str">
        <f t="shared" si="273"/>
        <v/>
      </c>
      <c r="T3480" s="12" t="str">
        <f ca="1">IFERROR(INDEX(Report!$BE$6:$BE$17, MATCH($P3480, Report!$AZ$6:$AZ$17, 0)), "")</f>
        <v/>
      </c>
      <c r="V3480" s="12" t="str">
        <f t="shared" ca="1" si="274"/>
        <v/>
      </c>
      <c r="X3480" s="12" t="str">
        <f>IF($B3480="", "", IF(OR(ISNUMBER($B3480)=FALSE, $B3480&lt;Report!$AX$6, $B3480&gt;Report!$AY$17), "Red", ""))</f>
        <v/>
      </c>
    </row>
    <row r="3481" spans="1:24" x14ac:dyDescent="0.25">
      <c r="A3481" s="2"/>
      <c r="B3481" s="86"/>
      <c r="C3481" s="87"/>
      <c r="D3481" s="88"/>
      <c r="E3481" s="89"/>
      <c r="F3481" s="90"/>
      <c r="G3481" s="2"/>
      <c r="H3481" s="38" t="str">
        <f t="shared" si="270"/>
        <v/>
      </c>
      <c r="I3481" s="2"/>
      <c r="M3481" s="6" t="str">
        <f t="shared" si="271"/>
        <v/>
      </c>
      <c r="N3481" s="7" t="str">
        <f>IF($D3481="", "", IF(COUNTIF(Budgets!$T$11:$T$20, $D3481)&gt;0, $F$9, IF(COUNTIF(Budgets!$T$22:$T$46, $D3481)&gt;0, $E$9, "")))</f>
        <v/>
      </c>
      <c r="P3481" s="12" t="str">
        <f t="shared" si="272"/>
        <v/>
      </c>
      <c r="R3481" s="12" t="str">
        <f t="shared" si="273"/>
        <v/>
      </c>
      <c r="T3481" s="12" t="str">
        <f ca="1">IFERROR(INDEX(Report!$BE$6:$BE$17, MATCH($P3481, Report!$AZ$6:$AZ$17, 0)), "")</f>
        <v/>
      </c>
      <c r="V3481" s="12" t="str">
        <f t="shared" ca="1" si="274"/>
        <v/>
      </c>
      <c r="X3481" s="12" t="str">
        <f>IF($B3481="", "", IF(OR(ISNUMBER($B3481)=FALSE, $B3481&lt;Report!$AX$6, $B3481&gt;Report!$AY$17), "Red", ""))</f>
        <v/>
      </c>
    </row>
    <row r="3482" spans="1:24" x14ac:dyDescent="0.25">
      <c r="A3482" s="2"/>
      <c r="B3482" s="86"/>
      <c r="C3482" s="87"/>
      <c r="D3482" s="88"/>
      <c r="E3482" s="89"/>
      <c r="F3482" s="90"/>
      <c r="G3482" s="2"/>
      <c r="H3482" s="38" t="str">
        <f t="shared" si="270"/>
        <v/>
      </c>
      <c r="I3482" s="2"/>
      <c r="M3482" s="6" t="str">
        <f t="shared" si="271"/>
        <v/>
      </c>
      <c r="N3482" s="7" t="str">
        <f>IF($D3482="", "", IF(COUNTIF(Budgets!$T$11:$T$20, $D3482)&gt;0, $F$9, IF(COUNTIF(Budgets!$T$22:$T$46, $D3482)&gt;0, $E$9, "")))</f>
        <v/>
      </c>
      <c r="P3482" s="12" t="str">
        <f t="shared" si="272"/>
        <v/>
      </c>
      <c r="R3482" s="12" t="str">
        <f t="shared" si="273"/>
        <v/>
      </c>
      <c r="T3482" s="12" t="str">
        <f ca="1">IFERROR(INDEX(Report!$BE$6:$BE$17, MATCH($P3482, Report!$AZ$6:$AZ$17, 0)), "")</f>
        <v/>
      </c>
      <c r="V3482" s="12" t="str">
        <f t="shared" ca="1" si="274"/>
        <v/>
      </c>
      <c r="X3482" s="12" t="str">
        <f>IF($B3482="", "", IF(OR(ISNUMBER($B3482)=FALSE, $B3482&lt;Report!$AX$6, $B3482&gt;Report!$AY$17), "Red", ""))</f>
        <v/>
      </c>
    </row>
    <row r="3483" spans="1:24" x14ac:dyDescent="0.25">
      <c r="A3483" s="2"/>
      <c r="B3483" s="86"/>
      <c r="C3483" s="87"/>
      <c r="D3483" s="88"/>
      <c r="E3483" s="89"/>
      <c r="F3483" s="90"/>
      <c r="G3483" s="2"/>
      <c r="H3483" s="38" t="str">
        <f t="shared" si="270"/>
        <v/>
      </c>
      <c r="I3483" s="2"/>
      <c r="M3483" s="6" t="str">
        <f t="shared" si="271"/>
        <v/>
      </c>
      <c r="N3483" s="7" t="str">
        <f>IF($D3483="", "", IF(COUNTIF(Budgets!$T$11:$T$20, $D3483)&gt;0, $F$9, IF(COUNTIF(Budgets!$T$22:$T$46, $D3483)&gt;0, $E$9, "")))</f>
        <v/>
      </c>
      <c r="P3483" s="12" t="str">
        <f t="shared" si="272"/>
        <v/>
      </c>
      <c r="R3483" s="12" t="str">
        <f t="shared" si="273"/>
        <v/>
      </c>
      <c r="T3483" s="12" t="str">
        <f ca="1">IFERROR(INDEX(Report!$BE$6:$BE$17, MATCH($P3483, Report!$AZ$6:$AZ$17, 0)), "")</f>
        <v/>
      </c>
      <c r="V3483" s="12" t="str">
        <f t="shared" ca="1" si="274"/>
        <v/>
      </c>
      <c r="X3483" s="12" t="str">
        <f>IF($B3483="", "", IF(OR(ISNUMBER($B3483)=FALSE, $B3483&lt;Report!$AX$6, $B3483&gt;Report!$AY$17), "Red", ""))</f>
        <v/>
      </c>
    </row>
    <row r="3484" spans="1:24" x14ac:dyDescent="0.25">
      <c r="A3484" s="2"/>
      <c r="B3484" s="86"/>
      <c r="C3484" s="87"/>
      <c r="D3484" s="88"/>
      <c r="E3484" s="89"/>
      <c r="F3484" s="90"/>
      <c r="G3484" s="2"/>
      <c r="H3484" s="38" t="str">
        <f t="shared" si="270"/>
        <v/>
      </c>
      <c r="I3484" s="2"/>
      <c r="M3484" s="6" t="str">
        <f t="shared" si="271"/>
        <v/>
      </c>
      <c r="N3484" s="7" t="str">
        <f>IF($D3484="", "", IF(COUNTIF(Budgets!$T$11:$T$20, $D3484)&gt;0, $F$9, IF(COUNTIF(Budgets!$T$22:$T$46, $D3484)&gt;0, $E$9, "")))</f>
        <v/>
      </c>
      <c r="P3484" s="12" t="str">
        <f t="shared" si="272"/>
        <v/>
      </c>
      <c r="R3484" s="12" t="str">
        <f t="shared" si="273"/>
        <v/>
      </c>
      <c r="T3484" s="12" t="str">
        <f ca="1">IFERROR(INDEX(Report!$BE$6:$BE$17, MATCH($P3484, Report!$AZ$6:$AZ$17, 0)), "")</f>
        <v/>
      </c>
      <c r="V3484" s="12" t="str">
        <f t="shared" ca="1" si="274"/>
        <v/>
      </c>
      <c r="X3484" s="12" t="str">
        <f>IF($B3484="", "", IF(OR(ISNUMBER($B3484)=FALSE, $B3484&lt;Report!$AX$6, $B3484&gt;Report!$AY$17), "Red", ""))</f>
        <v/>
      </c>
    </row>
    <row r="3485" spans="1:24" x14ac:dyDescent="0.25">
      <c r="A3485" s="2"/>
      <c r="B3485" s="86"/>
      <c r="C3485" s="87"/>
      <c r="D3485" s="88"/>
      <c r="E3485" s="89"/>
      <c r="F3485" s="90"/>
      <c r="G3485" s="2"/>
      <c r="H3485" s="38" t="str">
        <f t="shared" si="270"/>
        <v/>
      </c>
      <c r="I3485" s="2"/>
      <c r="M3485" s="6" t="str">
        <f t="shared" si="271"/>
        <v/>
      </c>
      <c r="N3485" s="7" t="str">
        <f>IF($D3485="", "", IF(COUNTIF(Budgets!$T$11:$T$20, $D3485)&gt;0, $F$9, IF(COUNTIF(Budgets!$T$22:$T$46, $D3485)&gt;0, $E$9, "")))</f>
        <v/>
      </c>
      <c r="P3485" s="12" t="str">
        <f t="shared" si="272"/>
        <v/>
      </c>
      <c r="R3485" s="12" t="str">
        <f t="shared" si="273"/>
        <v/>
      </c>
      <c r="T3485" s="12" t="str">
        <f ca="1">IFERROR(INDEX(Report!$BE$6:$BE$17, MATCH($P3485, Report!$AZ$6:$AZ$17, 0)), "")</f>
        <v/>
      </c>
      <c r="V3485" s="12" t="str">
        <f t="shared" ca="1" si="274"/>
        <v/>
      </c>
      <c r="X3485" s="12" t="str">
        <f>IF($B3485="", "", IF(OR(ISNUMBER($B3485)=FALSE, $B3485&lt;Report!$AX$6, $B3485&gt;Report!$AY$17), "Red", ""))</f>
        <v/>
      </c>
    </row>
    <row r="3486" spans="1:24" x14ac:dyDescent="0.25">
      <c r="A3486" s="2"/>
      <c r="B3486" s="86"/>
      <c r="C3486" s="87"/>
      <c r="D3486" s="88"/>
      <c r="E3486" s="89"/>
      <c r="F3486" s="90"/>
      <c r="G3486" s="2"/>
      <c r="H3486" s="38" t="str">
        <f t="shared" si="270"/>
        <v/>
      </c>
      <c r="I3486" s="2"/>
      <c r="M3486" s="6" t="str">
        <f t="shared" si="271"/>
        <v/>
      </c>
      <c r="N3486" s="7" t="str">
        <f>IF($D3486="", "", IF(COUNTIF(Budgets!$T$11:$T$20, $D3486)&gt;0, $F$9, IF(COUNTIF(Budgets!$T$22:$T$46, $D3486)&gt;0, $E$9, "")))</f>
        <v/>
      </c>
      <c r="P3486" s="12" t="str">
        <f t="shared" si="272"/>
        <v/>
      </c>
      <c r="R3486" s="12" t="str">
        <f t="shared" si="273"/>
        <v/>
      </c>
      <c r="T3486" s="12" t="str">
        <f ca="1">IFERROR(INDEX(Report!$BE$6:$BE$17, MATCH($P3486, Report!$AZ$6:$AZ$17, 0)), "")</f>
        <v/>
      </c>
      <c r="V3486" s="12" t="str">
        <f t="shared" ca="1" si="274"/>
        <v/>
      </c>
      <c r="X3486" s="12" t="str">
        <f>IF($B3486="", "", IF(OR(ISNUMBER($B3486)=FALSE, $B3486&lt;Report!$AX$6, $B3486&gt;Report!$AY$17), "Red", ""))</f>
        <v/>
      </c>
    </row>
    <row r="3487" spans="1:24" x14ac:dyDescent="0.25">
      <c r="A3487" s="2"/>
      <c r="B3487" s="86"/>
      <c r="C3487" s="87"/>
      <c r="D3487" s="88"/>
      <c r="E3487" s="89"/>
      <c r="F3487" s="90"/>
      <c r="G3487" s="2"/>
      <c r="H3487" s="38" t="str">
        <f t="shared" si="270"/>
        <v/>
      </c>
      <c r="I3487" s="2"/>
      <c r="M3487" s="6" t="str">
        <f t="shared" si="271"/>
        <v/>
      </c>
      <c r="N3487" s="7" t="str">
        <f>IF($D3487="", "", IF(COUNTIF(Budgets!$T$11:$T$20, $D3487)&gt;0, $F$9, IF(COUNTIF(Budgets!$T$22:$T$46, $D3487)&gt;0, $E$9, "")))</f>
        <v/>
      </c>
      <c r="P3487" s="12" t="str">
        <f t="shared" si="272"/>
        <v/>
      </c>
      <c r="R3487" s="12" t="str">
        <f t="shared" si="273"/>
        <v/>
      </c>
      <c r="T3487" s="12" t="str">
        <f ca="1">IFERROR(INDEX(Report!$BE$6:$BE$17, MATCH($P3487, Report!$AZ$6:$AZ$17, 0)), "")</f>
        <v/>
      </c>
      <c r="V3487" s="12" t="str">
        <f t="shared" ca="1" si="274"/>
        <v/>
      </c>
      <c r="X3487" s="12" t="str">
        <f>IF($B3487="", "", IF(OR(ISNUMBER($B3487)=FALSE, $B3487&lt;Report!$AX$6, $B3487&gt;Report!$AY$17), "Red", ""))</f>
        <v/>
      </c>
    </row>
    <row r="3488" spans="1:24" x14ac:dyDescent="0.25">
      <c r="A3488" s="2"/>
      <c r="B3488" s="86"/>
      <c r="C3488" s="87"/>
      <c r="D3488" s="88"/>
      <c r="E3488" s="89"/>
      <c r="F3488" s="90"/>
      <c r="G3488" s="2"/>
      <c r="H3488" s="38" t="str">
        <f t="shared" si="270"/>
        <v/>
      </c>
      <c r="I3488" s="2"/>
      <c r="M3488" s="6" t="str">
        <f t="shared" si="271"/>
        <v/>
      </c>
      <c r="N3488" s="7" t="str">
        <f>IF($D3488="", "", IF(COUNTIF(Budgets!$T$11:$T$20, $D3488)&gt;0, $F$9, IF(COUNTIF(Budgets!$T$22:$T$46, $D3488)&gt;0, $E$9, "")))</f>
        <v/>
      </c>
      <c r="P3488" s="12" t="str">
        <f t="shared" si="272"/>
        <v/>
      </c>
      <c r="R3488" s="12" t="str">
        <f t="shared" si="273"/>
        <v/>
      </c>
      <c r="T3488" s="12" t="str">
        <f ca="1">IFERROR(INDEX(Report!$BE$6:$BE$17, MATCH($P3488, Report!$AZ$6:$AZ$17, 0)), "")</f>
        <v/>
      </c>
      <c r="V3488" s="12" t="str">
        <f t="shared" ca="1" si="274"/>
        <v/>
      </c>
      <c r="X3488" s="12" t="str">
        <f>IF($B3488="", "", IF(OR(ISNUMBER($B3488)=FALSE, $B3488&lt;Report!$AX$6, $B3488&gt;Report!$AY$17), "Red", ""))</f>
        <v/>
      </c>
    </row>
    <row r="3489" spans="1:24" x14ac:dyDescent="0.25">
      <c r="A3489" s="2"/>
      <c r="B3489" s="86"/>
      <c r="C3489" s="87"/>
      <c r="D3489" s="88"/>
      <c r="E3489" s="89"/>
      <c r="F3489" s="90"/>
      <c r="G3489" s="2"/>
      <c r="H3489" s="38" t="str">
        <f t="shared" si="270"/>
        <v/>
      </c>
      <c r="I3489" s="2"/>
      <c r="M3489" s="6" t="str">
        <f t="shared" si="271"/>
        <v/>
      </c>
      <c r="N3489" s="7" t="str">
        <f>IF($D3489="", "", IF(COUNTIF(Budgets!$T$11:$T$20, $D3489)&gt;0, $F$9, IF(COUNTIF(Budgets!$T$22:$T$46, $D3489)&gt;0, $E$9, "")))</f>
        <v/>
      </c>
      <c r="P3489" s="12" t="str">
        <f t="shared" si="272"/>
        <v/>
      </c>
      <c r="R3489" s="12" t="str">
        <f t="shared" si="273"/>
        <v/>
      </c>
      <c r="T3489" s="12" t="str">
        <f ca="1">IFERROR(INDEX(Report!$BE$6:$BE$17, MATCH($P3489, Report!$AZ$6:$AZ$17, 0)), "")</f>
        <v/>
      </c>
      <c r="V3489" s="12" t="str">
        <f t="shared" ca="1" si="274"/>
        <v/>
      </c>
      <c r="X3489" s="12" t="str">
        <f>IF($B3489="", "", IF(OR(ISNUMBER($B3489)=FALSE, $B3489&lt;Report!$AX$6, $B3489&gt;Report!$AY$17), "Red", ""))</f>
        <v/>
      </c>
    </row>
    <row r="3490" spans="1:24" x14ac:dyDescent="0.25">
      <c r="A3490" s="2"/>
      <c r="B3490" s="86"/>
      <c r="C3490" s="87"/>
      <c r="D3490" s="88"/>
      <c r="E3490" s="89"/>
      <c r="F3490" s="90"/>
      <c r="G3490" s="2"/>
      <c r="H3490" s="38" t="str">
        <f t="shared" si="270"/>
        <v/>
      </c>
      <c r="I3490" s="2"/>
      <c r="M3490" s="6" t="str">
        <f t="shared" si="271"/>
        <v/>
      </c>
      <c r="N3490" s="7" t="str">
        <f>IF($D3490="", "", IF(COUNTIF(Budgets!$T$11:$T$20, $D3490)&gt;0, $F$9, IF(COUNTIF(Budgets!$T$22:$T$46, $D3490)&gt;0, $E$9, "")))</f>
        <v/>
      </c>
      <c r="P3490" s="12" t="str">
        <f t="shared" si="272"/>
        <v/>
      </c>
      <c r="R3490" s="12" t="str">
        <f t="shared" si="273"/>
        <v/>
      </c>
      <c r="T3490" s="12" t="str">
        <f ca="1">IFERROR(INDEX(Report!$BE$6:$BE$17, MATCH($P3490, Report!$AZ$6:$AZ$17, 0)), "")</f>
        <v/>
      </c>
      <c r="V3490" s="12" t="str">
        <f t="shared" ca="1" si="274"/>
        <v/>
      </c>
      <c r="X3490" s="12" t="str">
        <f>IF($B3490="", "", IF(OR(ISNUMBER($B3490)=FALSE, $B3490&lt;Report!$AX$6, $B3490&gt;Report!$AY$17), "Red", ""))</f>
        <v/>
      </c>
    </row>
    <row r="3491" spans="1:24" x14ac:dyDescent="0.25">
      <c r="A3491" s="2"/>
      <c r="B3491" s="86"/>
      <c r="C3491" s="87"/>
      <c r="D3491" s="88"/>
      <c r="E3491" s="89"/>
      <c r="F3491" s="90"/>
      <c r="G3491" s="2"/>
      <c r="H3491" s="38" t="str">
        <f t="shared" si="270"/>
        <v/>
      </c>
      <c r="I3491" s="2"/>
      <c r="M3491" s="6" t="str">
        <f t="shared" si="271"/>
        <v/>
      </c>
      <c r="N3491" s="7" t="str">
        <f>IF($D3491="", "", IF(COUNTIF(Budgets!$T$11:$T$20, $D3491)&gt;0, $F$9, IF(COUNTIF(Budgets!$T$22:$T$46, $D3491)&gt;0, $E$9, "")))</f>
        <v/>
      </c>
      <c r="P3491" s="12" t="str">
        <f t="shared" si="272"/>
        <v/>
      </c>
      <c r="R3491" s="12" t="str">
        <f t="shared" si="273"/>
        <v/>
      </c>
      <c r="T3491" s="12" t="str">
        <f ca="1">IFERROR(INDEX(Report!$BE$6:$BE$17, MATCH($P3491, Report!$AZ$6:$AZ$17, 0)), "")</f>
        <v/>
      </c>
      <c r="V3491" s="12" t="str">
        <f t="shared" ca="1" si="274"/>
        <v/>
      </c>
      <c r="X3491" s="12" t="str">
        <f>IF($B3491="", "", IF(OR(ISNUMBER($B3491)=FALSE, $B3491&lt;Report!$AX$6, $B3491&gt;Report!$AY$17), "Red", ""))</f>
        <v/>
      </c>
    </row>
    <row r="3492" spans="1:24" x14ac:dyDescent="0.25">
      <c r="A3492" s="2"/>
      <c r="B3492" s="86"/>
      <c r="C3492" s="87"/>
      <c r="D3492" s="88"/>
      <c r="E3492" s="89"/>
      <c r="F3492" s="90"/>
      <c r="G3492" s="2"/>
      <c r="H3492" s="38" t="str">
        <f t="shared" si="270"/>
        <v/>
      </c>
      <c r="I3492" s="2"/>
      <c r="M3492" s="6" t="str">
        <f t="shared" si="271"/>
        <v/>
      </c>
      <c r="N3492" s="7" t="str">
        <f>IF($D3492="", "", IF(COUNTIF(Budgets!$T$11:$T$20, $D3492)&gt;0, $F$9, IF(COUNTIF(Budgets!$T$22:$T$46, $D3492)&gt;0, $E$9, "")))</f>
        <v/>
      </c>
      <c r="P3492" s="12" t="str">
        <f t="shared" si="272"/>
        <v/>
      </c>
      <c r="R3492" s="12" t="str">
        <f t="shared" si="273"/>
        <v/>
      </c>
      <c r="T3492" s="12" t="str">
        <f ca="1">IFERROR(INDEX(Report!$BE$6:$BE$17, MATCH($P3492, Report!$AZ$6:$AZ$17, 0)), "")</f>
        <v/>
      </c>
      <c r="V3492" s="12" t="str">
        <f t="shared" ca="1" si="274"/>
        <v/>
      </c>
      <c r="X3492" s="12" t="str">
        <f>IF($B3492="", "", IF(OR(ISNUMBER($B3492)=FALSE, $B3492&lt;Report!$AX$6, $B3492&gt;Report!$AY$17), "Red", ""))</f>
        <v/>
      </c>
    </row>
    <row r="3493" spans="1:24" x14ac:dyDescent="0.25">
      <c r="A3493" s="2"/>
      <c r="B3493" s="86"/>
      <c r="C3493" s="87"/>
      <c r="D3493" s="88"/>
      <c r="E3493" s="89"/>
      <c r="F3493" s="90"/>
      <c r="G3493" s="2"/>
      <c r="H3493" s="38" t="str">
        <f t="shared" si="270"/>
        <v/>
      </c>
      <c r="I3493" s="2"/>
      <c r="M3493" s="6" t="str">
        <f t="shared" si="271"/>
        <v/>
      </c>
      <c r="N3493" s="7" t="str">
        <f>IF($D3493="", "", IF(COUNTIF(Budgets!$T$11:$T$20, $D3493)&gt;0, $F$9, IF(COUNTIF(Budgets!$T$22:$T$46, $D3493)&gt;0, $E$9, "")))</f>
        <v/>
      </c>
      <c r="P3493" s="12" t="str">
        <f t="shared" si="272"/>
        <v/>
      </c>
      <c r="R3493" s="12" t="str">
        <f t="shared" si="273"/>
        <v/>
      </c>
      <c r="T3493" s="12" t="str">
        <f ca="1">IFERROR(INDEX(Report!$BE$6:$BE$17, MATCH($P3493, Report!$AZ$6:$AZ$17, 0)), "")</f>
        <v/>
      </c>
      <c r="V3493" s="12" t="str">
        <f t="shared" ca="1" si="274"/>
        <v/>
      </c>
      <c r="X3493" s="12" t="str">
        <f>IF($B3493="", "", IF(OR(ISNUMBER($B3493)=FALSE, $B3493&lt;Report!$AX$6, $B3493&gt;Report!$AY$17), "Red", ""))</f>
        <v/>
      </c>
    </row>
    <row r="3494" spans="1:24" x14ac:dyDescent="0.25">
      <c r="A3494" s="2"/>
      <c r="B3494" s="86"/>
      <c r="C3494" s="87"/>
      <c r="D3494" s="88"/>
      <c r="E3494" s="89"/>
      <c r="F3494" s="90"/>
      <c r="G3494" s="2"/>
      <c r="H3494" s="38" t="str">
        <f t="shared" si="270"/>
        <v/>
      </c>
      <c r="I3494" s="2"/>
      <c r="M3494" s="6" t="str">
        <f t="shared" si="271"/>
        <v/>
      </c>
      <c r="N3494" s="7" t="str">
        <f>IF($D3494="", "", IF(COUNTIF(Budgets!$T$11:$T$20, $D3494)&gt;0, $F$9, IF(COUNTIF(Budgets!$T$22:$T$46, $D3494)&gt;0, $E$9, "")))</f>
        <v/>
      </c>
      <c r="P3494" s="12" t="str">
        <f t="shared" si="272"/>
        <v/>
      </c>
      <c r="R3494" s="12" t="str">
        <f t="shared" si="273"/>
        <v/>
      </c>
      <c r="T3494" s="12" t="str">
        <f ca="1">IFERROR(INDEX(Report!$BE$6:$BE$17, MATCH($P3494, Report!$AZ$6:$AZ$17, 0)), "")</f>
        <v/>
      </c>
      <c r="V3494" s="12" t="str">
        <f t="shared" ca="1" si="274"/>
        <v/>
      </c>
      <c r="X3494" s="12" t="str">
        <f>IF($B3494="", "", IF(OR(ISNUMBER($B3494)=FALSE, $B3494&lt;Report!$AX$6, $B3494&gt;Report!$AY$17), "Red", ""))</f>
        <v/>
      </c>
    </row>
    <row r="3495" spans="1:24" x14ac:dyDescent="0.25">
      <c r="A3495" s="2"/>
      <c r="B3495" s="86"/>
      <c r="C3495" s="87"/>
      <c r="D3495" s="88"/>
      <c r="E3495" s="89"/>
      <c r="F3495" s="90"/>
      <c r="G3495" s="2"/>
      <c r="H3495" s="38" t="str">
        <f t="shared" si="270"/>
        <v/>
      </c>
      <c r="I3495" s="2"/>
      <c r="M3495" s="6" t="str">
        <f t="shared" si="271"/>
        <v/>
      </c>
      <c r="N3495" s="7" t="str">
        <f>IF($D3495="", "", IF(COUNTIF(Budgets!$T$11:$T$20, $D3495)&gt;0, $F$9, IF(COUNTIF(Budgets!$T$22:$T$46, $D3495)&gt;0, $E$9, "")))</f>
        <v/>
      </c>
      <c r="P3495" s="12" t="str">
        <f t="shared" si="272"/>
        <v/>
      </c>
      <c r="R3495" s="12" t="str">
        <f t="shared" si="273"/>
        <v/>
      </c>
      <c r="T3495" s="12" t="str">
        <f ca="1">IFERROR(INDEX(Report!$BE$6:$BE$17, MATCH($P3495, Report!$AZ$6:$AZ$17, 0)), "")</f>
        <v/>
      </c>
      <c r="V3495" s="12" t="str">
        <f t="shared" ca="1" si="274"/>
        <v/>
      </c>
      <c r="X3495" s="12" t="str">
        <f>IF($B3495="", "", IF(OR(ISNUMBER($B3495)=FALSE, $B3495&lt;Report!$AX$6, $B3495&gt;Report!$AY$17), "Red", ""))</f>
        <v/>
      </c>
    </row>
    <row r="3496" spans="1:24" x14ac:dyDescent="0.25">
      <c r="A3496" s="2"/>
      <c r="B3496" s="86"/>
      <c r="C3496" s="87"/>
      <c r="D3496" s="88"/>
      <c r="E3496" s="89"/>
      <c r="F3496" s="90"/>
      <c r="G3496" s="2"/>
      <c r="H3496" s="38" t="str">
        <f t="shared" si="270"/>
        <v/>
      </c>
      <c r="I3496" s="2"/>
      <c r="M3496" s="6" t="str">
        <f t="shared" si="271"/>
        <v/>
      </c>
      <c r="N3496" s="7" t="str">
        <f>IF($D3496="", "", IF(COUNTIF(Budgets!$T$11:$T$20, $D3496)&gt;0, $F$9, IF(COUNTIF(Budgets!$T$22:$T$46, $D3496)&gt;0, $E$9, "")))</f>
        <v/>
      </c>
      <c r="P3496" s="12" t="str">
        <f t="shared" si="272"/>
        <v/>
      </c>
      <c r="R3496" s="12" t="str">
        <f t="shared" si="273"/>
        <v/>
      </c>
      <c r="T3496" s="12" t="str">
        <f ca="1">IFERROR(INDEX(Report!$BE$6:$BE$17, MATCH($P3496, Report!$AZ$6:$AZ$17, 0)), "")</f>
        <v/>
      </c>
      <c r="V3496" s="12" t="str">
        <f t="shared" ca="1" si="274"/>
        <v/>
      </c>
      <c r="X3496" s="12" t="str">
        <f>IF($B3496="", "", IF(OR(ISNUMBER($B3496)=FALSE, $B3496&lt;Report!$AX$6, $B3496&gt;Report!$AY$17), "Red", ""))</f>
        <v/>
      </c>
    </row>
    <row r="3497" spans="1:24" x14ac:dyDescent="0.25">
      <c r="A3497" s="2"/>
      <c r="B3497" s="86"/>
      <c r="C3497" s="87"/>
      <c r="D3497" s="88"/>
      <c r="E3497" s="89"/>
      <c r="F3497" s="90"/>
      <c r="G3497" s="2"/>
      <c r="H3497" s="38" t="str">
        <f t="shared" si="270"/>
        <v/>
      </c>
      <c r="I3497" s="2"/>
      <c r="M3497" s="6" t="str">
        <f t="shared" si="271"/>
        <v/>
      </c>
      <c r="N3497" s="7" t="str">
        <f>IF($D3497="", "", IF(COUNTIF(Budgets!$T$11:$T$20, $D3497)&gt;0, $F$9, IF(COUNTIF(Budgets!$T$22:$T$46, $D3497)&gt;0, $E$9, "")))</f>
        <v/>
      </c>
      <c r="P3497" s="12" t="str">
        <f t="shared" si="272"/>
        <v/>
      </c>
      <c r="R3497" s="12" t="str">
        <f t="shared" si="273"/>
        <v/>
      </c>
      <c r="T3497" s="12" t="str">
        <f ca="1">IFERROR(INDEX(Report!$BE$6:$BE$17, MATCH($P3497, Report!$AZ$6:$AZ$17, 0)), "")</f>
        <v/>
      </c>
      <c r="V3497" s="12" t="str">
        <f t="shared" ca="1" si="274"/>
        <v/>
      </c>
      <c r="X3497" s="12" t="str">
        <f>IF($B3497="", "", IF(OR(ISNUMBER($B3497)=FALSE, $B3497&lt;Report!$AX$6, $B3497&gt;Report!$AY$17), "Red", ""))</f>
        <v/>
      </c>
    </row>
    <row r="3498" spans="1:24" x14ac:dyDescent="0.25">
      <c r="A3498" s="2"/>
      <c r="B3498" s="86"/>
      <c r="C3498" s="87"/>
      <c r="D3498" s="88"/>
      <c r="E3498" s="89"/>
      <c r="F3498" s="90"/>
      <c r="G3498" s="2"/>
      <c r="H3498" s="38" t="str">
        <f t="shared" si="270"/>
        <v/>
      </c>
      <c r="I3498" s="2"/>
      <c r="M3498" s="6" t="str">
        <f t="shared" si="271"/>
        <v/>
      </c>
      <c r="N3498" s="7" t="str">
        <f>IF($D3498="", "", IF(COUNTIF(Budgets!$T$11:$T$20, $D3498)&gt;0, $F$9, IF(COUNTIF(Budgets!$T$22:$T$46, $D3498)&gt;0, $E$9, "")))</f>
        <v/>
      </c>
      <c r="P3498" s="12" t="str">
        <f t="shared" si="272"/>
        <v/>
      </c>
      <c r="R3498" s="12" t="str">
        <f t="shared" si="273"/>
        <v/>
      </c>
      <c r="T3498" s="12" t="str">
        <f ca="1">IFERROR(INDEX(Report!$BE$6:$BE$17, MATCH($P3498, Report!$AZ$6:$AZ$17, 0)), "")</f>
        <v/>
      </c>
      <c r="V3498" s="12" t="str">
        <f t="shared" ca="1" si="274"/>
        <v/>
      </c>
      <c r="X3498" s="12" t="str">
        <f>IF($B3498="", "", IF(OR(ISNUMBER($B3498)=FALSE, $B3498&lt;Report!$AX$6, $B3498&gt;Report!$AY$17), "Red", ""))</f>
        <v/>
      </c>
    </row>
    <row r="3499" spans="1:24" x14ac:dyDescent="0.25">
      <c r="A3499" s="2"/>
      <c r="B3499" s="86"/>
      <c r="C3499" s="87"/>
      <c r="D3499" s="88"/>
      <c r="E3499" s="89"/>
      <c r="F3499" s="90"/>
      <c r="G3499" s="2"/>
      <c r="H3499" s="38" t="str">
        <f t="shared" si="270"/>
        <v/>
      </c>
      <c r="I3499" s="2"/>
      <c r="M3499" s="6" t="str">
        <f t="shared" si="271"/>
        <v/>
      </c>
      <c r="N3499" s="7" t="str">
        <f>IF($D3499="", "", IF(COUNTIF(Budgets!$T$11:$T$20, $D3499)&gt;0, $F$9, IF(COUNTIF(Budgets!$T$22:$T$46, $D3499)&gt;0, $E$9, "")))</f>
        <v/>
      </c>
      <c r="P3499" s="12" t="str">
        <f t="shared" si="272"/>
        <v/>
      </c>
      <c r="R3499" s="12" t="str">
        <f t="shared" si="273"/>
        <v/>
      </c>
      <c r="T3499" s="12" t="str">
        <f ca="1">IFERROR(INDEX(Report!$BE$6:$BE$17, MATCH($P3499, Report!$AZ$6:$AZ$17, 0)), "")</f>
        <v/>
      </c>
      <c r="V3499" s="12" t="str">
        <f t="shared" ca="1" si="274"/>
        <v/>
      </c>
      <c r="X3499" s="12" t="str">
        <f>IF($B3499="", "", IF(OR(ISNUMBER($B3499)=FALSE, $B3499&lt;Report!$AX$6, $B3499&gt;Report!$AY$17), "Red", ""))</f>
        <v/>
      </c>
    </row>
    <row r="3500" spans="1:24" x14ac:dyDescent="0.25">
      <c r="A3500" s="2"/>
      <c r="B3500" s="86"/>
      <c r="C3500" s="87"/>
      <c r="D3500" s="88"/>
      <c r="E3500" s="89"/>
      <c r="F3500" s="90"/>
      <c r="G3500" s="2"/>
      <c r="H3500" s="38" t="str">
        <f t="shared" si="270"/>
        <v/>
      </c>
      <c r="I3500" s="2"/>
      <c r="M3500" s="6" t="str">
        <f t="shared" si="271"/>
        <v/>
      </c>
      <c r="N3500" s="7" t="str">
        <f>IF($D3500="", "", IF(COUNTIF(Budgets!$T$11:$T$20, $D3500)&gt;0, $F$9, IF(COUNTIF(Budgets!$T$22:$T$46, $D3500)&gt;0, $E$9, "")))</f>
        <v/>
      </c>
      <c r="P3500" s="12" t="str">
        <f t="shared" si="272"/>
        <v/>
      </c>
      <c r="R3500" s="12" t="str">
        <f t="shared" si="273"/>
        <v/>
      </c>
      <c r="T3500" s="12" t="str">
        <f ca="1">IFERROR(INDEX(Report!$BE$6:$BE$17, MATCH($P3500, Report!$AZ$6:$AZ$17, 0)), "")</f>
        <v/>
      </c>
      <c r="V3500" s="12" t="str">
        <f t="shared" ca="1" si="274"/>
        <v/>
      </c>
      <c r="X3500" s="12" t="str">
        <f>IF($B3500="", "", IF(OR(ISNUMBER($B3500)=FALSE, $B3500&lt;Report!$AX$6, $B3500&gt;Report!$AY$17), "Red", ""))</f>
        <v/>
      </c>
    </row>
    <row r="3501" spans="1:24" x14ac:dyDescent="0.25">
      <c r="A3501" s="2"/>
      <c r="B3501" s="86"/>
      <c r="C3501" s="87"/>
      <c r="D3501" s="88"/>
      <c r="E3501" s="89"/>
      <c r="F3501" s="90"/>
      <c r="G3501" s="2"/>
      <c r="H3501" s="38" t="str">
        <f t="shared" si="270"/>
        <v/>
      </c>
      <c r="I3501" s="2"/>
      <c r="M3501" s="6" t="str">
        <f t="shared" si="271"/>
        <v/>
      </c>
      <c r="N3501" s="7" t="str">
        <f>IF($D3501="", "", IF(COUNTIF(Budgets!$T$11:$T$20, $D3501)&gt;0, $F$9, IF(COUNTIF(Budgets!$T$22:$T$46, $D3501)&gt;0, $E$9, "")))</f>
        <v/>
      </c>
      <c r="P3501" s="12" t="str">
        <f t="shared" si="272"/>
        <v/>
      </c>
      <c r="R3501" s="12" t="str">
        <f t="shared" si="273"/>
        <v/>
      </c>
      <c r="T3501" s="12" t="str">
        <f ca="1">IFERROR(INDEX(Report!$BE$6:$BE$17, MATCH($P3501, Report!$AZ$6:$AZ$17, 0)), "")</f>
        <v/>
      </c>
      <c r="V3501" s="12" t="str">
        <f t="shared" ca="1" si="274"/>
        <v/>
      </c>
      <c r="X3501" s="12" t="str">
        <f>IF($B3501="", "", IF(OR(ISNUMBER($B3501)=FALSE, $B3501&lt;Report!$AX$6, $B3501&gt;Report!$AY$17), "Red", ""))</f>
        <v/>
      </c>
    </row>
    <row r="3502" spans="1:24" x14ac:dyDescent="0.25">
      <c r="A3502" s="2"/>
      <c r="B3502" s="86"/>
      <c r="C3502" s="87"/>
      <c r="D3502" s="88"/>
      <c r="E3502" s="89"/>
      <c r="F3502" s="90"/>
      <c r="G3502" s="2"/>
      <c r="H3502" s="38" t="str">
        <f t="shared" si="270"/>
        <v/>
      </c>
      <c r="I3502" s="2"/>
      <c r="M3502" s="6" t="str">
        <f t="shared" si="271"/>
        <v/>
      </c>
      <c r="N3502" s="7" t="str">
        <f>IF($D3502="", "", IF(COUNTIF(Budgets!$T$11:$T$20, $D3502)&gt;0, $F$9, IF(COUNTIF(Budgets!$T$22:$T$46, $D3502)&gt;0, $E$9, "")))</f>
        <v/>
      </c>
      <c r="P3502" s="12" t="str">
        <f t="shared" si="272"/>
        <v/>
      </c>
      <c r="R3502" s="12" t="str">
        <f t="shared" si="273"/>
        <v/>
      </c>
      <c r="T3502" s="12" t="str">
        <f ca="1">IFERROR(INDEX(Report!$BE$6:$BE$17, MATCH($P3502, Report!$AZ$6:$AZ$17, 0)), "")</f>
        <v/>
      </c>
      <c r="V3502" s="12" t="str">
        <f t="shared" ca="1" si="274"/>
        <v/>
      </c>
      <c r="X3502" s="12" t="str">
        <f>IF($B3502="", "", IF(OR(ISNUMBER($B3502)=FALSE, $B3502&lt;Report!$AX$6, $B3502&gt;Report!$AY$17), "Red", ""))</f>
        <v/>
      </c>
    </row>
    <row r="3503" spans="1:24" x14ac:dyDescent="0.25">
      <c r="A3503" s="2"/>
      <c r="B3503" s="86"/>
      <c r="C3503" s="87"/>
      <c r="D3503" s="88"/>
      <c r="E3503" s="89"/>
      <c r="F3503" s="90"/>
      <c r="G3503" s="2"/>
      <c r="H3503" s="38" t="str">
        <f t="shared" si="270"/>
        <v/>
      </c>
      <c r="I3503" s="2"/>
      <c r="M3503" s="6" t="str">
        <f t="shared" si="271"/>
        <v/>
      </c>
      <c r="N3503" s="7" t="str">
        <f>IF($D3503="", "", IF(COUNTIF(Budgets!$T$11:$T$20, $D3503)&gt;0, $F$9, IF(COUNTIF(Budgets!$T$22:$T$46, $D3503)&gt;0, $E$9, "")))</f>
        <v/>
      </c>
      <c r="P3503" s="12" t="str">
        <f t="shared" si="272"/>
        <v/>
      </c>
      <c r="R3503" s="12" t="str">
        <f t="shared" si="273"/>
        <v/>
      </c>
      <c r="T3503" s="12" t="str">
        <f ca="1">IFERROR(INDEX(Report!$BE$6:$BE$17, MATCH($P3503, Report!$AZ$6:$AZ$17, 0)), "")</f>
        <v/>
      </c>
      <c r="V3503" s="12" t="str">
        <f t="shared" ca="1" si="274"/>
        <v/>
      </c>
      <c r="X3503" s="12" t="str">
        <f>IF($B3503="", "", IF(OR(ISNUMBER($B3503)=FALSE, $B3503&lt;Report!$AX$6, $B3503&gt;Report!$AY$17), "Red", ""))</f>
        <v/>
      </c>
    </row>
    <row r="3504" spans="1:24" x14ac:dyDescent="0.25">
      <c r="A3504" s="2"/>
      <c r="B3504" s="86"/>
      <c r="C3504" s="87"/>
      <c r="D3504" s="88"/>
      <c r="E3504" s="89"/>
      <c r="F3504" s="90"/>
      <c r="G3504" s="2"/>
      <c r="H3504" s="38" t="str">
        <f t="shared" si="270"/>
        <v/>
      </c>
      <c r="I3504" s="2"/>
      <c r="M3504" s="6" t="str">
        <f t="shared" si="271"/>
        <v/>
      </c>
      <c r="N3504" s="7" t="str">
        <f>IF($D3504="", "", IF(COUNTIF(Budgets!$T$11:$T$20, $D3504)&gt;0, $F$9, IF(COUNTIF(Budgets!$T$22:$T$46, $D3504)&gt;0, $E$9, "")))</f>
        <v/>
      </c>
      <c r="P3504" s="12" t="str">
        <f t="shared" si="272"/>
        <v/>
      </c>
      <c r="R3504" s="12" t="str">
        <f t="shared" si="273"/>
        <v/>
      </c>
      <c r="T3504" s="12" t="str">
        <f ca="1">IFERROR(INDEX(Report!$BE$6:$BE$17, MATCH($P3504, Report!$AZ$6:$AZ$17, 0)), "")</f>
        <v/>
      </c>
      <c r="V3504" s="12" t="str">
        <f t="shared" ca="1" si="274"/>
        <v/>
      </c>
      <c r="X3504" s="12" t="str">
        <f>IF($B3504="", "", IF(OR(ISNUMBER($B3504)=FALSE, $B3504&lt;Report!$AX$6, $B3504&gt;Report!$AY$17), "Red", ""))</f>
        <v/>
      </c>
    </row>
    <row r="3505" spans="1:24" x14ac:dyDescent="0.25">
      <c r="A3505" s="2"/>
      <c r="B3505" s="86"/>
      <c r="C3505" s="87"/>
      <c r="D3505" s="88"/>
      <c r="E3505" s="89"/>
      <c r="F3505" s="90"/>
      <c r="G3505" s="2"/>
      <c r="H3505" s="38" t="str">
        <f t="shared" si="270"/>
        <v/>
      </c>
      <c r="I3505" s="2"/>
      <c r="M3505" s="6" t="str">
        <f t="shared" si="271"/>
        <v/>
      </c>
      <c r="N3505" s="7" t="str">
        <f>IF($D3505="", "", IF(COUNTIF(Budgets!$T$11:$T$20, $D3505)&gt;0, $F$9, IF(COUNTIF(Budgets!$T$22:$T$46, $D3505)&gt;0, $E$9, "")))</f>
        <v/>
      </c>
      <c r="P3505" s="12" t="str">
        <f t="shared" si="272"/>
        <v/>
      </c>
      <c r="R3505" s="12" t="str">
        <f t="shared" si="273"/>
        <v/>
      </c>
      <c r="T3505" s="12" t="str">
        <f ca="1">IFERROR(INDEX(Report!$BE$6:$BE$17, MATCH($P3505, Report!$AZ$6:$AZ$17, 0)), "")</f>
        <v/>
      </c>
      <c r="V3505" s="12" t="str">
        <f t="shared" ca="1" si="274"/>
        <v/>
      </c>
      <c r="X3505" s="12" t="str">
        <f>IF($B3505="", "", IF(OR(ISNUMBER($B3505)=FALSE, $B3505&lt;Report!$AX$6, $B3505&gt;Report!$AY$17), "Red", ""))</f>
        <v/>
      </c>
    </row>
    <row r="3506" spans="1:24" x14ac:dyDescent="0.25">
      <c r="A3506" s="2"/>
      <c r="B3506" s="86"/>
      <c r="C3506" s="87"/>
      <c r="D3506" s="88"/>
      <c r="E3506" s="89"/>
      <c r="F3506" s="90"/>
      <c r="G3506" s="2"/>
      <c r="H3506" s="38" t="str">
        <f t="shared" si="270"/>
        <v/>
      </c>
      <c r="I3506" s="2"/>
      <c r="M3506" s="6" t="str">
        <f t="shared" si="271"/>
        <v/>
      </c>
      <c r="N3506" s="7" t="str">
        <f>IF($D3506="", "", IF(COUNTIF(Budgets!$T$11:$T$20, $D3506)&gt;0, $F$9, IF(COUNTIF(Budgets!$T$22:$T$46, $D3506)&gt;0, $E$9, "")))</f>
        <v/>
      </c>
      <c r="P3506" s="12" t="str">
        <f t="shared" si="272"/>
        <v/>
      </c>
      <c r="R3506" s="12" t="str">
        <f t="shared" si="273"/>
        <v/>
      </c>
      <c r="T3506" s="12" t="str">
        <f ca="1">IFERROR(INDEX(Report!$BE$6:$BE$17, MATCH($P3506, Report!$AZ$6:$AZ$17, 0)), "")</f>
        <v/>
      </c>
      <c r="V3506" s="12" t="str">
        <f t="shared" ca="1" si="274"/>
        <v/>
      </c>
      <c r="X3506" s="12" t="str">
        <f>IF($B3506="", "", IF(OR(ISNUMBER($B3506)=FALSE, $B3506&lt;Report!$AX$6, $B3506&gt;Report!$AY$17), "Red", ""))</f>
        <v/>
      </c>
    </row>
    <row r="3507" spans="1:24" x14ac:dyDescent="0.25">
      <c r="A3507" s="2"/>
      <c r="B3507" s="86"/>
      <c r="C3507" s="87"/>
      <c r="D3507" s="88"/>
      <c r="E3507" s="89"/>
      <c r="F3507" s="90"/>
      <c r="G3507" s="2"/>
      <c r="H3507" s="38" t="str">
        <f t="shared" si="270"/>
        <v/>
      </c>
      <c r="I3507" s="2"/>
      <c r="M3507" s="6" t="str">
        <f t="shared" si="271"/>
        <v/>
      </c>
      <c r="N3507" s="7" t="str">
        <f>IF($D3507="", "", IF(COUNTIF(Budgets!$T$11:$T$20, $D3507)&gt;0, $F$9, IF(COUNTIF(Budgets!$T$22:$T$46, $D3507)&gt;0, $E$9, "")))</f>
        <v/>
      </c>
      <c r="P3507" s="12" t="str">
        <f t="shared" si="272"/>
        <v/>
      </c>
      <c r="R3507" s="12" t="str">
        <f t="shared" si="273"/>
        <v/>
      </c>
      <c r="T3507" s="12" t="str">
        <f ca="1">IFERROR(INDEX(Report!$BE$6:$BE$17, MATCH($P3507, Report!$AZ$6:$AZ$17, 0)), "")</f>
        <v/>
      </c>
      <c r="V3507" s="12" t="str">
        <f t="shared" ca="1" si="274"/>
        <v/>
      </c>
      <c r="X3507" s="12" t="str">
        <f>IF($B3507="", "", IF(OR(ISNUMBER($B3507)=FALSE, $B3507&lt;Report!$AX$6, $B3507&gt;Report!$AY$17), "Red", ""))</f>
        <v/>
      </c>
    </row>
    <row r="3508" spans="1:24" x14ac:dyDescent="0.25">
      <c r="A3508" s="2"/>
      <c r="B3508" s="86"/>
      <c r="C3508" s="87"/>
      <c r="D3508" s="88"/>
      <c r="E3508" s="89"/>
      <c r="F3508" s="90"/>
      <c r="G3508" s="2"/>
      <c r="H3508" s="38" t="str">
        <f t="shared" si="270"/>
        <v/>
      </c>
      <c r="I3508" s="2"/>
      <c r="M3508" s="6" t="str">
        <f t="shared" si="271"/>
        <v/>
      </c>
      <c r="N3508" s="7" t="str">
        <f>IF($D3508="", "", IF(COUNTIF(Budgets!$T$11:$T$20, $D3508)&gt;0, $F$9, IF(COUNTIF(Budgets!$T$22:$T$46, $D3508)&gt;0, $E$9, "")))</f>
        <v/>
      </c>
      <c r="P3508" s="12" t="str">
        <f t="shared" si="272"/>
        <v/>
      </c>
      <c r="R3508" s="12" t="str">
        <f t="shared" si="273"/>
        <v/>
      </c>
      <c r="T3508" s="12" t="str">
        <f ca="1">IFERROR(INDEX(Report!$BE$6:$BE$17, MATCH($P3508, Report!$AZ$6:$AZ$17, 0)), "")</f>
        <v/>
      </c>
      <c r="V3508" s="12" t="str">
        <f t="shared" ca="1" si="274"/>
        <v/>
      </c>
      <c r="X3508" s="12" t="str">
        <f>IF($B3508="", "", IF(OR(ISNUMBER($B3508)=FALSE, $B3508&lt;Report!$AX$6, $B3508&gt;Report!$AY$17), "Red", ""))</f>
        <v/>
      </c>
    </row>
    <row r="3509" spans="1:24" x14ac:dyDescent="0.25">
      <c r="A3509" s="2"/>
      <c r="B3509" s="86"/>
      <c r="C3509" s="87"/>
      <c r="D3509" s="88"/>
      <c r="E3509" s="89"/>
      <c r="F3509" s="90"/>
      <c r="G3509" s="2"/>
      <c r="H3509" s="38" t="str">
        <f t="shared" si="270"/>
        <v/>
      </c>
      <c r="I3509" s="2"/>
      <c r="M3509" s="6" t="str">
        <f t="shared" si="271"/>
        <v/>
      </c>
      <c r="N3509" s="7" t="str">
        <f>IF($D3509="", "", IF(COUNTIF(Budgets!$T$11:$T$20, $D3509)&gt;0, $F$9, IF(COUNTIF(Budgets!$T$22:$T$46, $D3509)&gt;0, $E$9, "")))</f>
        <v/>
      </c>
      <c r="P3509" s="12" t="str">
        <f t="shared" si="272"/>
        <v/>
      </c>
      <c r="R3509" s="12" t="str">
        <f t="shared" si="273"/>
        <v/>
      </c>
      <c r="T3509" s="12" t="str">
        <f ca="1">IFERROR(INDEX(Report!$BE$6:$BE$17, MATCH($P3509, Report!$AZ$6:$AZ$17, 0)), "")</f>
        <v/>
      </c>
      <c r="V3509" s="12" t="str">
        <f t="shared" ca="1" si="274"/>
        <v/>
      </c>
      <c r="X3509" s="12" t="str">
        <f>IF($B3509="", "", IF(OR(ISNUMBER($B3509)=FALSE, $B3509&lt;Report!$AX$6, $B3509&gt;Report!$AY$17), "Red", ""))</f>
        <v/>
      </c>
    </row>
    <row r="3510" spans="1:24" x14ac:dyDescent="0.25">
      <c r="A3510" s="2"/>
      <c r="B3510" s="91"/>
      <c r="C3510" s="92"/>
      <c r="D3510" s="93"/>
      <c r="E3510" s="94"/>
      <c r="F3510" s="95"/>
      <c r="G3510" s="2"/>
      <c r="H3510" s="39" t="str">
        <f t="shared" si="270"/>
        <v/>
      </c>
      <c r="I3510" s="2"/>
      <c r="M3510" s="8" t="str">
        <f t="shared" si="271"/>
        <v/>
      </c>
      <c r="N3510" s="9" t="str">
        <f>IF($D3510="", "", IF(COUNTIF(Budgets!$T$11:$T$20, $D3510)&gt;0, $F$9, IF(COUNTIF(Budgets!$T$22:$T$46, $D3510)&gt;0, $E$9, "")))</f>
        <v/>
      </c>
      <c r="P3510" s="13" t="str">
        <f t="shared" si="272"/>
        <v/>
      </c>
      <c r="R3510" s="13" t="str">
        <f t="shared" si="273"/>
        <v/>
      </c>
      <c r="T3510" s="13" t="str">
        <f ca="1">IFERROR(INDEX(Report!$BE$6:$BE$17, MATCH($P3510, Report!$AZ$6:$AZ$17, 0)), "")</f>
        <v/>
      </c>
      <c r="V3510" s="13" t="str">
        <f t="shared" ca="1" si="274"/>
        <v/>
      </c>
      <c r="X3510" s="13" t="str">
        <f>IF($B3510="", "", IF(OR(ISNUMBER($B3510)=FALSE, $B3510&lt;Report!$AX$6, $B3510&gt;Report!$AY$17), "Red", ""))</f>
        <v/>
      </c>
    </row>
    <row r="3511" spans="1:24" x14ac:dyDescent="0.25">
      <c r="A3511" s="2"/>
      <c r="B3511" s="2"/>
      <c r="C3511" s="2"/>
      <c r="D3511" s="2"/>
      <c r="E3511" s="2"/>
      <c r="F3511" s="2"/>
      <c r="G3511" s="2"/>
      <c r="H3511" s="2"/>
      <c r="I3511" s="2"/>
    </row>
  </sheetData>
  <sheetProtection algorithmName="SHA-512" hashValue="DGoqyBMH0FLimc0xOILX6Xg+HAR7i57aK9M1m7PAzj3yITmyIDnFGTTgaakOCsZsRZq6u7St5xCdyNBkKXFo9A==" saltValue="V2EcnwPGj6vqY8rUkqsTtg==" spinCount="100000" sheet="1" objects="1" scenarios="1" sort="0" autoFilter="0"/>
  <autoFilter ref="B10:F20" xr:uid="{95DF8A95-D222-465A-A309-F2F86FB0AFDE}"/>
  <mergeCells count="2">
    <mergeCell ref="B2:C3"/>
    <mergeCell ref="B5:H7"/>
  </mergeCells>
  <conditionalFormatting sqref="B11:B3510">
    <cfRule type="expression" dxfId="4" priority="1">
      <formula>$X11="Red"</formula>
    </cfRule>
  </conditionalFormatting>
  <dataValidations count="1">
    <dataValidation type="list" allowBlank="1" showInputMessage="1" showErrorMessage="1" sqref="D11:D3510" xr:uid="{E62EED74-88F8-4A59-A00D-10E1A75F3C9B}">
      <formula1>$K$10:$K$46</formula1>
    </dataValidation>
  </dataValidation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955B-9C72-46F3-B996-0E8FF996F012}">
  <sheetPr>
    <tabColor rgb="FF002060"/>
  </sheetPr>
  <dimension ref="A1:BL516"/>
  <sheetViews>
    <sheetView zoomScaleNormal="100" workbookViewId="0"/>
  </sheetViews>
  <sheetFormatPr defaultColWidth="0" defaultRowHeight="15" zeroHeight="1" x14ac:dyDescent="0.25"/>
  <cols>
    <col min="1" max="46" width="2.85546875" style="1" customWidth="1"/>
    <col min="47" max="49" width="2.85546875" style="1" hidden="1" customWidth="1"/>
    <col min="50" max="52" width="14.28515625" style="1" hidden="1" customWidth="1"/>
    <col min="53" max="56" width="17.140625" style="1" hidden="1" customWidth="1"/>
    <col min="57" max="57" width="5.7109375" style="1" hidden="1" customWidth="1"/>
    <col min="58" max="58" width="2.85546875" style="1" hidden="1" customWidth="1"/>
    <col min="59" max="64" width="14.42578125" style="1" hidden="1" customWidth="1"/>
    <col min="65" max="16384" width="2.85546875" style="1" hidden="1"/>
  </cols>
  <sheetData>
    <row r="1" spans="1:6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4" x14ac:dyDescent="0.25">
      <c r="A2" s="2"/>
      <c r="B2" s="136" t="s">
        <v>45</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2"/>
      <c r="AX2" s="11" t="s">
        <v>9</v>
      </c>
    </row>
    <row r="3" spans="1:64" x14ac:dyDescent="0.25">
      <c r="A3" s="2"/>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2"/>
      <c r="AX3" s="13" t="s">
        <v>10</v>
      </c>
      <c r="AY3" s="35" t="str">
        <f>CONCATENATE("Month by Month Breakdown - ", IF($BA$3="ALL", "All Categories Included", $BA$3))</f>
        <v>Month by Month Breakdown - All Categories Included</v>
      </c>
      <c r="BA3" s="35" t="str">
        <f>IF($AL$6="", $AZ$22, $AL$6)</f>
        <v>ALL</v>
      </c>
    </row>
    <row r="4" spans="1:64" x14ac:dyDescent="0.25">
      <c r="A4" s="2"/>
      <c r="B4" s="203" t="str">
        <f>IF(OR($AZ$6="", $AZ$17=""), "", CONCATENATE($AZ$6, " - ", $AZ$17))</f>
        <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
    </row>
    <row r="5" spans="1:64" x14ac:dyDescent="0.25">
      <c r="A5" s="2"/>
      <c r="B5" s="192" t="s">
        <v>67</v>
      </c>
      <c r="C5" s="192"/>
      <c r="D5" s="192"/>
      <c r="E5" s="192"/>
      <c r="F5" s="192"/>
      <c r="G5" s="192"/>
      <c r="H5" s="192"/>
      <c r="I5" s="192"/>
      <c r="J5" s="192"/>
      <c r="K5" s="193">
        <f>SUM('Actual Expenses &amp; Income'!$F$11:$F$3510)</f>
        <v>0</v>
      </c>
      <c r="L5" s="194"/>
      <c r="M5" s="194"/>
      <c r="N5" s="194"/>
      <c r="O5" s="194"/>
      <c r="P5" s="194"/>
      <c r="Q5" s="2"/>
      <c r="R5" s="197" t="str">
        <f>IF(K6&gt;K5, $AX$3, $AX$2)</f>
        <v>✓</v>
      </c>
      <c r="S5" s="198"/>
      <c r="T5" s="199"/>
      <c r="U5" s="2"/>
      <c r="V5" s="2"/>
      <c r="W5" s="2"/>
      <c r="X5" s="2"/>
      <c r="Y5" s="168" t="s">
        <v>60</v>
      </c>
      <c r="Z5" s="168"/>
      <c r="AA5" s="168"/>
      <c r="AB5" s="168"/>
      <c r="AC5" s="168"/>
      <c r="AD5" s="168"/>
      <c r="AE5" s="168"/>
      <c r="AF5" s="168"/>
      <c r="AG5" s="168"/>
      <c r="AH5" s="168"/>
      <c r="AI5" s="168"/>
      <c r="AJ5" s="168"/>
      <c r="AK5" s="168"/>
      <c r="AL5" s="168" t="s">
        <v>22</v>
      </c>
      <c r="AM5" s="168"/>
      <c r="AN5" s="168"/>
      <c r="AO5" s="168"/>
      <c r="AP5" s="168"/>
      <c r="AQ5" s="168"/>
      <c r="AR5" s="168"/>
      <c r="AS5" s="168"/>
      <c r="AT5" s="2"/>
      <c r="AX5" s="10" t="s">
        <v>38</v>
      </c>
      <c r="AY5" s="10" t="s">
        <v>39</v>
      </c>
      <c r="AZ5" s="10" t="s">
        <v>40</v>
      </c>
      <c r="BA5" s="10" t="s">
        <v>4</v>
      </c>
      <c r="BB5" s="10" t="s">
        <v>18</v>
      </c>
      <c r="BC5" s="10" t="s">
        <v>43</v>
      </c>
      <c r="BD5" s="10" t="s">
        <v>44</v>
      </c>
      <c r="BE5" s="10" t="s">
        <v>47</v>
      </c>
      <c r="BG5" s="10" t="s">
        <v>40</v>
      </c>
      <c r="BH5" s="10" t="s">
        <v>4</v>
      </c>
      <c r="BI5" s="10" t="s">
        <v>18</v>
      </c>
      <c r="BJ5" s="10" t="s">
        <v>43</v>
      </c>
      <c r="BK5" s="10" t="s">
        <v>44</v>
      </c>
      <c r="BL5" s="10" t="s">
        <v>47</v>
      </c>
    </row>
    <row r="6" spans="1:64" x14ac:dyDescent="0.25">
      <c r="A6" s="2"/>
      <c r="B6" s="192" t="s">
        <v>66</v>
      </c>
      <c r="C6" s="192"/>
      <c r="D6" s="192"/>
      <c r="E6" s="192"/>
      <c r="F6" s="192"/>
      <c r="G6" s="192"/>
      <c r="H6" s="192"/>
      <c r="I6" s="192"/>
      <c r="J6" s="192"/>
      <c r="K6" s="195">
        <f>SUM('Actual Expenses &amp; Income'!$E$11:$E$3510)</f>
        <v>0</v>
      </c>
      <c r="L6" s="196"/>
      <c r="M6" s="196"/>
      <c r="N6" s="196"/>
      <c r="O6" s="196"/>
      <c r="P6" s="196"/>
      <c r="Q6" s="2"/>
      <c r="R6" s="200"/>
      <c r="S6" s="201"/>
      <c r="T6" s="202"/>
      <c r="U6" s="2"/>
      <c r="V6" s="2"/>
      <c r="W6" s="2"/>
      <c r="X6" s="2"/>
      <c r="Y6" s="145" t="s">
        <v>46</v>
      </c>
      <c r="Z6" s="146"/>
      <c r="AA6" s="146"/>
      <c r="AB6" s="146"/>
      <c r="AC6" s="146"/>
      <c r="AD6" s="146"/>
      <c r="AE6" s="146"/>
      <c r="AF6" s="146"/>
      <c r="AG6" s="146"/>
      <c r="AH6" s="146"/>
      <c r="AI6" s="146"/>
      <c r="AJ6" s="146"/>
      <c r="AK6" s="147"/>
      <c r="AL6" s="204" t="s">
        <v>41</v>
      </c>
      <c r="AM6" s="205"/>
      <c r="AN6" s="205"/>
      <c r="AO6" s="205"/>
      <c r="AP6" s="205"/>
      <c r="AQ6" s="205"/>
      <c r="AR6" s="205"/>
      <c r="AS6" s="206"/>
      <c r="AT6" s="2"/>
      <c r="AX6" s="40" t="str">
        <f>IF('Intro &amp; Setup'!BD14="", "", 'Intro &amp; Setup'!BD14)</f>
        <v/>
      </c>
      <c r="AY6" s="40" t="str">
        <f>IFERROR(DATE(YEAR(AX6), MONTH(AX6)+1, DAY(AX6)-1), "")</f>
        <v/>
      </c>
      <c r="AZ6" s="11" t="str">
        <f>IF($AX6="", "No Data", IFERROR(TEXT(AX6, "mmm yyyy"), "No Data"))</f>
        <v>No Data</v>
      </c>
      <c r="BA6" s="15">
        <f>IF($BA$3="", "", IF($BA$3=$AZ$22, SUMIF('Actual Expenses &amp; Income'!$P$11:$P$3510, $AZ6, 'Actual Expenses &amp; Income'!$F$11:$F$3510), SUMIF('Actual Expenses &amp; Income'!$R$11:$R$3510, CONCATENATE($BA$3, " - ", $AZ6), 'Actual Expenses &amp; Income'!$F$11:$F$3510)))</f>
        <v>0</v>
      </c>
      <c r="BB6" s="15">
        <f>IF($BA$3="", "", IF($BA$3=$AZ$22, SUMIF('Actual Expenses &amp; Income'!$P$11:$P$3510, $AZ6, 'Actual Expenses &amp; Income'!$E$11:$E$3510), SUMIF('Actual Expenses &amp; Income'!$R$11:$R$3510, CONCATENATE($BA$3, " - ", $AZ6), 'Actual Expenses &amp; Income'!$E$11:$E$3510)))</f>
        <v>0</v>
      </c>
      <c r="BC6" s="50">
        <f>IF($BA$3="", "", IF($BA$3=$AZ$22, SUM(Budgets!$V$11:$V$20), SUMIF(Budgets!$D$11:$D$20, $BA$3, Budgets!$V$11:$V$20)))</f>
        <v>0</v>
      </c>
      <c r="BD6" s="50">
        <f>IF($BA$3="", "", IF($BA$3=$AZ$22, SUM(Budgets!$V$28:$V$52), SUMIF(Budgets!$D$28:$D$52, $BA$3, Budgets!$V$28:$V$52)))</f>
        <v>0</v>
      </c>
      <c r="BE6" s="11" t="str">
        <f ca="1">IF(TODAY()&gt;$AX6, "X", "")</f>
        <v/>
      </c>
      <c r="BG6" s="11" t="str">
        <f>AZ6</f>
        <v>No Data</v>
      </c>
      <c r="BH6" s="15" t="e">
        <f ca="1">IF($BG$6="", "", IF($BL6="", NA(), SUMIF('Actual Expenses &amp; Income'!$P$11:$P$3510, $BG6, 'Actual Expenses &amp; Income'!$F$11:$F$3510)))</f>
        <v>#N/A</v>
      </c>
      <c r="BI6" s="15" t="e">
        <f ca="1">IF($BA$3="", "", IF($BL6="", NA(), SUMIF('Actual Expenses &amp; Income'!$P$11:$P$3510, $AZ6, 'Actual Expenses &amp; Income'!$E$11:$E$3510)))</f>
        <v>#N/A</v>
      </c>
      <c r="BJ6" s="50" t="e">
        <f ca="1">IF($BA$3="", "", IF($BL6="", NA(), SUM(Budgets!$V$11:$V$20)))</f>
        <v>#N/A</v>
      </c>
      <c r="BK6" s="50" t="e">
        <f ca="1">IF($BA$3="", "", IF($BL6="", NA(), SUM(Budgets!$V$28:$V$52)))</f>
        <v>#N/A</v>
      </c>
      <c r="BL6" s="11" t="str">
        <f ca="1">IF(TODAY()&gt;$AX6, "X", "")</f>
        <v/>
      </c>
    </row>
    <row r="7" spans="1:64"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X7" s="41" t="str">
        <f>IF('Intro &amp; Setup'!BD15="", "", 'Intro &amp; Setup'!BD15)</f>
        <v/>
      </c>
      <c r="AY7" s="41" t="str">
        <f t="shared" ref="AY7:AY17" si="0">IFERROR(DATE(YEAR(AX7), MONTH(AX7)+1, DAY(AX7)-1), "")</f>
        <v/>
      </c>
      <c r="AZ7" s="12" t="str">
        <f t="shared" ref="AZ7:AZ17" si="1">IFERROR(TEXT(AX7, "mmm yyyy"), "")</f>
        <v/>
      </c>
      <c r="BA7" s="18">
        <f>IF($BA$3="", "", IF($BA$3=$AZ$22, SUMIF('Actual Expenses &amp; Income'!$P$11:$P$3510, $AZ7, 'Actual Expenses &amp; Income'!$F$11:$F$3510), SUMIF('Actual Expenses &amp; Income'!$R$11:$R$3510, CONCATENATE($BA$3, " - ", $AZ7), 'Actual Expenses &amp; Income'!$F$11:$F$3510)))</f>
        <v>0</v>
      </c>
      <c r="BB7" s="18">
        <f>IF($BA$3="", "", IF($BA$3=$AZ$22, SUMIF('Actual Expenses &amp; Income'!$P$11:$P$3510, $AZ7, 'Actual Expenses &amp; Income'!$E$11:$E$3510), SUMIF('Actual Expenses &amp; Income'!$R$11:$R$3510, CONCATENATE($BA$3, " - ", $AZ7), 'Actual Expenses &amp; Income'!$E$11:$E$3510)))</f>
        <v>0</v>
      </c>
      <c r="BC7" s="51">
        <f>IF($BA$3="", "", IF($BA$3=$AZ$22, SUM(Budgets!$W$11:$W$20), SUMIF(Budgets!$D$11:$D$20, $BA$3, Budgets!$W$11:$W$20)))</f>
        <v>0</v>
      </c>
      <c r="BD7" s="51">
        <f>IF($BA$3="", "", IF($BA$3=$AZ$22, SUM(Budgets!$W$28:$W$52), SUMIF(Budgets!$D$28:$D$52, $BA$3, Budgets!$W$28:$W$52)))</f>
        <v>0</v>
      </c>
      <c r="BE7" s="12" t="str">
        <f t="shared" ref="BE7:BE17" ca="1" si="2">IF(TODAY()&gt;$AX7, "X", "")</f>
        <v/>
      </c>
      <c r="BG7" s="12" t="str">
        <f t="shared" ref="BG7:BG17" si="3">AZ7</f>
        <v/>
      </c>
      <c r="BH7" s="18" t="e">
        <f ca="1">IF($BG$6="", "", IF($BL7="", NA(), SUMIF('Actual Expenses &amp; Income'!$P$11:$P$3510, $BG7, 'Actual Expenses &amp; Income'!$F$11:$F$3510)))</f>
        <v>#N/A</v>
      </c>
      <c r="BI7" s="18" t="e">
        <f ca="1">IF($BA$3="", "", IF($BL7="", NA(), SUMIF('Actual Expenses &amp; Income'!$P$11:$P$3510, $AZ7, 'Actual Expenses &amp; Income'!$E$11:$E$3510)))</f>
        <v>#N/A</v>
      </c>
      <c r="BJ7" s="51" t="e">
        <f ca="1">IF($BA$3="", "", IF($BL7="", NA(), SUM(Budgets!$W$11:$W$20)))</f>
        <v>#N/A</v>
      </c>
      <c r="BK7" s="51" t="e">
        <f ca="1">IF($BA$3="", "", IF($BL7="", NA(), SUM(Budgets!$W$28:$W$52)))</f>
        <v>#N/A</v>
      </c>
      <c r="BL7" s="12" t="str">
        <f t="shared" ref="BL7:BL17" ca="1" si="4">IF(TODAY()&gt;$AX7, "X", "")</f>
        <v/>
      </c>
    </row>
    <row r="8" spans="1:64" x14ac:dyDescent="0.25">
      <c r="A8" s="2"/>
      <c r="B8" s="2"/>
      <c r="C8" s="2"/>
      <c r="D8" s="2"/>
      <c r="E8" s="56"/>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X8" s="41" t="str">
        <f>IF('Intro &amp; Setup'!BD16="", "", 'Intro &amp; Setup'!BD16)</f>
        <v/>
      </c>
      <c r="AY8" s="41" t="str">
        <f t="shared" si="0"/>
        <v/>
      </c>
      <c r="AZ8" s="12" t="str">
        <f t="shared" si="1"/>
        <v/>
      </c>
      <c r="BA8" s="18">
        <f>IF($BA$3="", "", IF($BA$3=$AZ$22, SUMIF('Actual Expenses &amp; Income'!$P$11:$P$3510, $AZ8, 'Actual Expenses &amp; Income'!$F$11:$F$3510), SUMIF('Actual Expenses &amp; Income'!$R$11:$R$3510, CONCATENATE($BA$3, " - ", $AZ8), 'Actual Expenses &amp; Income'!$F$11:$F$3510)))</f>
        <v>0</v>
      </c>
      <c r="BB8" s="18">
        <f>IF($BA$3="", "", IF($BA$3=$AZ$22, SUMIF('Actual Expenses &amp; Income'!$P$11:$P$3510, $AZ8, 'Actual Expenses &amp; Income'!$E$11:$E$3510), SUMIF('Actual Expenses &amp; Income'!$R$11:$R$3510, CONCATENATE($BA$3, " - ", $AZ8), 'Actual Expenses &amp; Income'!$E$11:$E$3510)))</f>
        <v>0</v>
      </c>
      <c r="BC8" s="51">
        <f>IF($BA$3="", "", IF($BA$3=$AZ$22, SUM(Budgets!$X$11:$X$20), SUMIF(Budgets!$D$11:$D$20, $BA$3, Budgets!$X$11:$X$20)))</f>
        <v>0</v>
      </c>
      <c r="BD8" s="51">
        <f>IF($BA$3="", "", IF($BA$3=$AZ$22, SUM(Budgets!$X$28:$X$52), SUMIF(Budgets!$D$28:$D$52, $BA$3, Budgets!$X$28:$X$52)))</f>
        <v>0</v>
      </c>
      <c r="BE8" s="12" t="str">
        <f t="shared" ca="1" si="2"/>
        <v/>
      </c>
      <c r="BG8" s="12" t="str">
        <f t="shared" si="3"/>
        <v/>
      </c>
      <c r="BH8" s="18" t="e">
        <f ca="1">IF($BG$6="", "", IF($BL8="", NA(), SUMIF('Actual Expenses &amp; Income'!$P$11:$P$3510, $BG8, 'Actual Expenses &amp; Income'!$F$11:$F$3510)))</f>
        <v>#N/A</v>
      </c>
      <c r="BI8" s="18" t="e">
        <f ca="1">IF($BA$3="", "", IF($BL8="", NA(), SUMIF('Actual Expenses &amp; Income'!$P$11:$P$3510, $AZ8, 'Actual Expenses &amp; Income'!$E$11:$E$3510)))</f>
        <v>#N/A</v>
      </c>
      <c r="BJ8" s="51" t="e">
        <f ca="1">IF($BA$3="", "", IF($BL8="", NA(), SUM(Budgets!$X$11:$X$20)))</f>
        <v>#N/A</v>
      </c>
      <c r="BK8" s="51" t="e">
        <f ca="1">IF($BA$3="", "", IF($BL8="", NA(), SUM(Budgets!$X$28:$X$52)))</f>
        <v>#N/A</v>
      </c>
      <c r="BL8" s="12" t="str">
        <f t="shared" ca="1" si="4"/>
        <v/>
      </c>
    </row>
    <row r="9" spans="1:64"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X9" s="41" t="str">
        <f>IF('Intro &amp; Setup'!BD17="", "", 'Intro &amp; Setup'!BD17)</f>
        <v/>
      </c>
      <c r="AY9" s="41" t="str">
        <f t="shared" si="0"/>
        <v/>
      </c>
      <c r="AZ9" s="12" t="str">
        <f t="shared" si="1"/>
        <v/>
      </c>
      <c r="BA9" s="18">
        <f>IF($BA$3="", "", IF($BA$3=$AZ$22, SUMIF('Actual Expenses &amp; Income'!$P$11:$P$3510, $AZ9, 'Actual Expenses &amp; Income'!$F$11:$F$3510), SUMIF('Actual Expenses &amp; Income'!$R$11:$R$3510, CONCATENATE($BA$3, " - ", $AZ9), 'Actual Expenses &amp; Income'!$F$11:$F$3510)))</f>
        <v>0</v>
      </c>
      <c r="BB9" s="18">
        <f>IF($BA$3="", "", IF($BA$3=$AZ$22, SUMIF('Actual Expenses &amp; Income'!$P$11:$P$3510, $AZ9, 'Actual Expenses &amp; Income'!$E$11:$E$3510), SUMIF('Actual Expenses &amp; Income'!$R$11:$R$3510, CONCATENATE($BA$3, " - ", $AZ9), 'Actual Expenses &amp; Income'!$E$11:$E$3510)))</f>
        <v>0</v>
      </c>
      <c r="BC9" s="51">
        <f>IF($BA$3="", "", IF($BA$3=$AZ$22, SUM(Budgets!$Y$11:$Y$20), SUMIF(Budgets!$D$11:$D$20, $BA$3, Budgets!$Y$11:$Y$20)))</f>
        <v>0</v>
      </c>
      <c r="BD9" s="51">
        <f>IF($BA$3="", "", IF($BA$3=$AZ$22, SUM(Budgets!$Y$28:$Y$52), SUMIF(Budgets!$D$28:$D$52, $BA$3, Budgets!$Y$28:$Y$52)))</f>
        <v>0</v>
      </c>
      <c r="BE9" s="12" t="str">
        <f t="shared" ca="1" si="2"/>
        <v/>
      </c>
      <c r="BG9" s="12" t="str">
        <f t="shared" si="3"/>
        <v/>
      </c>
      <c r="BH9" s="18" t="e">
        <f ca="1">IF($BG$6="", "", IF($BL9="", NA(), SUMIF('Actual Expenses &amp; Income'!$P$11:$P$3510, $BG9, 'Actual Expenses &amp; Income'!$F$11:$F$3510)))</f>
        <v>#N/A</v>
      </c>
      <c r="BI9" s="18" t="e">
        <f ca="1">IF($BA$3="", "", IF($BL9="", NA(), SUMIF('Actual Expenses &amp; Income'!$P$11:$P$3510, $AZ9, 'Actual Expenses &amp; Income'!$E$11:$E$3510)))</f>
        <v>#N/A</v>
      </c>
      <c r="BJ9" s="51" t="e">
        <f ca="1">IF($BA$3="", "", IF($BL9="", NA(), SUM(Budgets!$Y$11:$Y$20)))</f>
        <v>#N/A</v>
      </c>
      <c r="BK9" s="51" t="e">
        <f ca="1">IF($BA$3="", "", IF($BL9="", NA(), SUM(Budgets!$Y$28:$Y$52)))</f>
        <v>#N/A</v>
      </c>
      <c r="BL9" s="12" t="str">
        <f t="shared" ca="1" si="4"/>
        <v/>
      </c>
    </row>
    <row r="10" spans="1:64"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X10" s="41" t="str">
        <f>IF('Intro &amp; Setup'!BD18="", "", 'Intro &amp; Setup'!BD18)</f>
        <v/>
      </c>
      <c r="AY10" s="41" t="str">
        <f t="shared" si="0"/>
        <v/>
      </c>
      <c r="AZ10" s="12" t="str">
        <f t="shared" si="1"/>
        <v/>
      </c>
      <c r="BA10" s="18">
        <f>IF($BA$3="", "", IF($BA$3=$AZ$22, SUMIF('Actual Expenses &amp; Income'!$P$11:$P$3510, $AZ10, 'Actual Expenses &amp; Income'!$F$11:$F$3510), SUMIF('Actual Expenses &amp; Income'!$R$11:$R$3510, CONCATENATE($BA$3, " - ", $AZ10), 'Actual Expenses &amp; Income'!$F$11:$F$3510)))</f>
        <v>0</v>
      </c>
      <c r="BB10" s="18">
        <f>IF($BA$3="", "", IF($BA$3=$AZ$22, SUMIF('Actual Expenses &amp; Income'!$P$11:$P$3510, $AZ10, 'Actual Expenses &amp; Income'!$E$11:$E$3510), SUMIF('Actual Expenses &amp; Income'!$R$11:$R$3510, CONCATENATE($BA$3, " - ", $AZ10), 'Actual Expenses &amp; Income'!$E$11:$E$3510)))</f>
        <v>0</v>
      </c>
      <c r="BC10" s="51">
        <f>IF($BA$3="", "", IF($BA$3=$AZ$22, SUM(Budgets!$Z$11:$Z$20), SUMIF(Budgets!$D$11:$D$20, $BA$3, Budgets!$Z$11:$Z$20)))</f>
        <v>0</v>
      </c>
      <c r="BD10" s="51">
        <f>IF($BA$3="", "", IF($BA$3=$AZ$22, SUM(Budgets!$Z$28:$Z$52), SUMIF(Budgets!$D$28:$D$52, $BA$3, Budgets!$Z$28:$Z$52)))</f>
        <v>0</v>
      </c>
      <c r="BE10" s="12" t="str">
        <f t="shared" ca="1" si="2"/>
        <v/>
      </c>
      <c r="BG10" s="12" t="str">
        <f t="shared" si="3"/>
        <v/>
      </c>
      <c r="BH10" s="18" t="e">
        <f ca="1">IF($BG$6="", "", IF($BL10="", NA(), SUMIF('Actual Expenses &amp; Income'!$P$11:$P$3510, $BG10, 'Actual Expenses &amp; Income'!$F$11:$F$3510)))</f>
        <v>#N/A</v>
      </c>
      <c r="BI10" s="18" t="e">
        <f ca="1">IF($BA$3="", "", IF($BL10="", NA(), SUMIF('Actual Expenses &amp; Income'!$P$11:$P$3510, $AZ10, 'Actual Expenses &amp; Income'!$E$11:$E$3510)))</f>
        <v>#N/A</v>
      </c>
      <c r="BJ10" s="51" t="e">
        <f ca="1">IF($BA$3="", "", IF($BL10="", NA(), SUM(Budgets!$Z$11:$Z$20)))</f>
        <v>#N/A</v>
      </c>
      <c r="BK10" s="51" t="e">
        <f ca="1">IF($BA$3="", "", IF($BL10="", NA(), SUM(Budgets!$Z$28:$Z$52)))</f>
        <v>#N/A</v>
      </c>
      <c r="BL10" s="12" t="str">
        <f t="shared" ca="1" si="4"/>
        <v/>
      </c>
    </row>
    <row r="11" spans="1:64"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X11" s="41" t="str">
        <f>IF('Intro &amp; Setup'!BD19="", "", 'Intro &amp; Setup'!BD19)</f>
        <v/>
      </c>
      <c r="AY11" s="41" t="str">
        <f t="shared" si="0"/>
        <v/>
      </c>
      <c r="AZ11" s="12" t="str">
        <f t="shared" si="1"/>
        <v/>
      </c>
      <c r="BA11" s="18">
        <f>IF($BA$3="", "", IF($BA$3=$AZ$22, SUMIF('Actual Expenses &amp; Income'!$P$11:$P$3510, $AZ11, 'Actual Expenses &amp; Income'!$F$11:$F$3510), SUMIF('Actual Expenses &amp; Income'!$R$11:$R$3510, CONCATENATE($BA$3, " - ", $AZ11), 'Actual Expenses &amp; Income'!$F$11:$F$3510)))</f>
        <v>0</v>
      </c>
      <c r="BB11" s="18">
        <f>IF($BA$3="", "", IF($BA$3=$AZ$22, SUMIF('Actual Expenses &amp; Income'!$P$11:$P$3510, $AZ11, 'Actual Expenses &amp; Income'!$E$11:$E$3510), SUMIF('Actual Expenses &amp; Income'!$R$11:$R$3510, CONCATENATE($BA$3, " - ", $AZ11), 'Actual Expenses &amp; Income'!$E$11:$E$3510)))</f>
        <v>0</v>
      </c>
      <c r="BC11" s="51">
        <f>IF($BA$3="", "", IF($BA$3=$AZ$22, SUM(Budgets!$AA$11:$AA$20), SUMIF(Budgets!$D$11:$D$20, $BA$3, Budgets!$AA$11:$AA$20)))</f>
        <v>0</v>
      </c>
      <c r="BD11" s="51">
        <f>IF($BA$3="", "", IF($BA$3=$AZ$22, SUM(Budgets!$AA$28:$AA$52), SUMIF(Budgets!$D$28:$D$52, $BA$3, Budgets!$AA$28:$AA$52)))</f>
        <v>0</v>
      </c>
      <c r="BE11" s="12" t="str">
        <f t="shared" ca="1" si="2"/>
        <v/>
      </c>
      <c r="BG11" s="12" t="str">
        <f t="shared" si="3"/>
        <v/>
      </c>
      <c r="BH11" s="18" t="e">
        <f ca="1">IF($BG$6="", "", IF($BL11="", NA(), SUMIF('Actual Expenses &amp; Income'!$P$11:$P$3510, $BG11, 'Actual Expenses &amp; Income'!$F$11:$F$3510)))</f>
        <v>#N/A</v>
      </c>
      <c r="BI11" s="18" t="e">
        <f ca="1">IF($BA$3="", "", IF($BL11="", NA(), SUMIF('Actual Expenses &amp; Income'!$P$11:$P$3510, $AZ11, 'Actual Expenses &amp; Income'!$E$11:$E$3510)))</f>
        <v>#N/A</v>
      </c>
      <c r="BJ11" s="51" t="e">
        <f ca="1">IF($BA$3="", "", IF($BL11="", NA(), SUM(Budgets!$AA$11:$AA$20)))</f>
        <v>#N/A</v>
      </c>
      <c r="BK11" s="51" t="e">
        <f ca="1">IF($BA$3="", "", IF($BL11="", NA(), SUM(Budgets!$AA$28:$AA$52)))</f>
        <v>#N/A</v>
      </c>
      <c r="BL11" s="12" t="str">
        <f t="shared" ca="1" si="4"/>
        <v/>
      </c>
    </row>
    <row r="12" spans="1:6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X12" s="41" t="str">
        <f>IF('Intro &amp; Setup'!BD20="", "", 'Intro &amp; Setup'!BD20)</f>
        <v/>
      </c>
      <c r="AY12" s="41" t="str">
        <f t="shared" si="0"/>
        <v/>
      </c>
      <c r="AZ12" s="12" t="str">
        <f t="shared" si="1"/>
        <v/>
      </c>
      <c r="BA12" s="18">
        <f>IF($BA$3="", "", IF($BA$3=$AZ$22, SUMIF('Actual Expenses &amp; Income'!$P$11:$P$3510, $AZ12, 'Actual Expenses &amp; Income'!$F$11:$F$3510), SUMIF('Actual Expenses &amp; Income'!$R$11:$R$3510, CONCATENATE($BA$3, " - ", $AZ12), 'Actual Expenses &amp; Income'!$F$11:$F$3510)))</f>
        <v>0</v>
      </c>
      <c r="BB12" s="18">
        <f>IF($BA$3="", "", IF($BA$3=$AZ$22, SUMIF('Actual Expenses &amp; Income'!$P$11:$P$3510, $AZ12, 'Actual Expenses &amp; Income'!$E$11:$E$3510), SUMIF('Actual Expenses &amp; Income'!$R$11:$R$3510, CONCATENATE($BA$3, " - ", $AZ12), 'Actual Expenses &amp; Income'!$E$11:$E$3510)))</f>
        <v>0</v>
      </c>
      <c r="BC12" s="51">
        <f>IF($BA$3="", "", IF($BA$3=$AZ$22, SUM(Budgets!$AB$11:$AB$20), SUMIF(Budgets!$D$11:$D$20, $BA$3, Budgets!$AB$11:$AB$20)))</f>
        <v>0</v>
      </c>
      <c r="BD12" s="51">
        <f>IF($BA$3="", "", IF($BA$3=$AZ$22, SUM(Budgets!$AB$28:$AB$52), SUMIF(Budgets!$D$28:$D$52, $BA$3, Budgets!$AB$28:$AB$52)))</f>
        <v>0</v>
      </c>
      <c r="BE12" s="12" t="str">
        <f t="shared" ca="1" si="2"/>
        <v/>
      </c>
      <c r="BG12" s="12" t="str">
        <f t="shared" si="3"/>
        <v/>
      </c>
      <c r="BH12" s="18" t="e">
        <f ca="1">IF($BG$6="", "", IF($BL12="", NA(), SUMIF('Actual Expenses &amp; Income'!$P$11:$P$3510, $BG12, 'Actual Expenses &amp; Income'!$F$11:$F$3510)))</f>
        <v>#N/A</v>
      </c>
      <c r="BI12" s="18" t="e">
        <f ca="1">IF($BA$3="", "", IF($BL12="", NA(), SUMIF('Actual Expenses &amp; Income'!$P$11:$P$3510, $AZ12, 'Actual Expenses &amp; Income'!$E$11:$E$3510)))</f>
        <v>#N/A</v>
      </c>
      <c r="BJ12" s="51" t="e">
        <f ca="1">IF($BA$3="", "", IF($BL12="", NA(), SUM(Budgets!$AB$11:$AB$20)))</f>
        <v>#N/A</v>
      </c>
      <c r="BK12" s="51" t="e">
        <f ca="1">IF($BA$3="", "", IF($BL12="", NA(), SUM(Budgets!$AB$28:$AB$52)))</f>
        <v>#N/A</v>
      </c>
      <c r="BL12" s="12" t="str">
        <f t="shared" ca="1" si="4"/>
        <v/>
      </c>
    </row>
    <row r="13" spans="1:6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X13" s="41" t="str">
        <f>IF('Intro &amp; Setup'!BD21="", "", 'Intro &amp; Setup'!BD21)</f>
        <v/>
      </c>
      <c r="AY13" s="41" t="str">
        <f t="shared" si="0"/>
        <v/>
      </c>
      <c r="AZ13" s="12" t="str">
        <f t="shared" si="1"/>
        <v/>
      </c>
      <c r="BA13" s="18">
        <f>IF($BA$3="", "", IF($BA$3=$AZ$22, SUMIF('Actual Expenses &amp; Income'!$P$11:$P$3510, $AZ13, 'Actual Expenses &amp; Income'!$F$11:$F$3510), SUMIF('Actual Expenses &amp; Income'!$R$11:$R$3510, CONCATENATE($BA$3, " - ", $AZ13), 'Actual Expenses &amp; Income'!$F$11:$F$3510)))</f>
        <v>0</v>
      </c>
      <c r="BB13" s="18">
        <f>IF($BA$3="", "", IF($BA$3=$AZ$22, SUMIF('Actual Expenses &amp; Income'!$P$11:$P$3510, $AZ13, 'Actual Expenses &amp; Income'!$E$11:$E$3510), SUMIF('Actual Expenses &amp; Income'!$R$11:$R$3510, CONCATENATE($BA$3, " - ", $AZ13), 'Actual Expenses &amp; Income'!$E$11:$E$3510)))</f>
        <v>0</v>
      </c>
      <c r="BC13" s="51">
        <f>IF($BA$3="", "", IF($BA$3=$AZ$22, SUM(Budgets!$AC$11:$AC$20), SUMIF(Budgets!$D$11:$D$20, $BA$3, Budgets!$AC$11:$AC$20)))</f>
        <v>0</v>
      </c>
      <c r="BD13" s="51">
        <f>IF($BA$3="", "", IF($BA$3=$AZ$22, SUM(Budgets!$AC$28:$AC$52), SUMIF(Budgets!$D$28:$D$52, $BA$3, Budgets!$AC$28:$AC$52)))</f>
        <v>0</v>
      </c>
      <c r="BE13" s="12" t="str">
        <f t="shared" ca="1" si="2"/>
        <v/>
      </c>
      <c r="BG13" s="12" t="str">
        <f t="shared" si="3"/>
        <v/>
      </c>
      <c r="BH13" s="18" t="e">
        <f ca="1">IF($BG$6="", "", IF($BL13="", NA(), SUMIF('Actual Expenses &amp; Income'!$P$11:$P$3510, $BG13, 'Actual Expenses &amp; Income'!$F$11:$F$3510)))</f>
        <v>#N/A</v>
      </c>
      <c r="BI13" s="18" t="e">
        <f ca="1">IF($BA$3="", "", IF($BL13="", NA(), SUMIF('Actual Expenses &amp; Income'!$P$11:$P$3510, $AZ13, 'Actual Expenses &amp; Income'!$E$11:$E$3510)))</f>
        <v>#N/A</v>
      </c>
      <c r="BJ13" s="51" t="e">
        <f ca="1">IF($BA$3="", "", IF($BL13="", NA(), SUM(Budgets!$AC$11:$AC$20)))</f>
        <v>#N/A</v>
      </c>
      <c r="BK13" s="51" t="e">
        <f ca="1">IF($BA$3="", "", IF($BL13="", NA(), SUM(Budgets!$AC$28:$AC$52)))</f>
        <v>#N/A</v>
      </c>
      <c r="BL13" s="12" t="str">
        <f t="shared" ca="1" si="4"/>
        <v/>
      </c>
    </row>
    <row r="14" spans="1:64"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X14" s="41" t="str">
        <f>IF('Intro &amp; Setup'!BD22="", "", 'Intro &amp; Setup'!BD22)</f>
        <v/>
      </c>
      <c r="AY14" s="41" t="str">
        <f t="shared" si="0"/>
        <v/>
      </c>
      <c r="AZ14" s="12" t="str">
        <f t="shared" si="1"/>
        <v/>
      </c>
      <c r="BA14" s="18">
        <f>IF($BA$3="", "", IF($BA$3=$AZ$22, SUMIF('Actual Expenses &amp; Income'!$P$11:$P$3510, $AZ14, 'Actual Expenses &amp; Income'!$F$11:$F$3510), SUMIF('Actual Expenses &amp; Income'!$R$11:$R$3510, CONCATENATE($BA$3, " - ", $AZ14), 'Actual Expenses &amp; Income'!$F$11:$F$3510)))</f>
        <v>0</v>
      </c>
      <c r="BB14" s="18">
        <f>IF($BA$3="", "", IF($BA$3=$AZ$22, SUMIF('Actual Expenses &amp; Income'!$P$11:$P$3510, $AZ14, 'Actual Expenses &amp; Income'!$E$11:$E$3510), SUMIF('Actual Expenses &amp; Income'!$R$11:$R$3510, CONCATENATE($BA$3, " - ", $AZ14), 'Actual Expenses &amp; Income'!$E$11:$E$3510)))</f>
        <v>0</v>
      </c>
      <c r="BC14" s="51">
        <f>IF($BA$3="", "", IF($BA$3=$AZ$22, SUM(Budgets!$AD$11:$AD$20), SUMIF(Budgets!$D$11:$D$20, $BA$3, Budgets!$AD$11:$AD$20)))</f>
        <v>0</v>
      </c>
      <c r="BD14" s="51">
        <f>IF($BA$3="", "", IF($BA$3=$AZ$22, SUM(Budgets!$AD$28:$AD$52), SUMIF(Budgets!$D$28:$D$52, $BA$3, Budgets!$AD$28:$AD$52)))</f>
        <v>0</v>
      </c>
      <c r="BE14" s="12" t="str">
        <f t="shared" ca="1" si="2"/>
        <v/>
      </c>
      <c r="BG14" s="12" t="str">
        <f t="shared" si="3"/>
        <v/>
      </c>
      <c r="BH14" s="18" t="e">
        <f ca="1">IF($BG$6="", "", IF($BL14="", NA(), SUMIF('Actual Expenses &amp; Income'!$P$11:$P$3510, $BG14, 'Actual Expenses &amp; Income'!$F$11:$F$3510)))</f>
        <v>#N/A</v>
      </c>
      <c r="BI14" s="18" t="e">
        <f ca="1">IF($BA$3="", "", IF($BL14="", NA(), SUMIF('Actual Expenses &amp; Income'!$P$11:$P$3510, $AZ14, 'Actual Expenses &amp; Income'!$E$11:$E$3510)))</f>
        <v>#N/A</v>
      </c>
      <c r="BJ14" s="51" t="e">
        <f ca="1">IF($BA$3="", "", IF($BL14="", NA(), SUM(Budgets!$AD$11:$AD$20)))</f>
        <v>#N/A</v>
      </c>
      <c r="BK14" s="51" t="e">
        <f ca="1">IF($BA$3="", "", IF($BL14="", NA(), SUM(Budgets!$AD$28:$AD$52)))</f>
        <v>#N/A</v>
      </c>
      <c r="BL14" s="12" t="str">
        <f t="shared" ca="1" si="4"/>
        <v/>
      </c>
    </row>
    <row r="15" spans="1:6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X15" s="41" t="str">
        <f>IF('Intro &amp; Setup'!BD23="", "", 'Intro &amp; Setup'!BD23)</f>
        <v/>
      </c>
      <c r="AY15" s="41" t="str">
        <f t="shared" si="0"/>
        <v/>
      </c>
      <c r="AZ15" s="12" t="str">
        <f t="shared" si="1"/>
        <v/>
      </c>
      <c r="BA15" s="18">
        <f>IF($BA$3="", "", IF($BA$3=$AZ$22, SUMIF('Actual Expenses &amp; Income'!$P$11:$P$3510, $AZ15, 'Actual Expenses &amp; Income'!$F$11:$F$3510), SUMIF('Actual Expenses &amp; Income'!$R$11:$R$3510, CONCATENATE($BA$3, " - ", $AZ15), 'Actual Expenses &amp; Income'!$F$11:$F$3510)))</f>
        <v>0</v>
      </c>
      <c r="BB15" s="18">
        <f>IF($BA$3="", "", IF($BA$3=$AZ$22, SUMIF('Actual Expenses &amp; Income'!$P$11:$P$3510, $AZ15, 'Actual Expenses &amp; Income'!$E$11:$E$3510), SUMIF('Actual Expenses &amp; Income'!$R$11:$R$3510, CONCATENATE($BA$3, " - ", $AZ15), 'Actual Expenses &amp; Income'!$E$11:$E$3510)))</f>
        <v>0</v>
      </c>
      <c r="BC15" s="51">
        <f>IF($BA$3="", "", IF($BA$3=$AZ$22, SUM(Budgets!$AE$11:$AE$20), SUMIF(Budgets!$D$11:$D$20, $BA$3, Budgets!$AE$11:$AE$20)))</f>
        <v>0</v>
      </c>
      <c r="BD15" s="51">
        <f>IF($BA$3="", "", IF($BA$3=$AZ$22, SUM(Budgets!$AE$28:$AE$52), SUMIF(Budgets!$D$28:$D$52, $BA$3, Budgets!$AE$28:$AE$52)))</f>
        <v>0</v>
      </c>
      <c r="BE15" s="12" t="str">
        <f t="shared" ca="1" si="2"/>
        <v/>
      </c>
      <c r="BG15" s="12" t="str">
        <f t="shared" si="3"/>
        <v/>
      </c>
      <c r="BH15" s="18" t="e">
        <f ca="1">IF($BG$6="", "", IF($BL15="", NA(), SUMIF('Actual Expenses &amp; Income'!$P$11:$P$3510, $BG15, 'Actual Expenses &amp; Income'!$F$11:$F$3510)))</f>
        <v>#N/A</v>
      </c>
      <c r="BI15" s="18" t="e">
        <f ca="1">IF($BA$3="", "", IF($BL15="", NA(), SUMIF('Actual Expenses &amp; Income'!$P$11:$P$3510, $AZ15, 'Actual Expenses &amp; Income'!$E$11:$E$3510)))</f>
        <v>#N/A</v>
      </c>
      <c r="BJ15" s="51" t="e">
        <f ca="1">IF($BA$3="", "", IF($BL15="", NA(), SUM(Budgets!$AE$11:$AE$20)))</f>
        <v>#N/A</v>
      </c>
      <c r="BK15" s="51" t="e">
        <f ca="1">IF($BA$3="", "", IF($BL15="", NA(), SUM(Budgets!$AE$28:$AE$52)))</f>
        <v>#N/A</v>
      </c>
      <c r="BL15" s="12" t="str">
        <f t="shared" ca="1" si="4"/>
        <v/>
      </c>
    </row>
    <row r="16" spans="1:64"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X16" s="41" t="str">
        <f>IF('Intro &amp; Setup'!BD24="", "", 'Intro &amp; Setup'!BD24)</f>
        <v/>
      </c>
      <c r="AY16" s="41" t="str">
        <f t="shared" si="0"/>
        <v/>
      </c>
      <c r="AZ16" s="12" t="str">
        <f t="shared" si="1"/>
        <v/>
      </c>
      <c r="BA16" s="18">
        <f>IF($BA$3="", "", IF($BA$3=$AZ$22, SUMIF('Actual Expenses &amp; Income'!$P$11:$P$3510, $AZ16, 'Actual Expenses &amp; Income'!$F$11:$F$3510), SUMIF('Actual Expenses &amp; Income'!$R$11:$R$3510, CONCATENATE($BA$3, " - ", $AZ16), 'Actual Expenses &amp; Income'!$F$11:$F$3510)))</f>
        <v>0</v>
      </c>
      <c r="BB16" s="18">
        <f>IF($BA$3="", "", IF($BA$3=$AZ$22, SUMIF('Actual Expenses &amp; Income'!$P$11:$P$3510, $AZ16, 'Actual Expenses &amp; Income'!$E$11:$E$3510), SUMIF('Actual Expenses &amp; Income'!$R$11:$R$3510, CONCATENATE($BA$3, " - ", $AZ16), 'Actual Expenses &amp; Income'!$E$11:$E$3510)))</f>
        <v>0</v>
      </c>
      <c r="BC16" s="51">
        <f>IF($BA$3="", "", IF($BA$3=$AZ$22, SUM(Budgets!$AF$11:$AF$20), SUMIF(Budgets!$D$11:$D$20, $BA$3, Budgets!$AF$11:$AF$20)))</f>
        <v>0</v>
      </c>
      <c r="BD16" s="51">
        <f>IF($BA$3="", "", IF($BA$3=$AZ$22, SUM(Budgets!$AF$28:$AF$52), SUMIF(Budgets!$D$28:$D$52, $BA$3, Budgets!$AF$28:$AF$52)))</f>
        <v>0</v>
      </c>
      <c r="BE16" s="12" t="str">
        <f t="shared" ca="1" si="2"/>
        <v/>
      </c>
      <c r="BG16" s="12" t="str">
        <f t="shared" si="3"/>
        <v/>
      </c>
      <c r="BH16" s="18" t="e">
        <f ca="1">IF($BG$6="", "", IF($BL16="", NA(), SUMIF('Actual Expenses &amp; Income'!$P$11:$P$3510, $BG16, 'Actual Expenses &amp; Income'!$F$11:$F$3510)))</f>
        <v>#N/A</v>
      </c>
      <c r="BI16" s="18" t="e">
        <f ca="1">IF($BA$3="", "", IF($BL16="", NA(), SUMIF('Actual Expenses &amp; Income'!$P$11:$P$3510, $AZ16, 'Actual Expenses &amp; Income'!$E$11:$E$3510)))</f>
        <v>#N/A</v>
      </c>
      <c r="BJ16" s="51" t="e">
        <f ca="1">IF($BA$3="", "", IF($BL16="", NA(), SUM(Budgets!$AF$11:$AF$20)))</f>
        <v>#N/A</v>
      </c>
      <c r="BK16" s="51" t="e">
        <f ca="1">IF($BA$3="", "", IF($BL16="", NA(), SUM(Budgets!$AF$28:$AF$52)))</f>
        <v>#N/A</v>
      </c>
      <c r="BL16" s="12" t="str">
        <f t="shared" ca="1" si="4"/>
        <v/>
      </c>
    </row>
    <row r="17" spans="1:64"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X17" s="42" t="str">
        <f>IF('Intro &amp; Setup'!BD25="", "", 'Intro &amp; Setup'!BD25)</f>
        <v/>
      </c>
      <c r="AY17" s="42" t="str">
        <f t="shared" si="0"/>
        <v/>
      </c>
      <c r="AZ17" s="13" t="str">
        <f t="shared" si="1"/>
        <v/>
      </c>
      <c r="BA17" s="20">
        <f>IF($BA$3="", "", IF($BA$3=$AZ$22, SUMIF('Actual Expenses &amp; Income'!$P$11:$P$3510, $AZ17, 'Actual Expenses &amp; Income'!$F$11:$F$3510), SUMIF('Actual Expenses &amp; Income'!$R$11:$R$3510, CONCATENATE($BA$3, " - ", $AZ17), 'Actual Expenses &amp; Income'!$F$11:$F$3510)))</f>
        <v>0</v>
      </c>
      <c r="BB17" s="20">
        <f>IF($BA$3="", "", IF($BA$3=$AZ$22, SUMIF('Actual Expenses &amp; Income'!$P$11:$P$3510, $AZ17, 'Actual Expenses &amp; Income'!$E$11:$E$3510), SUMIF('Actual Expenses &amp; Income'!$R$11:$R$3510, CONCATENATE($BA$3, " - ", $AZ17), 'Actual Expenses &amp; Income'!$E$11:$E$3510)))</f>
        <v>0</v>
      </c>
      <c r="BC17" s="52">
        <f>IF($BA$3="", "", IF($BA$3=$AZ$22, SUM(Budgets!$AG$11:$AG$20), SUMIF(Budgets!$D$11:$D$20, $BA$3, Budgets!$AG$11:$AG$20)))</f>
        <v>0</v>
      </c>
      <c r="BD17" s="52">
        <f>IF($BA$3="", "", IF($BA$3=$AZ$22, SUM(Budgets!$AG$28:$AG$52), SUMIF(Budgets!$D$28:$D$52, $BA$3, Budgets!$AG$28:$AG$52)))</f>
        <v>0</v>
      </c>
      <c r="BE17" s="13" t="str">
        <f t="shared" ca="1" si="2"/>
        <v/>
      </c>
      <c r="BG17" s="13" t="str">
        <f t="shared" si="3"/>
        <v/>
      </c>
      <c r="BH17" s="20" t="e">
        <f ca="1">IF($BG$6="", "", IF($BL17="", NA(), SUMIF('Actual Expenses &amp; Income'!$P$11:$P$3510, $BG17, 'Actual Expenses &amp; Income'!$F$11:$F$3510)))</f>
        <v>#N/A</v>
      </c>
      <c r="BI17" s="20" t="e">
        <f ca="1">IF($BA$3="", "", IF($BL17="", NA(), SUMIF('Actual Expenses &amp; Income'!$P$11:$P$3510, $AZ17, 'Actual Expenses &amp; Income'!$E$11:$E$3510)))</f>
        <v>#N/A</v>
      </c>
      <c r="BJ17" s="52" t="e">
        <f ca="1">IF($BA$3="", "", IF($BL17="", NA(), SUM(Budgets!$AG$11:$AG$20)))</f>
        <v>#N/A</v>
      </c>
      <c r="BK17" s="52" t="e">
        <f ca="1">IF($BA$3="", "", IF($BL17="", NA(), SUM(Budgets!$AG$28:$AG$52)))</f>
        <v>#N/A</v>
      </c>
      <c r="BL17" s="13" t="str">
        <f t="shared" ca="1" si="4"/>
        <v/>
      </c>
    </row>
    <row r="18" spans="1:64"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64"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64"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Z20" s="10" t="s">
        <v>8</v>
      </c>
      <c r="BA20" s="10" t="s">
        <v>18</v>
      </c>
      <c r="BB20" s="10" t="s">
        <v>44</v>
      </c>
      <c r="BC20" s="10" t="s">
        <v>4</v>
      </c>
      <c r="BD20" s="10" t="s">
        <v>43</v>
      </c>
    </row>
    <row r="21" spans="1:64"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X21" s="10" t="s">
        <v>4</v>
      </c>
      <c r="AZ21" s="4"/>
      <c r="BA21" s="53">
        <f ca="1">SUMIF($BE$6:$BE$17, "X", BB$6:BB$17)</f>
        <v>0</v>
      </c>
      <c r="BB21" s="54">
        <f ca="1">SUMIF($BE$6:$BE$17, "X", BD$6:BD$17)</f>
        <v>0</v>
      </c>
      <c r="BC21" s="54">
        <f ca="1">SUMIF($BE$6:$BE$17, "X", BA$6:BA$17)</f>
        <v>0</v>
      </c>
      <c r="BD21" s="55">
        <f ca="1">SUMIF($BE$6:$BE$17, "X", BC$6:BC$17)</f>
        <v>0</v>
      </c>
    </row>
    <row r="22" spans="1:64"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X22" s="11" t="str">
        <f>IF(Budgets!$D11="", "", Budgets!$D11)</f>
        <v/>
      </c>
      <c r="AZ22" s="11" t="s">
        <v>41</v>
      </c>
    </row>
    <row r="23" spans="1:64"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X23" s="12" t="str">
        <f>IF(Budgets!$D12="", "", Budgets!$D12)</f>
        <v/>
      </c>
      <c r="AZ23" s="12"/>
    </row>
    <row r="24" spans="1:64"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X24" s="12" t="str">
        <f>IF(Budgets!$D13="", "", Budgets!$D13)</f>
        <v/>
      </c>
      <c r="AZ24" s="12" t="str">
        <f>IF('Actual Expenses &amp; Income'!$K11="", "", 'Actual Expenses &amp; Income'!$K11)</f>
        <v/>
      </c>
    </row>
    <row r="25" spans="1:64"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X25" s="12" t="str">
        <f>IF(Budgets!$D14="", "", Budgets!$D14)</f>
        <v/>
      </c>
      <c r="AZ25" s="12" t="str">
        <f>IF('Actual Expenses &amp; Income'!$K12="", "", 'Actual Expenses &amp; Income'!$K12)</f>
        <v/>
      </c>
    </row>
    <row r="26" spans="1:64"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X26" s="12" t="str">
        <f>IF(Budgets!$D15="", "", Budgets!$D15)</f>
        <v/>
      </c>
      <c r="AZ26" s="12" t="str">
        <f>IF('Actual Expenses &amp; Income'!$K13="", "", 'Actual Expenses &amp; Income'!$K13)</f>
        <v/>
      </c>
    </row>
    <row r="27" spans="1:64"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X27" s="12" t="str">
        <f>IF(Budgets!$D16="", "", Budgets!$D16)</f>
        <v/>
      </c>
      <c r="AZ27" s="12" t="str">
        <f>IF('Actual Expenses &amp; Income'!$K14="", "", 'Actual Expenses &amp; Income'!$K14)</f>
        <v/>
      </c>
    </row>
    <row r="28" spans="1:64"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X28" s="12" t="str">
        <f>IF(Budgets!$D17="", "", Budgets!$D17)</f>
        <v/>
      </c>
      <c r="AZ28" s="12" t="str">
        <f>IF('Actual Expenses &amp; Income'!$K15="", "", 'Actual Expenses &amp; Income'!$K15)</f>
        <v/>
      </c>
    </row>
    <row r="29" spans="1:64"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X29" s="12" t="str">
        <f>IF(Budgets!$D18="", "", Budgets!$D18)</f>
        <v/>
      </c>
      <c r="AZ29" s="12" t="str">
        <f>IF('Actual Expenses &amp; Income'!$K16="", "", 'Actual Expenses &amp; Income'!$K16)</f>
        <v/>
      </c>
    </row>
    <row r="30" spans="1:64"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X30" s="12" t="str">
        <f>IF(Budgets!$D19="", "", Budgets!$D19)</f>
        <v/>
      </c>
      <c r="AZ30" s="12" t="str">
        <f>IF('Actual Expenses &amp; Income'!$K17="", "", 'Actual Expenses &amp; Income'!$K17)</f>
        <v/>
      </c>
    </row>
    <row r="31" spans="1:64"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X31" s="13" t="str">
        <f>IF(Budgets!$D20="", "", Budgets!$D20)</f>
        <v/>
      </c>
      <c r="AZ31" s="12" t="str">
        <f>IF('Actual Expenses &amp; Income'!$K18="", "", 'Actual Expenses &amp; Income'!$K18)</f>
        <v/>
      </c>
    </row>
    <row r="32" spans="1:64"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X32" s="3"/>
      <c r="AZ32" s="12" t="str">
        <f>IF('Actual Expenses &amp; Income'!$K19="", "", 'Actual Expenses &amp; Income'!$K19)</f>
        <v/>
      </c>
    </row>
    <row r="33" spans="1:52"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X33" s="10" t="s">
        <v>3</v>
      </c>
      <c r="AZ33" s="12" t="str">
        <f>IF('Actual Expenses &amp; Income'!$K20="", "", 'Actual Expenses &amp; Income'!$K20)</f>
        <v/>
      </c>
    </row>
    <row r="34" spans="1:52"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X34" s="11" t="str">
        <f>IF(Budgets!$D28="", "", Budgets!$D28)</f>
        <v/>
      </c>
      <c r="AZ34" s="12" t="str">
        <f>IF('Actual Expenses &amp; Income'!$K21="", "", 'Actual Expenses &amp; Income'!$K21)</f>
        <v/>
      </c>
    </row>
    <row r="35" spans="1:52" x14ac:dyDescent="0.25">
      <c r="A35" s="2"/>
      <c r="B35" s="136" t="s">
        <v>59</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8"/>
      <c r="AT35" s="2"/>
      <c r="AX35" s="12" t="str">
        <f>IF(Budgets!$D29="", "", Budgets!$D29)</f>
        <v/>
      </c>
      <c r="AZ35" s="12" t="str">
        <f>IF('Actual Expenses &amp; Income'!$K22="", "", 'Actual Expenses &amp; Income'!$K22)</f>
        <v/>
      </c>
    </row>
    <row r="36" spans="1:52" x14ac:dyDescent="0.25">
      <c r="A36" s="2"/>
      <c r="B36" s="139"/>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1"/>
      <c r="AT36" s="2"/>
      <c r="AX36" s="12" t="str">
        <f>IF(Budgets!$D30="", "", Budgets!$D30)</f>
        <v/>
      </c>
      <c r="AZ36" s="12" t="str">
        <f>IF('Actual Expenses &amp; Income'!$K23="", "", 'Actual Expenses &amp; Income'!$K23)</f>
        <v/>
      </c>
    </row>
    <row r="37" spans="1:5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X37" s="12" t="str">
        <f>IF(Budgets!$D31="", "", Budgets!$D31)</f>
        <v/>
      </c>
      <c r="AZ37" s="12" t="str">
        <f>IF('Actual Expenses &amp; Income'!$K24="", "", 'Actual Expenses &amp; Income'!$K24)</f>
        <v/>
      </c>
    </row>
    <row r="38" spans="1:52" x14ac:dyDescent="0.25">
      <c r="A38" s="2"/>
      <c r="B38" s="2"/>
      <c r="C38" s="2"/>
      <c r="D38" s="2"/>
      <c r="E38" s="2"/>
      <c r="F38" s="2"/>
      <c r="G38" s="2"/>
      <c r="H38" s="2"/>
      <c r="I38" s="2"/>
      <c r="J38" s="2"/>
      <c r="K38" s="2"/>
      <c r="L38" s="2"/>
      <c r="M38" s="2"/>
      <c r="N38" s="2"/>
      <c r="O38" s="2"/>
      <c r="P38" s="2"/>
      <c r="Q38" s="2"/>
      <c r="R38" s="2"/>
      <c r="S38" s="2"/>
      <c r="T38" s="210" t="s">
        <v>51</v>
      </c>
      <c r="U38" s="210"/>
      <c r="V38" s="210"/>
      <c r="W38" s="210"/>
      <c r="X38" s="210"/>
      <c r="Y38" s="210"/>
      <c r="Z38" s="210"/>
      <c r="AA38" s="210"/>
      <c r="AB38" s="2"/>
      <c r="AC38" s="2"/>
      <c r="AD38" s="2"/>
      <c r="AE38" s="2"/>
      <c r="AF38" s="2"/>
      <c r="AG38" s="2"/>
      <c r="AH38" s="2"/>
      <c r="AI38" s="2"/>
      <c r="AJ38" s="2"/>
      <c r="AK38" s="2"/>
      <c r="AL38" s="2"/>
      <c r="AM38" s="2"/>
      <c r="AN38" s="2"/>
      <c r="AO38" s="2"/>
      <c r="AP38" s="2"/>
      <c r="AQ38" s="2"/>
      <c r="AR38" s="2"/>
      <c r="AS38" s="2"/>
      <c r="AT38" s="2"/>
      <c r="AX38" s="12" t="str">
        <f>IF(Budgets!$D32="", "", Budgets!$D32)</f>
        <v/>
      </c>
      <c r="AZ38" s="12" t="str">
        <f>IF('Actual Expenses &amp; Income'!$K25="", "", 'Actual Expenses &amp; Income'!$K25)</f>
        <v/>
      </c>
    </row>
    <row r="39" spans="1:52" x14ac:dyDescent="0.25">
      <c r="A39" s="2"/>
      <c r="B39" s="223" t="s">
        <v>48</v>
      </c>
      <c r="C39" s="211"/>
      <c r="D39" s="211"/>
      <c r="E39" s="211"/>
      <c r="F39" s="211"/>
      <c r="G39" s="211"/>
      <c r="H39" s="211"/>
      <c r="I39" s="211"/>
      <c r="J39" s="211"/>
      <c r="K39" s="211"/>
      <c r="L39" s="211" t="s">
        <v>49</v>
      </c>
      <c r="M39" s="211"/>
      <c r="N39" s="211"/>
      <c r="O39" s="211"/>
      <c r="P39" s="211"/>
      <c r="Q39" s="211"/>
      <c r="R39" s="211"/>
      <c r="S39" s="211"/>
      <c r="T39" s="211" t="s">
        <v>50</v>
      </c>
      <c r="U39" s="211"/>
      <c r="V39" s="211"/>
      <c r="W39" s="211"/>
      <c r="X39" s="211"/>
      <c r="Y39" s="211"/>
      <c r="Z39" s="211"/>
      <c r="AA39" s="211"/>
      <c r="AB39" s="211" t="s">
        <v>55</v>
      </c>
      <c r="AC39" s="211"/>
      <c r="AD39" s="211"/>
      <c r="AE39" s="211"/>
      <c r="AF39" s="211"/>
      <c r="AG39" s="211"/>
      <c r="AH39" s="211"/>
      <c r="AI39" s="211"/>
      <c r="AJ39" s="211" t="s">
        <v>52</v>
      </c>
      <c r="AK39" s="211"/>
      <c r="AL39" s="211"/>
      <c r="AM39" s="211"/>
      <c r="AN39" s="211"/>
      <c r="AO39" s="211"/>
      <c r="AP39" s="211"/>
      <c r="AQ39" s="211"/>
      <c r="AR39" s="211" t="s">
        <v>53</v>
      </c>
      <c r="AS39" s="212"/>
      <c r="AT39" s="2"/>
      <c r="AX39" s="12" t="str">
        <f>IF(Budgets!$D33="", "", Budgets!$D33)</f>
        <v/>
      </c>
      <c r="AZ39" s="12" t="str">
        <f>IF('Actual Expenses &amp; Income'!$K26="", "", 'Actual Expenses &amp; Income'!$K26)</f>
        <v/>
      </c>
    </row>
    <row r="40" spans="1:52" x14ac:dyDescent="0.25">
      <c r="A40" s="2"/>
      <c r="B40" s="127" t="str">
        <f>IF(Budgets!$D11="", "", Budgets!$D11)</f>
        <v/>
      </c>
      <c r="C40" s="128"/>
      <c r="D40" s="128"/>
      <c r="E40" s="128"/>
      <c r="F40" s="128"/>
      <c r="G40" s="128"/>
      <c r="H40" s="128"/>
      <c r="I40" s="128"/>
      <c r="J40" s="128"/>
      <c r="K40" s="128"/>
      <c r="L40" s="213" t="str">
        <f>IF($B40="", "", SUMIF(Budgets!$V$9:$AG$9, "X", Budgets!$V11:$AG11))</f>
        <v/>
      </c>
      <c r="M40" s="214"/>
      <c r="N40" s="214"/>
      <c r="O40" s="214"/>
      <c r="P40" s="214"/>
      <c r="Q40" s="214"/>
      <c r="R40" s="214"/>
      <c r="S40" s="214"/>
      <c r="T40" s="214" t="str">
        <f>IF($B40="", "", SUMIF('Actual Expenses &amp; Income'!$V$11:$V$3510, $B40, 'Actual Expenses &amp; Income'!$F$11:$F$3510)-SUMIF('Actual Expenses &amp; Income'!$V$11:$V$3510, $B40, 'Actual Expenses &amp; Income'!$E$11:$E$3510))</f>
        <v/>
      </c>
      <c r="U40" s="214"/>
      <c r="V40" s="214"/>
      <c r="W40" s="214"/>
      <c r="X40" s="214"/>
      <c r="Y40" s="214"/>
      <c r="Z40" s="214"/>
      <c r="AA40" s="214"/>
      <c r="AB40" s="214" t="str">
        <f>IF($B40="", "", $L40-$T40)</f>
        <v/>
      </c>
      <c r="AC40" s="214"/>
      <c r="AD40" s="214"/>
      <c r="AE40" s="214"/>
      <c r="AF40" s="214"/>
      <c r="AG40" s="214"/>
      <c r="AH40" s="214"/>
      <c r="AI40" s="214"/>
      <c r="AJ40" s="215" t="str">
        <f>IFERROR(ROUND(T40/IF($L40=0, 0.01, $L40), 4), "")</f>
        <v/>
      </c>
      <c r="AK40" s="216"/>
      <c r="AL40" s="216"/>
      <c r="AM40" s="216"/>
      <c r="AN40" s="216"/>
      <c r="AO40" s="216"/>
      <c r="AP40" s="216"/>
      <c r="AQ40" s="217"/>
      <c r="AR40" s="128" t="str">
        <f>IF($AJ40="", "", IF($AJ40&gt;1, Budgets!$T$5, Budgets!$T$4))</f>
        <v/>
      </c>
      <c r="AS40" s="129"/>
      <c r="AT40" s="2"/>
      <c r="AX40" s="12" t="str">
        <f>IF(Budgets!$D34="", "", Budgets!$D34)</f>
        <v/>
      </c>
      <c r="AZ40" s="12" t="str">
        <f>IF('Actual Expenses &amp; Income'!$K27="", "", 'Actual Expenses &amp; Income'!$K27)</f>
        <v/>
      </c>
    </row>
    <row r="41" spans="1:52" x14ac:dyDescent="0.25">
      <c r="A41" s="2"/>
      <c r="B41" s="130" t="str">
        <f>IF(Budgets!$D12="", "", Budgets!$D12)</f>
        <v/>
      </c>
      <c r="C41" s="131"/>
      <c r="D41" s="131"/>
      <c r="E41" s="131"/>
      <c r="F41" s="131"/>
      <c r="G41" s="131"/>
      <c r="H41" s="131"/>
      <c r="I41" s="131"/>
      <c r="J41" s="131"/>
      <c r="K41" s="131"/>
      <c r="L41" s="218" t="str">
        <f>IF($B41="", "", SUMIF(Budgets!$V$9:$AG$9, "X", Budgets!$V12:$AG12))</f>
        <v/>
      </c>
      <c r="M41" s="219"/>
      <c r="N41" s="219"/>
      <c r="O41" s="219"/>
      <c r="P41" s="219"/>
      <c r="Q41" s="219"/>
      <c r="R41" s="219"/>
      <c r="S41" s="219"/>
      <c r="T41" s="219" t="str">
        <f>IF($B41="", "", SUMIF('Actual Expenses &amp; Income'!$V$11:$V$3510, $B41, 'Actual Expenses &amp; Income'!$F$11:$F$3510)-SUMIF('Actual Expenses &amp; Income'!$V$11:$V$3510, $B41, 'Actual Expenses &amp; Income'!$E$11:$E$3510))</f>
        <v/>
      </c>
      <c r="U41" s="219"/>
      <c r="V41" s="219"/>
      <c r="W41" s="219"/>
      <c r="X41" s="219"/>
      <c r="Y41" s="219"/>
      <c r="Z41" s="219"/>
      <c r="AA41" s="219"/>
      <c r="AB41" s="219" t="str">
        <f t="shared" ref="AB41:AB49" si="5">IF($B41="", "", $L41-$T41)</f>
        <v/>
      </c>
      <c r="AC41" s="219"/>
      <c r="AD41" s="219"/>
      <c r="AE41" s="219"/>
      <c r="AF41" s="219"/>
      <c r="AG41" s="219"/>
      <c r="AH41" s="219"/>
      <c r="AI41" s="219"/>
      <c r="AJ41" s="220" t="str">
        <f t="shared" ref="AJ41:AJ49" si="6">IFERROR(ROUND(T41/IF($L41=0, 0.01, $L41), 4), "")</f>
        <v/>
      </c>
      <c r="AK41" s="221"/>
      <c r="AL41" s="221"/>
      <c r="AM41" s="221"/>
      <c r="AN41" s="221"/>
      <c r="AO41" s="221"/>
      <c r="AP41" s="221"/>
      <c r="AQ41" s="222"/>
      <c r="AR41" s="131" t="str">
        <f>IF($AJ41="", "", IF($AJ41&gt;1, Budgets!$T$5, Budgets!$T$4))</f>
        <v/>
      </c>
      <c r="AS41" s="132"/>
      <c r="AT41" s="2"/>
      <c r="AX41" s="12" t="str">
        <f>IF(Budgets!$D35="", "", Budgets!$D35)</f>
        <v/>
      </c>
      <c r="AZ41" s="12" t="str">
        <f>IF('Actual Expenses &amp; Income'!$K28="", "", 'Actual Expenses &amp; Income'!$K28)</f>
        <v/>
      </c>
    </row>
    <row r="42" spans="1:52" x14ac:dyDescent="0.25">
      <c r="A42" s="2"/>
      <c r="B42" s="130" t="str">
        <f>IF(Budgets!$D13="", "", Budgets!$D13)</f>
        <v/>
      </c>
      <c r="C42" s="131"/>
      <c r="D42" s="131"/>
      <c r="E42" s="131"/>
      <c r="F42" s="131"/>
      <c r="G42" s="131"/>
      <c r="H42" s="131"/>
      <c r="I42" s="131"/>
      <c r="J42" s="131"/>
      <c r="K42" s="131"/>
      <c r="L42" s="218" t="str">
        <f>IF($B42="", "", SUMIF(Budgets!$V$9:$AG$9, "X", Budgets!$V13:$AG13))</f>
        <v/>
      </c>
      <c r="M42" s="219"/>
      <c r="N42" s="219"/>
      <c r="O42" s="219"/>
      <c r="P42" s="219"/>
      <c r="Q42" s="219"/>
      <c r="R42" s="219"/>
      <c r="S42" s="219"/>
      <c r="T42" s="219" t="str">
        <f>IF($B42="", "", SUMIF('Actual Expenses &amp; Income'!$V$11:$V$3510, $B42, 'Actual Expenses &amp; Income'!$F$11:$F$3510)-SUMIF('Actual Expenses &amp; Income'!$V$11:$V$3510, $B42, 'Actual Expenses &amp; Income'!$E$11:$E$3510))</f>
        <v/>
      </c>
      <c r="U42" s="219"/>
      <c r="V42" s="219"/>
      <c r="W42" s="219"/>
      <c r="X42" s="219"/>
      <c r="Y42" s="219"/>
      <c r="Z42" s="219"/>
      <c r="AA42" s="219"/>
      <c r="AB42" s="219" t="str">
        <f t="shared" si="5"/>
        <v/>
      </c>
      <c r="AC42" s="219"/>
      <c r="AD42" s="219"/>
      <c r="AE42" s="219"/>
      <c r="AF42" s="219"/>
      <c r="AG42" s="219"/>
      <c r="AH42" s="219"/>
      <c r="AI42" s="219"/>
      <c r="AJ42" s="220" t="str">
        <f t="shared" si="6"/>
        <v/>
      </c>
      <c r="AK42" s="221"/>
      <c r="AL42" s="221"/>
      <c r="AM42" s="221"/>
      <c r="AN42" s="221"/>
      <c r="AO42" s="221"/>
      <c r="AP42" s="221"/>
      <c r="AQ42" s="222"/>
      <c r="AR42" s="131" t="str">
        <f>IF($AJ42="", "", IF($AJ42&gt;1, Budgets!$T$5, Budgets!$T$4))</f>
        <v/>
      </c>
      <c r="AS42" s="132"/>
      <c r="AT42" s="2"/>
      <c r="AX42" s="12" t="str">
        <f>IF(Budgets!$D36="", "", Budgets!$D36)</f>
        <v/>
      </c>
      <c r="AZ42" s="12" t="str">
        <f>IF('Actual Expenses &amp; Income'!$K29="", "", 'Actual Expenses &amp; Income'!$K29)</f>
        <v/>
      </c>
    </row>
    <row r="43" spans="1:52" x14ac:dyDescent="0.25">
      <c r="A43" s="2"/>
      <c r="B43" s="130" t="str">
        <f>IF(Budgets!$D14="", "", Budgets!$D14)</f>
        <v/>
      </c>
      <c r="C43" s="131"/>
      <c r="D43" s="131"/>
      <c r="E43" s="131"/>
      <c r="F43" s="131"/>
      <c r="G43" s="131"/>
      <c r="H43" s="131"/>
      <c r="I43" s="131"/>
      <c r="J43" s="131"/>
      <c r="K43" s="131"/>
      <c r="L43" s="218" t="str">
        <f>IF($B43="", "", SUMIF(Budgets!$V$9:$AG$9, "X", Budgets!$V14:$AG14))</f>
        <v/>
      </c>
      <c r="M43" s="219"/>
      <c r="N43" s="219"/>
      <c r="O43" s="219"/>
      <c r="P43" s="219"/>
      <c r="Q43" s="219"/>
      <c r="R43" s="219"/>
      <c r="S43" s="219"/>
      <c r="T43" s="219" t="str">
        <f>IF($B43="", "", SUMIF('Actual Expenses &amp; Income'!$V$11:$V$3510, $B43, 'Actual Expenses &amp; Income'!$F$11:$F$3510)-SUMIF('Actual Expenses &amp; Income'!$V$11:$V$3510, $B43, 'Actual Expenses &amp; Income'!$E$11:$E$3510))</f>
        <v/>
      </c>
      <c r="U43" s="219"/>
      <c r="V43" s="219"/>
      <c r="W43" s="219"/>
      <c r="X43" s="219"/>
      <c r="Y43" s="219"/>
      <c r="Z43" s="219"/>
      <c r="AA43" s="219"/>
      <c r="AB43" s="219" t="str">
        <f t="shared" si="5"/>
        <v/>
      </c>
      <c r="AC43" s="219"/>
      <c r="AD43" s="219"/>
      <c r="AE43" s="219"/>
      <c r="AF43" s="219"/>
      <c r="AG43" s="219"/>
      <c r="AH43" s="219"/>
      <c r="AI43" s="219"/>
      <c r="AJ43" s="220" t="str">
        <f t="shared" si="6"/>
        <v/>
      </c>
      <c r="AK43" s="221"/>
      <c r="AL43" s="221"/>
      <c r="AM43" s="221"/>
      <c r="AN43" s="221"/>
      <c r="AO43" s="221"/>
      <c r="AP43" s="221"/>
      <c r="AQ43" s="222"/>
      <c r="AR43" s="131" t="str">
        <f>IF($AJ43="", "", IF($AJ43&gt;1, Budgets!$T$5, Budgets!$T$4))</f>
        <v/>
      </c>
      <c r="AS43" s="132"/>
      <c r="AT43" s="2"/>
      <c r="AX43" s="12" t="str">
        <f>IF(Budgets!$D37="", "", Budgets!$D37)</f>
        <v/>
      </c>
      <c r="AZ43" s="12" t="str">
        <f>IF('Actual Expenses &amp; Income'!$K30="", "", 'Actual Expenses &amp; Income'!$K30)</f>
        <v/>
      </c>
    </row>
    <row r="44" spans="1:52" x14ac:dyDescent="0.25">
      <c r="A44" s="2"/>
      <c r="B44" s="130" t="str">
        <f>IF(Budgets!$D15="", "", Budgets!$D15)</f>
        <v/>
      </c>
      <c r="C44" s="131"/>
      <c r="D44" s="131"/>
      <c r="E44" s="131"/>
      <c r="F44" s="131"/>
      <c r="G44" s="131"/>
      <c r="H44" s="131"/>
      <c r="I44" s="131"/>
      <c r="J44" s="131"/>
      <c r="K44" s="131"/>
      <c r="L44" s="218" t="str">
        <f>IF($B44="", "", SUMIF(Budgets!$V$9:$AG$9, "X", Budgets!$V15:$AG15))</f>
        <v/>
      </c>
      <c r="M44" s="219"/>
      <c r="N44" s="219"/>
      <c r="O44" s="219"/>
      <c r="P44" s="219"/>
      <c r="Q44" s="219"/>
      <c r="R44" s="219"/>
      <c r="S44" s="219"/>
      <c r="T44" s="219" t="str">
        <f>IF($B44="", "", SUMIF('Actual Expenses &amp; Income'!$V$11:$V$3510, $B44, 'Actual Expenses &amp; Income'!$F$11:$F$3510)-SUMIF('Actual Expenses &amp; Income'!$V$11:$V$3510, $B44, 'Actual Expenses &amp; Income'!$E$11:$E$3510))</f>
        <v/>
      </c>
      <c r="U44" s="219"/>
      <c r="V44" s="219"/>
      <c r="W44" s="219"/>
      <c r="X44" s="219"/>
      <c r="Y44" s="219"/>
      <c r="Z44" s="219"/>
      <c r="AA44" s="219"/>
      <c r="AB44" s="219" t="str">
        <f t="shared" si="5"/>
        <v/>
      </c>
      <c r="AC44" s="219"/>
      <c r="AD44" s="219"/>
      <c r="AE44" s="219"/>
      <c r="AF44" s="219"/>
      <c r="AG44" s="219"/>
      <c r="AH44" s="219"/>
      <c r="AI44" s="219"/>
      <c r="AJ44" s="220" t="str">
        <f t="shared" si="6"/>
        <v/>
      </c>
      <c r="AK44" s="221"/>
      <c r="AL44" s="221"/>
      <c r="AM44" s="221"/>
      <c r="AN44" s="221"/>
      <c r="AO44" s="221"/>
      <c r="AP44" s="221"/>
      <c r="AQ44" s="222"/>
      <c r="AR44" s="131" t="str">
        <f>IF($AJ44="", "", IF($AJ44&gt;1, Budgets!$T$5, Budgets!$T$4))</f>
        <v/>
      </c>
      <c r="AS44" s="132"/>
      <c r="AT44" s="2"/>
      <c r="AX44" s="12" t="str">
        <f>IF(Budgets!$D38="", "", Budgets!$D38)</f>
        <v/>
      </c>
      <c r="AZ44" s="12" t="str">
        <f>IF('Actual Expenses &amp; Income'!$K31="", "", 'Actual Expenses &amp; Income'!$K31)</f>
        <v/>
      </c>
    </row>
    <row r="45" spans="1:52" x14ac:dyDescent="0.25">
      <c r="A45" s="2"/>
      <c r="B45" s="130" t="str">
        <f>IF(Budgets!$D16="", "", Budgets!$D16)</f>
        <v/>
      </c>
      <c r="C45" s="131"/>
      <c r="D45" s="131"/>
      <c r="E45" s="131"/>
      <c r="F45" s="131"/>
      <c r="G45" s="131"/>
      <c r="H45" s="131"/>
      <c r="I45" s="131"/>
      <c r="J45" s="131"/>
      <c r="K45" s="131"/>
      <c r="L45" s="218" t="str">
        <f>IF($B45="", "", SUMIF(Budgets!$V$9:$AG$9, "X", Budgets!$V16:$AG16))</f>
        <v/>
      </c>
      <c r="M45" s="219"/>
      <c r="N45" s="219"/>
      <c r="O45" s="219"/>
      <c r="P45" s="219"/>
      <c r="Q45" s="219"/>
      <c r="R45" s="219"/>
      <c r="S45" s="219"/>
      <c r="T45" s="219" t="str">
        <f>IF($B45="", "", SUMIF('Actual Expenses &amp; Income'!$V$11:$V$3510, $B45, 'Actual Expenses &amp; Income'!$F$11:$F$3510)-SUMIF('Actual Expenses &amp; Income'!$V$11:$V$3510, $B45, 'Actual Expenses &amp; Income'!$E$11:$E$3510))</f>
        <v/>
      </c>
      <c r="U45" s="219"/>
      <c r="V45" s="219"/>
      <c r="W45" s="219"/>
      <c r="X45" s="219"/>
      <c r="Y45" s="219"/>
      <c r="Z45" s="219"/>
      <c r="AA45" s="219"/>
      <c r="AB45" s="219" t="str">
        <f t="shared" si="5"/>
        <v/>
      </c>
      <c r="AC45" s="219"/>
      <c r="AD45" s="219"/>
      <c r="AE45" s="219"/>
      <c r="AF45" s="219"/>
      <c r="AG45" s="219"/>
      <c r="AH45" s="219"/>
      <c r="AI45" s="219"/>
      <c r="AJ45" s="220" t="str">
        <f t="shared" si="6"/>
        <v/>
      </c>
      <c r="AK45" s="221"/>
      <c r="AL45" s="221"/>
      <c r="AM45" s="221"/>
      <c r="AN45" s="221"/>
      <c r="AO45" s="221"/>
      <c r="AP45" s="221"/>
      <c r="AQ45" s="222"/>
      <c r="AR45" s="131" t="str">
        <f>IF($AJ45="", "", IF($AJ45&gt;1, Budgets!$T$5, Budgets!$T$4))</f>
        <v/>
      </c>
      <c r="AS45" s="132"/>
      <c r="AT45" s="2"/>
      <c r="AX45" s="12" t="str">
        <f>IF(Budgets!$D39="", "", Budgets!$D39)</f>
        <v/>
      </c>
      <c r="AZ45" s="12" t="str">
        <f>IF('Actual Expenses &amp; Income'!$K32="", "", 'Actual Expenses &amp; Income'!$K32)</f>
        <v/>
      </c>
    </row>
    <row r="46" spans="1:52" x14ac:dyDescent="0.25">
      <c r="A46" s="2"/>
      <c r="B46" s="130" t="str">
        <f>IF(Budgets!$D17="", "", Budgets!$D17)</f>
        <v/>
      </c>
      <c r="C46" s="131"/>
      <c r="D46" s="131"/>
      <c r="E46" s="131"/>
      <c r="F46" s="131"/>
      <c r="G46" s="131"/>
      <c r="H46" s="131"/>
      <c r="I46" s="131"/>
      <c r="J46" s="131"/>
      <c r="K46" s="131"/>
      <c r="L46" s="218" t="str">
        <f>IF($B46="", "", SUMIF(Budgets!$V$9:$AG$9, "X", Budgets!$V17:$AG17))</f>
        <v/>
      </c>
      <c r="M46" s="219"/>
      <c r="N46" s="219"/>
      <c r="O46" s="219"/>
      <c r="P46" s="219"/>
      <c r="Q46" s="219"/>
      <c r="R46" s="219"/>
      <c r="S46" s="219"/>
      <c r="T46" s="219" t="str">
        <f>IF($B46="", "", SUMIF('Actual Expenses &amp; Income'!$V$11:$V$3510, $B46, 'Actual Expenses &amp; Income'!$F$11:$F$3510)-SUMIF('Actual Expenses &amp; Income'!$V$11:$V$3510, $B46, 'Actual Expenses &amp; Income'!$E$11:$E$3510))</f>
        <v/>
      </c>
      <c r="U46" s="219"/>
      <c r="V46" s="219"/>
      <c r="W46" s="219"/>
      <c r="X46" s="219"/>
      <c r="Y46" s="219"/>
      <c r="Z46" s="219"/>
      <c r="AA46" s="219"/>
      <c r="AB46" s="219" t="str">
        <f t="shared" si="5"/>
        <v/>
      </c>
      <c r="AC46" s="219"/>
      <c r="AD46" s="219"/>
      <c r="AE46" s="219"/>
      <c r="AF46" s="219"/>
      <c r="AG46" s="219"/>
      <c r="AH46" s="219"/>
      <c r="AI46" s="219"/>
      <c r="AJ46" s="220" t="str">
        <f t="shared" si="6"/>
        <v/>
      </c>
      <c r="AK46" s="221"/>
      <c r="AL46" s="221"/>
      <c r="AM46" s="221"/>
      <c r="AN46" s="221"/>
      <c r="AO46" s="221"/>
      <c r="AP46" s="221"/>
      <c r="AQ46" s="222"/>
      <c r="AR46" s="131" t="str">
        <f>IF($AJ46="", "", IF($AJ46&gt;1, Budgets!$T$5, Budgets!$T$4))</f>
        <v/>
      </c>
      <c r="AS46" s="132"/>
      <c r="AT46" s="2"/>
      <c r="AX46" s="12" t="str">
        <f>IF(Budgets!$D40="", "", Budgets!$D40)</f>
        <v/>
      </c>
      <c r="AZ46" s="12" t="str">
        <f>IF('Actual Expenses &amp; Income'!$K33="", "", 'Actual Expenses &amp; Income'!$K33)</f>
        <v/>
      </c>
    </row>
    <row r="47" spans="1:52" x14ac:dyDescent="0.25">
      <c r="A47" s="2"/>
      <c r="B47" s="130" t="str">
        <f>IF(Budgets!$D18="", "", Budgets!$D18)</f>
        <v/>
      </c>
      <c r="C47" s="131"/>
      <c r="D47" s="131"/>
      <c r="E47" s="131"/>
      <c r="F47" s="131"/>
      <c r="G47" s="131"/>
      <c r="H47" s="131"/>
      <c r="I47" s="131"/>
      <c r="J47" s="131"/>
      <c r="K47" s="131"/>
      <c r="L47" s="218" t="str">
        <f>IF($B47="", "", SUMIF(Budgets!$V$9:$AG$9, "X", Budgets!$V18:$AG18))</f>
        <v/>
      </c>
      <c r="M47" s="219"/>
      <c r="N47" s="219"/>
      <c r="O47" s="219"/>
      <c r="P47" s="219"/>
      <c r="Q47" s="219"/>
      <c r="R47" s="219"/>
      <c r="S47" s="219"/>
      <c r="T47" s="219" t="str">
        <f>IF($B47="", "", SUMIF('Actual Expenses &amp; Income'!$V$11:$V$3510, $B47, 'Actual Expenses &amp; Income'!$F$11:$F$3510)-SUMIF('Actual Expenses &amp; Income'!$V$11:$V$3510, $B47, 'Actual Expenses &amp; Income'!$E$11:$E$3510))</f>
        <v/>
      </c>
      <c r="U47" s="219"/>
      <c r="V47" s="219"/>
      <c r="W47" s="219"/>
      <c r="X47" s="219"/>
      <c r="Y47" s="219"/>
      <c r="Z47" s="219"/>
      <c r="AA47" s="219"/>
      <c r="AB47" s="219" t="str">
        <f t="shared" si="5"/>
        <v/>
      </c>
      <c r="AC47" s="219"/>
      <c r="AD47" s="219"/>
      <c r="AE47" s="219"/>
      <c r="AF47" s="219"/>
      <c r="AG47" s="219"/>
      <c r="AH47" s="219"/>
      <c r="AI47" s="219"/>
      <c r="AJ47" s="220" t="str">
        <f t="shared" si="6"/>
        <v/>
      </c>
      <c r="AK47" s="221"/>
      <c r="AL47" s="221"/>
      <c r="AM47" s="221"/>
      <c r="AN47" s="221"/>
      <c r="AO47" s="221"/>
      <c r="AP47" s="221"/>
      <c r="AQ47" s="222"/>
      <c r="AR47" s="131" t="str">
        <f>IF($AJ47="", "", IF($AJ47&gt;1, Budgets!$T$5, Budgets!$T$4))</f>
        <v/>
      </c>
      <c r="AS47" s="132"/>
      <c r="AT47" s="2"/>
      <c r="AX47" s="12" t="str">
        <f>IF(Budgets!$D41="", "", Budgets!$D41)</f>
        <v/>
      </c>
      <c r="AZ47" s="12" t="str">
        <f>IF('Actual Expenses &amp; Income'!$K34="", "", 'Actual Expenses &amp; Income'!$K34)</f>
        <v/>
      </c>
    </row>
    <row r="48" spans="1:52" x14ac:dyDescent="0.25">
      <c r="A48" s="2"/>
      <c r="B48" s="130" t="str">
        <f>IF(Budgets!$D19="", "", Budgets!$D19)</f>
        <v/>
      </c>
      <c r="C48" s="131"/>
      <c r="D48" s="131"/>
      <c r="E48" s="131"/>
      <c r="F48" s="131"/>
      <c r="G48" s="131"/>
      <c r="H48" s="131"/>
      <c r="I48" s="131"/>
      <c r="J48" s="131"/>
      <c r="K48" s="131"/>
      <c r="L48" s="218" t="str">
        <f>IF($B48="", "", SUMIF(Budgets!$V$9:$AG$9, "X", Budgets!$V19:$AG19))</f>
        <v/>
      </c>
      <c r="M48" s="219"/>
      <c r="N48" s="219"/>
      <c r="O48" s="219"/>
      <c r="P48" s="219"/>
      <c r="Q48" s="219"/>
      <c r="R48" s="219"/>
      <c r="S48" s="219"/>
      <c r="T48" s="219" t="str">
        <f>IF($B48="", "", SUMIF('Actual Expenses &amp; Income'!$V$11:$V$3510, $B48, 'Actual Expenses &amp; Income'!$F$11:$F$3510)-SUMIF('Actual Expenses &amp; Income'!$V$11:$V$3510, $B48, 'Actual Expenses &amp; Income'!$E$11:$E$3510))</f>
        <v/>
      </c>
      <c r="U48" s="219"/>
      <c r="V48" s="219"/>
      <c r="W48" s="219"/>
      <c r="X48" s="219"/>
      <c r="Y48" s="219"/>
      <c r="Z48" s="219"/>
      <c r="AA48" s="219"/>
      <c r="AB48" s="219" t="str">
        <f t="shared" si="5"/>
        <v/>
      </c>
      <c r="AC48" s="219"/>
      <c r="AD48" s="219"/>
      <c r="AE48" s="219"/>
      <c r="AF48" s="219"/>
      <c r="AG48" s="219"/>
      <c r="AH48" s="219"/>
      <c r="AI48" s="219"/>
      <c r="AJ48" s="220" t="str">
        <f t="shared" si="6"/>
        <v/>
      </c>
      <c r="AK48" s="221"/>
      <c r="AL48" s="221"/>
      <c r="AM48" s="221"/>
      <c r="AN48" s="221"/>
      <c r="AO48" s="221"/>
      <c r="AP48" s="221"/>
      <c r="AQ48" s="222"/>
      <c r="AR48" s="131" t="str">
        <f>IF($AJ48="", "", IF($AJ48&gt;1, Budgets!$T$5, Budgets!$T$4))</f>
        <v/>
      </c>
      <c r="AS48" s="132"/>
      <c r="AT48" s="2"/>
      <c r="AX48" s="12" t="str">
        <f>IF(Budgets!$D42="", "", Budgets!$D42)</f>
        <v/>
      </c>
      <c r="AZ48" s="12" t="str">
        <f>IF('Actual Expenses &amp; Income'!$K35="", "", 'Actual Expenses &amp; Income'!$K35)</f>
        <v/>
      </c>
    </row>
    <row r="49" spans="1:56" x14ac:dyDescent="0.25">
      <c r="A49" s="2"/>
      <c r="B49" s="133" t="str">
        <f>IF(Budgets!$D20="", "", Budgets!$D20)</f>
        <v/>
      </c>
      <c r="C49" s="134"/>
      <c r="D49" s="134"/>
      <c r="E49" s="134"/>
      <c r="F49" s="134"/>
      <c r="G49" s="134"/>
      <c r="H49" s="134"/>
      <c r="I49" s="134"/>
      <c r="J49" s="134"/>
      <c r="K49" s="134"/>
      <c r="L49" s="224" t="str">
        <f>IF($B49="", "", SUMIF(Budgets!$V$9:$AG$9, "X", Budgets!$V20:$AG20))</f>
        <v/>
      </c>
      <c r="M49" s="225"/>
      <c r="N49" s="225"/>
      <c r="O49" s="225"/>
      <c r="P49" s="225"/>
      <c r="Q49" s="225"/>
      <c r="R49" s="225"/>
      <c r="S49" s="225"/>
      <c r="T49" s="225" t="str">
        <f>IF($B49="", "", SUMIF('Actual Expenses &amp; Income'!$V$11:$V$3510, $B49, 'Actual Expenses &amp; Income'!$F$11:$F$3510)-SUMIF('Actual Expenses &amp; Income'!$V$11:$V$3510, $B49, 'Actual Expenses &amp; Income'!$E$11:$E$3510))</f>
        <v/>
      </c>
      <c r="U49" s="225"/>
      <c r="V49" s="225"/>
      <c r="W49" s="225"/>
      <c r="X49" s="225"/>
      <c r="Y49" s="225"/>
      <c r="Z49" s="225"/>
      <c r="AA49" s="225"/>
      <c r="AB49" s="225" t="str">
        <f t="shared" si="5"/>
        <v/>
      </c>
      <c r="AC49" s="225"/>
      <c r="AD49" s="225"/>
      <c r="AE49" s="225"/>
      <c r="AF49" s="225"/>
      <c r="AG49" s="225"/>
      <c r="AH49" s="225"/>
      <c r="AI49" s="225"/>
      <c r="AJ49" s="226" t="str">
        <f t="shared" si="6"/>
        <v/>
      </c>
      <c r="AK49" s="227"/>
      <c r="AL49" s="227"/>
      <c r="AM49" s="227"/>
      <c r="AN49" s="227"/>
      <c r="AO49" s="227"/>
      <c r="AP49" s="227"/>
      <c r="AQ49" s="228"/>
      <c r="AR49" s="134" t="str">
        <f>IF($AJ49="", "", IF($AJ49&gt;1, Budgets!$T$5, Budgets!$T$4))</f>
        <v/>
      </c>
      <c r="AS49" s="135"/>
      <c r="AT49" s="2"/>
      <c r="AX49" s="12" t="str">
        <f>IF(Budgets!$D43="", "", Budgets!$D43)</f>
        <v/>
      </c>
      <c r="AZ49" s="12" t="str">
        <f>IF('Actual Expenses &amp; Income'!$K36="", "", 'Actual Expenses &amp; Income'!$K36)</f>
        <v/>
      </c>
    </row>
    <row r="50" spans="1:5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X50" s="12" t="str">
        <f>IF(Budgets!$D44="", "", Budgets!$D44)</f>
        <v/>
      </c>
      <c r="AZ50" s="12" t="str">
        <f>IF('Actual Expenses &amp; Income'!$K37="", "", 'Actual Expenses &amp; Income'!$K37)</f>
        <v/>
      </c>
    </row>
    <row r="51" spans="1:5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X51" s="12" t="str">
        <f>IF(Budgets!$D45="", "", Budgets!$D45)</f>
        <v/>
      </c>
      <c r="AZ51" s="12" t="str">
        <f>IF('Actual Expenses &amp; Income'!$K38="", "", 'Actual Expenses &amp; Income'!$K38)</f>
        <v/>
      </c>
    </row>
    <row r="52" spans="1:56" x14ac:dyDescent="0.25">
      <c r="A52" s="2"/>
      <c r="B52" s="136" t="s">
        <v>84</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8"/>
      <c r="AT52" s="2"/>
      <c r="AX52" s="12" t="str">
        <f>IF(Budgets!$D46="", "", Budgets!$D46)</f>
        <v/>
      </c>
      <c r="AZ52" s="12" t="str">
        <f>IF('Actual Expenses &amp; Income'!$K39="", "", 'Actual Expenses &amp; Income'!$K39)</f>
        <v/>
      </c>
    </row>
    <row r="53" spans="1:56" x14ac:dyDescent="0.25">
      <c r="A53" s="2"/>
      <c r="B53" s="139"/>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1"/>
      <c r="AT53" s="2"/>
      <c r="AX53" s="12" t="str">
        <f>IF(Budgets!$D47="", "", Budgets!$D47)</f>
        <v/>
      </c>
      <c r="AZ53" s="12" t="str">
        <f>IF('Actual Expenses &amp; Income'!$K40="", "", 'Actual Expenses &amp; Income'!$K40)</f>
        <v/>
      </c>
    </row>
    <row r="54" spans="1:5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X54" s="12" t="str">
        <f>IF(Budgets!$D48="", "", Budgets!$D48)</f>
        <v/>
      </c>
      <c r="AZ54" s="12" t="str">
        <f>IF('Actual Expenses &amp; Income'!$K41="", "", 'Actual Expenses &amp; Income'!$K41)</f>
        <v/>
      </c>
    </row>
    <row r="55" spans="1:56" x14ac:dyDescent="0.25">
      <c r="A55" s="2"/>
      <c r="B55" s="2"/>
      <c r="C55" s="2"/>
      <c r="D55" s="2"/>
      <c r="E55" s="2"/>
      <c r="F55" s="2"/>
      <c r="G55" s="2"/>
      <c r="H55" s="2"/>
      <c r="I55" s="2"/>
      <c r="J55" s="2"/>
      <c r="K55" s="2"/>
      <c r="L55" s="168" t="s">
        <v>56</v>
      </c>
      <c r="M55" s="168"/>
      <c r="N55" s="168"/>
      <c r="O55" s="168"/>
      <c r="P55" s="168"/>
      <c r="Q55" s="168"/>
      <c r="R55" s="168"/>
      <c r="S55" s="168"/>
      <c r="T55" s="210" t="s">
        <v>51</v>
      </c>
      <c r="U55" s="210"/>
      <c r="V55" s="210"/>
      <c r="W55" s="210"/>
      <c r="X55" s="210"/>
      <c r="Y55" s="210"/>
      <c r="Z55" s="210"/>
      <c r="AA55" s="210"/>
      <c r="AB55" s="168" t="s">
        <v>57</v>
      </c>
      <c r="AC55" s="168"/>
      <c r="AD55" s="168"/>
      <c r="AE55" s="168"/>
      <c r="AF55" s="168"/>
      <c r="AG55" s="168"/>
      <c r="AH55" s="168"/>
      <c r="AI55" s="168"/>
      <c r="AJ55" s="2"/>
      <c r="AK55" s="2"/>
      <c r="AL55" s="2"/>
      <c r="AM55" s="2"/>
      <c r="AN55" s="2"/>
      <c r="AO55" s="2"/>
      <c r="AP55" s="2"/>
      <c r="AQ55" s="2"/>
      <c r="AR55" s="2"/>
      <c r="AS55" s="2"/>
      <c r="AT55" s="2"/>
      <c r="AX55" s="12" t="str">
        <f>IF(Budgets!$D49="", "", Budgets!$D49)</f>
        <v/>
      </c>
      <c r="AZ55" s="12" t="str">
        <f>IF('Actual Expenses &amp; Income'!$K42="", "", 'Actual Expenses &amp; Income'!$K42)</f>
        <v/>
      </c>
    </row>
    <row r="56" spans="1:56" x14ac:dyDescent="0.25">
      <c r="A56" s="2"/>
      <c r="B56" s="223" t="s">
        <v>58</v>
      </c>
      <c r="C56" s="211"/>
      <c r="D56" s="211"/>
      <c r="E56" s="211"/>
      <c r="F56" s="211"/>
      <c r="G56" s="211"/>
      <c r="H56" s="211"/>
      <c r="I56" s="211"/>
      <c r="J56" s="211"/>
      <c r="K56" s="211"/>
      <c r="L56" s="211" t="s">
        <v>49</v>
      </c>
      <c r="M56" s="211"/>
      <c r="N56" s="211"/>
      <c r="O56" s="211"/>
      <c r="P56" s="211"/>
      <c r="Q56" s="211"/>
      <c r="R56" s="211"/>
      <c r="S56" s="211"/>
      <c r="T56" s="211" t="s">
        <v>50</v>
      </c>
      <c r="U56" s="211"/>
      <c r="V56" s="211"/>
      <c r="W56" s="211"/>
      <c r="X56" s="211"/>
      <c r="Y56" s="211"/>
      <c r="Z56" s="211"/>
      <c r="AA56" s="211"/>
      <c r="AB56" s="211" t="s">
        <v>55</v>
      </c>
      <c r="AC56" s="211"/>
      <c r="AD56" s="211"/>
      <c r="AE56" s="211"/>
      <c r="AF56" s="211"/>
      <c r="AG56" s="211"/>
      <c r="AH56" s="211"/>
      <c r="AI56" s="211"/>
      <c r="AJ56" s="211" t="s">
        <v>52</v>
      </c>
      <c r="AK56" s="211"/>
      <c r="AL56" s="211"/>
      <c r="AM56" s="211"/>
      <c r="AN56" s="211"/>
      <c r="AO56" s="211"/>
      <c r="AP56" s="211"/>
      <c r="AQ56" s="211"/>
      <c r="AR56" s="211" t="s">
        <v>53</v>
      </c>
      <c r="AS56" s="212"/>
      <c r="AT56" s="2"/>
      <c r="AX56" s="12" t="str">
        <f>IF(Budgets!$D50="", "", Budgets!$D50)</f>
        <v/>
      </c>
      <c r="AZ56" s="12" t="str">
        <f>IF('Actual Expenses &amp; Income'!$K43="", "", 'Actual Expenses &amp; Income'!$K43)</f>
        <v/>
      </c>
    </row>
    <row r="57" spans="1:56" x14ac:dyDescent="0.25">
      <c r="A57" s="2"/>
      <c r="B57" s="127" t="str">
        <f>IF(Budgets!$D28="", "", Budgets!$D28)</f>
        <v/>
      </c>
      <c r="C57" s="128"/>
      <c r="D57" s="128"/>
      <c r="E57" s="128"/>
      <c r="F57" s="128"/>
      <c r="G57" s="128"/>
      <c r="H57" s="128"/>
      <c r="I57" s="128"/>
      <c r="J57" s="128"/>
      <c r="K57" s="128"/>
      <c r="L57" s="214" t="str">
        <f>IF($B57="", "", SUMIF(Budgets!$V$26:$AG$26, "X", Budgets!$V28:$AG28)*-1)</f>
        <v/>
      </c>
      <c r="M57" s="214"/>
      <c r="N57" s="214"/>
      <c r="O57" s="214"/>
      <c r="P57" s="214"/>
      <c r="Q57" s="214"/>
      <c r="R57" s="214"/>
      <c r="S57" s="214"/>
      <c r="T57" s="214" t="str">
        <f>IF($B57="", "", SUMIF('Actual Expenses &amp; Income'!$V$11:$V$3510, $B57, 'Actual Expenses &amp; Income'!$F$11:$F$3510)-SUMIF('Actual Expenses &amp; Income'!$V$11:$V$3510, $B57, 'Actual Expenses &amp; Income'!$E$11:$E$3510))</f>
        <v/>
      </c>
      <c r="U57" s="214"/>
      <c r="V57" s="214"/>
      <c r="W57" s="214"/>
      <c r="X57" s="214"/>
      <c r="Y57" s="214"/>
      <c r="Z57" s="214"/>
      <c r="AA57" s="214"/>
      <c r="AB57" s="214" t="str">
        <f>IF($B57="", "", $T57-$L57)</f>
        <v/>
      </c>
      <c r="AC57" s="214"/>
      <c r="AD57" s="214"/>
      <c r="AE57" s="214"/>
      <c r="AF57" s="214"/>
      <c r="AG57" s="214"/>
      <c r="AH57" s="214"/>
      <c r="AI57" s="214"/>
      <c r="AJ57" s="215" t="str">
        <f>IFERROR(ROUND(T57/L57, 4), "")</f>
        <v/>
      </c>
      <c r="AK57" s="216"/>
      <c r="AL57" s="216"/>
      <c r="AM57" s="216"/>
      <c r="AN57" s="216"/>
      <c r="AO57" s="216"/>
      <c r="AP57" s="216"/>
      <c r="AQ57" s="217"/>
      <c r="AR57" s="128" t="str">
        <f>IF($AJ57="", "", IF($AJ57&gt;1, Budgets!$T$5, Budgets!$T$4))</f>
        <v/>
      </c>
      <c r="AS57" s="129"/>
      <c r="AT57" s="2"/>
      <c r="AX57" s="12" t="str">
        <f>IF(Budgets!$D51="", "", Budgets!$D51)</f>
        <v/>
      </c>
      <c r="AZ57" s="12" t="str">
        <f>IF('Actual Expenses &amp; Income'!$K44="", "", 'Actual Expenses &amp; Income'!$K44)</f>
        <v/>
      </c>
    </row>
    <row r="58" spans="1:56" x14ac:dyDescent="0.25">
      <c r="A58" s="2"/>
      <c r="B58" s="130" t="str">
        <f>IF(Budgets!$D29="", "", Budgets!$D29)</f>
        <v/>
      </c>
      <c r="C58" s="131"/>
      <c r="D58" s="131"/>
      <c r="E58" s="131"/>
      <c r="F58" s="131"/>
      <c r="G58" s="131"/>
      <c r="H58" s="131"/>
      <c r="I58" s="131"/>
      <c r="J58" s="131"/>
      <c r="K58" s="131"/>
      <c r="L58" s="219" t="str">
        <f>IF($B58="", "", SUMIF(Budgets!$V$26:$AG$26, "X", Budgets!$V29:$AG29)*-1)</f>
        <v/>
      </c>
      <c r="M58" s="219"/>
      <c r="N58" s="219"/>
      <c r="O58" s="219"/>
      <c r="P58" s="219"/>
      <c r="Q58" s="219"/>
      <c r="R58" s="219"/>
      <c r="S58" s="219"/>
      <c r="T58" s="219" t="str">
        <f>IF($B58="", "", SUMIF('Actual Expenses &amp; Income'!$V$11:$V$3510, $B58, 'Actual Expenses &amp; Income'!$F$11:$F$3510)-SUMIF('Actual Expenses &amp; Income'!$V$11:$V$3510, $B58, 'Actual Expenses &amp; Income'!$E$11:$E$3510))</f>
        <v/>
      </c>
      <c r="U58" s="219"/>
      <c r="V58" s="219"/>
      <c r="W58" s="219"/>
      <c r="X58" s="219"/>
      <c r="Y58" s="219"/>
      <c r="Z58" s="219"/>
      <c r="AA58" s="219"/>
      <c r="AB58" s="219" t="str">
        <f t="shared" ref="AB58:AB81" si="7">IF($B58="", "", $T58-$L58)</f>
        <v/>
      </c>
      <c r="AC58" s="219"/>
      <c r="AD58" s="219"/>
      <c r="AE58" s="219"/>
      <c r="AF58" s="219"/>
      <c r="AG58" s="219"/>
      <c r="AH58" s="219"/>
      <c r="AI58" s="219"/>
      <c r="AJ58" s="220" t="str">
        <f t="shared" ref="AJ58:AJ81" si="8">IFERROR(ROUND(T58/L58, 4), "")</f>
        <v/>
      </c>
      <c r="AK58" s="221"/>
      <c r="AL58" s="221"/>
      <c r="AM58" s="221"/>
      <c r="AN58" s="221"/>
      <c r="AO58" s="221"/>
      <c r="AP58" s="221"/>
      <c r="AQ58" s="222"/>
      <c r="AR58" s="131" t="str">
        <f>IF($AJ58="", "", IF($AJ58&gt;1, Budgets!$T$5, Budgets!$T$4))</f>
        <v/>
      </c>
      <c r="AS58" s="132"/>
      <c r="AT58" s="2"/>
      <c r="AX58" s="13" t="str">
        <f>IF(Budgets!$D52="", "", Budgets!$D52)</f>
        <v/>
      </c>
      <c r="AZ58" s="12" t="str">
        <f>IF('Actual Expenses &amp; Income'!$K45="", "", 'Actual Expenses &amp; Income'!$K45)</f>
        <v/>
      </c>
    </row>
    <row r="59" spans="1:56" x14ac:dyDescent="0.25">
      <c r="A59" s="2"/>
      <c r="B59" s="130" t="str">
        <f>IF(Budgets!$D30="", "", Budgets!$D30)</f>
        <v/>
      </c>
      <c r="C59" s="131"/>
      <c r="D59" s="131"/>
      <c r="E59" s="131"/>
      <c r="F59" s="131"/>
      <c r="G59" s="131"/>
      <c r="H59" s="131"/>
      <c r="I59" s="131"/>
      <c r="J59" s="131"/>
      <c r="K59" s="131"/>
      <c r="L59" s="219" t="str">
        <f>IF($B59="", "", SUMIF(Budgets!$V$26:$AG$26, "X", Budgets!$V30:$AG30)*-1)</f>
        <v/>
      </c>
      <c r="M59" s="219"/>
      <c r="N59" s="219"/>
      <c r="O59" s="219"/>
      <c r="P59" s="219"/>
      <c r="Q59" s="219"/>
      <c r="R59" s="219"/>
      <c r="S59" s="219"/>
      <c r="T59" s="219" t="str">
        <f>IF($B59="", "", SUMIF('Actual Expenses &amp; Income'!$V$11:$V$3510, $B59, 'Actual Expenses &amp; Income'!$F$11:$F$3510)-SUMIF('Actual Expenses &amp; Income'!$V$11:$V$3510, $B59, 'Actual Expenses &amp; Income'!$E$11:$E$3510))</f>
        <v/>
      </c>
      <c r="U59" s="219"/>
      <c r="V59" s="219"/>
      <c r="W59" s="219"/>
      <c r="X59" s="219"/>
      <c r="Y59" s="219"/>
      <c r="Z59" s="219"/>
      <c r="AA59" s="219"/>
      <c r="AB59" s="219" t="str">
        <f t="shared" si="7"/>
        <v/>
      </c>
      <c r="AC59" s="219"/>
      <c r="AD59" s="219"/>
      <c r="AE59" s="219"/>
      <c r="AF59" s="219"/>
      <c r="AG59" s="219"/>
      <c r="AH59" s="219"/>
      <c r="AI59" s="219"/>
      <c r="AJ59" s="220" t="str">
        <f t="shared" si="8"/>
        <v/>
      </c>
      <c r="AK59" s="221"/>
      <c r="AL59" s="221"/>
      <c r="AM59" s="221"/>
      <c r="AN59" s="221"/>
      <c r="AO59" s="221"/>
      <c r="AP59" s="221"/>
      <c r="AQ59" s="222"/>
      <c r="AR59" s="131" t="str">
        <f>IF($AJ59="", "", IF($AJ59&gt;1, Budgets!$T$5, Budgets!$T$4))</f>
        <v/>
      </c>
      <c r="AS59" s="132"/>
      <c r="AT59" s="2"/>
      <c r="AX59" s="3"/>
      <c r="AZ59" s="13" t="str">
        <f>IF('Actual Expenses &amp; Income'!$K46="", "", 'Actual Expenses &amp; Income'!$K46)</f>
        <v/>
      </c>
    </row>
    <row r="60" spans="1:56" x14ac:dyDescent="0.25">
      <c r="A60" s="2"/>
      <c r="B60" s="130" t="str">
        <f>IF(Budgets!$D31="", "", Budgets!$D31)</f>
        <v/>
      </c>
      <c r="C60" s="131"/>
      <c r="D60" s="131"/>
      <c r="E60" s="131"/>
      <c r="F60" s="131"/>
      <c r="G60" s="131"/>
      <c r="H60" s="131"/>
      <c r="I60" s="131"/>
      <c r="J60" s="131"/>
      <c r="K60" s="131"/>
      <c r="L60" s="219" t="str">
        <f>IF($B60="", "", SUMIF(Budgets!$V$26:$AG$26, "X", Budgets!$V31:$AG31)*-1)</f>
        <v/>
      </c>
      <c r="M60" s="219"/>
      <c r="N60" s="219"/>
      <c r="O60" s="219"/>
      <c r="P60" s="219"/>
      <c r="Q60" s="219"/>
      <c r="R60" s="219"/>
      <c r="S60" s="219"/>
      <c r="T60" s="219" t="str">
        <f>IF($B60="", "", SUMIF('Actual Expenses &amp; Income'!$V$11:$V$3510, $B60, 'Actual Expenses &amp; Income'!$F$11:$F$3510)-SUMIF('Actual Expenses &amp; Income'!$V$11:$V$3510, $B60, 'Actual Expenses &amp; Income'!$E$11:$E$3510))</f>
        <v/>
      </c>
      <c r="U60" s="219"/>
      <c r="V60" s="219"/>
      <c r="W60" s="219"/>
      <c r="X60" s="219"/>
      <c r="Y60" s="219"/>
      <c r="Z60" s="219"/>
      <c r="AA60" s="219"/>
      <c r="AB60" s="219" t="str">
        <f t="shared" si="7"/>
        <v/>
      </c>
      <c r="AC60" s="219"/>
      <c r="AD60" s="219"/>
      <c r="AE60" s="219"/>
      <c r="AF60" s="219"/>
      <c r="AG60" s="219"/>
      <c r="AH60" s="219"/>
      <c r="AI60" s="219"/>
      <c r="AJ60" s="220" t="str">
        <f t="shared" si="8"/>
        <v/>
      </c>
      <c r="AK60" s="221"/>
      <c r="AL60" s="221"/>
      <c r="AM60" s="221"/>
      <c r="AN60" s="221"/>
      <c r="AO60" s="221"/>
      <c r="AP60" s="221"/>
      <c r="AQ60" s="222"/>
      <c r="AR60" s="131" t="str">
        <f>IF($AJ60="", "", IF($AJ60&gt;1, Budgets!$T$5, Budgets!$T$4))</f>
        <v/>
      </c>
      <c r="AS60" s="132"/>
      <c r="AT60" s="2"/>
    </row>
    <row r="61" spans="1:56" x14ac:dyDescent="0.25">
      <c r="A61" s="2"/>
      <c r="B61" s="130" t="str">
        <f>IF(Budgets!$D32="", "", Budgets!$D32)</f>
        <v/>
      </c>
      <c r="C61" s="131"/>
      <c r="D61" s="131"/>
      <c r="E61" s="131"/>
      <c r="F61" s="131"/>
      <c r="G61" s="131"/>
      <c r="H61" s="131"/>
      <c r="I61" s="131"/>
      <c r="J61" s="131"/>
      <c r="K61" s="131"/>
      <c r="L61" s="219" t="str">
        <f>IF($B61="", "", SUMIF(Budgets!$V$26:$AG$26, "X", Budgets!$V32:$AG32)*-1)</f>
        <v/>
      </c>
      <c r="M61" s="219"/>
      <c r="N61" s="219"/>
      <c r="O61" s="219"/>
      <c r="P61" s="219"/>
      <c r="Q61" s="219"/>
      <c r="R61" s="219"/>
      <c r="S61" s="219"/>
      <c r="T61" s="219" t="str">
        <f>IF($B61="", "", SUMIF('Actual Expenses &amp; Income'!$V$11:$V$3510, $B61, 'Actual Expenses &amp; Income'!$F$11:$F$3510)-SUMIF('Actual Expenses &amp; Income'!$V$11:$V$3510, $B61, 'Actual Expenses &amp; Income'!$E$11:$E$3510))</f>
        <v/>
      </c>
      <c r="U61" s="219"/>
      <c r="V61" s="219"/>
      <c r="W61" s="219"/>
      <c r="X61" s="219"/>
      <c r="Y61" s="219"/>
      <c r="Z61" s="219"/>
      <c r="AA61" s="219"/>
      <c r="AB61" s="219" t="str">
        <f t="shared" si="7"/>
        <v/>
      </c>
      <c r="AC61" s="219"/>
      <c r="AD61" s="219"/>
      <c r="AE61" s="219"/>
      <c r="AF61" s="219"/>
      <c r="AG61" s="219"/>
      <c r="AH61" s="219"/>
      <c r="AI61" s="219"/>
      <c r="AJ61" s="220" t="str">
        <f t="shared" si="8"/>
        <v/>
      </c>
      <c r="AK61" s="221"/>
      <c r="AL61" s="221"/>
      <c r="AM61" s="221"/>
      <c r="AN61" s="221"/>
      <c r="AO61" s="221"/>
      <c r="AP61" s="221"/>
      <c r="AQ61" s="222"/>
      <c r="AR61" s="131" t="str">
        <f>IF($AJ61="", "", IF($AJ61&gt;1, Budgets!$T$5, Budgets!$T$4))</f>
        <v/>
      </c>
      <c r="AS61" s="132"/>
      <c r="AT61" s="2"/>
    </row>
    <row r="62" spans="1:56" x14ac:dyDescent="0.25">
      <c r="A62" s="2"/>
      <c r="B62" s="130" t="str">
        <f>IF(Budgets!$D33="", "", Budgets!$D33)</f>
        <v/>
      </c>
      <c r="C62" s="131"/>
      <c r="D62" s="131"/>
      <c r="E62" s="131"/>
      <c r="F62" s="131"/>
      <c r="G62" s="131"/>
      <c r="H62" s="131"/>
      <c r="I62" s="131"/>
      <c r="J62" s="131"/>
      <c r="K62" s="131"/>
      <c r="L62" s="219" t="str">
        <f>IF($B62="", "", SUMIF(Budgets!$V$26:$AG$26, "X", Budgets!$V33:$AG33)*-1)</f>
        <v/>
      </c>
      <c r="M62" s="219"/>
      <c r="N62" s="219"/>
      <c r="O62" s="219"/>
      <c r="P62" s="219"/>
      <c r="Q62" s="219"/>
      <c r="R62" s="219"/>
      <c r="S62" s="219"/>
      <c r="T62" s="219" t="str">
        <f>IF($B62="", "", SUMIF('Actual Expenses &amp; Income'!$V$11:$V$3510, $B62, 'Actual Expenses &amp; Income'!$F$11:$F$3510)-SUMIF('Actual Expenses &amp; Income'!$V$11:$V$3510, $B62, 'Actual Expenses &amp; Income'!$E$11:$E$3510))</f>
        <v/>
      </c>
      <c r="U62" s="219"/>
      <c r="V62" s="219"/>
      <c r="W62" s="219"/>
      <c r="X62" s="219"/>
      <c r="Y62" s="219"/>
      <c r="Z62" s="219"/>
      <c r="AA62" s="219"/>
      <c r="AB62" s="219" t="str">
        <f t="shared" si="7"/>
        <v/>
      </c>
      <c r="AC62" s="219"/>
      <c r="AD62" s="219"/>
      <c r="AE62" s="219"/>
      <c r="AF62" s="219"/>
      <c r="AG62" s="219"/>
      <c r="AH62" s="219"/>
      <c r="AI62" s="219"/>
      <c r="AJ62" s="220" t="str">
        <f t="shared" si="8"/>
        <v/>
      </c>
      <c r="AK62" s="221"/>
      <c r="AL62" s="221"/>
      <c r="AM62" s="221"/>
      <c r="AN62" s="221"/>
      <c r="AO62" s="221"/>
      <c r="AP62" s="221"/>
      <c r="AQ62" s="222"/>
      <c r="AR62" s="131" t="str">
        <f>IF($AJ62="", "", IF($AJ62&gt;1, Budgets!$T$5, Budgets!$T$4))</f>
        <v/>
      </c>
      <c r="AS62" s="132"/>
      <c r="AT62" s="2"/>
      <c r="BA62" s="207" t="str">
        <f>$AZ$6</f>
        <v>No Data</v>
      </c>
      <c r="BB62" s="208"/>
      <c r="BC62" s="208"/>
      <c r="BD62" s="209"/>
    </row>
    <row r="63" spans="1:56" x14ac:dyDescent="0.25">
      <c r="A63" s="2"/>
      <c r="B63" s="130" t="str">
        <f>IF(Budgets!$D34="", "", Budgets!$D34)</f>
        <v/>
      </c>
      <c r="C63" s="131"/>
      <c r="D63" s="131"/>
      <c r="E63" s="131"/>
      <c r="F63" s="131"/>
      <c r="G63" s="131"/>
      <c r="H63" s="131"/>
      <c r="I63" s="131"/>
      <c r="J63" s="131"/>
      <c r="K63" s="131"/>
      <c r="L63" s="219" t="str">
        <f>IF($B63="", "", SUMIF(Budgets!$V$26:$AG$26, "X", Budgets!$V34:$AG34)*-1)</f>
        <v/>
      </c>
      <c r="M63" s="219"/>
      <c r="N63" s="219"/>
      <c r="O63" s="219"/>
      <c r="P63" s="219"/>
      <c r="Q63" s="219"/>
      <c r="R63" s="219"/>
      <c r="S63" s="219"/>
      <c r="T63" s="219" t="str">
        <f>IF($B63="", "", SUMIF('Actual Expenses &amp; Income'!$V$11:$V$3510, $B63, 'Actual Expenses &amp; Income'!$F$11:$F$3510)-SUMIF('Actual Expenses &amp; Income'!$V$11:$V$3510, $B63, 'Actual Expenses &amp; Income'!$E$11:$E$3510))</f>
        <v/>
      </c>
      <c r="U63" s="219"/>
      <c r="V63" s="219"/>
      <c r="W63" s="219"/>
      <c r="X63" s="219"/>
      <c r="Y63" s="219"/>
      <c r="Z63" s="219"/>
      <c r="AA63" s="219"/>
      <c r="AB63" s="219" t="str">
        <f t="shared" si="7"/>
        <v/>
      </c>
      <c r="AC63" s="219"/>
      <c r="AD63" s="219"/>
      <c r="AE63" s="219"/>
      <c r="AF63" s="219"/>
      <c r="AG63" s="219"/>
      <c r="AH63" s="219"/>
      <c r="AI63" s="219"/>
      <c r="AJ63" s="220" t="str">
        <f t="shared" si="8"/>
        <v/>
      </c>
      <c r="AK63" s="221"/>
      <c r="AL63" s="221"/>
      <c r="AM63" s="221"/>
      <c r="AN63" s="221"/>
      <c r="AO63" s="221"/>
      <c r="AP63" s="221"/>
      <c r="AQ63" s="222"/>
      <c r="AR63" s="131" t="str">
        <f>IF($AJ63="", "", IF($AJ63&gt;1, Budgets!$T$5, Budgets!$T$4))</f>
        <v/>
      </c>
      <c r="AS63" s="132"/>
      <c r="AT63" s="2"/>
      <c r="BA63" s="10" t="s">
        <v>18</v>
      </c>
      <c r="BB63" s="10" t="s">
        <v>44</v>
      </c>
      <c r="BC63" s="10" t="s">
        <v>4</v>
      </c>
      <c r="BD63" s="10" t="s">
        <v>43</v>
      </c>
    </row>
    <row r="64" spans="1:56" x14ac:dyDescent="0.25">
      <c r="A64" s="2"/>
      <c r="B64" s="130" t="str">
        <f>IF(Budgets!$D35="", "", Budgets!$D35)</f>
        <v/>
      </c>
      <c r="C64" s="131"/>
      <c r="D64" s="131"/>
      <c r="E64" s="131"/>
      <c r="F64" s="131"/>
      <c r="G64" s="131"/>
      <c r="H64" s="131"/>
      <c r="I64" s="131"/>
      <c r="J64" s="131"/>
      <c r="K64" s="131"/>
      <c r="L64" s="219" t="str">
        <f>IF($B64="", "", SUMIF(Budgets!$V$26:$AG$26, "X", Budgets!$V35:$AG35)*-1)</f>
        <v/>
      </c>
      <c r="M64" s="219"/>
      <c r="N64" s="219"/>
      <c r="O64" s="219"/>
      <c r="P64" s="219"/>
      <c r="Q64" s="219"/>
      <c r="R64" s="219"/>
      <c r="S64" s="219"/>
      <c r="T64" s="219" t="str">
        <f>IF($B64="", "", SUMIF('Actual Expenses &amp; Income'!$V$11:$V$3510, $B64, 'Actual Expenses &amp; Income'!$F$11:$F$3510)-SUMIF('Actual Expenses &amp; Income'!$V$11:$V$3510, $B64, 'Actual Expenses &amp; Income'!$E$11:$E$3510))</f>
        <v/>
      </c>
      <c r="U64" s="219"/>
      <c r="V64" s="219"/>
      <c r="W64" s="219"/>
      <c r="X64" s="219"/>
      <c r="Y64" s="219"/>
      <c r="Z64" s="219"/>
      <c r="AA64" s="219"/>
      <c r="AB64" s="219" t="str">
        <f t="shared" si="7"/>
        <v/>
      </c>
      <c r="AC64" s="219"/>
      <c r="AD64" s="219"/>
      <c r="AE64" s="219"/>
      <c r="AF64" s="219"/>
      <c r="AG64" s="219"/>
      <c r="AH64" s="219"/>
      <c r="AI64" s="219"/>
      <c r="AJ64" s="220" t="str">
        <f t="shared" si="8"/>
        <v/>
      </c>
      <c r="AK64" s="221"/>
      <c r="AL64" s="221"/>
      <c r="AM64" s="221"/>
      <c r="AN64" s="221"/>
      <c r="AO64" s="221"/>
      <c r="AP64" s="221"/>
      <c r="AQ64" s="222"/>
      <c r="AR64" s="131" t="str">
        <f>IF($AJ64="", "", IF($AJ64&gt;1, Budgets!$T$5, Budgets!$T$4))</f>
        <v/>
      </c>
      <c r="AS64" s="132"/>
      <c r="AT64" s="2"/>
      <c r="AZ64" s="11" t="str">
        <f>IF(Budgets!$D$11="", "", Budgets!$D$11)</f>
        <v/>
      </c>
      <c r="BA64" s="50" t="str">
        <f>IF(OR($AZ64="", BA62=""), "", SUMIF('Actual Expenses &amp; Income'!$R$11:$R$3510, CONCATENATE($AZ64, " - ", BA62), 'Actual Expenses &amp; Income'!$E$11:$E$3510))</f>
        <v/>
      </c>
      <c r="BB64" s="50" t="str">
        <f>IF(OR($AZ64="", BA62=""), "", IFERROR(INDEX(Budgets!$V$28:$AG$52, MATCH($AZ64, Budgets!$D$28:$D$52, 0), MATCH(BA62, Budgets!$V$27:$AG$27, 0)), ""))</f>
        <v/>
      </c>
      <c r="BC64" s="50" t="str">
        <f>IF(OR($AZ64="", BA62=""), "", SUMIF('Actual Expenses &amp; Income'!$R$11:$R$3510, CONCATENATE($AZ64, " - ", BA62), 'Actual Expenses &amp; Income'!$F$11:$F$3510))</f>
        <v/>
      </c>
      <c r="BD64" s="50" t="str">
        <f>IF(OR($AZ64="", BA62=""), "", IFERROR(INDEX(Budgets!$V$11:$AG$20, MATCH($AZ64, Budgets!$D$11:$D$20, 0), MATCH(BA62, Budgets!$V$10:$AG$10, 0)), ""))</f>
        <v/>
      </c>
    </row>
    <row r="65" spans="1:56" x14ac:dyDescent="0.25">
      <c r="A65" s="2"/>
      <c r="B65" s="130" t="str">
        <f>IF(Budgets!$D36="", "", Budgets!$D36)</f>
        <v/>
      </c>
      <c r="C65" s="131"/>
      <c r="D65" s="131"/>
      <c r="E65" s="131"/>
      <c r="F65" s="131"/>
      <c r="G65" s="131"/>
      <c r="H65" s="131"/>
      <c r="I65" s="131"/>
      <c r="J65" s="131"/>
      <c r="K65" s="131"/>
      <c r="L65" s="219" t="str">
        <f>IF($B65="", "", SUMIF(Budgets!$V$26:$AG$26, "X", Budgets!$V36:$AG36)*-1)</f>
        <v/>
      </c>
      <c r="M65" s="219"/>
      <c r="N65" s="219"/>
      <c r="O65" s="219"/>
      <c r="P65" s="219"/>
      <c r="Q65" s="219"/>
      <c r="R65" s="219"/>
      <c r="S65" s="219"/>
      <c r="T65" s="219" t="str">
        <f>IF($B65="", "", SUMIF('Actual Expenses &amp; Income'!$V$11:$V$3510, $B65, 'Actual Expenses &amp; Income'!$F$11:$F$3510)-SUMIF('Actual Expenses &amp; Income'!$V$11:$V$3510, $B65, 'Actual Expenses &amp; Income'!$E$11:$E$3510))</f>
        <v/>
      </c>
      <c r="U65" s="219"/>
      <c r="V65" s="219"/>
      <c r="W65" s="219"/>
      <c r="X65" s="219"/>
      <c r="Y65" s="219"/>
      <c r="Z65" s="219"/>
      <c r="AA65" s="219"/>
      <c r="AB65" s="219" t="str">
        <f t="shared" si="7"/>
        <v/>
      </c>
      <c r="AC65" s="219"/>
      <c r="AD65" s="219"/>
      <c r="AE65" s="219"/>
      <c r="AF65" s="219"/>
      <c r="AG65" s="219"/>
      <c r="AH65" s="219"/>
      <c r="AI65" s="219"/>
      <c r="AJ65" s="220" t="str">
        <f t="shared" si="8"/>
        <v/>
      </c>
      <c r="AK65" s="221"/>
      <c r="AL65" s="221"/>
      <c r="AM65" s="221"/>
      <c r="AN65" s="221"/>
      <c r="AO65" s="221"/>
      <c r="AP65" s="221"/>
      <c r="AQ65" s="222"/>
      <c r="AR65" s="131" t="str">
        <f>IF($AJ65="", "", IF($AJ65&gt;1, Budgets!$T$5, Budgets!$T$4))</f>
        <v/>
      </c>
      <c r="AS65" s="132"/>
      <c r="AT65" s="2"/>
      <c r="AZ65" s="12" t="str">
        <f>IF(Budgets!$D$12="", "", Budgets!$D$12)</f>
        <v/>
      </c>
      <c r="BA65" s="51" t="str">
        <f>IF(OR($AZ65="", BA62=""), "", SUMIF('Actual Expenses &amp; Income'!$R$11:$R$3510, CONCATENATE($AZ65, " - ", BA62), 'Actual Expenses &amp; Income'!$E$11:$E$3510))</f>
        <v/>
      </c>
      <c r="BB65" s="51" t="str">
        <f>IF(OR($AZ65="", BA62=""), "", IFERROR(INDEX(Budgets!$V$28:$AG$52, MATCH($AZ65, Budgets!$D$28:$D$52, 0), MATCH(BA62, Budgets!$V$27:$AG$27, 0)), ""))</f>
        <v/>
      </c>
      <c r="BC65" s="51" t="str">
        <f>IF(OR($AZ65="", BA62=""), "", SUMIF('Actual Expenses &amp; Income'!$R$11:$R$3510, CONCATENATE($AZ65, " - ", BA62), 'Actual Expenses &amp; Income'!$F$11:$F$3510))</f>
        <v/>
      </c>
      <c r="BD65" s="51" t="str">
        <f>IF(OR($AZ65="", BA62=""), "", IFERROR(INDEX(Budgets!$V$11:$AG$20, MATCH($AZ65, Budgets!$D$11:$D$20, 0), MATCH(BA62, Budgets!$V$10:$AG$10, 0)), ""))</f>
        <v/>
      </c>
    </row>
    <row r="66" spans="1:56" x14ac:dyDescent="0.25">
      <c r="A66" s="2"/>
      <c r="B66" s="130" t="str">
        <f>IF(Budgets!$D37="", "", Budgets!$D37)</f>
        <v/>
      </c>
      <c r="C66" s="131"/>
      <c r="D66" s="131"/>
      <c r="E66" s="131"/>
      <c r="F66" s="131"/>
      <c r="G66" s="131"/>
      <c r="H66" s="131"/>
      <c r="I66" s="131"/>
      <c r="J66" s="131"/>
      <c r="K66" s="131"/>
      <c r="L66" s="219" t="str">
        <f>IF($B66="", "", SUMIF(Budgets!$V$26:$AG$26, "X", Budgets!$V37:$AG37)*-1)</f>
        <v/>
      </c>
      <c r="M66" s="219"/>
      <c r="N66" s="219"/>
      <c r="O66" s="219"/>
      <c r="P66" s="219"/>
      <c r="Q66" s="219"/>
      <c r="R66" s="219"/>
      <c r="S66" s="219"/>
      <c r="T66" s="219" t="str">
        <f>IF($B66="", "", SUMIF('Actual Expenses &amp; Income'!$V$11:$V$3510, $B66, 'Actual Expenses &amp; Income'!$F$11:$F$3510)-SUMIF('Actual Expenses &amp; Income'!$V$11:$V$3510, $B66, 'Actual Expenses &amp; Income'!$E$11:$E$3510))</f>
        <v/>
      </c>
      <c r="U66" s="219"/>
      <c r="V66" s="219"/>
      <c r="W66" s="219"/>
      <c r="X66" s="219"/>
      <c r="Y66" s="219"/>
      <c r="Z66" s="219"/>
      <c r="AA66" s="219"/>
      <c r="AB66" s="219" t="str">
        <f t="shared" si="7"/>
        <v/>
      </c>
      <c r="AC66" s="219"/>
      <c r="AD66" s="219"/>
      <c r="AE66" s="219"/>
      <c r="AF66" s="219"/>
      <c r="AG66" s="219"/>
      <c r="AH66" s="219"/>
      <c r="AI66" s="219"/>
      <c r="AJ66" s="220" t="str">
        <f t="shared" si="8"/>
        <v/>
      </c>
      <c r="AK66" s="221"/>
      <c r="AL66" s="221"/>
      <c r="AM66" s="221"/>
      <c r="AN66" s="221"/>
      <c r="AO66" s="221"/>
      <c r="AP66" s="221"/>
      <c r="AQ66" s="222"/>
      <c r="AR66" s="131" t="str">
        <f>IF($AJ66="", "", IF($AJ66&gt;1, Budgets!$T$5, Budgets!$T$4))</f>
        <v/>
      </c>
      <c r="AS66" s="132"/>
      <c r="AT66" s="2"/>
      <c r="AZ66" s="12" t="str">
        <f>IF(Budgets!$D$13="", "", Budgets!$D$13)</f>
        <v/>
      </c>
      <c r="BA66" s="51" t="str">
        <f>IF(OR($AZ66="", BA62=""), "", SUMIF('Actual Expenses &amp; Income'!$R$11:$R$3510, CONCATENATE($AZ66, " - ", BA62), 'Actual Expenses &amp; Income'!$E$11:$E$3510))</f>
        <v/>
      </c>
      <c r="BB66" s="51" t="str">
        <f>IF(OR($AZ66="", BA62=""), "", IFERROR(INDEX(Budgets!$V$28:$AG$52, MATCH($AZ66, Budgets!$D$28:$D$52, 0), MATCH(BA62, Budgets!$V$27:$AG$27, 0)), ""))</f>
        <v/>
      </c>
      <c r="BC66" s="51" t="str">
        <f>IF(OR($AZ66="", BA62=""), "", SUMIF('Actual Expenses &amp; Income'!$R$11:$R$3510, CONCATENATE($AZ66, " - ", BA62), 'Actual Expenses &amp; Income'!$F$11:$F$3510))</f>
        <v/>
      </c>
      <c r="BD66" s="51" t="str">
        <f>IF(OR($AZ66="", BA62=""), "", IFERROR(INDEX(Budgets!$V$11:$AG$20, MATCH($AZ66, Budgets!$D$11:$D$20, 0), MATCH(BA62, Budgets!$V$10:$AG$10, 0)), ""))</f>
        <v/>
      </c>
    </row>
    <row r="67" spans="1:56" x14ac:dyDescent="0.25">
      <c r="A67" s="2"/>
      <c r="B67" s="130" t="str">
        <f>IF(Budgets!$D38="", "", Budgets!$D38)</f>
        <v/>
      </c>
      <c r="C67" s="131"/>
      <c r="D67" s="131"/>
      <c r="E67" s="131"/>
      <c r="F67" s="131"/>
      <c r="G67" s="131"/>
      <c r="H67" s="131"/>
      <c r="I67" s="131"/>
      <c r="J67" s="131"/>
      <c r="K67" s="131"/>
      <c r="L67" s="219" t="str">
        <f>IF($B67="", "", SUMIF(Budgets!$V$26:$AG$26, "X", Budgets!$V38:$AG38)*-1)</f>
        <v/>
      </c>
      <c r="M67" s="219"/>
      <c r="N67" s="219"/>
      <c r="O67" s="219"/>
      <c r="P67" s="219"/>
      <c r="Q67" s="219"/>
      <c r="R67" s="219"/>
      <c r="S67" s="219"/>
      <c r="T67" s="219" t="str">
        <f>IF($B67="", "", SUMIF('Actual Expenses &amp; Income'!$V$11:$V$3510, $B67, 'Actual Expenses &amp; Income'!$F$11:$F$3510)-SUMIF('Actual Expenses &amp; Income'!$V$11:$V$3510, $B67, 'Actual Expenses &amp; Income'!$E$11:$E$3510))</f>
        <v/>
      </c>
      <c r="U67" s="219"/>
      <c r="V67" s="219"/>
      <c r="W67" s="219"/>
      <c r="X67" s="219"/>
      <c r="Y67" s="219"/>
      <c r="Z67" s="219"/>
      <c r="AA67" s="219"/>
      <c r="AB67" s="219" t="str">
        <f t="shared" si="7"/>
        <v/>
      </c>
      <c r="AC67" s="219"/>
      <c r="AD67" s="219"/>
      <c r="AE67" s="219"/>
      <c r="AF67" s="219"/>
      <c r="AG67" s="219"/>
      <c r="AH67" s="219"/>
      <c r="AI67" s="219"/>
      <c r="AJ67" s="220" t="str">
        <f t="shared" si="8"/>
        <v/>
      </c>
      <c r="AK67" s="221"/>
      <c r="AL67" s="221"/>
      <c r="AM67" s="221"/>
      <c r="AN67" s="221"/>
      <c r="AO67" s="221"/>
      <c r="AP67" s="221"/>
      <c r="AQ67" s="222"/>
      <c r="AR67" s="131" t="str">
        <f>IF($AJ67="", "", IF($AJ67&gt;1, Budgets!$T$5, Budgets!$T$4))</f>
        <v/>
      </c>
      <c r="AS67" s="132"/>
      <c r="AT67" s="2"/>
      <c r="AZ67" s="12" t="str">
        <f>IF(Budgets!$D$14="", "", Budgets!$D$14)</f>
        <v/>
      </c>
      <c r="BA67" s="51" t="str">
        <f>IF(OR($AZ67="", BA62=""), "", SUMIF('Actual Expenses &amp; Income'!$R$11:$R$3510, CONCATENATE($AZ67, " - ", BA62), 'Actual Expenses &amp; Income'!$E$11:$E$3510))</f>
        <v/>
      </c>
      <c r="BB67" s="51" t="str">
        <f>IF(OR($AZ67="", BA62=""), "", IFERROR(INDEX(Budgets!$V$28:$AG$52, MATCH($AZ67, Budgets!$D$28:$D$52, 0), MATCH(BA62, Budgets!$V$27:$AG$27, 0)), ""))</f>
        <v/>
      </c>
      <c r="BC67" s="51" t="str">
        <f>IF(OR($AZ67="", BA62=""), "", SUMIF('Actual Expenses &amp; Income'!$R$11:$R$3510, CONCATENATE($AZ67, " - ", BA62), 'Actual Expenses &amp; Income'!$F$11:$F$3510))</f>
        <v/>
      </c>
      <c r="BD67" s="51" t="str">
        <f>IF(OR($AZ67="", BA62=""), "", IFERROR(INDEX(Budgets!$V$11:$AG$20, MATCH($AZ67, Budgets!$D$11:$D$20, 0), MATCH(BA62, Budgets!$V$10:$AG$10, 0)), ""))</f>
        <v/>
      </c>
    </row>
    <row r="68" spans="1:56" x14ac:dyDescent="0.25">
      <c r="A68" s="2"/>
      <c r="B68" s="130" t="str">
        <f>IF(Budgets!$D39="", "", Budgets!$D39)</f>
        <v/>
      </c>
      <c r="C68" s="131"/>
      <c r="D68" s="131"/>
      <c r="E68" s="131"/>
      <c r="F68" s="131"/>
      <c r="G68" s="131"/>
      <c r="H68" s="131"/>
      <c r="I68" s="131"/>
      <c r="J68" s="131"/>
      <c r="K68" s="131"/>
      <c r="L68" s="219" t="str">
        <f>IF($B68="", "", SUMIF(Budgets!$V$26:$AG$26, "X", Budgets!$V39:$AG39)*-1)</f>
        <v/>
      </c>
      <c r="M68" s="219"/>
      <c r="N68" s="219"/>
      <c r="O68" s="219"/>
      <c r="P68" s="219"/>
      <c r="Q68" s="219"/>
      <c r="R68" s="219"/>
      <c r="S68" s="219"/>
      <c r="T68" s="219" t="str">
        <f>IF($B68="", "", SUMIF('Actual Expenses &amp; Income'!$V$11:$V$3510, $B68, 'Actual Expenses &amp; Income'!$F$11:$F$3510)-SUMIF('Actual Expenses &amp; Income'!$V$11:$V$3510, $B68, 'Actual Expenses &amp; Income'!$E$11:$E$3510))</f>
        <v/>
      </c>
      <c r="U68" s="219"/>
      <c r="V68" s="219"/>
      <c r="W68" s="219"/>
      <c r="X68" s="219"/>
      <c r="Y68" s="219"/>
      <c r="Z68" s="219"/>
      <c r="AA68" s="219"/>
      <c r="AB68" s="219" t="str">
        <f t="shared" si="7"/>
        <v/>
      </c>
      <c r="AC68" s="219"/>
      <c r="AD68" s="219"/>
      <c r="AE68" s="219"/>
      <c r="AF68" s="219"/>
      <c r="AG68" s="219"/>
      <c r="AH68" s="219"/>
      <c r="AI68" s="219"/>
      <c r="AJ68" s="220" t="str">
        <f t="shared" si="8"/>
        <v/>
      </c>
      <c r="AK68" s="221"/>
      <c r="AL68" s="221"/>
      <c r="AM68" s="221"/>
      <c r="AN68" s="221"/>
      <c r="AO68" s="221"/>
      <c r="AP68" s="221"/>
      <c r="AQ68" s="222"/>
      <c r="AR68" s="131" t="str">
        <f>IF($AJ68="", "", IF($AJ68&gt;1, Budgets!$T$5, Budgets!$T$4))</f>
        <v/>
      </c>
      <c r="AS68" s="132"/>
      <c r="AT68" s="2"/>
      <c r="AZ68" s="12" t="str">
        <f>IF(Budgets!$D$15="", "", Budgets!$D$15)</f>
        <v/>
      </c>
      <c r="BA68" s="51" t="str">
        <f>IF(OR($AZ68="", BA62=""), "", SUMIF('Actual Expenses &amp; Income'!$R$11:$R$3510, CONCATENATE($AZ68, " - ", BA62), 'Actual Expenses &amp; Income'!$E$11:$E$3510))</f>
        <v/>
      </c>
      <c r="BB68" s="51" t="str">
        <f>IF(OR($AZ68="", BA62=""), "", IFERROR(INDEX(Budgets!$V$28:$AG$52, MATCH($AZ68, Budgets!$D$28:$D$52, 0), MATCH(BA62, Budgets!$V$27:$AG$27, 0)), ""))</f>
        <v/>
      </c>
      <c r="BC68" s="51" t="str">
        <f>IF(OR($AZ68="", BA62=""), "", SUMIF('Actual Expenses &amp; Income'!$R$11:$R$3510, CONCATENATE($AZ68, " - ", BA62), 'Actual Expenses &amp; Income'!$F$11:$F$3510))</f>
        <v/>
      </c>
      <c r="BD68" s="51" t="str">
        <f>IF(OR($AZ68="", BA62=""), "", IFERROR(INDEX(Budgets!$V$11:$AG$20, MATCH($AZ68, Budgets!$D$11:$D$20, 0), MATCH(BA62, Budgets!$V$10:$AG$10, 0)), ""))</f>
        <v/>
      </c>
    </row>
    <row r="69" spans="1:56" x14ac:dyDescent="0.25">
      <c r="A69" s="2"/>
      <c r="B69" s="130" t="str">
        <f>IF(Budgets!$D40="", "", Budgets!$D40)</f>
        <v/>
      </c>
      <c r="C69" s="131"/>
      <c r="D69" s="131"/>
      <c r="E69" s="131"/>
      <c r="F69" s="131"/>
      <c r="G69" s="131"/>
      <c r="H69" s="131"/>
      <c r="I69" s="131"/>
      <c r="J69" s="131"/>
      <c r="K69" s="131"/>
      <c r="L69" s="219" t="str">
        <f>IF($B69="", "", SUMIF(Budgets!$V$26:$AG$26, "X", Budgets!$V40:$AG40)*-1)</f>
        <v/>
      </c>
      <c r="M69" s="219"/>
      <c r="N69" s="219"/>
      <c r="O69" s="219"/>
      <c r="P69" s="219"/>
      <c r="Q69" s="219"/>
      <c r="R69" s="219"/>
      <c r="S69" s="219"/>
      <c r="T69" s="219" t="str">
        <f>IF($B69="", "", SUMIF('Actual Expenses &amp; Income'!$V$11:$V$3510, $B69, 'Actual Expenses &amp; Income'!$F$11:$F$3510)-SUMIF('Actual Expenses &amp; Income'!$V$11:$V$3510, $B69, 'Actual Expenses &amp; Income'!$E$11:$E$3510))</f>
        <v/>
      </c>
      <c r="U69" s="219"/>
      <c r="V69" s="219"/>
      <c r="W69" s="219"/>
      <c r="X69" s="219"/>
      <c r="Y69" s="219"/>
      <c r="Z69" s="219"/>
      <c r="AA69" s="219"/>
      <c r="AB69" s="219" t="str">
        <f t="shared" si="7"/>
        <v/>
      </c>
      <c r="AC69" s="219"/>
      <c r="AD69" s="219"/>
      <c r="AE69" s="219"/>
      <c r="AF69" s="219"/>
      <c r="AG69" s="219"/>
      <c r="AH69" s="219"/>
      <c r="AI69" s="219"/>
      <c r="AJ69" s="220" t="str">
        <f t="shared" si="8"/>
        <v/>
      </c>
      <c r="AK69" s="221"/>
      <c r="AL69" s="221"/>
      <c r="AM69" s="221"/>
      <c r="AN69" s="221"/>
      <c r="AO69" s="221"/>
      <c r="AP69" s="221"/>
      <c r="AQ69" s="222"/>
      <c r="AR69" s="131" t="str">
        <f>IF($AJ69="", "", IF($AJ69&gt;1, Budgets!$T$5, Budgets!$T$4))</f>
        <v/>
      </c>
      <c r="AS69" s="132"/>
      <c r="AT69" s="2"/>
      <c r="AZ69" s="12" t="str">
        <f>IF(Budgets!$D$16="", "", Budgets!$D$16)</f>
        <v/>
      </c>
      <c r="BA69" s="51" t="str">
        <f>IF(OR($AZ69="", BA62=""), "", SUMIF('Actual Expenses &amp; Income'!$R$11:$R$3510, CONCATENATE($AZ69, " - ", BA62), 'Actual Expenses &amp; Income'!$E$11:$E$3510))</f>
        <v/>
      </c>
      <c r="BB69" s="51" t="str">
        <f>IF(OR($AZ69="", BA62=""), "", IFERROR(INDEX(Budgets!$V$28:$AG$52, MATCH($AZ69, Budgets!$D$28:$D$52, 0), MATCH(BA62, Budgets!$V$27:$AG$27, 0)), ""))</f>
        <v/>
      </c>
      <c r="BC69" s="51" t="str">
        <f>IF(OR($AZ69="", BA62=""), "", SUMIF('Actual Expenses &amp; Income'!$R$11:$R$3510, CONCATENATE($AZ69, " - ", BA62), 'Actual Expenses &amp; Income'!$F$11:$F$3510))</f>
        <v/>
      </c>
      <c r="BD69" s="51" t="str">
        <f>IF(OR($AZ69="", BA62=""), "", IFERROR(INDEX(Budgets!$V$11:$AG$20, MATCH($AZ69, Budgets!$D$11:$D$20, 0), MATCH(BA62, Budgets!$V$10:$AG$10, 0)), ""))</f>
        <v/>
      </c>
    </row>
    <row r="70" spans="1:56" x14ac:dyDescent="0.25">
      <c r="A70" s="2"/>
      <c r="B70" s="130" t="str">
        <f>IF(Budgets!$D41="", "", Budgets!$D41)</f>
        <v/>
      </c>
      <c r="C70" s="131"/>
      <c r="D70" s="131"/>
      <c r="E70" s="131"/>
      <c r="F70" s="131"/>
      <c r="G70" s="131"/>
      <c r="H70" s="131"/>
      <c r="I70" s="131"/>
      <c r="J70" s="131"/>
      <c r="K70" s="131"/>
      <c r="L70" s="219" t="str">
        <f>IF($B70="", "", SUMIF(Budgets!$V$26:$AG$26, "X", Budgets!$V41:$AG41)*-1)</f>
        <v/>
      </c>
      <c r="M70" s="219"/>
      <c r="N70" s="219"/>
      <c r="O70" s="219"/>
      <c r="P70" s="219"/>
      <c r="Q70" s="219"/>
      <c r="R70" s="219"/>
      <c r="S70" s="219"/>
      <c r="T70" s="219" t="str">
        <f>IF($B70="", "", SUMIF('Actual Expenses &amp; Income'!$V$11:$V$3510, $B70, 'Actual Expenses &amp; Income'!$F$11:$F$3510)-SUMIF('Actual Expenses &amp; Income'!$V$11:$V$3510, $B70, 'Actual Expenses &amp; Income'!$E$11:$E$3510))</f>
        <v/>
      </c>
      <c r="U70" s="219"/>
      <c r="V70" s="219"/>
      <c r="W70" s="219"/>
      <c r="X70" s="219"/>
      <c r="Y70" s="219"/>
      <c r="Z70" s="219"/>
      <c r="AA70" s="219"/>
      <c r="AB70" s="219" t="str">
        <f t="shared" si="7"/>
        <v/>
      </c>
      <c r="AC70" s="219"/>
      <c r="AD70" s="219"/>
      <c r="AE70" s="219"/>
      <c r="AF70" s="219"/>
      <c r="AG70" s="219"/>
      <c r="AH70" s="219"/>
      <c r="AI70" s="219"/>
      <c r="AJ70" s="220" t="str">
        <f t="shared" si="8"/>
        <v/>
      </c>
      <c r="AK70" s="221"/>
      <c r="AL70" s="221"/>
      <c r="AM70" s="221"/>
      <c r="AN70" s="221"/>
      <c r="AO70" s="221"/>
      <c r="AP70" s="221"/>
      <c r="AQ70" s="222"/>
      <c r="AR70" s="131" t="str">
        <f>IF($AJ70="", "", IF($AJ70&gt;1, Budgets!$T$5, Budgets!$T$4))</f>
        <v/>
      </c>
      <c r="AS70" s="132"/>
      <c r="AT70" s="2"/>
      <c r="AZ70" s="12" t="str">
        <f>IF(Budgets!$D$17="", "", Budgets!$D$17)</f>
        <v/>
      </c>
      <c r="BA70" s="51" t="str">
        <f>IF(OR($AZ70="", BA62=""), "", SUMIF('Actual Expenses &amp; Income'!$R$11:$R$3510, CONCATENATE($AZ70, " - ", BA62), 'Actual Expenses &amp; Income'!$E$11:$E$3510))</f>
        <v/>
      </c>
      <c r="BB70" s="51" t="str">
        <f>IF(OR($AZ70="", BA62=""), "", IFERROR(INDEX(Budgets!$V$28:$AG$52, MATCH($AZ70, Budgets!$D$28:$D$52, 0), MATCH(BA62, Budgets!$V$27:$AG$27, 0)), ""))</f>
        <v/>
      </c>
      <c r="BC70" s="51" t="str">
        <f>IF(OR($AZ70="", BA62=""), "", SUMIF('Actual Expenses &amp; Income'!$R$11:$R$3510, CONCATENATE($AZ70, " - ", BA62), 'Actual Expenses &amp; Income'!$F$11:$F$3510))</f>
        <v/>
      </c>
      <c r="BD70" s="51" t="str">
        <f>IF(OR($AZ70="", BA62=""), "", IFERROR(INDEX(Budgets!$V$11:$AG$20, MATCH($AZ70, Budgets!$D$11:$D$20, 0), MATCH(BA62, Budgets!$V$10:$AG$10, 0)), ""))</f>
        <v/>
      </c>
    </row>
    <row r="71" spans="1:56" x14ac:dyDescent="0.25">
      <c r="A71" s="2"/>
      <c r="B71" s="130" t="str">
        <f>IF(Budgets!$D42="", "", Budgets!$D42)</f>
        <v/>
      </c>
      <c r="C71" s="131"/>
      <c r="D71" s="131"/>
      <c r="E71" s="131"/>
      <c r="F71" s="131"/>
      <c r="G71" s="131"/>
      <c r="H71" s="131"/>
      <c r="I71" s="131"/>
      <c r="J71" s="131"/>
      <c r="K71" s="131"/>
      <c r="L71" s="219" t="str">
        <f>IF($B71="", "", SUMIF(Budgets!$V$26:$AG$26, "X", Budgets!$V42:$AG42)*-1)</f>
        <v/>
      </c>
      <c r="M71" s="219"/>
      <c r="N71" s="219"/>
      <c r="O71" s="219"/>
      <c r="P71" s="219"/>
      <c r="Q71" s="219"/>
      <c r="R71" s="219"/>
      <c r="S71" s="219"/>
      <c r="T71" s="219" t="str">
        <f>IF($B71="", "", SUMIF('Actual Expenses &amp; Income'!$V$11:$V$3510, $B71, 'Actual Expenses &amp; Income'!$F$11:$F$3510)-SUMIF('Actual Expenses &amp; Income'!$V$11:$V$3510, $B71, 'Actual Expenses &amp; Income'!$E$11:$E$3510))</f>
        <v/>
      </c>
      <c r="U71" s="219"/>
      <c r="V71" s="219"/>
      <c r="W71" s="219"/>
      <c r="X71" s="219"/>
      <c r="Y71" s="219"/>
      <c r="Z71" s="219"/>
      <c r="AA71" s="219"/>
      <c r="AB71" s="219" t="str">
        <f t="shared" si="7"/>
        <v/>
      </c>
      <c r="AC71" s="219"/>
      <c r="AD71" s="219"/>
      <c r="AE71" s="219"/>
      <c r="AF71" s="219"/>
      <c r="AG71" s="219"/>
      <c r="AH71" s="219"/>
      <c r="AI71" s="219"/>
      <c r="AJ71" s="220" t="str">
        <f t="shared" si="8"/>
        <v/>
      </c>
      <c r="AK71" s="221"/>
      <c r="AL71" s="221"/>
      <c r="AM71" s="221"/>
      <c r="AN71" s="221"/>
      <c r="AO71" s="221"/>
      <c r="AP71" s="221"/>
      <c r="AQ71" s="222"/>
      <c r="AR71" s="131" t="str">
        <f>IF($AJ71="", "", IF($AJ71&gt;1, Budgets!$T$5, Budgets!$T$4))</f>
        <v/>
      </c>
      <c r="AS71" s="132"/>
      <c r="AT71" s="2"/>
      <c r="AZ71" s="12" t="str">
        <f>IF(Budgets!$D$18="", "", Budgets!$D$18)</f>
        <v/>
      </c>
      <c r="BA71" s="51" t="str">
        <f>IF(OR($AZ71="", BA62=""), "", SUMIF('Actual Expenses &amp; Income'!$R$11:$R$3510, CONCATENATE($AZ71, " - ", BA62), 'Actual Expenses &amp; Income'!$E$11:$E$3510))</f>
        <v/>
      </c>
      <c r="BB71" s="51" t="str">
        <f>IF(OR($AZ71="", BA62=""), "", IFERROR(INDEX(Budgets!$V$28:$AG$52, MATCH($AZ71, Budgets!$D$28:$D$52, 0), MATCH(BA62, Budgets!$V$27:$AG$27, 0)), ""))</f>
        <v/>
      </c>
      <c r="BC71" s="51" t="str">
        <f>IF(OR($AZ71="", BA62=""), "", SUMIF('Actual Expenses &amp; Income'!$R$11:$R$3510, CONCATENATE($AZ71, " - ", BA62), 'Actual Expenses &amp; Income'!$F$11:$F$3510))</f>
        <v/>
      </c>
      <c r="BD71" s="51" t="str">
        <f>IF(OR($AZ71="", BA62=""), "", IFERROR(INDEX(Budgets!$V$11:$AG$20, MATCH($AZ71, Budgets!$D$11:$D$20, 0), MATCH(BA62, Budgets!$V$10:$AG$10, 0)), ""))</f>
        <v/>
      </c>
    </row>
    <row r="72" spans="1:56" x14ac:dyDescent="0.25">
      <c r="A72" s="2"/>
      <c r="B72" s="130" t="str">
        <f>IF(Budgets!$D43="", "", Budgets!$D43)</f>
        <v/>
      </c>
      <c r="C72" s="131"/>
      <c r="D72" s="131"/>
      <c r="E72" s="131"/>
      <c r="F72" s="131"/>
      <c r="G72" s="131"/>
      <c r="H72" s="131"/>
      <c r="I72" s="131"/>
      <c r="J72" s="131"/>
      <c r="K72" s="131"/>
      <c r="L72" s="219" t="str">
        <f>IF($B72="", "", SUMIF(Budgets!$V$26:$AG$26, "X", Budgets!$V43:$AG43)*-1)</f>
        <v/>
      </c>
      <c r="M72" s="219"/>
      <c r="N72" s="219"/>
      <c r="O72" s="219"/>
      <c r="P72" s="219"/>
      <c r="Q72" s="219"/>
      <c r="R72" s="219"/>
      <c r="S72" s="219"/>
      <c r="T72" s="219" t="str">
        <f>IF($B72="", "", SUMIF('Actual Expenses &amp; Income'!$V$11:$V$3510, $B72, 'Actual Expenses &amp; Income'!$F$11:$F$3510)-SUMIF('Actual Expenses &amp; Income'!$V$11:$V$3510, $B72, 'Actual Expenses &amp; Income'!$E$11:$E$3510))</f>
        <v/>
      </c>
      <c r="U72" s="219"/>
      <c r="V72" s="219"/>
      <c r="W72" s="219"/>
      <c r="X72" s="219"/>
      <c r="Y72" s="219"/>
      <c r="Z72" s="219"/>
      <c r="AA72" s="219"/>
      <c r="AB72" s="219" t="str">
        <f t="shared" si="7"/>
        <v/>
      </c>
      <c r="AC72" s="219"/>
      <c r="AD72" s="219"/>
      <c r="AE72" s="219"/>
      <c r="AF72" s="219"/>
      <c r="AG72" s="219"/>
      <c r="AH72" s="219"/>
      <c r="AI72" s="219"/>
      <c r="AJ72" s="220" t="str">
        <f t="shared" si="8"/>
        <v/>
      </c>
      <c r="AK72" s="221"/>
      <c r="AL72" s="221"/>
      <c r="AM72" s="221"/>
      <c r="AN72" s="221"/>
      <c r="AO72" s="221"/>
      <c r="AP72" s="221"/>
      <c r="AQ72" s="222"/>
      <c r="AR72" s="131" t="str">
        <f>IF($AJ72="", "", IF($AJ72&gt;1, Budgets!$T$5, Budgets!$T$4))</f>
        <v/>
      </c>
      <c r="AS72" s="132"/>
      <c r="AT72" s="2"/>
      <c r="AZ72" s="12" t="str">
        <f>IF(Budgets!$D$19="", "", Budgets!$D$19)</f>
        <v/>
      </c>
      <c r="BA72" s="51" t="str">
        <f>IF(OR($AZ72="", BA62=""), "", SUMIF('Actual Expenses &amp; Income'!$R$11:$R$3510, CONCATENATE($AZ72, " - ", BA62), 'Actual Expenses &amp; Income'!$E$11:$E$3510))</f>
        <v/>
      </c>
      <c r="BB72" s="51" t="str">
        <f>IF(OR($AZ72="", BA62=""), "", IFERROR(INDEX(Budgets!$V$28:$AG$52, MATCH($AZ72, Budgets!$D$28:$D$52, 0), MATCH(BA62, Budgets!$V$27:$AG$27, 0)), ""))</f>
        <v/>
      </c>
      <c r="BC72" s="51" t="str">
        <f>IF(OR($AZ72="", BA62=""), "", SUMIF('Actual Expenses &amp; Income'!$R$11:$R$3510, CONCATENATE($AZ72, " - ", BA62), 'Actual Expenses &amp; Income'!$F$11:$F$3510))</f>
        <v/>
      </c>
      <c r="BD72" s="51" t="str">
        <f>IF(OR($AZ72="", BA62=""), "", IFERROR(INDEX(Budgets!$V$11:$AG$20, MATCH($AZ72, Budgets!$D$11:$D$20, 0), MATCH(BA62, Budgets!$V$10:$AG$10, 0)), ""))</f>
        <v/>
      </c>
    </row>
    <row r="73" spans="1:56" x14ac:dyDescent="0.25">
      <c r="A73" s="2"/>
      <c r="B73" s="130" t="str">
        <f>IF(Budgets!$D44="", "", Budgets!$D44)</f>
        <v/>
      </c>
      <c r="C73" s="131"/>
      <c r="D73" s="131"/>
      <c r="E73" s="131"/>
      <c r="F73" s="131"/>
      <c r="G73" s="131"/>
      <c r="H73" s="131"/>
      <c r="I73" s="131"/>
      <c r="J73" s="131"/>
      <c r="K73" s="131"/>
      <c r="L73" s="219" t="str">
        <f>IF($B73="", "", SUMIF(Budgets!$V$26:$AG$26, "X", Budgets!$V44:$AG44)*-1)</f>
        <v/>
      </c>
      <c r="M73" s="219"/>
      <c r="N73" s="219"/>
      <c r="O73" s="219"/>
      <c r="P73" s="219"/>
      <c r="Q73" s="219"/>
      <c r="R73" s="219"/>
      <c r="S73" s="219"/>
      <c r="T73" s="219" t="str">
        <f>IF($B73="", "", SUMIF('Actual Expenses &amp; Income'!$V$11:$V$3510, $B73, 'Actual Expenses &amp; Income'!$F$11:$F$3510)-SUMIF('Actual Expenses &amp; Income'!$V$11:$V$3510, $B73, 'Actual Expenses &amp; Income'!$E$11:$E$3510))</f>
        <v/>
      </c>
      <c r="U73" s="219"/>
      <c r="V73" s="219"/>
      <c r="W73" s="219"/>
      <c r="X73" s="219"/>
      <c r="Y73" s="219"/>
      <c r="Z73" s="219"/>
      <c r="AA73" s="219"/>
      <c r="AB73" s="219" t="str">
        <f t="shared" si="7"/>
        <v/>
      </c>
      <c r="AC73" s="219"/>
      <c r="AD73" s="219"/>
      <c r="AE73" s="219"/>
      <c r="AF73" s="219"/>
      <c r="AG73" s="219"/>
      <c r="AH73" s="219"/>
      <c r="AI73" s="219"/>
      <c r="AJ73" s="220" t="str">
        <f t="shared" si="8"/>
        <v/>
      </c>
      <c r="AK73" s="221"/>
      <c r="AL73" s="221"/>
      <c r="AM73" s="221"/>
      <c r="AN73" s="221"/>
      <c r="AO73" s="221"/>
      <c r="AP73" s="221"/>
      <c r="AQ73" s="222"/>
      <c r="AR73" s="131" t="str">
        <f>IF($AJ73="", "", IF($AJ73&gt;1, Budgets!$T$5, Budgets!$T$4))</f>
        <v/>
      </c>
      <c r="AS73" s="132"/>
      <c r="AT73" s="2"/>
      <c r="AZ73" s="13" t="str">
        <f>IF(Budgets!$D$20="", "", Budgets!$D$20)</f>
        <v/>
      </c>
      <c r="BA73" s="51" t="str">
        <f>IF(OR($AZ73="", BA62=""), "", SUMIF('Actual Expenses &amp; Income'!$R$11:$R$3510, CONCATENATE($AZ73, " - ", BA62), 'Actual Expenses &amp; Income'!$E$11:$E$3510))</f>
        <v/>
      </c>
      <c r="BB73" s="51" t="str">
        <f>IF(OR($AZ73="", BA62=""), "", IFERROR(INDEX(Budgets!$V$28:$AG$52, MATCH($AZ73, Budgets!$D$28:$D$52, 0), MATCH(BA62, Budgets!$V$27:$AG$27, 0)), ""))</f>
        <v/>
      </c>
      <c r="BC73" s="51" t="str">
        <f>IF(OR($AZ73="", BA62=""), "", SUMIF('Actual Expenses &amp; Income'!$R$11:$R$3510, CONCATENATE($AZ73, " - ", BA62), 'Actual Expenses &amp; Income'!$F$11:$F$3510))</f>
        <v/>
      </c>
      <c r="BD73" s="51" t="str">
        <f>IF(OR($AZ73="", BA62=""), "", IFERROR(INDEX(Budgets!$V$11:$AG$20, MATCH($AZ73, Budgets!$D$11:$D$20, 0), MATCH(BA62, Budgets!$V$10:$AG$10, 0)), ""))</f>
        <v/>
      </c>
    </row>
    <row r="74" spans="1:56" x14ac:dyDescent="0.25">
      <c r="A74" s="2"/>
      <c r="B74" s="130" t="str">
        <f>IF(Budgets!$D45="", "", Budgets!$D45)</f>
        <v/>
      </c>
      <c r="C74" s="131"/>
      <c r="D74" s="131"/>
      <c r="E74" s="131"/>
      <c r="F74" s="131"/>
      <c r="G74" s="131"/>
      <c r="H74" s="131"/>
      <c r="I74" s="131"/>
      <c r="J74" s="131"/>
      <c r="K74" s="131"/>
      <c r="L74" s="219" t="str">
        <f>IF($B74="", "", SUMIF(Budgets!$V$26:$AG$26, "X", Budgets!$V45:$AG45)*-1)</f>
        <v/>
      </c>
      <c r="M74" s="219"/>
      <c r="N74" s="219"/>
      <c r="O74" s="219"/>
      <c r="P74" s="219"/>
      <c r="Q74" s="219"/>
      <c r="R74" s="219"/>
      <c r="S74" s="219"/>
      <c r="T74" s="219" t="str">
        <f>IF($B74="", "", SUMIF('Actual Expenses &amp; Income'!$V$11:$V$3510, $B74, 'Actual Expenses &amp; Income'!$F$11:$F$3510)-SUMIF('Actual Expenses &amp; Income'!$V$11:$V$3510, $B74, 'Actual Expenses &amp; Income'!$E$11:$E$3510))</f>
        <v/>
      </c>
      <c r="U74" s="219"/>
      <c r="V74" s="219"/>
      <c r="W74" s="219"/>
      <c r="X74" s="219"/>
      <c r="Y74" s="219"/>
      <c r="Z74" s="219"/>
      <c r="AA74" s="219"/>
      <c r="AB74" s="219" t="str">
        <f t="shared" si="7"/>
        <v/>
      </c>
      <c r="AC74" s="219"/>
      <c r="AD74" s="219"/>
      <c r="AE74" s="219"/>
      <c r="AF74" s="219"/>
      <c r="AG74" s="219"/>
      <c r="AH74" s="219"/>
      <c r="AI74" s="219"/>
      <c r="AJ74" s="220" t="str">
        <f t="shared" si="8"/>
        <v/>
      </c>
      <c r="AK74" s="221"/>
      <c r="AL74" s="221"/>
      <c r="AM74" s="221"/>
      <c r="AN74" s="221"/>
      <c r="AO74" s="221"/>
      <c r="AP74" s="221"/>
      <c r="AQ74" s="222"/>
      <c r="AR74" s="131" t="str">
        <f>IF($AJ74="", "", IF($AJ74&gt;1, Budgets!$T$5, Budgets!$T$4))</f>
        <v/>
      </c>
      <c r="AS74" s="132"/>
      <c r="AT74" s="2"/>
      <c r="AZ74" s="11" t="str">
        <f>IF(Budgets!$D$28="", "", Budgets!$D$28)</f>
        <v/>
      </c>
      <c r="BA74" s="51" t="str">
        <f>IF(OR($AZ74="", BA62=""), "", SUMIF('Actual Expenses &amp; Income'!$R$11:$R$3510, CONCATENATE($AZ74, " - ", BA62), 'Actual Expenses &amp; Income'!$E$11:$E$3510))</f>
        <v/>
      </c>
      <c r="BB74" s="51" t="str">
        <f>IF(OR($AZ74="", BA62=""), "", IFERROR(INDEX(Budgets!$V$28:$AG$52, MATCH($AZ74, Budgets!$D$28:$D$52, 0), MATCH(BA62, Budgets!$V$27:$AG$27, 0)), ""))</f>
        <v/>
      </c>
      <c r="BC74" s="51" t="str">
        <f>IF(OR($AZ74="", BA62=""), "", SUMIF('Actual Expenses &amp; Income'!$R$11:$R$3510, CONCATENATE($AZ74, " - ", BA62), 'Actual Expenses &amp; Income'!$F$11:$F$3510))</f>
        <v/>
      </c>
      <c r="BD74" s="51" t="str">
        <f>IF(OR($AZ74="", BA62=""), "", IFERROR(INDEX(Budgets!$V$11:$AG$20, MATCH($AZ74, Budgets!$D$11:$D$20, 0), MATCH(BA62, Budgets!$V$10:$AG$10, 0)), ""))</f>
        <v/>
      </c>
    </row>
    <row r="75" spans="1:56" x14ac:dyDescent="0.25">
      <c r="A75" s="2"/>
      <c r="B75" s="130" t="str">
        <f>IF(Budgets!$D46="", "", Budgets!$D46)</f>
        <v/>
      </c>
      <c r="C75" s="131"/>
      <c r="D75" s="131"/>
      <c r="E75" s="131"/>
      <c r="F75" s="131"/>
      <c r="G75" s="131"/>
      <c r="H75" s="131"/>
      <c r="I75" s="131"/>
      <c r="J75" s="131"/>
      <c r="K75" s="131"/>
      <c r="L75" s="219" t="str">
        <f>IF($B75="", "", SUMIF(Budgets!$V$26:$AG$26, "X", Budgets!$V46:$AG46)*-1)</f>
        <v/>
      </c>
      <c r="M75" s="219"/>
      <c r="N75" s="219"/>
      <c r="O75" s="219"/>
      <c r="P75" s="219"/>
      <c r="Q75" s="219"/>
      <c r="R75" s="219"/>
      <c r="S75" s="219"/>
      <c r="T75" s="219" t="str">
        <f>IF($B75="", "", SUMIF('Actual Expenses &amp; Income'!$V$11:$V$3510, $B75, 'Actual Expenses &amp; Income'!$F$11:$F$3510)-SUMIF('Actual Expenses &amp; Income'!$V$11:$V$3510, $B75, 'Actual Expenses &amp; Income'!$E$11:$E$3510))</f>
        <v/>
      </c>
      <c r="U75" s="219"/>
      <c r="V75" s="219"/>
      <c r="W75" s="219"/>
      <c r="X75" s="219"/>
      <c r="Y75" s="219"/>
      <c r="Z75" s="219"/>
      <c r="AA75" s="219"/>
      <c r="AB75" s="219" t="str">
        <f t="shared" si="7"/>
        <v/>
      </c>
      <c r="AC75" s="219"/>
      <c r="AD75" s="219"/>
      <c r="AE75" s="219"/>
      <c r="AF75" s="219"/>
      <c r="AG75" s="219"/>
      <c r="AH75" s="219"/>
      <c r="AI75" s="219"/>
      <c r="AJ75" s="220" t="str">
        <f t="shared" si="8"/>
        <v/>
      </c>
      <c r="AK75" s="221"/>
      <c r="AL75" s="221"/>
      <c r="AM75" s="221"/>
      <c r="AN75" s="221"/>
      <c r="AO75" s="221"/>
      <c r="AP75" s="221"/>
      <c r="AQ75" s="222"/>
      <c r="AR75" s="131" t="str">
        <f>IF($AJ75="", "", IF($AJ75&gt;1, Budgets!$T$5, Budgets!$T$4))</f>
        <v/>
      </c>
      <c r="AS75" s="132"/>
      <c r="AT75" s="2"/>
      <c r="AZ75" s="12" t="str">
        <f>IF(Budgets!$D$29="", "", Budgets!$D$29)</f>
        <v/>
      </c>
      <c r="BA75" s="51" t="str">
        <f>IF(OR($AZ75="", BA62=""), "", SUMIF('Actual Expenses &amp; Income'!$R$11:$R$3510, CONCATENATE($AZ75, " - ", BA62), 'Actual Expenses &amp; Income'!$E$11:$E$3510))</f>
        <v/>
      </c>
      <c r="BB75" s="51" t="str">
        <f>IF(OR($AZ75="", BA62=""), "", IFERROR(INDEX(Budgets!$V$28:$AG$52, MATCH($AZ75, Budgets!$D$28:$D$52, 0), MATCH(BA62, Budgets!$V$27:$AG$27, 0)), ""))</f>
        <v/>
      </c>
      <c r="BC75" s="51" t="str">
        <f>IF(OR($AZ75="", BA62=""), "", SUMIF('Actual Expenses &amp; Income'!$R$11:$R$3510, CONCATENATE($AZ75, " - ", BA62), 'Actual Expenses &amp; Income'!$F$11:$F$3510))</f>
        <v/>
      </c>
      <c r="BD75" s="51" t="str">
        <f>IF(OR($AZ75="", BA62=""), "", IFERROR(INDEX(Budgets!$V$11:$AG$20, MATCH($AZ75, Budgets!$D$11:$D$20, 0), MATCH(BA62, Budgets!$V$10:$AG$10, 0)), ""))</f>
        <v/>
      </c>
    </row>
    <row r="76" spans="1:56" x14ac:dyDescent="0.25">
      <c r="A76" s="2"/>
      <c r="B76" s="130" t="str">
        <f>IF(Budgets!$D47="", "", Budgets!$D47)</f>
        <v/>
      </c>
      <c r="C76" s="131"/>
      <c r="D76" s="131"/>
      <c r="E76" s="131"/>
      <c r="F76" s="131"/>
      <c r="G76" s="131"/>
      <c r="H76" s="131"/>
      <c r="I76" s="131"/>
      <c r="J76" s="131"/>
      <c r="K76" s="131"/>
      <c r="L76" s="219" t="str">
        <f>IF($B76="", "", SUMIF(Budgets!$V$26:$AG$26, "X", Budgets!$V47:$AG47)*-1)</f>
        <v/>
      </c>
      <c r="M76" s="219"/>
      <c r="N76" s="219"/>
      <c r="O76" s="219"/>
      <c r="P76" s="219"/>
      <c r="Q76" s="219"/>
      <c r="R76" s="219"/>
      <c r="S76" s="219"/>
      <c r="T76" s="219" t="str">
        <f>IF($B76="", "", SUMIF('Actual Expenses &amp; Income'!$V$11:$V$3510, $B76, 'Actual Expenses &amp; Income'!$F$11:$F$3510)-SUMIF('Actual Expenses &amp; Income'!$V$11:$V$3510, $B76, 'Actual Expenses &amp; Income'!$E$11:$E$3510))</f>
        <v/>
      </c>
      <c r="U76" s="219"/>
      <c r="V76" s="219"/>
      <c r="W76" s="219"/>
      <c r="X76" s="219"/>
      <c r="Y76" s="219"/>
      <c r="Z76" s="219"/>
      <c r="AA76" s="219"/>
      <c r="AB76" s="219" t="str">
        <f t="shared" si="7"/>
        <v/>
      </c>
      <c r="AC76" s="219"/>
      <c r="AD76" s="219"/>
      <c r="AE76" s="219"/>
      <c r="AF76" s="219"/>
      <c r="AG76" s="219"/>
      <c r="AH76" s="219"/>
      <c r="AI76" s="219"/>
      <c r="AJ76" s="220" t="str">
        <f t="shared" si="8"/>
        <v/>
      </c>
      <c r="AK76" s="221"/>
      <c r="AL76" s="221"/>
      <c r="AM76" s="221"/>
      <c r="AN76" s="221"/>
      <c r="AO76" s="221"/>
      <c r="AP76" s="221"/>
      <c r="AQ76" s="222"/>
      <c r="AR76" s="131" t="str">
        <f>IF($AJ76="", "", IF($AJ76&gt;1, Budgets!$T$5, Budgets!$T$4))</f>
        <v/>
      </c>
      <c r="AS76" s="132"/>
      <c r="AT76" s="2"/>
      <c r="AZ76" s="12" t="str">
        <f>IF(Budgets!$D$30="", "", Budgets!$D$30)</f>
        <v/>
      </c>
      <c r="BA76" s="51" t="str">
        <f>IF(OR($AZ76="", BA62=""), "", SUMIF('Actual Expenses &amp; Income'!$R$11:$R$3510, CONCATENATE($AZ76, " - ", BA62), 'Actual Expenses &amp; Income'!$E$11:$E$3510))</f>
        <v/>
      </c>
      <c r="BB76" s="51" t="str">
        <f>IF(OR($AZ76="", BA62=""), "", IFERROR(INDEX(Budgets!$V$28:$AG$52, MATCH($AZ76, Budgets!$D$28:$D$52, 0), MATCH(BA62, Budgets!$V$27:$AG$27, 0)), ""))</f>
        <v/>
      </c>
      <c r="BC76" s="51" t="str">
        <f>IF(OR($AZ76="", BA62=""), "", SUMIF('Actual Expenses &amp; Income'!$R$11:$R$3510, CONCATENATE($AZ76, " - ", BA62), 'Actual Expenses &amp; Income'!$F$11:$F$3510))</f>
        <v/>
      </c>
      <c r="BD76" s="51" t="str">
        <f>IF(OR($AZ76="", BA62=""), "", IFERROR(INDEX(Budgets!$V$11:$AG$20, MATCH($AZ76, Budgets!$D$11:$D$20, 0), MATCH(BA62, Budgets!$V$10:$AG$10, 0)), ""))</f>
        <v/>
      </c>
    </row>
    <row r="77" spans="1:56" x14ac:dyDescent="0.25">
      <c r="A77" s="2"/>
      <c r="B77" s="130" t="str">
        <f>IF(Budgets!$D48="", "", Budgets!$D48)</f>
        <v/>
      </c>
      <c r="C77" s="131"/>
      <c r="D77" s="131"/>
      <c r="E77" s="131"/>
      <c r="F77" s="131"/>
      <c r="G77" s="131"/>
      <c r="H77" s="131"/>
      <c r="I77" s="131"/>
      <c r="J77" s="131"/>
      <c r="K77" s="131"/>
      <c r="L77" s="219" t="str">
        <f>IF($B77="", "", SUMIF(Budgets!$V$26:$AG$26, "X", Budgets!$V48:$AG48)*-1)</f>
        <v/>
      </c>
      <c r="M77" s="219"/>
      <c r="N77" s="219"/>
      <c r="O77" s="219"/>
      <c r="P77" s="219"/>
      <c r="Q77" s="219"/>
      <c r="R77" s="219"/>
      <c r="S77" s="219"/>
      <c r="T77" s="219" t="str">
        <f>IF($B77="", "", SUMIF('Actual Expenses &amp; Income'!$V$11:$V$3510, $B77, 'Actual Expenses &amp; Income'!$F$11:$F$3510)-SUMIF('Actual Expenses &amp; Income'!$V$11:$V$3510, $B77, 'Actual Expenses &amp; Income'!$E$11:$E$3510))</f>
        <v/>
      </c>
      <c r="U77" s="219"/>
      <c r="V77" s="219"/>
      <c r="W77" s="219"/>
      <c r="X77" s="219"/>
      <c r="Y77" s="219"/>
      <c r="Z77" s="219"/>
      <c r="AA77" s="219"/>
      <c r="AB77" s="219" t="str">
        <f t="shared" si="7"/>
        <v/>
      </c>
      <c r="AC77" s="219"/>
      <c r="AD77" s="219"/>
      <c r="AE77" s="219"/>
      <c r="AF77" s="219"/>
      <c r="AG77" s="219"/>
      <c r="AH77" s="219"/>
      <c r="AI77" s="219"/>
      <c r="AJ77" s="220" t="str">
        <f t="shared" si="8"/>
        <v/>
      </c>
      <c r="AK77" s="221"/>
      <c r="AL77" s="221"/>
      <c r="AM77" s="221"/>
      <c r="AN77" s="221"/>
      <c r="AO77" s="221"/>
      <c r="AP77" s="221"/>
      <c r="AQ77" s="222"/>
      <c r="AR77" s="131" t="str">
        <f>IF($AJ77="", "", IF($AJ77&gt;1, Budgets!$T$5, Budgets!$T$4))</f>
        <v/>
      </c>
      <c r="AS77" s="132"/>
      <c r="AT77" s="2"/>
      <c r="AZ77" s="12" t="str">
        <f>IF(Budgets!$D$31="", "", Budgets!$D$31)</f>
        <v/>
      </c>
      <c r="BA77" s="51" t="str">
        <f>IF(OR($AZ77="", BA62=""), "", SUMIF('Actual Expenses &amp; Income'!$R$11:$R$3510, CONCATENATE($AZ77, " - ", BA62), 'Actual Expenses &amp; Income'!$E$11:$E$3510))</f>
        <v/>
      </c>
      <c r="BB77" s="51" t="str">
        <f>IF(OR($AZ77="", BA62=""), "", IFERROR(INDEX(Budgets!$V$28:$AG$52, MATCH($AZ77, Budgets!$D$28:$D$52, 0), MATCH(BA62, Budgets!$V$27:$AG$27, 0)), ""))</f>
        <v/>
      </c>
      <c r="BC77" s="51" t="str">
        <f>IF(OR($AZ77="", BA62=""), "", SUMIF('Actual Expenses &amp; Income'!$R$11:$R$3510, CONCATENATE($AZ77, " - ", BA62), 'Actual Expenses &amp; Income'!$F$11:$F$3510))</f>
        <v/>
      </c>
      <c r="BD77" s="51" t="str">
        <f>IF(OR($AZ77="", BA62=""), "", IFERROR(INDEX(Budgets!$V$11:$AG$20, MATCH($AZ77, Budgets!$D$11:$D$20, 0), MATCH(BA62, Budgets!$V$10:$AG$10, 0)), ""))</f>
        <v/>
      </c>
    </row>
    <row r="78" spans="1:56" x14ac:dyDescent="0.25">
      <c r="A78" s="2"/>
      <c r="B78" s="130" t="str">
        <f>IF(Budgets!$D49="", "", Budgets!$D49)</f>
        <v/>
      </c>
      <c r="C78" s="131"/>
      <c r="D78" s="131"/>
      <c r="E78" s="131"/>
      <c r="F78" s="131"/>
      <c r="G78" s="131"/>
      <c r="H78" s="131"/>
      <c r="I78" s="131"/>
      <c r="J78" s="131"/>
      <c r="K78" s="131"/>
      <c r="L78" s="219" t="str">
        <f>IF($B78="", "", SUMIF(Budgets!$V$26:$AG$26, "X", Budgets!$V49:$AG49)*-1)</f>
        <v/>
      </c>
      <c r="M78" s="219"/>
      <c r="N78" s="219"/>
      <c r="O78" s="219"/>
      <c r="P78" s="219"/>
      <c r="Q78" s="219"/>
      <c r="R78" s="219"/>
      <c r="S78" s="219"/>
      <c r="T78" s="219" t="str">
        <f>IF($B78="", "", SUMIF('Actual Expenses &amp; Income'!$V$11:$V$3510, $B78, 'Actual Expenses &amp; Income'!$F$11:$F$3510)-SUMIF('Actual Expenses &amp; Income'!$V$11:$V$3510, $B78, 'Actual Expenses &amp; Income'!$E$11:$E$3510))</f>
        <v/>
      </c>
      <c r="U78" s="219"/>
      <c r="V78" s="219"/>
      <c r="W78" s="219"/>
      <c r="X78" s="219"/>
      <c r="Y78" s="219"/>
      <c r="Z78" s="219"/>
      <c r="AA78" s="219"/>
      <c r="AB78" s="219" t="str">
        <f t="shared" si="7"/>
        <v/>
      </c>
      <c r="AC78" s="219"/>
      <c r="AD78" s="219"/>
      <c r="AE78" s="219"/>
      <c r="AF78" s="219"/>
      <c r="AG78" s="219"/>
      <c r="AH78" s="219"/>
      <c r="AI78" s="219"/>
      <c r="AJ78" s="220" t="str">
        <f t="shared" si="8"/>
        <v/>
      </c>
      <c r="AK78" s="221"/>
      <c r="AL78" s="221"/>
      <c r="AM78" s="221"/>
      <c r="AN78" s="221"/>
      <c r="AO78" s="221"/>
      <c r="AP78" s="221"/>
      <c r="AQ78" s="222"/>
      <c r="AR78" s="131" t="str">
        <f>IF($AJ78="", "", IF($AJ78&gt;1, Budgets!$T$5, Budgets!$T$4))</f>
        <v/>
      </c>
      <c r="AS78" s="132"/>
      <c r="AT78" s="2"/>
      <c r="AZ78" s="12" t="str">
        <f>IF(Budgets!$D$32="", "", Budgets!$D$32)</f>
        <v/>
      </c>
      <c r="BA78" s="51" t="str">
        <f>IF(OR($AZ78="", BA62=""), "", SUMIF('Actual Expenses &amp; Income'!$R$11:$R$3510, CONCATENATE($AZ78, " - ", BA62), 'Actual Expenses &amp; Income'!$E$11:$E$3510))</f>
        <v/>
      </c>
      <c r="BB78" s="51" t="str">
        <f>IF(OR($AZ78="", BA62=""), "", IFERROR(INDEX(Budgets!$V$28:$AG$52, MATCH($AZ78, Budgets!$D$28:$D$52, 0), MATCH(BA62, Budgets!$V$27:$AG$27, 0)), ""))</f>
        <v/>
      </c>
      <c r="BC78" s="51" t="str">
        <f>IF(OR($AZ78="", BA62=""), "", SUMIF('Actual Expenses &amp; Income'!$R$11:$R$3510, CONCATENATE($AZ78, " - ", BA62), 'Actual Expenses &amp; Income'!$F$11:$F$3510))</f>
        <v/>
      </c>
      <c r="BD78" s="51" t="str">
        <f>IF(OR($AZ78="", BA62=""), "", IFERROR(INDEX(Budgets!$V$11:$AG$20, MATCH($AZ78, Budgets!$D$11:$D$20, 0), MATCH(BA62, Budgets!$V$10:$AG$10, 0)), ""))</f>
        <v/>
      </c>
    </row>
    <row r="79" spans="1:56" x14ac:dyDescent="0.25">
      <c r="A79" s="2"/>
      <c r="B79" s="130" t="str">
        <f>IF(Budgets!$D50="", "", Budgets!$D50)</f>
        <v/>
      </c>
      <c r="C79" s="131"/>
      <c r="D79" s="131"/>
      <c r="E79" s="131"/>
      <c r="F79" s="131"/>
      <c r="G79" s="131"/>
      <c r="H79" s="131"/>
      <c r="I79" s="131"/>
      <c r="J79" s="131"/>
      <c r="K79" s="131"/>
      <c r="L79" s="219" t="str">
        <f>IF($B79="", "", SUMIF(Budgets!$V$26:$AG$26, "X", Budgets!$V50:$AG50)*-1)</f>
        <v/>
      </c>
      <c r="M79" s="219"/>
      <c r="N79" s="219"/>
      <c r="O79" s="219"/>
      <c r="P79" s="219"/>
      <c r="Q79" s="219"/>
      <c r="R79" s="219"/>
      <c r="S79" s="219"/>
      <c r="T79" s="219" t="str">
        <f>IF($B79="", "", SUMIF('Actual Expenses &amp; Income'!$V$11:$V$3510, $B79, 'Actual Expenses &amp; Income'!$F$11:$F$3510)-SUMIF('Actual Expenses &amp; Income'!$V$11:$V$3510, $B79, 'Actual Expenses &amp; Income'!$E$11:$E$3510))</f>
        <v/>
      </c>
      <c r="U79" s="219"/>
      <c r="V79" s="219"/>
      <c r="W79" s="219"/>
      <c r="X79" s="219"/>
      <c r="Y79" s="219"/>
      <c r="Z79" s="219"/>
      <c r="AA79" s="219"/>
      <c r="AB79" s="219" t="str">
        <f t="shared" si="7"/>
        <v/>
      </c>
      <c r="AC79" s="219"/>
      <c r="AD79" s="219"/>
      <c r="AE79" s="219"/>
      <c r="AF79" s="219"/>
      <c r="AG79" s="219"/>
      <c r="AH79" s="219"/>
      <c r="AI79" s="219"/>
      <c r="AJ79" s="220" t="str">
        <f t="shared" si="8"/>
        <v/>
      </c>
      <c r="AK79" s="221"/>
      <c r="AL79" s="221"/>
      <c r="AM79" s="221"/>
      <c r="AN79" s="221"/>
      <c r="AO79" s="221"/>
      <c r="AP79" s="221"/>
      <c r="AQ79" s="222"/>
      <c r="AR79" s="131" t="str">
        <f>IF($AJ79="", "", IF($AJ79&gt;1, Budgets!$T$5, Budgets!$T$4))</f>
        <v/>
      </c>
      <c r="AS79" s="132"/>
      <c r="AT79" s="2"/>
      <c r="AZ79" s="12" t="str">
        <f>IF(Budgets!$D$33="", "", Budgets!$D$33)</f>
        <v/>
      </c>
      <c r="BA79" s="51" t="str">
        <f>IF(OR($AZ79="", BA62=""), "", SUMIF('Actual Expenses &amp; Income'!$R$11:$R$3510, CONCATENATE($AZ79, " - ", BA62), 'Actual Expenses &amp; Income'!$E$11:$E$3510))</f>
        <v/>
      </c>
      <c r="BB79" s="51" t="str">
        <f>IF(OR($AZ79="", BA62=""), "", IFERROR(INDEX(Budgets!$V$28:$AG$52, MATCH($AZ79, Budgets!$D$28:$D$52, 0), MATCH(BA62, Budgets!$V$27:$AG$27, 0)), ""))</f>
        <v/>
      </c>
      <c r="BC79" s="51" t="str">
        <f>IF(OR($AZ79="", BA62=""), "", SUMIF('Actual Expenses &amp; Income'!$R$11:$R$3510, CONCATENATE($AZ79, " - ", BA62), 'Actual Expenses &amp; Income'!$F$11:$F$3510))</f>
        <v/>
      </c>
      <c r="BD79" s="51" t="str">
        <f>IF(OR($AZ79="", BA62=""), "", IFERROR(INDEX(Budgets!$V$11:$AG$20, MATCH($AZ79, Budgets!$D$11:$D$20, 0), MATCH(BA62, Budgets!$V$10:$AG$10, 0)), ""))</f>
        <v/>
      </c>
    </row>
    <row r="80" spans="1:56" x14ac:dyDescent="0.25">
      <c r="A80" s="2"/>
      <c r="B80" s="130" t="str">
        <f>IF(Budgets!$D51="", "", Budgets!$D51)</f>
        <v/>
      </c>
      <c r="C80" s="131"/>
      <c r="D80" s="131"/>
      <c r="E80" s="131"/>
      <c r="F80" s="131"/>
      <c r="G80" s="131"/>
      <c r="H80" s="131"/>
      <c r="I80" s="131"/>
      <c r="J80" s="131"/>
      <c r="K80" s="131"/>
      <c r="L80" s="219" t="str">
        <f>IF($B80="", "", SUMIF(Budgets!$V$26:$AG$26, "X", Budgets!$V51:$AG51)*-1)</f>
        <v/>
      </c>
      <c r="M80" s="219"/>
      <c r="N80" s="219"/>
      <c r="O80" s="219"/>
      <c r="P80" s="219"/>
      <c r="Q80" s="219"/>
      <c r="R80" s="219"/>
      <c r="S80" s="219"/>
      <c r="T80" s="219" t="str">
        <f>IF($B80="", "", SUMIF('Actual Expenses &amp; Income'!$V$11:$V$3510, $B80, 'Actual Expenses &amp; Income'!$F$11:$F$3510)-SUMIF('Actual Expenses &amp; Income'!$V$11:$V$3510, $B80, 'Actual Expenses &amp; Income'!$E$11:$E$3510))</f>
        <v/>
      </c>
      <c r="U80" s="219"/>
      <c r="V80" s="219"/>
      <c r="W80" s="219"/>
      <c r="X80" s="219"/>
      <c r="Y80" s="219"/>
      <c r="Z80" s="219"/>
      <c r="AA80" s="219"/>
      <c r="AB80" s="219" t="str">
        <f t="shared" si="7"/>
        <v/>
      </c>
      <c r="AC80" s="219"/>
      <c r="AD80" s="219"/>
      <c r="AE80" s="219"/>
      <c r="AF80" s="219"/>
      <c r="AG80" s="219"/>
      <c r="AH80" s="219"/>
      <c r="AI80" s="219"/>
      <c r="AJ80" s="220" t="str">
        <f t="shared" si="8"/>
        <v/>
      </c>
      <c r="AK80" s="221"/>
      <c r="AL80" s="221"/>
      <c r="AM80" s="221"/>
      <c r="AN80" s="221"/>
      <c r="AO80" s="221"/>
      <c r="AP80" s="221"/>
      <c r="AQ80" s="222"/>
      <c r="AR80" s="131" t="str">
        <f>IF($AJ80="", "", IF($AJ80&gt;1, Budgets!$T$5, Budgets!$T$4))</f>
        <v/>
      </c>
      <c r="AS80" s="132"/>
      <c r="AT80" s="2"/>
      <c r="AZ80" s="12" t="str">
        <f>IF(Budgets!$D$34="", "", Budgets!$D$34)</f>
        <v/>
      </c>
      <c r="BA80" s="51" t="str">
        <f>IF(OR($AZ80="", BA62=""), "", SUMIF('Actual Expenses &amp; Income'!$R$11:$R$3510, CONCATENATE($AZ80, " - ", BA62), 'Actual Expenses &amp; Income'!$E$11:$E$3510))</f>
        <v/>
      </c>
      <c r="BB80" s="51" t="str">
        <f>IF(OR($AZ80="", BA62=""), "", IFERROR(INDEX(Budgets!$V$28:$AG$52, MATCH($AZ80, Budgets!$D$28:$D$52, 0), MATCH(BA62, Budgets!$V$27:$AG$27, 0)), ""))</f>
        <v/>
      </c>
      <c r="BC80" s="51" t="str">
        <f>IF(OR($AZ80="", BA62=""), "", SUMIF('Actual Expenses &amp; Income'!$R$11:$R$3510, CONCATENATE($AZ80, " - ", BA62), 'Actual Expenses &amp; Income'!$F$11:$F$3510))</f>
        <v/>
      </c>
      <c r="BD80" s="51" t="str">
        <f>IF(OR($AZ80="", BA62=""), "", IFERROR(INDEX(Budgets!$V$11:$AG$20, MATCH($AZ80, Budgets!$D$11:$D$20, 0), MATCH(BA62, Budgets!$V$10:$AG$10, 0)), ""))</f>
        <v/>
      </c>
    </row>
    <row r="81" spans="1:56" x14ac:dyDescent="0.25">
      <c r="A81" s="2"/>
      <c r="B81" s="133" t="str">
        <f>IF(Budgets!$D52="", "", Budgets!$D52)</f>
        <v/>
      </c>
      <c r="C81" s="134"/>
      <c r="D81" s="134"/>
      <c r="E81" s="134"/>
      <c r="F81" s="134"/>
      <c r="G81" s="134"/>
      <c r="H81" s="134"/>
      <c r="I81" s="134"/>
      <c r="J81" s="134"/>
      <c r="K81" s="134"/>
      <c r="L81" s="225" t="str">
        <f>IF($B81="", "", SUMIF(Budgets!$V$26:$AG$26, "X", Budgets!$V52:$AG52)*-1)</f>
        <v/>
      </c>
      <c r="M81" s="225"/>
      <c r="N81" s="225"/>
      <c r="O81" s="225"/>
      <c r="P81" s="225"/>
      <c r="Q81" s="225"/>
      <c r="R81" s="225"/>
      <c r="S81" s="225"/>
      <c r="T81" s="225" t="str">
        <f>IF($B81="", "", SUMIF('Actual Expenses &amp; Income'!$V$11:$V$3510, $B81, 'Actual Expenses &amp; Income'!$F$11:$F$3510)-SUMIF('Actual Expenses &amp; Income'!$V$11:$V$3510, $B81, 'Actual Expenses &amp; Income'!$E$11:$E$3510))</f>
        <v/>
      </c>
      <c r="U81" s="225"/>
      <c r="V81" s="225"/>
      <c r="W81" s="225"/>
      <c r="X81" s="225"/>
      <c r="Y81" s="225"/>
      <c r="Z81" s="225"/>
      <c r="AA81" s="225"/>
      <c r="AB81" s="225" t="str">
        <f t="shared" si="7"/>
        <v/>
      </c>
      <c r="AC81" s="225"/>
      <c r="AD81" s="225"/>
      <c r="AE81" s="225"/>
      <c r="AF81" s="225"/>
      <c r="AG81" s="225"/>
      <c r="AH81" s="225"/>
      <c r="AI81" s="225"/>
      <c r="AJ81" s="226" t="str">
        <f t="shared" si="8"/>
        <v/>
      </c>
      <c r="AK81" s="227"/>
      <c r="AL81" s="227"/>
      <c r="AM81" s="227"/>
      <c r="AN81" s="227"/>
      <c r="AO81" s="227"/>
      <c r="AP81" s="227"/>
      <c r="AQ81" s="228"/>
      <c r="AR81" s="134" t="str">
        <f>IF($AJ81="", "", IF($AJ81&gt;1, Budgets!$T$5, Budgets!$T$4))</f>
        <v/>
      </c>
      <c r="AS81" s="135"/>
      <c r="AT81" s="2"/>
      <c r="AZ81" s="12" t="str">
        <f>IF(Budgets!$D$35="", "", Budgets!$D$35)</f>
        <v/>
      </c>
      <c r="BA81" s="51" t="str">
        <f>IF(OR($AZ81="", BA62=""), "", SUMIF('Actual Expenses &amp; Income'!$R$11:$R$3510, CONCATENATE($AZ81, " - ", BA62), 'Actual Expenses &amp; Income'!$E$11:$E$3510))</f>
        <v/>
      </c>
      <c r="BB81" s="51" t="str">
        <f>IF(OR($AZ81="", BA62=""), "", IFERROR(INDEX(Budgets!$V$28:$AG$52, MATCH($AZ81, Budgets!$D$28:$D$52, 0), MATCH(BA62, Budgets!$V$27:$AG$27, 0)), ""))</f>
        <v/>
      </c>
      <c r="BC81" s="51" t="str">
        <f>IF(OR($AZ81="", BA62=""), "", SUMIF('Actual Expenses &amp; Income'!$R$11:$R$3510, CONCATENATE($AZ81, " - ", BA62), 'Actual Expenses &amp; Income'!$F$11:$F$3510))</f>
        <v/>
      </c>
      <c r="BD81" s="51" t="str">
        <f>IF(OR($AZ81="", BA62=""), "", IFERROR(INDEX(Budgets!$V$11:$AG$20, MATCH($AZ81, Budgets!$D$11:$D$20, 0), MATCH(BA62, Budgets!$V$10:$AG$10, 0)), ""))</f>
        <v/>
      </c>
    </row>
    <row r="82" spans="1:5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Z82" s="12" t="str">
        <f>IF(Budgets!$D$36="", "", Budgets!$D$36)</f>
        <v/>
      </c>
      <c r="BA82" s="51" t="str">
        <f>IF(OR($AZ82="", BA62=""), "", SUMIF('Actual Expenses &amp; Income'!$R$11:$R$3510, CONCATENATE($AZ82, " - ", BA62), 'Actual Expenses &amp; Income'!$E$11:$E$3510))</f>
        <v/>
      </c>
      <c r="BB82" s="51" t="str">
        <f>IF(OR($AZ82="", BA62=""), "", IFERROR(INDEX(Budgets!$V$28:$AG$52, MATCH($AZ82, Budgets!$D$28:$D$52, 0), MATCH(BA62, Budgets!$V$27:$AG$27, 0)), ""))</f>
        <v/>
      </c>
      <c r="BC82" s="51" t="str">
        <f>IF(OR($AZ82="", BA62=""), "", SUMIF('Actual Expenses &amp; Income'!$R$11:$R$3510, CONCATENATE($AZ82, " - ", BA62), 'Actual Expenses &amp; Income'!$F$11:$F$3510))</f>
        <v/>
      </c>
      <c r="BD82" s="51" t="str">
        <f>IF(OR($AZ82="", BA62=""), "", IFERROR(INDEX(Budgets!$V$11:$AG$20, MATCH($AZ82, Budgets!$D$11:$D$20, 0), MATCH(BA62, Budgets!$V$10:$AG$10, 0)), ""))</f>
        <v/>
      </c>
    </row>
    <row r="83" spans="1:5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Z83" s="12" t="str">
        <f>IF(Budgets!$D$37="", "", Budgets!$D$37)</f>
        <v/>
      </c>
      <c r="BA83" s="51" t="str">
        <f>IF(OR($AZ83="", BA62=""), "", SUMIF('Actual Expenses &amp; Income'!$R$11:$R$3510, CONCATENATE($AZ83, " - ", BA62), 'Actual Expenses &amp; Income'!$E$11:$E$3510))</f>
        <v/>
      </c>
      <c r="BB83" s="51" t="str">
        <f>IF(OR($AZ83="", BA62=""), "", IFERROR(INDEX(Budgets!$V$28:$AG$52, MATCH($AZ83, Budgets!$D$28:$D$52, 0), MATCH(BA62, Budgets!$V$27:$AG$27, 0)), ""))</f>
        <v/>
      </c>
      <c r="BC83" s="51" t="str">
        <f>IF(OR($AZ83="", BA62=""), "", SUMIF('Actual Expenses &amp; Income'!$R$11:$R$3510, CONCATENATE($AZ83, " - ", BA62), 'Actual Expenses &amp; Income'!$F$11:$F$3510))</f>
        <v/>
      </c>
      <c r="BD83" s="51" t="str">
        <f>IF(OR($AZ83="", BA62=""), "", IFERROR(INDEX(Budgets!$V$11:$AG$20, MATCH($AZ83, Budgets!$D$11:$D$20, 0), MATCH(BA62, Budgets!$V$10:$AG$10, 0)), ""))</f>
        <v/>
      </c>
    </row>
    <row r="84" spans="1:5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Z84" s="12" t="str">
        <f>IF(Budgets!$D$38="", "", Budgets!$D$38)</f>
        <v/>
      </c>
      <c r="BA84" s="51" t="str">
        <f>IF(OR($AZ84="", BA62=""), "", SUMIF('Actual Expenses &amp; Income'!$R$11:$R$3510, CONCATENATE($AZ84, " - ", BA62), 'Actual Expenses &amp; Income'!$E$11:$E$3510))</f>
        <v/>
      </c>
      <c r="BB84" s="51" t="str">
        <f>IF(OR($AZ84="", BA62=""), "", IFERROR(INDEX(Budgets!$V$28:$AG$52, MATCH($AZ84, Budgets!$D$28:$D$52, 0), MATCH(BA62, Budgets!$V$27:$AG$27, 0)), ""))</f>
        <v/>
      </c>
      <c r="BC84" s="51" t="str">
        <f>IF(OR($AZ84="", BA62=""), "", SUMIF('Actual Expenses &amp; Income'!$R$11:$R$3510, CONCATENATE($AZ84, " - ", BA62), 'Actual Expenses &amp; Income'!$F$11:$F$3510))</f>
        <v/>
      </c>
      <c r="BD84" s="51" t="str">
        <f>IF(OR($AZ84="", BA62=""), "", IFERROR(INDEX(Budgets!$V$11:$AG$20, MATCH($AZ84, Budgets!$D$11:$D$20, 0), MATCH(BA62, Budgets!$V$10:$AG$10, 0)), ""))</f>
        <v/>
      </c>
    </row>
    <row r="85" spans="1:5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Z85" s="12" t="str">
        <f>IF(Budgets!$D$39="", "", Budgets!$D$39)</f>
        <v/>
      </c>
      <c r="BA85" s="51" t="str">
        <f>IF(OR($AZ85="", BA62=""), "", SUMIF('Actual Expenses &amp; Income'!$R$11:$R$3510, CONCATENATE($AZ85, " - ", BA62), 'Actual Expenses &amp; Income'!$E$11:$E$3510))</f>
        <v/>
      </c>
      <c r="BB85" s="51" t="str">
        <f>IF(OR($AZ85="", BA62=""), "", IFERROR(INDEX(Budgets!$V$28:$AG$52, MATCH($AZ85, Budgets!$D$28:$D$52, 0), MATCH(BA62, Budgets!$V$27:$AG$27, 0)), ""))</f>
        <v/>
      </c>
      <c r="BC85" s="51" t="str">
        <f>IF(OR($AZ85="", BA62=""), "", SUMIF('Actual Expenses &amp; Income'!$R$11:$R$3510, CONCATENATE($AZ85, " - ", BA62), 'Actual Expenses &amp; Income'!$F$11:$F$3510))</f>
        <v/>
      </c>
      <c r="BD85" s="51" t="str">
        <f>IF(OR($AZ85="", BA62=""), "", IFERROR(INDEX(Budgets!$V$11:$AG$20, MATCH($AZ85, Budgets!$D$11:$D$20, 0), MATCH(BA62, Budgets!$V$10:$AG$10, 0)), ""))</f>
        <v/>
      </c>
    </row>
    <row r="86" spans="1:5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Z86" s="12" t="str">
        <f>IF(Budgets!$D$40="", "", Budgets!$D$40)</f>
        <v/>
      </c>
      <c r="BA86" s="51" t="str">
        <f>IF(OR($AZ86="", BA62=""), "", SUMIF('Actual Expenses &amp; Income'!$R$11:$R$3510, CONCATENATE($AZ86, " - ", BA62), 'Actual Expenses &amp; Income'!$E$11:$E$3510))</f>
        <v/>
      </c>
      <c r="BB86" s="51" t="str">
        <f>IF(OR($AZ86="", BA62=""), "", IFERROR(INDEX(Budgets!$V$28:$AG$52, MATCH($AZ86, Budgets!$D$28:$D$52, 0), MATCH(BA62, Budgets!$V$27:$AG$27, 0)), ""))</f>
        <v/>
      </c>
      <c r="BC86" s="51" t="str">
        <f>IF(OR($AZ86="", BA62=""), "", SUMIF('Actual Expenses &amp; Income'!$R$11:$R$3510, CONCATENATE($AZ86, " - ", BA62), 'Actual Expenses &amp; Income'!$F$11:$F$3510))</f>
        <v/>
      </c>
      <c r="BD86" s="51" t="str">
        <f>IF(OR($AZ86="", BA62=""), "", IFERROR(INDEX(Budgets!$V$11:$AG$20, MATCH($AZ86, Budgets!$D$11:$D$20, 0), MATCH(BA62, Budgets!$V$10:$AG$10, 0)), ""))</f>
        <v/>
      </c>
    </row>
    <row r="87" spans="1:5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Z87" s="12" t="str">
        <f>IF(Budgets!$D$41="", "", Budgets!$D$41)</f>
        <v/>
      </c>
      <c r="BA87" s="51" t="str">
        <f>IF(OR($AZ87="", BA62=""), "", SUMIF('Actual Expenses &amp; Income'!$R$11:$R$3510, CONCATENATE($AZ87, " - ", BA62), 'Actual Expenses &amp; Income'!$E$11:$E$3510))</f>
        <v/>
      </c>
      <c r="BB87" s="51" t="str">
        <f>IF(OR($AZ87="", BA62=""), "", IFERROR(INDEX(Budgets!$V$28:$AG$52, MATCH($AZ87, Budgets!$D$28:$D$52, 0), MATCH(BA62, Budgets!$V$27:$AG$27, 0)), ""))</f>
        <v/>
      </c>
      <c r="BC87" s="51" t="str">
        <f>IF(OR($AZ87="", BA62=""), "", SUMIF('Actual Expenses &amp; Income'!$R$11:$R$3510, CONCATENATE($AZ87, " - ", BA62), 'Actual Expenses &amp; Income'!$F$11:$F$3510))</f>
        <v/>
      </c>
      <c r="BD87" s="51" t="str">
        <f>IF(OR($AZ87="", BA62=""), "", IFERROR(INDEX(Budgets!$V$11:$AG$20, MATCH($AZ87, Budgets!$D$11:$D$20, 0), MATCH(BA62, Budgets!$V$10:$AG$10, 0)), ""))</f>
        <v/>
      </c>
    </row>
    <row r="88" spans="1:5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Z88" s="12" t="str">
        <f>IF(Budgets!$D$42="", "", Budgets!$D$42)</f>
        <v/>
      </c>
      <c r="BA88" s="51" t="str">
        <f>IF(OR($AZ88="", BA62=""), "", SUMIF('Actual Expenses &amp; Income'!$R$11:$R$3510, CONCATENATE($AZ88, " - ", BA62), 'Actual Expenses &amp; Income'!$E$11:$E$3510))</f>
        <v/>
      </c>
      <c r="BB88" s="51" t="str">
        <f>IF(OR($AZ88="", BA62=""), "", IFERROR(INDEX(Budgets!$V$28:$AG$52, MATCH($AZ88, Budgets!$D$28:$D$52, 0), MATCH(BA62, Budgets!$V$27:$AG$27, 0)), ""))</f>
        <v/>
      </c>
      <c r="BC88" s="51" t="str">
        <f>IF(OR($AZ88="", BA62=""), "", SUMIF('Actual Expenses &amp; Income'!$R$11:$R$3510, CONCATENATE($AZ88, " - ", BA62), 'Actual Expenses &amp; Income'!$F$11:$F$3510))</f>
        <v/>
      </c>
      <c r="BD88" s="51" t="str">
        <f>IF(OR($AZ88="", BA62=""), "", IFERROR(INDEX(Budgets!$V$11:$AG$20, MATCH($AZ88, Budgets!$D$11:$D$20, 0), MATCH(BA62, Budgets!$V$10:$AG$10, 0)), ""))</f>
        <v/>
      </c>
    </row>
    <row r="89" spans="1:5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Z89" s="12" t="str">
        <f>IF(Budgets!$D$43="", "", Budgets!$D$43)</f>
        <v/>
      </c>
      <c r="BA89" s="51" t="str">
        <f>IF(OR($AZ89="", BA62=""), "", SUMIF('Actual Expenses &amp; Income'!$R$11:$R$3510, CONCATENATE($AZ89, " - ", BA62), 'Actual Expenses &amp; Income'!$E$11:$E$3510))</f>
        <v/>
      </c>
      <c r="BB89" s="51" t="str">
        <f>IF(OR($AZ89="", BA62=""), "", IFERROR(INDEX(Budgets!$V$28:$AG$52, MATCH($AZ89, Budgets!$D$28:$D$52, 0), MATCH(BA62, Budgets!$V$27:$AG$27, 0)), ""))</f>
        <v/>
      </c>
      <c r="BC89" s="51" t="str">
        <f>IF(OR($AZ89="", BA62=""), "", SUMIF('Actual Expenses &amp; Income'!$R$11:$R$3510, CONCATENATE($AZ89, " - ", BA62), 'Actual Expenses &amp; Income'!$F$11:$F$3510))</f>
        <v/>
      </c>
      <c r="BD89" s="51" t="str">
        <f>IF(OR($AZ89="", BA62=""), "", IFERROR(INDEX(Budgets!$V$11:$AG$20, MATCH($AZ89, Budgets!$D$11:$D$20, 0), MATCH(BA62, Budgets!$V$10:$AG$10, 0)), ""))</f>
        <v/>
      </c>
    </row>
    <row r="90" spans="1:5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Z90" s="12" t="str">
        <f>IF(Budgets!$D$44="", "", Budgets!$D$44)</f>
        <v/>
      </c>
      <c r="BA90" s="51" t="str">
        <f>IF(OR($AZ90="", BA62=""), "", SUMIF('Actual Expenses &amp; Income'!$R$11:$R$3510, CONCATENATE($AZ90, " - ", BA62), 'Actual Expenses &amp; Income'!$E$11:$E$3510))</f>
        <v/>
      </c>
      <c r="BB90" s="51" t="str">
        <f>IF(OR($AZ90="", BA62=""), "", IFERROR(INDEX(Budgets!$V$28:$AG$52, MATCH($AZ90, Budgets!$D$28:$D$52, 0), MATCH(BA62, Budgets!$V$27:$AG$27, 0)), ""))</f>
        <v/>
      </c>
      <c r="BC90" s="51" t="str">
        <f>IF(OR($AZ90="", BA62=""), "", SUMIF('Actual Expenses &amp; Income'!$R$11:$R$3510, CONCATENATE($AZ90, " - ", BA62), 'Actual Expenses &amp; Income'!$F$11:$F$3510))</f>
        <v/>
      </c>
      <c r="BD90" s="51" t="str">
        <f>IF(OR($AZ90="", BA62=""), "", IFERROR(INDEX(Budgets!$V$11:$AG$20, MATCH($AZ90, Budgets!$D$11:$D$20, 0), MATCH(BA62, Budgets!$V$10:$AG$10, 0)), ""))</f>
        <v/>
      </c>
    </row>
    <row r="91" spans="1:5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Z91" s="12" t="str">
        <f>IF(Budgets!$D$45="", "", Budgets!$D$45)</f>
        <v/>
      </c>
      <c r="BA91" s="51" t="str">
        <f>IF(OR($AZ91="", BA62=""), "", SUMIF('Actual Expenses &amp; Income'!$R$11:$R$3510, CONCATENATE($AZ91, " - ", BA62), 'Actual Expenses &amp; Income'!$E$11:$E$3510))</f>
        <v/>
      </c>
      <c r="BB91" s="51" t="str">
        <f>IF(OR($AZ91="", BA62=""), "", IFERROR(INDEX(Budgets!$V$28:$AG$52, MATCH($AZ91, Budgets!$D$28:$D$52, 0), MATCH(BA62, Budgets!$V$27:$AG$27, 0)), ""))</f>
        <v/>
      </c>
      <c r="BC91" s="51" t="str">
        <f>IF(OR($AZ91="", BA62=""), "", SUMIF('Actual Expenses &amp; Income'!$R$11:$R$3510, CONCATENATE($AZ91, " - ", BA62), 'Actual Expenses &amp; Income'!$F$11:$F$3510))</f>
        <v/>
      </c>
      <c r="BD91" s="51" t="str">
        <f>IF(OR($AZ91="", BA62=""), "", IFERROR(INDEX(Budgets!$V$11:$AG$20, MATCH($AZ91, Budgets!$D$11:$D$20, 0), MATCH(BA62, Budgets!$V$10:$AG$10, 0)), ""))</f>
        <v/>
      </c>
    </row>
    <row r="92" spans="1:5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Z92" s="12" t="str">
        <f>IF(Budgets!$D$46="", "", Budgets!$D$46)</f>
        <v/>
      </c>
      <c r="BA92" s="51" t="str">
        <f>IF(OR($AZ92="", BA62=""), "", SUMIF('Actual Expenses &amp; Income'!$R$11:$R$3510, CONCATENATE($AZ92, " - ", BA62), 'Actual Expenses &amp; Income'!$E$11:$E$3510))</f>
        <v/>
      </c>
      <c r="BB92" s="51" t="str">
        <f>IF(OR($AZ92="", BA62=""), "", IFERROR(INDEX(Budgets!$V$28:$AG$52, MATCH($AZ92, Budgets!$D$28:$D$52, 0), MATCH(BA62, Budgets!$V$27:$AG$27, 0)), ""))</f>
        <v/>
      </c>
      <c r="BC92" s="51" t="str">
        <f>IF(OR($AZ92="", BA62=""), "", SUMIF('Actual Expenses &amp; Income'!$R$11:$R$3510, CONCATENATE($AZ92, " - ", BA62), 'Actual Expenses &amp; Income'!$F$11:$F$3510))</f>
        <v/>
      </c>
      <c r="BD92" s="51" t="str">
        <f>IF(OR($AZ92="", BA62=""), "", IFERROR(INDEX(Budgets!$V$11:$AG$20, MATCH($AZ92, Budgets!$D$11:$D$20, 0), MATCH(BA62, Budgets!$V$10:$AG$10, 0)), ""))</f>
        <v/>
      </c>
    </row>
    <row r="93" spans="1:5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Z93" s="12" t="str">
        <f>IF(Budgets!$D$47="", "", Budgets!$D$47)</f>
        <v/>
      </c>
      <c r="BA93" s="51" t="str">
        <f>IF(OR($AZ93="", BA62=""), "", SUMIF('Actual Expenses &amp; Income'!$R$11:$R$3510, CONCATENATE($AZ93, " - ", BA62), 'Actual Expenses &amp; Income'!$E$11:$E$3510))</f>
        <v/>
      </c>
      <c r="BB93" s="51" t="str">
        <f>IF(OR($AZ93="", BA62=""), "", IFERROR(INDEX(Budgets!$V$28:$AG$52, MATCH($AZ93, Budgets!$D$28:$D$52, 0), MATCH(BA62, Budgets!$V$27:$AG$27, 0)), ""))</f>
        <v/>
      </c>
      <c r="BC93" s="51" t="str">
        <f>IF(OR($AZ93="", BA62=""), "", SUMIF('Actual Expenses &amp; Income'!$R$11:$R$3510, CONCATENATE($AZ93, " - ", BA62), 'Actual Expenses &amp; Income'!$F$11:$F$3510))</f>
        <v/>
      </c>
      <c r="BD93" s="51" t="str">
        <f>IF(OR($AZ93="", BA62=""), "", IFERROR(INDEX(Budgets!$V$11:$AG$20, MATCH($AZ93, Budgets!$D$11:$D$20, 0), MATCH(BA62, Budgets!$V$10:$AG$10, 0)), ""))</f>
        <v/>
      </c>
    </row>
    <row r="94" spans="1:5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Z94" s="12" t="str">
        <f>IF(Budgets!$D$48="", "", Budgets!$D$48)</f>
        <v/>
      </c>
      <c r="BA94" s="51" t="str">
        <f>IF(OR($AZ94="", BA62=""), "", SUMIF('Actual Expenses &amp; Income'!$R$11:$R$3510, CONCATENATE($AZ94, " - ", BA62), 'Actual Expenses &amp; Income'!$E$11:$E$3510))</f>
        <v/>
      </c>
      <c r="BB94" s="51" t="str">
        <f>IF(OR($AZ94="", BA62=""), "", IFERROR(INDEX(Budgets!$V$28:$AG$52, MATCH($AZ94, Budgets!$D$28:$D$52, 0), MATCH(BA62, Budgets!$V$27:$AG$27, 0)), ""))</f>
        <v/>
      </c>
      <c r="BC94" s="51" t="str">
        <f>IF(OR($AZ94="", BA62=""), "", SUMIF('Actual Expenses &amp; Income'!$R$11:$R$3510, CONCATENATE($AZ94, " - ", BA62), 'Actual Expenses &amp; Income'!$F$11:$F$3510))</f>
        <v/>
      </c>
      <c r="BD94" s="51" t="str">
        <f>IF(OR($AZ94="", BA62=""), "", IFERROR(INDEX(Budgets!$V$11:$AG$20, MATCH($AZ94, Budgets!$D$11:$D$20, 0), MATCH(BA62, Budgets!$V$10:$AG$10, 0)), ""))</f>
        <v/>
      </c>
    </row>
    <row r="95" spans="1:5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Z95" s="12" t="str">
        <f>IF(Budgets!$D$49="", "", Budgets!$D$49)</f>
        <v/>
      </c>
      <c r="BA95" s="51" t="str">
        <f>IF(OR($AZ95="", BA62=""), "", SUMIF('Actual Expenses &amp; Income'!$R$11:$R$3510, CONCATENATE($AZ95, " - ", BA62), 'Actual Expenses &amp; Income'!$E$11:$E$3510))</f>
        <v/>
      </c>
      <c r="BB95" s="51" t="str">
        <f>IF(OR($AZ95="", BA62=""), "", IFERROR(INDEX(Budgets!$V$28:$AG$52, MATCH($AZ95, Budgets!$D$28:$D$52, 0), MATCH(BA62, Budgets!$V$27:$AG$27, 0)), ""))</f>
        <v/>
      </c>
      <c r="BC95" s="51" t="str">
        <f>IF(OR($AZ95="", BA62=""), "", SUMIF('Actual Expenses &amp; Income'!$R$11:$R$3510, CONCATENATE($AZ95, " - ", BA62), 'Actual Expenses &amp; Income'!$F$11:$F$3510))</f>
        <v/>
      </c>
      <c r="BD95" s="51" t="str">
        <f>IF(OR($AZ95="", BA62=""), "", IFERROR(INDEX(Budgets!$V$11:$AG$20, MATCH($AZ95, Budgets!$D$11:$D$20, 0), MATCH(BA62, Budgets!$V$10:$AG$10, 0)), ""))</f>
        <v/>
      </c>
    </row>
    <row r="96" spans="1:5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Z96" s="12" t="str">
        <f>IF(Budgets!$D$50="", "", Budgets!$D$50)</f>
        <v/>
      </c>
      <c r="BA96" s="51" t="str">
        <f>IF(OR($AZ96="", BA62=""), "", SUMIF('Actual Expenses &amp; Income'!$R$11:$R$3510, CONCATENATE($AZ96, " - ", BA62), 'Actual Expenses &amp; Income'!$E$11:$E$3510))</f>
        <v/>
      </c>
      <c r="BB96" s="51" t="str">
        <f>IF(OR($AZ96="", BA62=""), "", IFERROR(INDEX(Budgets!$V$28:$AG$52, MATCH($AZ96, Budgets!$D$28:$D$52, 0), MATCH(BA62, Budgets!$V$27:$AG$27, 0)), ""))</f>
        <v/>
      </c>
      <c r="BC96" s="51" t="str">
        <f>IF(OR($AZ96="", BA62=""), "", SUMIF('Actual Expenses &amp; Income'!$R$11:$R$3510, CONCATENATE($AZ96, " - ", BA62), 'Actual Expenses &amp; Income'!$F$11:$F$3510))</f>
        <v/>
      </c>
      <c r="BD96" s="51" t="str">
        <f>IF(OR($AZ96="", BA62=""), "", IFERROR(INDEX(Budgets!$V$11:$AG$20, MATCH($AZ96, Budgets!$D$11:$D$20, 0), MATCH(BA62, Budgets!$V$10:$AG$10, 0)), ""))</f>
        <v/>
      </c>
    </row>
    <row r="97" spans="1:5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Z97" s="12" t="str">
        <f>IF(Budgets!$D$51="", "", Budgets!$D$51)</f>
        <v/>
      </c>
      <c r="BA97" s="51" t="str">
        <f>IF(OR($AZ97="", BA62=""), "", SUMIF('Actual Expenses &amp; Income'!$R$11:$R$3510, CONCATENATE($AZ97, " - ", BA62), 'Actual Expenses &amp; Income'!$E$11:$E$3510))</f>
        <v/>
      </c>
      <c r="BB97" s="51" t="str">
        <f>IF(OR($AZ97="", BA62=""), "", IFERROR(INDEX(Budgets!$V$28:$AG$52, MATCH($AZ97, Budgets!$D$28:$D$52, 0), MATCH(BA62, Budgets!$V$27:$AG$27, 0)), ""))</f>
        <v/>
      </c>
      <c r="BC97" s="51" t="str">
        <f>IF(OR($AZ97="", BA62=""), "", SUMIF('Actual Expenses &amp; Income'!$R$11:$R$3510, CONCATENATE($AZ97, " - ", BA62), 'Actual Expenses &amp; Income'!$F$11:$F$3510))</f>
        <v/>
      </c>
      <c r="BD97" s="51" t="str">
        <f>IF(OR($AZ97="", BA62=""), "", IFERROR(INDEX(Budgets!$V$11:$AG$20, MATCH($AZ97, Budgets!$D$11:$D$20, 0), MATCH(BA62, Budgets!$V$10:$AG$10, 0)), ""))</f>
        <v/>
      </c>
    </row>
    <row r="98" spans="1:5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Z98" s="13" t="str">
        <f>IF(Budgets!$D$52="", "", Budgets!$D$52)</f>
        <v/>
      </c>
      <c r="BA98" s="52" t="str">
        <f>IF(OR($AZ98="", BA62=""), "", SUMIF('Actual Expenses &amp; Income'!$R$11:$R$3510, CONCATENATE($AZ98, " - ", BA62), 'Actual Expenses &amp; Income'!$E$11:$E$3510))</f>
        <v/>
      </c>
      <c r="BB98" s="52" t="str">
        <f>IF(OR($AZ98="", BA62=""), "", IFERROR(INDEX(Budgets!$V$28:$AG$52, MATCH($AZ98, Budgets!$D$28:$D$52, 0), MATCH(BA62, Budgets!$V$27:$AG$27, 0)), ""))</f>
        <v/>
      </c>
      <c r="BC98" s="52" t="str">
        <f>IF(OR($AZ98="", BA62=""), "", SUMIF('Actual Expenses &amp; Income'!$R$11:$R$3510, CONCATENATE($AZ98, " - ", BA62), 'Actual Expenses &amp; Income'!$F$11:$F$3510))</f>
        <v/>
      </c>
      <c r="BD98" s="52" t="str">
        <f>IF(OR($AZ98="", BA62=""), "", IFERROR(INDEX(Budgets!$V$11:$AG$20, MATCH($AZ98, Budgets!$D$11:$D$20, 0), MATCH(BA62, Budgets!$V$10:$AG$10, 0)), ""))</f>
        <v/>
      </c>
    </row>
    <row r="99" spans="1:5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5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BA100" s="207" t="str">
        <f>$AZ$7</f>
        <v/>
      </c>
      <c r="BB100" s="208"/>
      <c r="BC100" s="208"/>
      <c r="BD100" s="209"/>
    </row>
    <row r="101" spans="1:5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BA101" s="10" t="s">
        <v>18</v>
      </c>
      <c r="BB101" s="10" t="s">
        <v>44</v>
      </c>
      <c r="BC101" s="10" t="s">
        <v>4</v>
      </c>
      <c r="BD101" s="10" t="s">
        <v>43</v>
      </c>
    </row>
    <row r="102" spans="1:5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Z102" s="11" t="str">
        <f>$AZ$64</f>
        <v/>
      </c>
      <c r="BA102" s="50" t="str">
        <f>IF(OR($AZ102="", BA100=""), "", SUMIF('Actual Expenses &amp; Income'!$R$11:$R$3510, CONCATENATE($AZ102, " - ", BA100), 'Actual Expenses &amp; Income'!$E$11:$E$3510))</f>
        <v/>
      </c>
      <c r="BB102" s="50" t="str">
        <f>IF(OR($AZ102="", BA100=""), "", IFERROR(INDEX(Budgets!$V$28:$AG$52, MATCH($AZ102, Budgets!$D$28:$D$52, 0), MATCH(BA100, Budgets!$V$27:$AG$27, 0)), ""))</f>
        <v/>
      </c>
      <c r="BC102" s="50" t="str">
        <f>IF(OR($AZ102="", BA100=""), "", SUMIF('Actual Expenses &amp; Income'!$R$11:$R$3510, CONCATENATE($AZ102, " - ", BA100), 'Actual Expenses &amp; Income'!$F$11:$F$3510))</f>
        <v/>
      </c>
      <c r="BD102" s="50" t="str">
        <f>IF(OR($AZ102="", BA100=""), "", IFERROR(INDEX(Budgets!$V$11:$AG$20, MATCH($AZ102, Budgets!$D$11:$D$20, 0), MATCH(BA100, Budgets!$V$10:$AG$10, 0)), ""))</f>
        <v/>
      </c>
    </row>
    <row r="103" spans="1:5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Z103" s="12" t="str">
        <f>$AZ$65</f>
        <v/>
      </c>
      <c r="BA103" s="51" t="str">
        <f>IF(OR($AZ103="", BA100=""), "", SUMIF('Actual Expenses &amp; Income'!$R$11:$R$3510, CONCATENATE($AZ103, " - ", BA100), 'Actual Expenses &amp; Income'!$E$11:$E$3510))</f>
        <v/>
      </c>
      <c r="BB103" s="51" t="str">
        <f>IF(OR($AZ103="", BA100=""), "", IFERROR(INDEX(Budgets!$V$28:$AG$52, MATCH($AZ103, Budgets!$D$28:$D$52, 0), MATCH(BA100, Budgets!$V$27:$AG$27, 0)), ""))</f>
        <v/>
      </c>
      <c r="BC103" s="51" t="str">
        <f>IF(OR($AZ103="", BA100=""), "", SUMIF('Actual Expenses &amp; Income'!$R$11:$R$3510, CONCATENATE($AZ103, " - ", BA100), 'Actual Expenses &amp; Income'!$F$11:$F$3510))</f>
        <v/>
      </c>
      <c r="BD103" s="51" t="str">
        <f>IF(OR($AZ103="", BA100=""), "", IFERROR(INDEX(Budgets!$V$11:$AG$20, MATCH($AZ103, Budgets!$D$11:$D$20, 0), MATCH(BA100, Budgets!$V$10:$AG$10, 0)), ""))</f>
        <v/>
      </c>
    </row>
    <row r="104" spans="1:5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Z104" s="12" t="str">
        <f>$AZ$66</f>
        <v/>
      </c>
      <c r="BA104" s="51" t="str">
        <f>IF(OR($AZ104="", BA100=""), "", SUMIF('Actual Expenses &amp; Income'!$R$11:$R$3510, CONCATENATE($AZ104, " - ", BA100), 'Actual Expenses &amp; Income'!$E$11:$E$3510))</f>
        <v/>
      </c>
      <c r="BB104" s="51" t="str">
        <f>IF(OR($AZ104="", BA100=""), "", IFERROR(INDEX(Budgets!$V$28:$AG$52, MATCH($AZ104, Budgets!$D$28:$D$52, 0), MATCH(BA100, Budgets!$V$27:$AG$27, 0)), ""))</f>
        <v/>
      </c>
      <c r="BC104" s="51" t="str">
        <f>IF(OR($AZ104="", BA100=""), "", SUMIF('Actual Expenses &amp; Income'!$R$11:$R$3510, CONCATENATE($AZ104, " - ", BA100), 'Actual Expenses &amp; Income'!$F$11:$F$3510))</f>
        <v/>
      </c>
      <c r="BD104" s="51" t="str">
        <f>IF(OR($AZ104="", BA100=""), "", IFERROR(INDEX(Budgets!$V$11:$AG$20, MATCH($AZ104, Budgets!$D$11:$D$20, 0), MATCH(BA100, Budgets!$V$10:$AG$10, 0)), ""))</f>
        <v/>
      </c>
    </row>
    <row r="105" spans="1:5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Z105" s="12" t="str">
        <f>$AZ$67</f>
        <v/>
      </c>
      <c r="BA105" s="51" t="str">
        <f>IF(OR($AZ105="", BA100=""), "", SUMIF('Actual Expenses &amp; Income'!$R$11:$R$3510, CONCATENATE($AZ105, " - ", BA100), 'Actual Expenses &amp; Income'!$E$11:$E$3510))</f>
        <v/>
      </c>
      <c r="BB105" s="51" t="str">
        <f>IF(OR($AZ105="", BA100=""), "", IFERROR(INDEX(Budgets!$V$28:$AG$52, MATCH($AZ105, Budgets!$D$28:$D$52, 0), MATCH(BA100, Budgets!$V$27:$AG$27, 0)), ""))</f>
        <v/>
      </c>
      <c r="BC105" s="51" t="str">
        <f>IF(OR($AZ105="", BA100=""), "", SUMIF('Actual Expenses &amp; Income'!$R$11:$R$3510, CONCATENATE($AZ105, " - ", BA100), 'Actual Expenses &amp; Income'!$F$11:$F$3510))</f>
        <v/>
      </c>
      <c r="BD105" s="51" t="str">
        <f>IF(OR($AZ105="", BA100=""), "", IFERROR(INDEX(Budgets!$V$11:$AG$20, MATCH($AZ105, Budgets!$D$11:$D$20, 0), MATCH(BA100, Budgets!$V$10:$AG$10, 0)), ""))</f>
        <v/>
      </c>
    </row>
    <row r="106" spans="1:5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Z106" s="12" t="str">
        <f>$AZ$68</f>
        <v/>
      </c>
      <c r="BA106" s="51" t="str">
        <f>IF(OR($AZ106="", BA100=""), "", SUMIF('Actual Expenses &amp; Income'!$R$11:$R$3510, CONCATENATE($AZ106, " - ", BA100), 'Actual Expenses &amp; Income'!$E$11:$E$3510))</f>
        <v/>
      </c>
      <c r="BB106" s="51" t="str">
        <f>IF(OR($AZ106="", BA100=""), "", IFERROR(INDEX(Budgets!$V$28:$AG$52, MATCH($AZ106, Budgets!$D$28:$D$52, 0), MATCH(BA100, Budgets!$V$27:$AG$27, 0)), ""))</f>
        <v/>
      </c>
      <c r="BC106" s="51" t="str">
        <f>IF(OR($AZ106="", BA100=""), "", SUMIF('Actual Expenses &amp; Income'!$R$11:$R$3510, CONCATENATE($AZ106, " - ", BA100), 'Actual Expenses &amp; Income'!$F$11:$F$3510))</f>
        <v/>
      </c>
      <c r="BD106" s="51" t="str">
        <f>IF(OR($AZ106="", BA100=""), "", IFERROR(INDEX(Budgets!$V$11:$AG$20, MATCH($AZ106, Budgets!$D$11:$D$20, 0), MATCH(BA100, Budgets!$V$10:$AG$10, 0)), ""))</f>
        <v/>
      </c>
    </row>
    <row r="107" spans="1:5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Z107" s="12" t="str">
        <f>$AZ$69</f>
        <v/>
      </c>
      <c r="BA107" s="51" t="str">
        <f>IF(OR($AZ107="", BA100=""), "", SUMIF('Actual Expenses &amp; Income'!$R$11:$R$3510, CONCATENATE($AZ107, " - ", BA100), 'Actual Expenses &amp; Income'!$E$11:$E$3510))</f>
        <v/>
      </c>
      <c r="BB107" s="51" t="str">
        <f>IF(OR($AZ107="", BA100=""), "", IFERROR(INDEX(Budgets!$V$28:$AG$52, MATCH($AZ107, Budgets!$D$28:$D$52, 0), MATCH(BA100, Budgets!$V$27:$AG$27, 0)), ""))</f>
        <v/>
      </c>
      <c r="BC107" s="51" t="str">
        <f>IF(OR($AZ107="", BA100=""), "", SUMIF('Actual Expenses &amp; Income'!$R$11:$R$3510, CONCATENATE($AZ107, " - ", BA100), 'Actual Expenses &amp; Income'!$F$11:$F$3510))</f>
        <v/>
      </c>
      <c r="BD107" s="51" t="str">
        <f>IF(OR($AZ107="", BA100=""), "", IFERROR(INDEX(Budgets!$V$11:$AG$20, MATCH($AZ107, Budgets!$D$11:$D$20, 0), MATCH(BA100, Budgets!$V$10:$AG$10, 0)), ""))</f>
        <v/>
      </c>
    </row>
    <row r="108" spans="1:5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Z108" s="12" t="str">
        <f>$AZ$70</f>
        <v/>
      </c>
      <c r="BA108" s="51" t="str">
        <f>IF(OR($AZ108="", BA100=""), "", SUMIF('Actual Expenses &amp; Income'!$R$11:$R$3510, CONCATENATE($AZ108, " - ", BA100), 'Actual Expenses &amp; Income'!$E$11:$E$3510))</f>
        <v/>
      </c>
      <c r="BB108" s="51" t="str">
        <f>IF(OR($AZ108="", BA100=""), "", IFERROR(INDEX(Budgets!$V$28:$AG$52, MATCH($AZ108, Budgets!$D$28:$D$52, 0), MATCH(BA100, Budgets!$V$27:$AG$27, 0)), ""))</f>
        <v/>
      </c>
      <c r="BC108" s="51" t="str">
        <f>IF(OR($AZ108="", BA100=""), "", SUMIF('Actual Expenses &amp; Income'!$R$11:$R$3510, CONCATENATE($AZ108, " - ", BA100), 'Actual Expenses &amp; Income'!$F$11:$F$3510))</f>
        <v/>
      </c>
      <c r="BD108" s="51" t="str">
        <f>IF(OR($AZ108="", BA100=""), "", IFERROR(INDEX(Budgets!$V$11:$AG$20, MATCH($AZ108, Budgets!$D$11:$D$20, 0), MATCH(BA100, Budgets!$V$10:$AG$10, 0)), ""))</f>
        <v/>
      </c>
    </row>
    <row r="109" spans="1:5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Z109" s="12" t="str">
        <f>$AZ$71</f>
        <v/>
      </c>
      <c r="BA109" s="51" t="str">
        <f>IF(OR($AZ109="", BA100=""), "", SUMIF('Actual Expenses &amp; Income'!$R$11:$R$3510, CONCATENATE($AZ109, " - ", BA100), 'Actual Expenses &amp; Income'!$E$11:$E$3510))</f>
        <v/>
      </c>
      <c r="BB109" s="51" t="str">
        <f>IF(OR($AZ109="", BA100=""), "", IFERROR(INDEX(Budgets!$V$28:$AG$52, MATCH($AZ109, Budgets!$D$28:$D$52, 0), MATCH(BA100, Budgets!$V$27:$AG$27, 0)), ""))</f>
        <v/>
      </c>
      <c r="BC109" s="51" t="str">
        <f>IF(OR($AZ109="", BA100=""), "", SUMIF('Actual Expenses &amp; Income'!$R$11:$R$3510, CONCATENATE($AZ109, " - ", BA100), 'Actual Expenses &amp; Income'!$F$11:$F$3510))</f>
        <v/>
      </c>
      <c r="BD109" s="51" t="str">
        <f>IF(OR($AZ109="", BA100=""), "", IFERROR(INDEX(Budgets!$V$11:$AG$20, MATCH($AZ109, Budgets!$D$11:$D$20, 0), MATCH(BA100, Budgets!$V$10:$AG$10, 0)), ""))</f>
        <v/>
      </c>
    </row>
    <row r="110" spans="1:5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Z110" s="12" t="str">
        <f>$AZ$72</f>
        <v/>
      </c>
      <c r="BA110" s="51" t="str">
        <f>IF(OR($AZ110="", BA100=""), "", SUMIF('Actual Expenses &amp; Income'!$R$11:$R$3510, CONCATENATE($AZ110, " - ", BA100), 'Actual Expenses &amp; Income'!$E$11:$E$3510))</f>
        <v/>
      </c>
      <c r="BB110" s="51" t="str">
        <f>IF(OR($AZ110="", BA100=""), "", IFERROR(INDEX(Budgets!$V$28:$AG$52, MATCH($AZ110, Budgets!$D$28:$D$52, 0), MATCH(BA100, Budgets!$V$27:$AG$27, 0)), ""))</f>
        <v/>
      </c>
      <c r="BC110" s="51" t="str">
        <f>IF(OR($AZ110="", BA100=""), "", SUMIF('Actual Expenses &amp; Income'!$R$11:$R$3510, CONCATENATE($AZ110, " - ", BA100), 'Actual Expenses &amp; Income'!$F$11:$F$3510))</f>
        <v/>
      </c>
      <c r="BD110" s="51" t="str">
        <f>IF(OR($AZ110="", BA100=""), "", IFERROR(INDEX(Budgets!$V$11:$AG$20, MATCH($AZ110, Budgets!$D$11:$D$20, 0), MATCH(BA100, Budgets!$V$10:$AG$10, 0)), ""))</f>
        <v/>
      </c>
    </row>
    <row r="111" spans="1:5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Z111" s="13" t="str">
        <f>$AZ$73</f>
        <v/>
      </c>
      <c r="BA111" s="51" t="str">
        <f>IF(OR($AZ111="", BA100=""), "", SUMIF('Actual Expenses &amp; Income'!$R$11:$R$3510, CONCATENATE($AZ111, " - ", BA100), 'Actual Expenses &amp; Income'!$E$11:$E$3510))</f>
        <v/>
      </c>
      <c r="BB111" s="51" t="str">
        <f>IF(OR($AZ111="", BA100=""), "", IFERROR(INDEX(Budgets!$V$28:$AG$52, MATCH($AZ111, Budgets!$D$28:$D$52, 0), MATCH(BA100, Budgets!$V$27:$AG$27, 0)), ""))</f>
        <v/>
      </c>
      <c r="BC111" s="51" t="str">
        <f>IF(OR($AZ111="", BA100=""), "", SUMIF('Actual Expenses &amp; Income'!$R$11:$R$3510, CONCATENATE($AZ111, " - ", BA100), 'Actual Expenses &amp; Income'!$F$11:$F$3510))</f>
        <v/>
      </c>
      <c r="BD111" s="51" t="str">
        <f>IF(OR($AZ111="", BA100=""), "", IFERROR(INDEX(Budgets!$V$11:$AG$20, MATCH($AZ111, Budgets!$D$11:$D$20, 0), MATCH(BA100, Budgets!$V$10:$AG$10, 0)), ""))</f>
        <v/>
      </c>
    </row>
    <row r="112" spans="1:5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Z112" s="11" t="str">
        <f>$AZ$74</f>
        <v/>
      </c>
      <c r="BA112" s="51" t="str">
        <f>IF(OR($AZ112="", BA100=""), "", SUMIF('Actual Expenses &amp; Income'!$R$11:$R$3510, CONCATENATE($AZ112, " - ", BA100), 'Actual Expenses &amp; Income'!$E$11:$E$3510))</f>
        <v/>
      </c>
      <c r="BB112" s="51" t="str">
        <f>IF(OR($AZ112="", BA100=""), "", IFERROR(INDEX(Budgets!$V$28:$AG$52, MATCH($AZ112, Budgets!$D$28:$D$52, 0), MATCH(BA100, Budgets!$V$27:$AG$27, 0)), ""))</f>
        <v/>
      </c>
      <c r="BC112" s="51" t="str">
        <f>IF(OR($AZ112="", BA100=""), "", SUMIF('Actual Expenses &amp; Income'!$R$11:$R$3510, CONCATENATE($AZ112, " - ", BA100), 'Actual Expenses &amp; Income'!$F$11:$F$3510))</f>
        <v/>
      </c>
      <c r="BD112" s="51" t="str">
        <f>IF(OR($AZ112="", BA100=""), "", IFERROR(INDEX(Budgets!$V$11:$AG$20, MATCH($AZ112, Budgets!$D$11:$D$20, 0), MATCH(BA100, Budgets!$V$10:$AG$10, 0)), ""))</f>
        <v/>
      </c>
    </row>
    <row r="113" spans="1:5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Z113" s="12" t="str">
        <f>$AZ$75</f>
        <v/>
      </c>
      <c r="BA113" s="51" t="str">
        <f>IF(OR($AZ113="", BA100=""), "", SUMIF('Actual Expenses &amp; Income'!$R$11:$R$3510, CONCATENATE($AZ113, " - ", BA100), 'Actual Expenses &amp; Income'!$E$11:$E$3510))</f>
        <v/>
      </c>
      <c r="BB113" s="51" t="str">
        <f>IF(OR($AZ113="", BA100=""), "", IFERROR(INDEX(Budgets!$V$28:$AG$52, MATCH($AZ113, Budgets!$D$28:$D$52, 0), MATCH(BA100, Budgets!$V$27:$AG$27, 0)), ""))</f>
        <v/>
      </c>
      <c r="BC113" s="51" t="str">
        <f>IF(OR($AZ113="", BA100=""), "", SUMIF('Actual Expenses &amp; Income'!$R$11:$R$3510, CONCATENATE($AZ113, " - ", BA100), 'Actual Expenses &amp; Income'!$F$11:$F$3510))</f>
        <v/>
      </c>
      <c r="BD113" s="51" t="str">
        <f>IF(OR($AZ113="", BA100=""), "", IFERROR(INDEX(Budgets!$V$11:$AG$20, MATCH($AZ113, Budgets!$D$11:$D$20, 0), MATCH(BA100, Budgets!$V$10:$AG$10, 0)), ""))</f>
        <v/>
      </c>
    </row>
    <row r="114" spans="1:5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Z114" s="12" t="str">
        <f>$AZ$76</f>
        <v/>
      </c>
      <c r="BA114" s="51" t="str">
        <f>IF(OR($AZ114="", BA100=""), "", SUMIF('Actual Expenses &amp; Income'!$R$11:$R$3510, CONCATENATE($AZ114, " - ", BA100), 'Actual Expenses &amp; Income'!$E$11:$E$3510))</f>
        <v/>
      </c>
      <c r="BB114" s="51" t="str">
        <f>IF(OR($AZ114="", BA100=""), "", IFERROR(INDEX(Budgets!$V$28:$AG$52, MATCH($AZ114, Budgets!$D$28:$D$52, 0), MATCH(BA100, Budgets!$V$27:$AG$27, 0)), ""))</f>
        <v/>
      </c>
      <c r="BC114" s="51" t="str">
        <f>IF(OR($AZ114="", BA100=""), "", SUMIF('Actual Expenses &amp; Income'!$R$11:$R$3510, CONCATENATE($AZ114, " - ", BA100), 'Actual Expenses &amp; Income'!$F$11:$F$3510))</f>
        <v/>
      </c>
      <c r="BD114" s="51" t="str">
        <f>IF(OR($AZ114="", BA100=""), "", IFERROR(INDEX(Budgets!$V$11:$AG$20, MATCH($AZ114, Budgets!$D$11:$D$20, 0), MATCH(BA100, Budgets!$V$10:$AG$10, 0)), ""))</f>
        <v/>
      </c>
    </row>
    <row r="115" spans="1:5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Z115" s="12" t="str">
        <f>$AZ$77</f>
        <v/>
      </c>
      <c r="BA115" s="51" t="str">
        <f>IF(OR($AZ115="", BA100=""), "", SUMIF('Actual Expenses &amp; Income'!$R$11:$R$3510, CONCATENATE($AZ115, " - ", BA100), 'Actual Expenses &amp; Income'!$E$11:$E$3510))</f>
        <v/>
      </c>
      <c r="BB115" s="51" t="str">
        <f>IF(OR($AZ115="", BA100=""), "", IFERROR(INDEX(Budgets!$V$28:$AG$52, MATCH($AZ115, Budgets!$D$28:$D$52, 0), MATCH(BA100, Budgets!$V$27:$AG$27, 0)), ""))</f>
        <v/>
      </c>
      <c r="BC115" s="51" t="str">
        <f>IF(OR($AZ115="", BA100=""), "", SUMIF('Actual Expenses &amp; Income'!$R$11:$R$3510, CONCATENATE($AZ115, " - ", BA100), 'Actual Expenses &amp; Income'!$F$11:$F$3510))</f>
        <v/>
      </c>
      <c r="BD115" s="51" t="str">
        <f>IF(OR($AZ115="", BA100=""), "", IFERROR(INDEX(Budgets!$V$11:$AG$20, MATCH($AZ115, Budgets!$D$11:$D$20, 0), MATCH(BA100, Budgets!$V$10:$AG$10, 0)), ""))</f>
        <v/>
      </c>
    </row>
    <row r="116" spans="1:5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Z116" s="12" t="str">
        <f>$AZ$78</f>
        <v/>
      </c>
      <c r="BA116" s="51" t="str">
        <f>IF(OR($AZ116="", BA100=""), "", SUMIF('Actual Expenses &amp; Income'!$R$11:$R$3510, CONCATENATE($AZ116, " - ", BA100), 'Actual Expenses &amp; Income'!$E$11:$E$3510))</f>
        <v/>
      </c>
      <c r="BB116" s="51" t="str">
        <f>IF(OR($AZ116="", BA100=""), "", IFERROR(INDEX(Budgets!$V$28:$AG$52, MATCH($AZ116, Budgets!$D$28:$D$52, 0), MATCH(BA100, Budgets!$V$27:$AG$27, 0)), ""))</f>
        <v/>
      </c>
      <c r="BC116" s="51" t="str">
        <f>IF(OR($AZ116="", BA100=""), "", SUMIF('Actual Expenses &amp; Income'!$R$11:$R$3510, CONCATENATE($AZ116, " - ", BA100), 'Actual Expenses &amp; Income'!$F$11:$F$3510))</f>
        <v/>
      </c>
      <c r="BD116" s="51" t="str">
        <f>IF(OR($AZ116="", BA100=""), "", IFERROR(INDEX(Budgets!$V$11:$AG$20, MATCH($AZ116, Budgets!$D$11:$D$20, 0), MATCH(BA100, Budgets!$V$10:$AG$10, 0)), ""))</f>
        <v/>
      </c>
    </row>
    <row r="117" spans="1:5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Z117" s="12" t="str">
        <f>$AZ$79</f>
        <v/>
      </c>
      <c r="BA117" s="51" t="str">
        <f>IF(OR($AZ117="", BA100=""), "", SUMIF('Actual Expenses &amp; Income'!$R$11:$R$3510, CONCATENATE($AZ117, " - ", BA100), 'Actual Expenses &amp; Income'!$E$11:$E$3510))</f>
        <v/>
      </c>
      <c r="BB117" s="51" t="str">
        <f>IF(OR($AZ117="", BA100=""), "", IFERROR(INDEX(Budgets!$V$28:$AG$52, MATCH($AZ117, Budgets!$D$28:$D$52, 0), MATCH(BA100, Budgets!$V$27:$AG$27, 0)), ""))</f>
        <v/>
      </c>
      <c r="BC117" s="51" t="str">
        <f>IF(OR($AZ117="", BA100=""), "", SUMIF('Actual Expenses &amp; Income'!$R$11:$R$3510, CONCATENATE($AZ117, " - ", BA100), 'Actual Expenses &amp; Income'!$F$11:$F$3510))</f>
        <v/>
      </c>
      <c r="BD117" s="51" t="str">
        <f>IF(OR($AZ117="", BA100=""), "", IFERROR(INDEX(Budgets!$V$11:$AG$20, MATCH($AZ117, Budgets!$D$11:$D$20, 0), MATCH(BA100, Budgets!$V$10:$AG$10, 0)), ""))</f>
        <v/>
      </c>
    </row>
    <row r="118" spans="1:5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Z118" s="12" t="str">
        <f>$AZ$80</f>
        <v/>
      </c>
      <c r="BA118" s="51" t="str">
        <f>IF(OR($AZ118="", BA100=""), "", SUMIF('Actual Expenses &amp; Income'!$R$11:$R$3510, CONCATENATE($AZ118, " - ", BA100), 'Actual Expenses &amp; Income'!$E$11:$E$3510))</f>
        <v/>
      </c>
      <c r="BB118" s="51" t="str">
        <f>IF(OR($AZ118="", BA100=""), "", IFERROR(INDEX(Budgets!$V$28:$AG$52, MATCH($AZ118, Budgets!$D$28:$D$52, 0), MATCH(BA100, Budgets!$V$27:$AG$27, 0)), ""))</f>
        <v/>
      </c>
      <c r="BC118" s="51" t="str">
        <f>IF(OR($AZ118="", BA100=""), "", SUMIF('Actual Expenses &amp; Income'!$R$11:$R$3510, CONCATENATE($AZ118, " - ", BA100), 'Actual Expenses &amp; Income'!$F$11:$F$3510))</f>
        <v/>
      </c>
      <c r="BD118" s="51" t="str">
        <f>IF(OR($AZ118="", BA100=""), "", IFERROR(INDEX(Budgets!$V$11:$AG$20, MATCH($AZ118, Budgets!$D$11:$D$20, 0), MATCH(BA100, Budgets!$V$10:$AG$10, 0)), ""))</f>
        <v/>
      </c>
    </row>
    <row r="119" spans="1:5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Z119" s="12" t="str">
        <f>$AZ$81</f>
        <v/>
      </c>
      <c r="BA119" s="51" t="str">
        <f>IF(OR($AZ119="", BA100=""), "", SUMIF('Actual Expenses &amp; Income'!$R$11:$R$3510, CONCATENATE($AZ119, " - ", BA100), 'Actual Expenses &amp; Income'!$E$11:$E$3510))</f>
        <v/>
      </c>
      <c r="BB119" s="51" t="str">
        <f>IF(OR($AZ119="", BA100=""), "", IFERROR(INDEX(Budgets!$V$28:$AG$52, MATCH($AZ119, Budgets!$D$28:$D$52, 0), MATCH(BA100, Budgets!$V$27:$AG$27, 0)), ""))</f>
        <v/>
      </c>
      <c r="BC119" s="51" t="str">
        <f>IF(OR($AZ119="", BA100=""), "", SUMIF('Actual Expenses &amp; Income'!$R$11:$R$3510, CONCATENATE($AZ119, " - ", BA100), 'Actual Expenses &amp; Income'!$F$11:$F$3510))</f>
        <v/>
      </c>
      <c r="BD119" s="51" t="str">
        <f>IF(OR($AZ119="", BA100=""), "", IFERROR(INDEX(Budgets!$V$11:$AG$20, MATCH($AZ119, Budgets!$D$11:$D$20, 0), MATCH(BA100, Budgets!$V$10:$AG$10, 0)), ""))</f>
        <v/>
      </c>
    </row>
    <row r="120" spans="1:5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Z120" s="12" t="str">
        <f>$AZ$82</f>
        <v/>
      </c>
      <c r="BA120" s="51" t="str">
        <f>IF(OR($AZ120="", BA100=""), "", SUMIF('Actual Expenses &amp; Income'!$R$11:$R$3510, CONCATENATE($AZ120, " - ", BA100), 'Actual Expenses &amp; Income'!$E$11:$E$3510))</f>
        <v/>
      </c>
      <c r="BB120" s="51" t="str">
        <f>IF(OR($AZ120="", BA100=""), "", IFERROR(INDEX(Budgets!$V$28:$AG$52, MATCH($AZ120, Budgets!$D$28:$D$52, 0), MATCH(BA100, Budgets!$V$27:$AG$27, 0)), ""))</f>
        <v/>
      </c>
      <c r="BC120" s="51" t="str">
        <f>IF(OR($AZ120="", BA100=""), "", SUMIF('Actual Expenses &amp; Income'!$R$11:$R$3510, CONCATENATE($AZ120, " - ", BA100), 'Actual Expenses &amp; Income'!$F$11:$F$3510))</f>
        <v/>
      </c>
      <c r="BD120" s="51" t="str">
        <f>IF(OR($AZ120="", BA100=""), "", IFERROR(INDEX(Budgets!$V$11:$AG$20, MATCH($AZ120, Budgets!$D$11:$D$20, 0), MATCH(BA100, Budgets!$V$10:$AG$10, 0)), ""))</f>
        <v/>
      </c>
    </row>
    <row r="121" spans="1:5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Z121" s="12" t="str">
        <f>$AZ$83</f>
        <v/>
      </c>
      <c r="BA121" s="51" t="str">
        <f>IF(OR($AZ121="", BA100=""), "", SUMIF('Actual Expenses &amp; Income'!$R$11:$R$3510, CONCATENATE($AZ121, " - ", BA100), 'Actual Expenses &amp; Income'!$E$11:$E$3510))</f>
        <v/>
      </c>
      <c r="BB121" s="51" t="str">
        <f>IF(OR($AZ121="", BA100=""), "", IFERROR(INDEX(Budgets!$V$28:$AG$52, MATCH($AZ121, Budgets!$D$28:$D$52, 0), MATCH(BA100, Budgets!$V$27:$AG$27, 0)), ""))</f>
        <v/>
      </c>
      <c r="BC121" s="51" t="str">
        <f>IF(OR($AZ121="", BA100=""), "", SUMIF('Actual Expenses &amp; Income'!$R$11:$R$3510, CONCATENATE($AZ121, " - ", BA100), 'Actual Expenses &amp; Income'!$F$11:$F$3510))</f>
        <v/>
      </c>
      <c r="BD121" s="51" t="str">
        <f>IF(OR($AZ121="", BA100=""), "", IFERROR(INDEX(Budgets!$V$11:$AG$20, MATCH($AZ121, Budgets!$D$11:$D$20, 0), MATCH(BA100, Budgets!$V$10:$AG$10, 0)), ""))</f>
        <v/>
      </c>
    </row>
    <row r="122" spans="1:5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Z122" s="12" t="str">
        <f>$AZ$84</f>
        <v/>
      </c>
      <c r="BA122" s="51" t="str">
        <f>IF(OR($AZ122="", BA100=""), "", SUMIF('Actual Expenses &amp; Income'!$R$11:$R$3510, CONCATENATE($AZ122, " - ", BA100), 'Actual Expenses &amp; Income'!$E$11:$E$3510))</f>
        <v/>
      </c>
      <c r="BB122" s="51" t="str">
        <f>IF(OR($AZ122="", BA100=""), "", IFERROR(INDEX(Budgets!$V$28:$AG$52, MATCH($AZ122, Budgets!$D$28:$D$52, 0), MATCH(BA100, Budgets!$V$27:$AG$27, 0)), ""))</f>
        <v/>
      </c>
      <c r="BC122" s="51" t="str">
        <f>IF(OR($AZ122="", BA100=""), "", SUMIF('Actual Expenses &amp; Income'!$R$11:$R$3510, CONCATENATE($AZ122, " - ", BA100), 'Actual Expenses &amp; Income'!$F$11:$F$3510))</f>
        <v/>
      </c>
      <c r="BD122" s="51" t="str">
        <f>IF(OR($AZ122="", BA100=""), "", IFERROR(INDEX(Budgets!$V$11:$AG$20, MATCH($AZ122, Budgets!$D$11:$D$20, 0), MATCH(BA100, Budgets!$V$10:$AG$10, 0)), ""))</f>
        <v/>
      </c>
    </row>
    <row r="123" spans="1:5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Z123" s="12" t="str">
        <f>$AZ$85</f>
        <v/>
      </c>
      <c r="BA123" s="51" t="str">
        <f>IF(OR($AZ123="", BA100=""), "", SUMIF('Actual Expenses &amp; Income'!$R$11:$R$3510, CONCATENATE($AZ123, " - ", BA100), 'Actual Expenses &amp; Income'!$E$11:$E$3510))</f>
        <v/>
      </c>
      <c r="BB123" s="51" t="str">
        <f>IF(OR($AZ123="", BA100=""), "", IFERROR(INDEX(Budgets!$V$28:$AG$52, MATCH($AZ123, Budgets!$D$28:$D$52, 0), MATCH(BA100, Budgets!$V$27:$AG$27, 0)), ""))</f>
        <v/>
      </c>
      <c r="BC123" s="51" t="str">
        <f>IF(OR($AZ123="", BA100=""), "", SUMIF('Actual Expenses &amp; Income'!$R$11:$R$3510, CONCATENATE($AZ123, " - ", BA100), 'Actual Expenses &amp; Income'!$F$11:$F$3510))</f>
        <v/>
      </c>
      <c r="BD123" s="51" t="str">
        <f>IF(OR($AZ123="", BA100=""), "", IFERROR(INDEX(Budgets!$V$11:$AG$20, MATCH($AZ123, Budgets!$D$11:$D$20, 0), MATCH(BA100, Budgets!$V$10:$AG$10, 0)), ""))</f>
        <v/>
      </c>
    </row>
    <row r="124" spans="1:5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Z124" s="12" t="str">
        <f>$AZ$86</f>
        <v/>
      </c>
      <c r="BA124" s="51" t="str">
        <f>IF(OR($AZ124="", BA100=""), "", SUMIF('Actual Expenses &amp; Income'!$R$11:$R$3510, CONCATENATE($AZ124, " - ", BA100), 'Actual Expenses &amp; Income'!$E$11:$E$3510))</f>
        <v/>
      </c>
      <c r="BB124" s="51" t="str">
        <f>IF(OR($AZ124="", BA100=""), "", IFERROR(INDEX(Budgets!$V$28:$AG$52, MATCH($AZ124, Budgets!$D$28:$D$52, 0), MATCH(BA100, Budgets!$V$27:$AG$27, 0)), ""))</f>
        <v/>
      </c>
      <c r="BC124" s="51" t="str">
        <f>IF(OR($AZ124="", BA100=""), "", SUMIF('Actual Expenses &amp; Income'!$R$11:$R$3510, CONCATENATE($AZ124, " - ", BA100), 'Actual Expenses &amp; Income'!$F$11:$F$3510))</f>
        <v/>
      </c>
      <c r="BD124" s="51" t="str">
        <f>IF(OR($AZ124="", BA100=""), "", IFERROR(INDEX(Budgets!$V$11:$AG$20, MATCH($AZ124, Budgets!$D$11:$D$20, 0), MATCH(BA100, Budgets!$V$10:$AG$10, 0)), ""))</f>
        <v/>
      </c>
    </row>
    <row r="125" spans="1:5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Z125" s="12" t="str">
        <f>$AZ$87</f>
        <v/>
      </c>
      <c r="BA125" s="51" t="str">
        <f>IF(OR($AZ125="", BA100=""), "", SUMIF('Actual Expenses &amp; Income'!$R$11:$R$3510, CONCATENATE($AZ125, " - ", BA100), 'Actual Expenses &amp; Income'!$E$11:$E$3510))</f>
        <v/>
      </c>
      <c r="BB125" s="51" t="str">
        <f>IF(OR($AZ125="", BA100=""), "", IFERROR(INDEX(Budgets!$V$28:$AG$52, MATCH($AZ125, Budgets!$D$28:$D$52, 0), MATCH(BA100, Budgets!$V$27:$AG$27, 0)), ""))</f>
        <v/>
      </c>
      <c r="BC125" s="51" t="str">
        <f>IF(OR($AZ125="", BA100=""), "", SUMIF('Actual Expenses &amp; Income'!$R$11:$R$3510, CONCATENATE($AZ125, " - ", BA100), 'Actual Expenses &amp; Income'!$F$11:$F$3510))</f>
        <v/>
      </c>
      <c r="BD125" s="51" t="str">
        <f>IF(OR($AZ125="", BA100=""), "", IFERROR(INDEX(Budgets!$V$11:$AG$20, MATCH($AZ125, Budgets!$D$11:$D$20, 0), MATCH(BA100, Budgets!$V$10:$AG$10, 0)), ""))</f>
        <v/>
      </c>
    </row>
    <row r="126" spans="1:5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Z126" s="12" t="str">
        <f>$AZ$88</f>
        <v/>
      </c>
      <c r="BA126" s="51" t="str">
        <f>IF(OR($AZ126="", BA100=""), "", SUMIF('Actual Expenses &amp; Income'!$R$11:$R$3510, CONCATENATE($AZ126, " - ", BA100), 'Actual Expenses &amp; Income'!$E$11:$E$3510))</f>
        <v/>
      </c>
      <c r="BB126" s="51" t="str">
        <f>IF(OR($AZ126="", BA100=""), "", IFERROR(INDEX(Budgets!$V$28:$AG$52, MATCH($AZ126, Budgets!$D$28:$D$52, 0), MATCH(BA100, Budgets!$V$27:$AG$27, 0)), ""))</f>
        <v/>
      </c>
      <c r="BC126" s="51" t="str">
        <f>IF(OR($AZ126="", BA100=""), "", SUMIF('Actual Expenses &amp; Income'!$R$11:$R$3510, CONCATENATE($AZ126, " - ", BA100), 'Actual Expenses &amp; Income'!$F$11:$F$3510))</f>
        <v/>
      </c>
      <c r="BD126" s="51" t="str">
        <f>IF(OR($AZ126="", BA100=""), "", IFERROR(INDEX(Budgets!$V$11:$AG$20, MATCH($AZ126, Budgets!$D$11:$D$20, 0), MATCH(BA100, Budgets!$V$10:$AG$10, 0)), ""))</f>
        <v/>
      </c>
    </row>
    <row r="127" spans="1:5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Z127" s="12" t="str">
        <f>$AZ$89</f>
        <v/>
      </c>
      <c r="BA127" s="51" t="str">
        <f>IF(OR($AZ127="", BA100=""), "", SUMIF('Actual Expenses &amp; Income'!$R$11:$R$3510, CONCATENATE($AZ127, " - ", BA100), 'Actual Expenses &amp; Income'!$E$11:$E$3510))</f>
        <v/>
      </c>
      <c r="BB127" s="51" t="str">
        <f>IF(OR($AZ127="", BA100=""), "", IFERROR(INDEX(Budgets!$V$28:$AG$52, MATCH($AZ127, Budgets!$D$28:$D$52, 0), MATCH(BA100, Budgets!$V$27:$AG$27, 0)), ""))</f>
        <v/>
      </c>
      <c r="BC127" s="51" t="str">
        <f>IF(OR($AZ127="", BA100=""), "", SUMIF('Actual Expenses &amp; Income'!$R$11:$R$3510, CONCATENATE($AZ127, " - ", BA100), 'Actual Expenses &amp; Income'!$F$11:$F$3510))</f>
        <v/>
      </c>
      <c r="BD127" s="51" t="str">
        <f>IF(OR($AZ127="", BA100=""), "", IFERROR(INDEX(Budgets!$V$11:$AG$20, MATCH($AZ127, Budgets!$D$11:$D$20, 0), MATCH(BA100, Budgets!$V$10:$AG$10, 0)), ""))</f>
        <v/>
      </c>
    </row>
    <row r="128" spans="1:5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Z128" s="12" t="str">
        <f>$AZ$90</f>
        <v/>
      </c>
      <c r="BA128" s="51" t="str">
        <f>IF(OR($AZ128="", BA100=""), "", SUMIF('Actual Expenses &amp; Income'!$R$11:$R$3510, CONCATENATE($AZ128, " - ", BA100), 'Actual Expenses &amp; Income'!$E$11:$E$3510))</f>
        <v/>
      </c>
      <c r="BB128" s="51" t="str">
        <f>IF(OR($AZ128="", BA100=""), "", IFERROR(INDEX(Budgets!$V$28:$AG$52, MATCH($AZ128, Budgets!$D$28:$D$52, 0), MATCH(BA100, Budgets!$V$27:$AG$27, 0)), ""))</f>
        <v/>
      </c>
      <c r="BC128" s="51" t="str">
        <f>IF(OR($AZ128="", BA100=""), "", SUMIF('Actual Expenses &amp; Income'!$R$11:$R$3510, CONCATENATE($AZ128, " - ", BA100), 'Actual Expenses &amp; Income'!$F$11:$F$3510))</f>
        <v/>
      </c>
      <c r="BD128" s="51" t="str">
        <f>IF(OR($AZ128="", BA100=""), "", IFERROR(INDEX(Budgets!$V$11:$AG$20, MATCH($AZ128, Budgets!$D$11:$D$20, 0), MATCH(BA100, Budgets!$V$10:$AG$10, 0)), ""))</f>
        <v/>
      </c>
    </row>
    <row r="129" spans="1:5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Z129" s="12" t="str">
        <f>$AZ$91</f>
        <v/>
      </c>
      <c r="BA129" s="51" t="str">
        <f>IF(OR($AZ129="", BA100=""), "", SUMIF('Actual Expenses &amp; Income'!$R$11:$R$3510, CONCATENATE($AZ129, " - ", BA100), 'Actual Expenses &amp; Income'!$E$11:$E$3510))</f>
        <v/>
      </c>
      <c r="BB129" s="51" t="str">
        <f>IF(OR($AZ129="", BA100=""), "", IFERROR(INDEX(Budgets!$V$28:$AG$52, MATCH($AZ129, Budgets!$D$28:$D$52, 0), MATCH(BA100, Budgets!$V$27:$AG$27, 0)), ""))</f>
        <v/>
      </c>
      <c r="BC129" s="51" t="str">
        <f>IF(OR($AZ129="", BA100=""), "", SUMIF('Actual Expenses &amp; Income'!$R$11:$R$3510, CONCATENATE($AZ129, " - ", BA100), 'Actual Expenses &amp; Income'!$F$11:$F$3510))</f>
        <v/>
      </c>
      <c r="BD129" s="51" t="str">
        <f>IF(OR($AZ129="", BA100=""), "", IFERROR(INDEX(Budgets!$V$11:$AG$20, MATCH($AZ129, Budgets!$D$11:$D$20, 0), MATCH(BA100, Budgets!$V$10:$AG$10, 0)), ""))</f>
        <v/>
      </c>
    </row>
    <row r="130" spans="1:5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Z130" s="12" t="str">
        <f>$AZ$92</f>
        <v/>
      </c>
      <c r="BA130" s="51" t="str">
        <f>IF(OR($AZ130="", BA100=""), "", SUMIF('Actual Expenses &amp; Income'!$R$11:$R$3510, CONCATENATE($AZ130, " - ", BA100), 'Actual Expenses &amp; Income'!$E$11:$E$3510))</f>
        <v/>
      </c>
      <c r="BB130" s="51" t="str">
        <f>IF(OR($AZ130="", BA100=""), "", IFERROR(INDEX(Budgets!$V$28:$AG$52, MATCH($AZ130, Budgets!$D$28:$D$52, 0), MATCH(BA100, Budgets!$V$27:$AG$27, 0)), ""))</f>
        <v/>
      </c>
      <c r="BC130" s="51" t="str">
        <f>IF(OR($AZ130="", BA100=""), "", SUMIF('Actual Expenses &amp; Income'!$R$11:$R$3510, CONCATENATE($AZ130, " - ", BA100), 'Actual Expenses &amp; Income'!$F$11:$F$3510))</f>
        <v/>
      </c>
      <c r="BD130" s="51" t="str">
        <f>IF(OR($AZ130="", BA100=""), "", IFERROR(INDEX(Budgets!$V$11:$AG$20, MATCH($AZ130, Budgets!$D$11:$D$20, 0), MATCH(BA100, Budgets!$V$10:$AG$10, 0)), ""))</f>
        <v/>
      </c>
    </row>
    <row r="131" spans="1:5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Z131" s="12" t="str">
        <f>$AZ$93</f>
        <v/>
      </c>
      <c r="BA131" s="51" t="str">
        <f>IF(OR($AZ131="", BA100=""), "", SUMIF('Actual Expenses &amp; Income'!$R$11:$R$3510, CONCATENATE($AZ131, " - ", BA100), 'Actual Expenses &amp; Income'!$E$11:$E$3510))</f>
        <v/>
      </c>
      <c r="BB131" s="51" t="str">
        <f>IF(OR($AZ131="", BA100=""), "", IFERROR(INDEX(Budgets!$V$28:$AG$52, MATCH($AZ131, Budgets!$D$28:$D$52, 0), MATCH(BA100, Budgets!$V$27:$AG$27, 0)), ""))</f>
        <v/>
      </c>
      <c r="BC131" s="51" t="str">
        <f>IF(OR($AZ131="", BA100=""), "", SUMIF('Actual Expenses &amp; Income'!$R$11:$R$3510, CONCATENATE($AZ131, " - ", BA100), 'Actual Expenses &amp; Income'!$F$11:$F$3510))</f>
        <v/>
      </c>
      <c r="BD131" s="51" t="str">
        <f>IF(OR($AZ131="", BA100=""), "", IFERROR(INDEX(Budgets!$V$11:$AG$20, MATCH($AZ131, Budgets!$D$11:$D$20, 0), MATCH(BA100, Budgets!$V$10:$AG$10, 0)), ""))</f>
        <v/>
      </c>
    </row>
    <row r="132" spans="1:5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Z132" s="12" t="str">
        <f>$AZ$94</f>
        <v/>
      </c>
      <c r="BA132" s="51" t="str">
        <f>IF(OR($AZ132="", BA100=""), "", SUMIF('Actual Expenses &amp; Income'!$R$11:$R$3510, CONCATENATE($AZ132, " - ", BA100), 'Actual Expenses &amp; Income'!$E$11:$E$3510))</f>
        <v/>
      </c>
      <c r="BB132" s="51" t="str">
        <f>IF(OR($AZ132="", BA100=""), "", IFERROR(INDEX(Budgets!$V$28:$AG$52, MATCH($AZ132, Budgets!$D$28:$D$52, 0), MATCH(BA100, Budgets!$V$27:$AG$27, 0)), ""))</f>
        <v/>
      </c>
      <c r="BC132" s="51" t="str">
        <f>IF(OR($AZ132="", BA100=""), "", SUMIF('Actual Expenses &amp; Income'!$R$11:$R$3510, CONCATENATE($AZ132, " - ", BA100), 'Actual Expenses &amp; Income'!$F$11:$F$3510))</f>
        <v/>
      </c>
      <c r="BD132" s="51" t="str">
        <f>IF(OR($AZ132="", BA100=""), "", IFERROR(INDEX(Budgets!$V$11:$AG$20, MATCH($AZ132, Budgets!$D$11:$D$20, 0), MATCH(BA100, Budgets!$V$10:$AG$10, 0)), ""))</f>
        <v/>
      </c>
    </row>
    <row r="133" spans="1:5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Z133" s="12" t="str">
        <f>$AZ$95</f>
        <v/>
      </c>
      <c r="BA133" s="51" t="str">
        <f>IF(OR($AZ133="", BA100=""), "", SUMIF('Actual Expenses &amp; Income'!$R$11:$R$3510, CONCATENATE($AZ133, " - ", BA100), 'Actual Expenses &amp; Income'!$E$11:$E$3510))</f>
        <v/>
      </c>
      <c r="BB133" s="51" t="str">
        <f>IF(OR($AZ133="", BA100=""), "", IFERROR(INDEX(Budgets!$V$28:$AG$52, MATCH($AZ133, Budgets!$D$28:$D$52, 0), MATCH(BA100, Budgets!$V$27:$AG$27, 0)), ""))</f>
        <v/>
      </c>
      <c r="BC133" s="51" t="str">
        <f>IF(OR($AZ133="", BA100=""), "", SUMIF('Actual Expenses &amp; Income'!$R$11:$R$3510, CONCATENATE($AZ133, " - ", BA100), 'Actual Expenses &amp; Income'!$F$11:$F$3510))</f>
        <v/>
      </c>
      <c r="BD133" s="51" t="str">
        <f>IF(OR($AZ133="", BA100=""), "", IFERROR(INDEX(Budgets!$V$11:$AG$20, MATCH($AZ133, Budgets!$D$11:$D$20, 0), MATCH(BA100, Budgets!$V$10:$AG$10, 0)), ""))</f>
        <v/>
      </c>
    </row>
    <row r="134" spans="1:5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Z134" s="12" t="str">
        <f>$AZ$96</f>
        <v/>
      </c>
      <c r="BA134" s="51" t="str">
        <f>IF(OR($AZ134="", BA100=""), "", SUMIF('Actual Expenses &amp; Income'!$R$11:$R$3510, CONCATENATE($AZ134, " - ", BA100), 'Actual Expenses &amp; Income'!$E$11:$E$3510))</f>
        <v/>
      </c>
      <c r="BB134" s="51" t="str">
        <f>IF(OR($AZ134="", BA100=""), "", IFERROR(INDEX(Budgets!$V$28:$AG$52, MATCH($AZ134, Budgets!$D$28:$D$52, 0), MATCH(BA100, Budgets!$V$27:$AG$27, 0)), ""))</f>
        <v/>
      </c>
      <c r="BC134" s="51" t="str">
        <f>IF(OR($AZ134="", BA100=""), "", SUMIF('Actual Expenses &amp; Income'!$R$11:$R$3510, CONCATENATE($AZ134, " - ", BA100), 'Actual Expenses &amp; Income'!$F$11:$F$3510))</f>
        <v/>
      </c>
      <c r="BD134" s="51" t="str">
        <f>IF(OR($AZ134="", BA100=""), "", IFERROR(INDEX(Budgets!$V$11:$AG$20, MATCH($AZ134, Budgets!$D$11:$D$20, 0), MATCH(BA100, Budgets!$V$10:$AG$10, 0)), ""))</f>
        <v/>
      </c>
    </row>
    <row r="135" spans="1:5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Z135" s="12" t="str">
        <f>$AZ$97</f>
        <v/>
      </c>
      <c r="BA135" s="51" t="str">
        <f>IF(OR($AZ135="", BA100=""), "", SUMIF('Actual Expenses &amp; Income'!$R$11:$R$3510, CONCATENATE($AZ135, " - ", BA100), 'Actual Expenses &amp; Income'!$E$11:$E$3510))</f>
        <v/>
      </c>
      <c r="BB135" s="51" t="str">
        <f>IF(OR($AZ135="", BA100=""), "", IFERROR(INDEX(Budgets!$V$28:$AG$52, MATCH($AZ135, Budgets!$D$28:$D$52, 0), MATCH(BA100, Budgets!$V$27:$AG$27, 0)), ""))</f>
        <v/>
      </c>
      <c r="BC135" s="51" t="str">
        <f>IF(OR($AZ135="", BA100=""), "", SUMIF('Actual Expenses &amp; Income'!$R$11:$R$3510, CONCATENATE($AZ135, " - ", BA100), 'Actual Expenses &amp; Income'!$F$11:$F$3510))</f>
        <v/>
      </c>
      <c r="BD135" s="51" t="str">
        <f>IF(OR($AZ135="", BA100=""), "", IFERROR(INDEX(Budgets!$V$11:$AG$20, MATCH($AZ135, Budgets!$D$11:$D$20, 0), MATCH(BA100, Budgets!$V$10:$AG$10, 0)), ""))</f>
        <v/>
      </c>
    </row>
    <row r="136" spans="1:5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Z136" s="13" t="str">
        <f>$AZ$98</f>
        <v/>
      </c>
      <c r="BA136" s="52" t="str">
        <f>IF(OR($AZ136="", BA100=""), "", SUMIF('Actual Expenses &amp; Income'!$R$11:$R$3510, CONCATENATE($AZ136, " - ", BA100), 'Actual Expenses &amp; Income'!$E$11:$E$3510))</f>
        <v/>
      </c>
      <c r="BB136" s="52" t="str">
        <f>IF(OR($AZ136="", BA100=""), "", IFERROR(INDEX(Budgets!$V$28:$AG$52, MATCH($AZ136, Budgets!$D$28:$D$52, 0), MATCH(BA100, Budgets!$V$27:$AG$27, 0)), ""))</f>
        <v/>
      </c>
      <c r="BC136" s="52" t="str">
        <f>IF(OR($AZ136="", BA100=""), "", SUMIF('Actual Expenses &amp; Income'!$R$11:$R$3510, CONCATENATE($AZ136, " - ", BA100), 'Actual Expenses &amp; Income'!$F$11:$F$3510))</f>
        <v/>
      </c>
      <c r="BD136" s="52" t="str">
        <f>IF(OR($AZ136="", BA100=""), "", IFERROR(INDEX(Budgets!$V$11:$AG$20, MATCH($AZ136, Budgets!$D$11:$D$20, 0), MATCH(BA100, Budgets!$V$10:$AG$10, 0)), ""))</f>
        <v/>
      </c>
    </row>
    <row r="137" spans="1:5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5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BA138" s="207" t="str">
        <f>$AZ$8</f>
        <v/>
      </c>
      <c r="BB138" s="208"/>
      <c r="BC138" s="208"/>
      <c r="BD138" s="209"/>
    </row>
    <row r="139" spans="1:5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BA139" s="10" t="s">
        <v>18</v>
      </c>
      <c r="BB139" s="10" t="s">
        <v>44</v>
      </c>
      <c r="BC139" s="10" t="s">
        <v>4</v>
      </c>
      <c r="BD139" s="10" t="s">
        <v>43</v>
      </c>
    </row>
    <row r="140" spans="1:5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Z140" s="11" t="str">
        <f>$AZ$64</f>
        <v/>
      </c>
      <c r="BA140" s="50" t="str">
        <f>IF(OR($AZ140="", BA138=""), "", SUMIF('Actual Expenses &amp; Income'!$R$11:$R$3510, CONCATENATE($AZ140, " - ", BA138), 'Actual Expenses &amp; Income'!$E$11:$E$3510))</f>
        <v/>
      </c>
      <c r="BB140" s="50" t="str">
        <f>IF(OR($AZ140="", BA138=""), "", IFERROR(INDEX(Budgets!$V$28:$AG$52, MATCH($AZ140, Budgets!$D$28:$D$52, 0), MATCH(BA138, Budgets!$V$27:$AG$27, 0)), ""))</f>
        <v/>
      </c>
      <c r="BC140" s="50" t="str">
        <f>IF(OR($AZ140="", BA138=""), "", SUMIF('Actual Expenses &amp; Income'!$R$11:$R$3510, CONCATENATE($AZ140, " - ", BA138), 'Actual Expenses &amp; Income'!$F$11:$F$3510))</f>
        <v/>
      </c>
      <c r="BD140" s="50" t="str">
        <f>IF(OR($AZ140="", BA138=""), "", IFERROR(INDEX(Budgets!$V$11:$AG$20, MATCH($AZ140, Budgets!$D$11:$D$20, 0), MATCH(BA138, Budgets!$V$10:$AG$10, 0)), ""))</f>
        <v/>
      </c>
    </row>
    <row r="141" spans="1:5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Z141" s="12" t="str">
        <f>$AZ$65</f>
        <v/>
      </c>
      <c r="BA141" s="51" t="str">
        <f>IF(OR($AZ141="", BA138=""), "", SUMIF('Actual Expenses &amp; Income'!$R$11:$R$3510, CONCATENATE($AZ141, " - ", BA138), 'Actual Expenses &amp; Income'!$E$11:$E$3510))</f>
        <v/>
      </c>
      <c r="BB141" s="51" t="str">
        <f>IF(OR($AZ141="", BA138=""), "", IFERROR(INDEX(Budgets!$V$28:$AG$52, MATCH($AZ141, Budgets!$D$28:$D$52, 0), MATCH(BA138, Budgets!$V$27:$AG$27, 0)), ""))</f>
        <v/>
      </c>
      <c r="BC141" s="51" t="str">
        <f>IF(OR($AZ141="", BA138=""), "", SUMIF('Actual Expenses &amp; Income'!$R$11:$R$3510, CONCATENATE($AZ141, " - ", BA138), 'Actual Expenses &amp; Income'!$F$11:$F$3510))</f>
        <v/>
      </c>
      <c r="BD141" s="51" t="str">
        <f>IF(OR($AZ141="", BA138=""), "", IFERROR(INDEX(Budgets!$V$11:$AG$20, MATCH($AZ141, Budgets!$D$11:$D$20, 0), MATCH(BA138, Budgets!$V$10:$AG$10, 0)), ""))</f>
        <v/>
      </c>
    </row>
    <row r="142" spans="1:5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Z142" s="12" t="str">
        <f>$AZ$66</f>
        <v/>
      </c>
      <c r="BA142" s="51" t="str">
        <f>IF(OR($AZ142="", BA138=""), "", SUMIF('Actual Expenses &amp; Income'!$R$11:$R$3510, CONCATENATE($AZ142, " - ", BA138), 'Actual Expenses &amp; Income'!$E$11:$E$3510))</f>
        <v/>
      </c>
      <c r="BB142" s="51" t="str">
        <f>IF(OR($AZ142="", BA138=""), "", IFERROR(INDEX(Budgets!$V$28:$AG$52, MATCH($AZ142, Budgets!$D$28:$D$52, 0), MATCH(BA138, Budgets!$V$27:$AG$27, 0)), ""))</f>
        <v/>
      </c>
      <c r="BC142" s="51" t="str">
        <f>IF(OR($AZ142="", BA138=""), "", SUMIF('Actual Expenses &amp; Income'!$R$11:$R$3510, CONCATENATE($AZ142, " - ", BA138), 'Actual Expenses &amp; Income'!$F$11:$F$3510))</f>
        <v/>
      </c>
      <c r="BD142" s="51" t="str">
        <f>IF(OR($AZ142="", BA138=""), "", IFERROR(INDEX(Budgets!$V$11:$AG$20, MATCH($AZ142, Budgets!$D$11:$D$20, 0), MATCH(BA138, Budgets!$V$10:$AG$10, 0)), ""))</f>
        <v/>
      </c>
    </row>
    <row r="143" spans="1:5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Z143" s="12" t="str">
        <f>$AZ$67</f>
        <v/>
      </c>
      <c r="BA143" s="51" t="str">
        <f>IF(OR($AZ143="", BA138=""), "", SUMIF('Actual Expenses &amp; Income'!$R$11:$R$3510, CONCATENATE($AZ143, " - ", BA138), 'Actual Expenses &amp; Income'!$E$11:$E$3510))</f>
        <v/>
      </c>
      <c r="BB143" s="51" t="str">
        <f>IF(OR($AZ143="", BA138=""), "", IFERROR(INDEX(Budgets!$V$28:$AG$52, MATCH($AZ143, Budgets!$D$28:$D$52, 0), MATCH(BA138, Budgets!$V$27:$AG$27, 0)), ""))</f>
        <v/>
      </c>
      <c r="BC143" s="51" t="str">
        <f>IF(OR($AZ143="", BA138=""), "", SUMIF('Actual Expenses &amp; Income'!$R$11:$R$3510, CONCATENATE($AZ143, " - ", BA138), 'Actual Expenses &amp; Income'!$F$11:$F$3510))</f>
        <v/>
      </c>
      <c r="BD143" s="51" t="str">
        <f>IF(OR($AZ143="", BA138=""), "", IFERROR(INDEX(Budgets!$V$11:$AG$20, MATCH($AZ143, Budgets!$D$11:$D$20, 0), MATCH(BA138, Budgets!$V$10:$AG$10, 0)), ""))</f>
        <v/>
      </c>
    </row>
    <row r="144" spans="1:5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Z144" s="12" t="str">
        <f>$AZ$68</f>
        <v/>
      </c>
      <c r="BA144" s="51" t="str">
        <f>IF(OR($AZ144="", BA138=""), "", SUMIF('Actual Expenses &amp; Income'!$R$11:$R$3510, CONCATENATE($AZ144, " - ", BA138), 'Actual Expenses &amp; Income'!$E$11:$E$3510))</f>
        <v/>
      </c>
      <c r="BB144" s="51" t="str">
        <f>IF(OR($AZ144="", BA138=""), "", IFERROR(INDEX(Budgets!$V$28:$AG$52, MATCH($AZ144, Budgets!$D$28:$D$52, 0), MATCH(BA138, Budgets!$V$27:$AG$27, 0)), ""))</f>
        <v/>
      </c>
      <c r="BC144" s="51" t="str">
        <f>IF(OR($AZ144="", BA138=""), "", SUMIF('Actual Expenses &amp; Income'!$R$11:$R$3510, CONCATENATE($AZ144, " - ", BA138), 'Actual Expenses &amp; Income'!$F$11:$F$3510))</f>
        <v/>
      </c>
      <c r="BD144" s="51" t="str">
        <f>IF(OR($AZ144="", BA138=""), "", IFERROR(INDEX(Budgets!$V$11:$AG$20, MATCH($AZ144, Budgets!$D$11:$D$20, 0), MATCH(BA138, Budgets!$V$10:$AG$10, 0)), ""))</f>
        <v/>
      </c>
    </row>
    <row r="145" spans="1:5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Z145" s="12" t="str">
        <f>$AZ$69</f>
        <v/>
      </c>
      <c r="BA145" s="51" t="str">
        <f>IF(OR($AZ145="", BA138=""), "", SUMIF('Actual Expenses &amp; Income'!$R$11:$R$3510, CONCATENATE($AZ145, " - ", BA138), 'Actual Expenses &amp; Income'!$E$11:$E$3510))</f>
        <v/>
      </c>
      <c r="BB145" s="51" t="str">
        <f>IF(OR($AZ145="", BA138=""), "", IFERROR(INDEX(Budgets!$V$28:$AG$52, MATCH($AZ145, Budgets!$D$28:$D$52, 0), MATCH(BA138, Budgets!$V$27:$AG$27, 0)), ""))</f>
        <v/>
      </c>
      <c r="BC145" s="51" t="str">
        <f>IF(OR($AZ145="", BA138=""), "", SUMIF('Actual Expenses &amp; Income'!$R$11:$R$3510, CONCATENATE($AZ145, " - ", BA138), 'Actual Expenses &amp; Income'!$F$11:$F$3510))</f>
        <v/>
      </c>
      <c r="BD145" s="51" t="str">
        <f>IF(OR($AZ145="", BA138=""), "", IFERROR(INDEX(Budgets!$V$11:$AG$20, MATCH($AZ145, Budgets!$D$11:$D$20, 0), MATCH(BA138, Budgets!$V$10:$AG$10, 0)), ""))</f>
        <v/>
      </c>
    </row>
    <row r="146" spans="1:5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Z146" s="12" t="str">
        <f>$AZ$70</f>
        <v/>
      </c>
      <c r="BA146" s="51" t="str">
        <f>IF(OR($AZ146="", BA138=""), "", SUMIF('Actual Expenses &amp; Income'!$R$11:$R$3510, CONCATENATE($AZ146, " - ", BA138), 'Actual Expenses &amp; Income'!$E$11:$E$3510))</f>
        <v/>
      </c>
      <c r="BB146" s="51" t="str">
        <f>IF(OR($AZ146="", BA138=""), "", IFERROR(INDEX(Budgets!$V$28:$AG$52, MATCH($AZ146, Budgets!$D$28:$D$52, 0), MATCH(BA138, Budgets!$V$27:$AG$27, 0)), ""))</f>
        <v/>
      </c>
      <c r="BC146" s="51" t="str">
        <f>IF(OR($AZ146="", BA138=""), "", SUMIF('Actual Expenses &amp; Income'!$R$11:$R$3510, CONCATENATE($AZ146, " - ", BA138), 'Actual Expenses &amp; Income'!$F$11:$F$3510))</f>
        <v/>
      </c>
      <c r="BD146" s="51" t="str">
        <f>IF(OR($AZ146="", BA138=""), "", IFERROR(INDEX(Budgets!$V$11:$AG$20, MATCH($AZ146, Budgets!$D$11:$D$20, 0), MATCH(BA138, Budgets!$V$10:$AG$10, 0)), ""))</f>
        <v/>
      </c>
    </row>
    <row r="147" spans="1:5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Z147" s="12" t="str">
        <f>$AZ$71</f>
        <v/>
      </c>
      <c r="BA147" s="51" t="str">
        <f>IF(OR($AZ147="", BA138=""), "", SUMIF('Actual Expenses &amp; Income'!$R$11:$R$3510, CONCATENATE($AZ147, " - ", BA138), 'Actual Expenses &amp; Income'!$E$11:$E$3510))</f>
        <v/>
      </c>
      <c r="BB147" s="51" t="str">
        <f>IF(OR($AZ147="", BA138=""), "", IFERROR(INDEX(Budgets!$V$28:$AG$52, MATCH($AZ147, Budgets!$D$28:$D$52, 0), MATCH(BA138, Budgets!$V$27:$AG$27, 0)), ""))</f>
        <v/>
      </c>
      <c r="BC147" s="51" t="str">
        <f>IF(OR($AZ147="", BA138=""), "", SUMIF('Actual Expenses &amp; Income'!$R$11:$R$3510, CONCATENATE($AZ147, " - ", BA138), 'Actual Expenses &amp; Income'!$F$11:$F$3510))</f>
        <v/>
      </c>
      <c r="BD147" s="51" t="str">
        <f>IF(OR($AZ147="", BA138=""), "", IFERROR(INDEX(Budgets!$V$11:$AG$20, MATCH($AZ147, Budgets!$D$11:$D$20, 0), MATCH(BA138, Budgets!$V$10:$AG$10, 0)), ""))</f>
        <v/>
      </c>
    </row>
    <row r="148" spans="1:5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Z148" s="12" t="str">
        <f>$AZ$72</f>
        <v/>
      </c>
      <c r="BA148" s="51" t="str">
        <f>IF(OR($AZ148="", BA138=""), "", SUMIF('Actual Expenses &amp; Income'!$R$11:$R$3510, CONCATENATE($AZ148, " - ", BA138), 'Actual Expenses &amp; Income'!$E$11:$E$3510))</f>
        <v/>
      </c>
      <c r="BB148" s="51" t="str">
        <f>IF(OR($AZ148="", BA138=""), "", IFERROR(INDEX(Budgets!$V$28:$AG$52, MATCH($AZ148, Budgets!$D$28:$D$52, 0), MATCH(BA138, Budgets!$V$27:$AG$27, 0)), ""))</f>
        <v/>
      </c>
      <c r="BC148" s="51" t="str">
        <f>IF(OR($AZ148="", BA138=""), "", SUMIF('Actual Expenses &amp; Income'!$R$11:$R$3510, CONCATENATE($AZ148, " - ", BA138), 'Actual Expenses &amp; Income'!$F$11:$F$3510))</f>
        <v/>
      </c>
      <c r="BD148" s="51" t="str">
        <f>IF(OR($AZ148="", BA138=""), "", IFERROR(INDEX(Budgets!$V$11:$AG$20, MATCH($AZ148, Budgets!$D$11:$D$20, 0), MATCH(BA138, Budgets!$V$10:$AG$10, 0)), ""))</f>
        <v/>
      </c>
    </row>
    <row r="149" spans="1:5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Z149" s="13" t="str">
        <f>$AZ$73</f>
        <v/>
      </c>
      <c r="BA149" s="51" t="str">
        <f>IF(OR($AZ149="", BA138=""), "", SUMIF('Actual Expenses &amp; Income'!$R$11:$R$3510, CONCATENATE($AZ149, " - ", BA138), 'Actual Expenses &amp; Income'!$E$11:$E$3510))</f>
        <v/>
      </c>
      <c r="BB149" s="51" t="str">
        <f>IF(OR($AZ149="", BA138=""), "", IFERROR(INDEX(Budgets!$V$28:$AG$52, MATCH($AZ149, Budgets!$D$28:$D$52, 0), MATCH(BA138, Budgets!$V$27:$AG$27, 0)), ""))</f>
        <v/>
      </c>
      <c r="BC149" s="51" t="str">
        <f>IF(OR($AZ149="", BA138=""), "", SUMIF('Actual Expenses &amp; Income'!$R$11:$R$3510, CONCATENATE($AZ149, " - ", BA138), 'Actual Expenses &amp; Income'!$F$11:$F$3510))</f>
        <v/>
      </c>
      <c r="BD149" s="51" t="str">
        <f>IF(OR($AZ149="", BA138=""), "", IFERROR(INDEX(Budgets!$V$11:$AG$20, MATCH($AZ149, Budgets!$D$11:$D$20, 0), MATCH(BA138, Budgets!$V$10:$AG$10, 0)), ""))</f>
        <v/>
      </c>
    </row>
    <row r="150" spans="1:5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Z150" s="11" t="str">
        <f>$AZ$74</f>
        <v/>
      </c>
      <c r="BA150" s="51" t="str">
        <f>IF(OR($AZ150="", BA138=""), "", SUMIF('Actual Expenses &amp; Income'!$R$11:$R$3510, CONCATENATE($AZ150, " - ", BA138), 'Actual Expenses &amp; Income'!$E$11:$E$3510))</f>
        <v/>
      </c>
      <c r="BB150" s="51" t="str">
        <f>IF(OR($AZ150="", BA138=""), "", IFERROR(INDEX(Budgets!$V$28:$AG$52, MATCH($AZ150, Budgets!$D$28:$D$52, 0), MATCH(BA138, Budgets!$V$27:$AG$27, 0)), ""))</f>
        <v/>
      </c>
      <c r="BC150" s="51" t="str">
        <f>IF(OR($AZ150="", BA138=""), "", SUMIF('Actual Expenses &amp; Income'!$R$11:$R$3510, CONCATENATE($AZ150, " - ", BA138), 'Actual Expenses &amp; Income'!$F$11:$F$3510))</f>
        <v/>
      </c>
      <c r="BD150" s="51" t="str">
        <f>IF(OR($AZ150="", BA138=""), "", IFERROR(INDEX(Budgets!$V$11:$AG$20, MATCH($AZ150, Budgets!$D$11:$D$20, 0), MATCH(BA138, Budgets!$V$10:$AG$10, 0)), ""))</f>
        <v/>
      </c>
    </row>
    <row r="151" spans="1:5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Z151" s="12" t="str">
        <f>$AZ$75</f>
        <v/>
      </c>
      <c r="BA151" s="51" t="str">
        <f>IF(OR($AZ151="", BA138=""), "", SUMIF('Actual Expenses &amp; Income'!$R$11:$R$3510, CONCATENATE($AZ151, " - ", BA138), 'Actual Expenses &amp; Income'!$E$11:$E$3510))</f>
        <v/>
      </c>
      <c r="BB151" s="51" t="str">
        <f>IF(OR($AZ151="", BA138=""), "", IFERROR(INDEX(Budgets!$V$28:$AG$52, MATCH($AZ151, Budgets!$D$28:$D$52, 0), MATCH(BA138, Budgets!$V$27:$AG$27, 0)), ""))</f>
        <v/>
      </c>
      <c r="BC151" s="51" t="str">
        <f>IF(OR($AZ151="", BA138=""), "", SUMIF('Actual Expenses &amp; Income'!$R$11:$R$3510, CONCATENATE($AZ151, " - ", BA138), 'Actual Expenses &amp; Income'!$F$11:$F$3510))</f>
        <v/>
      </c>
      <c r="BD151" s="51" t="str">
        <f>IF(OR($AZ151="", BA138=""), "", IFERROR(INDEX(Budgets!$V$11:$AG$20, MATCH($AZ151, Budgets!$D$11:$D$20, 0), MATCH(BA138, Budgets!$V$10:$AG$10, 0)), ""))</f>
        <v/>
      </c>
    </row>
    <row r="152" spans="1:5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Z152" s="12" t="str">
        <f>$AZ$76</f>
        <v/>
      </c>
      <c r="BA152" s="51" t="str">
        <f>IF(OR($AZ152="", BA138=""), "", SUMIF('Actual Expenses &amp; Income'!$R$11:$R$3510, CONCATENATE($AZ152, " - ", BA138), 'Actual Expenses &amp; Income'!$E$11:$E$3510))</f>
        <v/>
      </c>
      <c r="BB152" s="51" t="str">
        <f>IF(OR($AZ152="", BA138=""), "", IFERROR(INDEX(Budgets!$V$28:$AG$52, MATCH($AZ152, Budgets!$D$28:$D$52, 0), MATCH(BA138, Budgets!$V$27:$AG$27, 0)), ""))</f>
        <v/>
      </c>
      <c r="BC152" s="51" t="str">
        <f>IF(OR($AZ152="", BA138=""), "", SUMIF('Actual Expenses &amp; Income'!$R$11:$R$3510, CONCATENATE($AZ152, " - ", BA138), 'Actual Expenses &amp; Income'!$F$11:$F$3510))</f>
        <v/>
      </c>
      <c r="BD152" s="51" t="str">
        <f>IF(OR($AZ152="", BA138=""), "", IFERROR(INDEX(Budgets!$V$11:$AG$20, MATCH($AZ152, Budgets!$D$11:$D$20, 0), MATCH(BA138, Budgets!$V$10:$AG$10, 0)), ""))</f>
        <v/>
      </c>
    </row>
    <row r="153" spans="1:5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Z153" s="12" t="str">
        <f>$AZ$77</f>
        <v/>
      </c>
      <c r="BA153" s="51" t="str">
        <f>IF(OR($AZ153="", BA138=""), "", SUMIF('Actual Expenses &amp; Income'!$R$11:$R$3510, CONCATENATE($AZ153, " - ", BA138), 'Actual Expenses &amp; Income'!$E$11:$E$3510))</f>
        <v/>
      </c>
      <c r="BB153" s="51" t="str">
        <f>IF(OR($AZ153="", BA138=""), "", IFERROR(INDEX(Budgets!$V$28:$AG$52, MATCH($AZ153, Budgets!$D$28:$D$52, 0), MATCH(BA138, Budgets!$V$27:$AG$27, 0)), ""))</f>
        <v/>
      </c>
      <c r="BC153" s="51" t="str">
        <f>IF(OR($AZ153="", BA138=""), "", SUMIF('Actual Expenses &amp; Income'!$R$11:$R$3510, CONCATENATE($AZ153, " - ", BA138), 'Actual Expenses &amp; Income'!$F$11:$F$3510))</f>
        <v/>
      </c>
      <c r="BD153" s="51" t="str">
        <f>IF(OR($AZ153="", BA138=""), "", IFERROR(INDEX(Budgets!$V$11:$AG$20, MATCH($AZ153, Budgets!$D$11:$D$20, 0), MATCH(BA138, Budgets!$V$10:$AG$10, 0)), ""))</f>
        <v/>
      </c>
    </row>
    <row r="154" spans="1:5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Z154" s="12" t="str">
        <f>$AZ$78</f>
        <v/>
      </c>
      <c r="BA154" s="51" t="str">
        <f>IF(OR($AZ154="", BA138=""), "", SUMIF('Actual Expenses &amp; Income'!$R$11:$R$3510, CONCATENATE($AZ154, " - ", BA138), 'Actual Expenses &amp; Income'!$E$11:$E$3510))</f>
        <v/>
      </c>
      <c r="BB154" s="51" t="str">
        <f>IF(OR($AZ154="", BA138=""), "", IFERROR(INDEX(Budgets!$V$28:$AG$52, MATCH($AZ154, Budgets!$D$28:$D$52, 0), MATCH(BA138, Budgets!$V$27:$AG$27, 0)), ""))</f>
        <v/>
      </c>
      <c r="BC154" s="51" t="str">
        <f>IF(OR($AZ154="", BA138=""), "", SUMIF('Actual Expenses &amp; Income'!$R$11:$R$3510, CONCATENATE($AZ154, " - ", BA138), 'Actual Expenses &amp; Income'!$F$11:$F$3510))</f>
        <v/>
      </c>
      <c r="BD154" s="51" t="str">
        <f>IF(OR($AZ154="", BA138=""), "", IFERROR(INDEX(Budgets!$V$11:$AG$20, MATCH($AZ154, Budgets!$D$11:$D$20, 0), MATCH(BA138, Budgets!$V$10:$AG$10, 0)), ""))</f>
        <v/>
      </c>
    </row>
    <row r="155" spans="1:5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Z155" s="12" t="str">
        <f>$AZ$79</f>
        <v/>
      </c>
      <c r="BA155" s="51" t="str">
        <f>IF(OR($AZ155="", BA138=""), "", SUMIF('Actual Expenses &amp; Income'!$R$11:$R$3510, CONCATENATE($AZ155, " - ", BA138), 'Actual Expenses &amp; Income'!$E$11:$E$3510))</f>
        <v/>
      </c>
      <c r="BB155" s="51" t="str">
        <f>IF(OR($AZ155="", BA138=""), "", IFERROR(INDEX(Budgets!$V$28:$AG$52, MATCH($AZ155, Budgets!$D$28:$D$52, 0), MATCH(BA138, Budgets!$V$27:$AG$27, 0)), ""))</f>
        <v/>
      </c>
      <c r="BC155" s="51" t="str">
        <f>IF(OR($AZ155="", BA138=""), "", SUMIF('Actual Expenses &amp; Income'!$R$11:$R$3510, CONCATENATE($AZ155, " - ", BA138), 'Actual Expenses &amp; Income'!$F$11:$F$3510))</f>
        <v/>
      </c>
      <c r="BD155" s="51" t="str">
        <f>IF(OR($AZ155="", BA138=""), "", IFERROR(INDEX(Budgets!$V$11:$AG$20, MATCH($AZ155, Budgets!$D$11:$D$20, 0), MATCH(BA138, Budgets!$V$10:$AG$10, 0)), ""))</f>
        <v/>
      </c>
    </row>
    <row r="156" spans="1:5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Z156" s="12" t="str">
        <f>$AZ$80</f>
        <v/>
      </c>
      <c r="BA156" s="51" t="str">
        <f>IF(OR($AZ156="", BA138=""), "", SUMIF('Actual Expenses &amp; Income'!$R$11:$R$3510, CONCATENATE($AZ156, " - ", BA138), 'Actual Expenses &amp; Income'!$E$11:$E$3510))</f>
        <v/>
      </c>
      <c r="BB156" s="51" t="str">
        <f>IF(OR($AZ156="", BA138=""), "", IFERROR(INDEX(Budgets!$V$28:$AG$52, MATCH($AZ156, Budgets!$D$28:$D$52, 0), MATCH(BA138, Budgets!$V$27:$AG$27, 0)), ""))</f>
        <v/>
      </c>
      <c r="BC156" s="51" t="str">
        <f>IF(OR($AZ156="", BA138=""), "", SUMIF('Actual Expenses &amp; Income'!$R$11:$R$3510, CONCATENATE($AZ156, " - ", BA138), 'Actual Expenses &amp; Income'!$F$11:$F$3510))</f>
        <v/>
      </c>
      <c r="BD156" s="51" t="str">
        <f>IF(OR($AZ156="", BA138=""), "", IFERROR(INDEX(Budgets!$V$11:$AG$20, MATCH($AZ156, Budgets!$D$11:$D$20, 0), MATCH(BA138, Budgets!$V$10:$AG$10, 0)), ""))</f>
        <v/>
      </c>
    </row>
    <row r="157" spans="1:5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Z157" s="12" t="str">
        <f>$AZ$81</f>
        <v/>
      </c>
      <c r="BA157" s="51" t="str">
        <f>IF(OR($AZ157="", BA138=""), "", SUMIF('Actual Expenses &amp; Income'!$R$11:$R$3510, CONCATENATE($AZ157, " - ", BA138), 'Actual Expenses &amp; Income'!$E$11:$E$3510))</f>
        <v/>
      </c>
      <c r="BB157" s="51" t="str">
        <f>IF(OR($AZ157="", BA138=""), "", IFERROR(INDEX(Budgets!$V$28:$AG$52, MATCH($AZ157, Budgets!$D$28:$D$52, 0), MATCH(BA138, Budgets!$V$27:$AG$27, 0)), ""))</f>
        <v/>
      </c>
      <c r="BC157" s="51" t="str">
        <f>IF(OR($AZ157="", BA138=""), "", SUMIF('Actual Expenses &amp; Income'!$R$11:$R$3510, CONCATENATE($AZ157, " - ", BA138), 'Actual Expenses &amp; Income'!$F$11:$F$3510))</f>
        <v/>
      </c>
      <c r="BD157" s="51" t="str">
        <f>IF(OR($AZ157="", BA138=""), "", IFERROR(INDEX(Budgets!$V$11:$AG$20, MATCH($AZ157, Budgets!$D$11:$D$20, 0), MATCH(BA138, Budgets!$V$10:$AG$10, 0)), ""))</f>
        <v/>
      </c>
    </row>
    <row r="158" spans="1:5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Z158" s="12" t="str">
        <f>$AZ$82</f>
        <v/>
      </c>
      <c r="BA158" s="51" t="str">
        <f>IF(OR($AZ158="", BA138=""), "", SUMIF('Actual Expenses &amp; Income'!$R$11:$R$3510, CONCATENATE($AZ158, " - ", BA138), 'Actual Expenses &amp; Income'!$E$11:$E$3510))</f>
        <v/>
      </c>
      <c r="BB158" s="51" t="str">
        <f>IF(OR($AZ158="", BA138=""), "", IFERROR(INDEX(Budgets!$V$28:$AG$52, MATCH($AZ158, Budgets!$D$28:$D$52, 0), MATCH(BA138, Budgets!$V$27:$AG$27, 0)), ""))</f>
        <v/>
      </c>
      <c r="BC158" s="51" t="str">
        <f>IF(OR($AZ158="", BA138=""), "", SUMIF('Actual Expenses &amp; Income'!$R$11:$R$3510, CONCATENATE($AZ158, " - ", BA138), 'Actual Expenses &amp; Income'!$F$11:$F$3510))</f>
        <v/>
      </c>
      <c r="BD158" s="51" t="str">
        <f>IF(OR($AZ158="", BA138=""), "", IFERROR(INDEX(Budgets!$V$11:$AG$20, MATCH($AZ158, Budgets!$D$11:$D$20, 0), MATCH(BA138, Budgets!$V$10:$AG$10, 0)), ""))</f>
        <v/>
      </c>
    </row>
    <row r="159" spans="1:5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Z159" s="12" t="str">
        <f>$AZ$83</f>
        <v/>
      </c>
      <c r="BA159" s="51" t="str">
        <f>IF(OR($AZ159="", BA138=""), "", SUMIF('Actual Expenses &amp; Income'!$R$11:$R$3510, CONCATENATE($AZ159, " - ", BA138), 'Actual Expenses &amp; Income'!$E$11:$E$3510))</f>
        <v/>
      </c>
      <c r="BB159" s="51" t="str">
        <f>IF(OR($AZ159="", BA138=""), "", IFERROR(INDEX(Budgets!$V$28:$AG$52, MATCH($AZ159, Budgets!$D$28:$D$52, 0), MATCH(BA138, Budgets!$V$27:$AG$27, 0)), ""))</f>
        <v/>
      </c>
      <c r="BC159" s="51" t="str">
        <f>IF(OR($AZ159="", BA138=""), "", SUMIF('Actual Expenses &amp; Income'!$R$11:$R$3510, CONCATENATE($AZ159, " - ", BA138), 'Actual Expenses &amp; Income'!$F$11:$F$3510))</f>
        <v/>
      </c>
      <c r="BD159" s="51" t="str">
        <f>IF(OR($AZ159="", BA138=""), "", IFERROR(INDEX(Budgets!$V$11:$AG$20, MATCH($AZ159, Budgets!$D$11:$D$20, 0), MATCH(BA138, Budgets!$V$10:$AG$10, 0)), ""))</f>
        <v/>
      </c>
    </row>
    <row r="160" spans="1:5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Z160" s="12" t="str">
        <f>$AZ$84</f>
        <v/>
      </c>
      <c r="BA160" s="51" t="str">
        <f>IF(OR($AZ160="", BA138=""), "", SUMIF('Actual Expenses &amp; Income'!$R$11:$R$3510, CONCATENATE($AZ160, " - ", BA138), 'Actual Expenses &amp; Income'!$E$11:$E$3510))</f>
        <v/>
      </c>
      <c r="BB160" s="51" t="str">
        <f>IF(OR($AZ160="", BA138=""), "", IFERROR(INDEX(Budgets!$V$28:$AG$52, MATCH($AZ160, Budgets!$D$28:$D$52, 0), MATCH(BA138, Budgets!$V$27:$AG$27, 0)), ""))</f>
        <v/>
      </c>
      <c r="BC160" s="51" t="str">
        <f>IF(OR($AZ160="", BA138=""), "", SUMIF('Actual Expenses &amp; Income'!$R$11:$R$3510, CONCATENATE($AZ160, " - ", BA138), 'Actual Expenses &amp; Income'!$F$11:$F$3510))</f>
        <v/>
      </c>
      <c r="BD160" s="51" t="str">
        <f>IF(OR($AZ160="", BA138=""), "", IFERROR(INDEX(Budgets!$V$11:$AG$20, MATCH($AZ160, Budgets!$D$11:$D$20, 0), MATCH(BA138, Budgets!$V$10:$AG$10, 0)), ""))</f>
        <v/>
      </c>
    </row>
    <row r="161" spans="1:5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Z161" s="12" t="str">
        <f>$AZ$85</f>
        <v/>
      </c>
      <c r="BA161" s="51" t="str">
        <f>IF(OR($AZ161="", BA138=""), "", SUMIF('Actual Expenses &amp; Income'!$R$11:$R$3510, CONCATENATE($AZ161, " - ", BA138), 'Actual Expenses &amp; Income'!$E$11:$E$3510))</f>
        <v/>
      </c>
      <c r="BB161" s="51" t="str">
        <f>IF(OR($AZ161="", BA138=""), "", IFERROR(INDEX(Budgets!$V$28:$AG$52, MATCH($AZ161, Budgets!$D$28:$D$52, 0), MATCH(BA138, Budgets!$V$27:$AG$27, 0)), ""))</f>
        <v/>
      </c>
      <c r="BC161" s="51" t="str">
        <f>IF(OR($AZ161="", BA138=""), "", SUMIF('Actual Expenses &amp; Income'!$R$11:$R$3510, CONCATENATE($AZ161, " - ", BA138), 'Actual Expenses &amp; Income'!$F$11:$F$3510))</f>
        <v/>
      </c>
      <c r="BD161" s="51" t="str">
        <f>IF(OR($AZ161="", BA138=""), "", IFERROR(INDEX(Budgets!$V$11:$AG$20, MATCH($AZ161, Budgets!$D$11:$D$20, 0), MATCH(BA138, Budgets!$V$10:$AG$10, 0)), ""))</f>
        <v/>
      </c>
    </row>
    <row r="162" spans="1:5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Z162" s="12" t="str">
        <f>$AZ$86</f>
        <v/>
      </c>
      <c r="BA162" s="51" t="str">
        <f>IF(OR($AZ162="", BA138=""), "", SUMIF('Actual Expenses &amp; Income'!$R$11:$R$3510, CONCATENATE($AZ162, " - ", BA138), 'Actual Expenses &amp; Income'!$E$11:$E$3510))</f>
        <v/>
      </c>
      <c r="BB162" s="51" t="str">
        <f>IF(OR($AZ162="", BA138=""), "", IFERROR(INDEX(Budgets!$V$28:$AG$52, MATCH($AZ162, Budgets!$D$28:$D$52, 0), MATCH(BA138, Budgets!$V$27:$AG$27, 0)), ""))</f>
        <v/>
      </c>
      <c r="BC162" s="51" t="str">
        <f>IF(OR($AZ162="", BA138=""), "", SUMIF('Actual Expenses &amp; Income'!$R$11:$R$3510, CONCATENATE($AZ162, " - ", BA138), 'Actual Expenses &amp; Income'!$F$11:$F$3510))</f>
        <v/>
      </c>
      <c r="BD162" s="51" t="str">
        <f>IF(OR($AZ162="", BA138=""), "", IFERROR(INDEX(Budgets!$V$11:$AG$20, MATCH($AZ162, Budgets!$D$11:$D$20, 0), MATCH(BA138, Budgets!$V$10:$AG$10, 0)), ""))</f>
        <v/>
      </c>
    </row>
    <row r="163" spans="1:5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Z163" s="12" t="str">
        <f>$AZ$87</f>
        <v/>
      </c>
      <c r="BA163" s="51" t="str">
        <f>IF(OR($AZ163="", BA138=""), "", SUMIF('Actual Expenses &amp; Income'!$R$11:$R$3510, CONCATENATE($AZ163, " - ", BA138), 'Actual Expenses &amp; Income'!$E$11:$E$3510))</f>
        <v/>
      </c>
      <c r="BB163" s="51" t="str">
        <f>IF(OR($AZ163="", BA138=""), "", IFERROR(INDEX(Budgets!$V$28:$AG$52, MATCH($AZ163, Budgets!$D$28:$D$52, 0), MATCH(BA138, Budgets!$V$27:$AG$27, 0)), ""))</f>
        <v/>
      </c>
      <c r="BC163" s="51" t="str">
        <f>IF(OR($AZ163="", BA138=""), "", SUMIF('Actual Expenses &amp; Income'!$R$11:$R$3510, CONCATENATE($AZ163, " - ", BA138), 'Actual Expenses &amp; Income'!$F$11:$F$3510))</f>
        <v/>
      </c>
      <c r="BD163" s="51" t="str">
        <f>IF(OR($AZ163="", BA138=""), "", IFERROR(INDEX(Budgets!$V$11:$AG$20, MATCH($AZ163, Budgets!$D$11:$D$20, 0), MATCH(BA138, Budgets!$V$10:$AG$10, 0)), ""))</f>
        <v/>
      </c>
    </row>
    <row r="164" spans="1:5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Z164" s="12" t="str">
        <f>$AZ$88</f>
        <v/>
      </c>
      <c r="BA164" s="51" t="str">
        <f>IF(OR($AZ164="", BA138=""), "", SUMIF('Actual Expenses &amp; Income'!$R$11:$R$3510, CONCATENATE($AZ164, " - ", BA138), 'Actual Expenses &amp; Income'!$E$11:$E$3510))</f>
        <v/>
      </c>
      <c r="BB164" s="51" t="str">
        <f>IF(OR($AZ164="", BA138=""), "", IFERROR(INDEX(Budgets!$V$28:$AG$52, MATCH($AZ164, Budgets!$D$28:$D$52, 0), MATCH(BA138, Budgets!$V$27:$AG$27, 0)), ""))</f>
        <v/>
      </c>
      <c r="BC164" s="51" t="str">
        <f>IF(OR($AZ164="", BA138=""), "", SUMIF('Actual Expenses &amp; Income'!$R$11:$R$3510, CONCATENATE($AZ164, " - ", BA138), 'Actual Expenses &amp; Income'!$F$11:$F$3510))</f>
        <v/>
      </c>
      <c r="BD164" s="51" t="str">
        <f>IF(OR($AZ164="", BA138=""), "", IFERROR(INDEX(Budgets!$V$11:$AG$20, MATCH($AZ164, Budgets!$D$11:$D$20, 0), MATCH(BA138, Budgets!$V$10:$AG$10, 0)), ""))</f>
        <v/>
      </c>
    </row>
    <row r="165" spans="1:5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Z165" s="12" t="str">
        <f>$AZ$89</f>
        <v/>
      </c>
      <c r="BA165" s="51" t="str">
        <f>IF(OR($AZ165="", BA138=""), "", SUMIF('Actual Expenses &amp; Income'!$R$11:$R$3510, CONCATENATE($AZ165, " - ", BA138), 'Actual Expenses &amp; Income'!$E$11:$E$3510))</f>
        <v/>
      </c>
      <c r="BB165" s="51" t="str">
        <f>IF(OR($AZ165="", BA138=""), "", IFERROR(INDEX(Budgets!$V$28:$AG$52, MATCH($AZ165, Budgets!$D$28:$D$52, 0), MATCH(BA138, Budgets!$V$27:$AG$27, 0)), ""))</f>
        <v/>
      </c>
      <c r="BC165" s="51" t="str">
        <f>IF(OR($AZ165="", BA138=""), "", SUMIF('Actual Expenses &amp; Income'!$R$11:$R$3510, CONCATENATE($AZ165, " - ", BA138), 'Actual Expenses &amp; Income'!$F$11:$F$3510))</f>
        <v/>
      </c>
      <c r="BD165" s="51" t="str">
        <f>IF(OR($AZ165="", BA138=""), "", IFERROR(INDEX(Budgets!$V$11:$AG$20, MATCH($AZ165, Budgets!$D$11:$D$20, 0), MATCH(BA138, Budgets!$V$10:$AG$10, 0)), ""))</f>
        <v/>
      </c>
    </row>
    <row r="166" spans="1:5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Z166" s="12" t="str">
        <f>$AZ$90</f>
        <v/>
      </c>
      <c r="BA166" s="51" t="str">
        <f>IF(OR($AZ166="", BA138=""), "", SUMIF('Actual Expenses &amp; Income'!$R$11:$R$3510, CONCATENATE($AZ166, " - ", BA138), 'Actual Expenses &amp; Income'!$E$11:$E$3510))</f>
        <v/>
      </c>
      <c r="BB166" s="51" t="str">
        <f>IF(OR($AZ166="", BA138=""), "", IFERROR(INDEX(Budgets!$V$28:$AG$52, MATCH($AZ166, Budgets!$D$28:$D$52, 0), MATCH(BA138, Budgets!$V$27:$AG$27, 0)), ""))</f>
        <v/>
      </c>
      <c r="BC166" s="51" t="str">
        <f>IF(OR($AZ166="", BA138=""), "", SUMIF('Actual Expenses &amp; Income'!$R$11:$R$3510, CONCATENATE($AZ166, " - ", BA138), 'Actual Expenses &amp; Income'!$F$11:$F$3510))</f>
        <v/>
      </c>
      <c r="BD166" s="51" t="str">
        <f>IF(OR($AZ166="", BA138=""), "", IFERROR(INDEX(Budgets!$V$11:$AG$20, MATCH($AZ166, Budgets!$D$11:$D$20, 0), MATCH(BA138, Budgets!$V$10:$AG$10, 0)), ""))</f>
        <v/>
      </c>
    </row>
    <row r="167" spans="1:5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Z167" s="12" t="str">
        <f>$AZ$91</f>
        <v/>
      </c>
      <c r="BA167" s="51" t="str">
        <f>IF(OR($AZ167="", BA138=""), "", SUMIF('Actual Expenses &amp; Income'!$R$11:$R$3510, CONCATENATE($AZ167, " - ", BA138), 'Actual Expenses &amp; Income'!$E$11:$E$3510))</f>
        <v/>
      </c>
      <c r="BB167" s="51" t="str">
        <f>IF(OR($AZ167="", BA138=""), "", IFERROR(INDEX(Budgets!$V$28:$AG$52, MATCH($AZ167, Budgets!$D$28:$D$52, 0), MATCH(BA138, Budgets!$V$27:$AG$27, 0)), ""))</f>
        <v/>
      </c>
      <c r="BC167" s="51" t="str">
        <f>IF(OR($AZ167="", BA138=""), "", SUMIF('Actual Expenses &amp; Income'!$R$11:$R$3510, CONCATENATE($AZ167, " - ", BA138), 'Actual Expenses &amp; Income'!$F$11:$F$3510))</f>
        <v/>
      </c>
      <c r="BD167" s="51" t="str">
        <f>IF(OR($AZ167="", BA138=""), "", IFERROR(INDEX(Budgets!$V$11:$AG$20, MATCH($AZ167, Budgets!$D$11:$D$20, 0), MATCH(BA138, Budgets!$V$10:$AG$10, 0)), ""))</f>
        <v/>
      </c>
    </row>
    <row r="168" spans="1:5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Z168" s="12" t="str">
        <f>$AZ$92</f>
        <v/>
      </c>
      <c r="BA168" s="51" t="str">
        <f>IF(OR($AZ168="", BA138=""), "", SUMIF('Actual Expenses &amp; Income'!$R$11:$R$3510, CONCATENATE($AZ168, " - ", BA138), 'Actual Expenses &amp; Income'!$E$11:$E$3510))</f>
        <v/>
      </c>
      <c r="BB168" s="51" t="str">
        <f>IF(OR($AZ168="", BA138=""), "", IFERROR(INDEX(Budgets!$V$28:$AG$52, MATCH($AZ168, Budgets!$D$28:$D$52, 0), MATCH(BA138, Budgets!$V$27:$AG$27, 0)), ""))</f>
        <v/>
      </c>
      <c r="BC168" s="51" t="str">
        <f>IF(OR($AZ168="", BA138=""), "", SUMIF('Actual Expenses &amp; Income'!$R$11:$R$3510, CONCATENATE($AZ168, " - ", BA138), 'Actual Expenses &amp; Income'!$F$11:$F$3510))</f>
        <v/>
      </c>
      <c r="BD168" s="51" t="str">
        <f>IF(OR($AZ168="", BA138=""), "", IFERROR(INDEX(Budgets!$V$11:$AG$20, MATCH($AZ168, Budgets!$D$11:$D$20, 0), MATCH(BA138, Budgets!$V$10:$AG$10, 0)), ""))</f>
        <v/>
      </c>
    </row>
    <row r="169" spans="1:5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Z169" s="12" t="str">
        <f>$AZ$93</f>
        <v/>
      </c>
      <c r="BA169" s="51" t="str">
        <f>IF(OR($AZ169="", BA138=""), "", SUMIF('Actual Expenses &amp; Income'!$R$11:$R$3510, CONCATENATE($AZ169, " - ", BA138), 'Actual Expenses &amp; Income'!$E$11:$E$3510))</f>
        <v/>
      </c>
      <c r="BB169" s="51" t="str">
        <f>IF(OR($AZ169="", BA138=""), "", IFERROR(INDEX(Budgets!$V$28:$AG$52, MATCH($AZ169, Budgets!$D$28:$D$52, 0), MATCH(BA138, Budgets!$V$27:$AG$27, 0)), ""))</f>
        <v/>
      </c>
      <c r="BC169" s="51" t="str">
        <f>IF(OR($AZ169="", BA138=""), "", SUMIF('Actual Expenses &amp; Income'!$R$11:$R$3510, CONCATENATE($AZ169, " - ", BA138), 'Actual Expenses &amp; Income'!$F$11:$F$3510))</f>
        <v/>
      </c>
      <c r="BD169" s="51" t="str">
        <f>IF(OR($AZ169="", BA138=""), "", IFERROR(INDEX(Budgets!$V$11:$AG$20, MATCH($AZ169, Budgets!$D$11:$D$20, 0), MATCH(BA138, Budgets!$V$10:$AG$10, 0)), ""))</f>
        <v/>
      </c>
    </row>
    <row r="170" spans="1:5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Z170" s="12" t="str">
        <f>$AZ$94</f>
        <v/>
      </c>
      <c r="BA170" s="51" t="str">
        <f>IF(OR($AZ170="", BA138=""), "", SUMIF('Actual Expenses &amp; Income'!$R$11:$R$3510, CONCATENATE($AZ170, " - ", BA138), 'Actual Expenses &amp; Income'!$E$11:$E$3510))</f>
        <v/>
      </c>
      <c r="BB170" s="51" t="str">
        <f>IF(OR($AZ170="", BA138=""), "", IFERROR(INDEX(Budgets!$V$28:$AG$52, MATCH($AZ170, Budgets!$D$28:$D$52, 0), MATCH(BA138, Budgets!$V$27:$AG$27, 0)), ""))</f>
        <v/>
      </c>
      <c r="BC170" s="51" t="str">
        <f>IF(OR($AZ170="", BA138=""), "", SUMIF('Actual Expenses &amp; Income'!$R$11:$R$3510, CONCATENATE($AZ170, " - ", BA138), 'Actual Expenses &amp; Income'!$F$11:$F$3510))</f>
        <v/>
      </c>
      <c r="BD170" s="51" t="str">
        <f>IF(OR($AZ170="", BA138=""), "", IFERROR(INDEX(Budgets!$V$11:$AG$20, MATCH($AZ170, Budgets!$D$11:$D$20, 0), MATCH(BA138, Budgets!$V$10:$AG$10, 0)), ""))</f>
        <v/>
      </c>
    </row>
    <row r="171" spans="1:5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Z171" s="12" t="str">
        <f>$AZ$95</f>
        <v/>
      </c>
      <c r="BA171" s="51" t="str">
        <f>IF(OR($AZ171="", BA138=""), "", SUMIF('Actual Expenses &amp; Income'!$R$11:$R$3510, CONCATENATE($AZ171, " - ", BA138), 'Actual Expenses &amp; Income'!$E$11:$E$3510))</f>
        <v/>
      </c>
      <c r="BB171" s="51" t="str">
        <f>IF(OR($AZ171="", BA138=""), "", IFERROR(INDEX(Budgets!$V$28:$AG$52, MATCH($AZ171, Budgets!$D$28:$D$52, 0), MATCH(BA138, Budgets!$V$27:$AG$27, 0)), ""))</f>
        <v/>
      </c>
      <c r="BC171" s="51" t="str">
        <f>IF(OR($AZ171="", BA138=""), "", SUMIF('Actual Expenses &amp; Income'!$R$11:$R$3510, CONCATENATE($AZ171, " - ", BA138), 'Actual Expenses &amp; Income'!$F$11:$F$3510))</f>
        <v/>
      </c>
      <c r="BD171" s="51" t="str">
        <f>IF(OR($AZ171="", BA138=""), "", IFERROR(INDEX(Budgets!$V$11:$AG$20, MATCH($AZ171, Budgets!$D$11:$D$20, 0), MATCH(BA138, Budgets!$V$10:$AG$10, 0)), ""))</f>
        <v/>
      </c>
    </row>
    <row r="172" spans="1:5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Z172" s="12" t="str">
        <f>$AZ$96</f>
        <v/>
      </c>
      <c r="BA172" s="51" t="str">
        <f>IF(OR($AZ172="", BA138=""), "", SUMIF('Actual Expenses &amp; Income'!$R$11:$R$3510, CONCATENATE($AZ172, " - ", BA138), 'Actual Expenses &amp; Income'!$E$11:$E$3510))</f>
        <v/>
      </c>
      <c r="BB172" s="51" t="str">
        <f>IF(OR($AZ172="", BA138=""), "", IFERROR(INDEX(Budgets!$V$28:$AG$52, MATCH($AZ172, Budgets!$D$28:$D$52, 0), MATCH(BA138, Budgets!$V$27:$AG$27, 0)), ""))</f>
        <v/>
      </c>
      <c r="BC172" s="51" t="str">
        <f>IF(OR($AZ172="", BA138=""), "", SUMIF('Actual Expenses &amp; Income'!$R$11:$R$3510, CONCATENATE($AZ172, " - ", BA138), 'Actual Expenses &amp; Income'!$F$11:$F$3510))</f>
        <v/>
      </c>
      <c r="BD172" s="51" t="str">
        <f>IF(OR($AZ172="", BA138=""), "", IFERROR(INDEX(Budgets!$V$11:$AG$20, MATCH($AZ172, Budgets!$D$11:$D$20, 0), MATCH(BA138, Budgets!$V$10:$AG$10, 0)), ""))</f>
        <v/>
      </c>
    </row>
    <row r="173" spans="1:5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Z173" s="12" t="str">
        <f>$AZ$97</f>
        <v/>
      </c>
      <c r="BA173" s="51" t="str">
        <f>IF(OR($AZ173="", BA138=""), "", SUMIF('Actual Expenses &amp; Income'!$R$11:$R$3510, CONCATENATE($AZ173, " - ", BA138), 'Actual Expenses &amp; Income'!$E$11:$E$3510))</f>
        <v/>
      </c>
      <c r="BB173" s="51" t="str">
        <f>IF(OR($AZ173="", BA138=""), "", IFERROR(INDEX(Budgets!$V$28:$AG$52, MATCH($AZ173, Budgets!$D$28:$D$52, 0), MATCH(BA138, Budgets!$V$27:$AG$27, 0)), ""))</f>
        <v/>
      </c>
      <c r="BC173" s="51" t="str">
        <f>IF(OR($AZ173="", BA138=""), "", SUMIF('Actual Expenses &amp; Income'!$R$11:$R$3510, CONCATENATE($AZ173, " - ", BA138), 'Actual Expenses &amp; Income'!$F$11:$F$3510))</f>
        <v/>
      </c>
      <c r="BD173" s="51" t="str">
        <f>IF(OR($AZ173="", BA138=""), "", IFERROR(INDEX(Budgets!$V$11:$AG$20, MATCH($AZ173, Budgets!$D$11:$D$20, 0), MATCH(BA138, Budgets!$V$10:$AG$10, 0)), ""))</f>
        <v/>
      </c>
    </row>
    <row r="174" spans="1:5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Z174" s="13" t="str">
        <f>$AZ$98</f>
        <v/>
      </c>
      <c r="BA174" s="52" t="str">
        <f>IF(OR($AZ174="", BA138=""), "", SUMIF('Actual Expenses &amp; Income'!$R$11:$R$3510, CONCATENATE($AZ174, " - ", BA138), 'Actual Expenses &amp; Income'!$E$11:$E$3510))</f>
        <v/>
      </c>
      <c r="BB174" s="52" t="str">
        <f>IF(OR($AZ174="", BA138=""), "", IFERROR(INDEX(Budgets!$V$28:$AG$52, MATCH($AZ174, Budgets!$D$28:$D$52, 0), MATCH(BA138, Budgets!$V$27:$AG$27, 0)), ""))</f>
        <v/>
      </c>
      <c r="BC174" s="52" t="str">
        <f>IF(OR($AZ174="", BA138=""), "", SUMIF('Actual Expenses &amp; Income'!$R$11:$R$3510, CONCATENATE($AZ174, " - ", BA138), 'Actual Expenses &amp; Income'!$F$11:$F$3510))</f>
        <v/>
      </c>
      <c r="BD174" s="52" t="str">
        <f>IF(OR($AZ174="", BA138=""), "", IFERROR(INDEX(Budgets!$V$11:$AG$20, MATCH($AZ174, Budgets!$D$11:$D$20, 0), MATCH(BA138, Budgets!$V$10:$AG$10, 0)), ""))</f>
        <v/>
      </c>
    </row>
    <row r="175" spans="1:5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5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BA176" s="207" t="str">
        <f>$AZ$9</f>
        <v/>
      </c>
      <c r="BB176" s="208"/>
      <c r="BC176" s="208"/>
      <c r="BD176" s="209"/>
    </row>
    <row r="177" spans="1:5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BA177" s="10" t="s">
        <v>18</v>
      </c>
      <c r="BB177" s="10" t="s">
        <v>44</v>
      </c>
      <c r="BC177" s="10" t="s">
        <v>4</v>
      </c>
      <c r="BD177" s="10" t="s">
        <v>43</v>
      </c>
    </row>
    <row r="178" spans="1:5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Z178" s="11" t="str">
        <f>$AZ$64</f>
        <v/>
      </c>
      <c r="BA178" s="50" t="str">
        <f>IF(OR($AZ178="", BA176=""), "", SUMIF('Actual Expenses &amp; Income'!$R$11:$R$3510, CONCATENATE($AZ178, " - ", BA176), 'Actual Expenses &amp; Income'!$E$11:$E$3510))</f>
        <v/>
      </c>
      <c r="BB178" s="50" t="str">
        <f>IF(OR($AZ178="", BA176=""), "", IFERROR(INDEX(Budgets!$V$28:$AG$52, MATCH($AZ178, Budgets!$D$28:$D$52, 0), MATCH(BA176, Budgets!$V$27:$AG$27, 0)), ""))</f>
        <v/>
      </c>
      <c r="BC178" s="50" t="str">
        <f>IF(OR($AZ178="", BA176=""), "", SUMIF('Actual Expenses &amp; Income'!$R$11:$R$3510, CONCATENATE($AZ178, " - ", BA176), 'Actual Expenses &amp; Income'!$F$11:$F$3510))</f>
        <v/>
      </c>
      <c r="BD178" s="50" t="str">
        <f>IF(OR($AZ178="", BA176=""), "", IFERROR(INDEX(Budgets!$V$11:$AG$20, MATCH($AZ178, Budgets!$D$11:$D$20, 0), MATCH(BA176, Budgets!$V$10:$AG$10, 0)), ""))</f>
        <v/>
      </c>
    </row>
    <row r="179" spans="1:5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Z179" s="12" t="str">
        <f>$AZ$65</f>
        <v/>
      </c>
      <c r="BA179" s="51" t="str">
        <f>IF(OR($AZ179="", BA176=""), "", SUMIF('Actual Expenses &amp; Income'!$R$11:$R$3510, CONCATENATE($AZ179, " - ", BA176), 'Actual Expenses &amp; Income'!$E$11:$E$3510))</f>
        <v/>
      </c>
      <c r="BB179" s="51" t="str">
        <f>IF(OR($AZ179="", BA176=""), "", IFERROR(INDEX(Budgets!$V$28:$AG$52, MATCH($AZ179, Budgets!$D$28:$D$52, 0), MATCH(BA176, Budgets!$V$27:$AG$27, 0)), ""))</f>
        <v/>
      </c>
      <c r="BC179" s="51" t="str">
        <f>IF(OR($AZ179="", BA176=""), "", SUMIF('Actual Expenses &amp; Income'!$R$11:$R$3510, CONCATENATE($AZ179, " - ", BA176), 'Actual Expenses &amp; Income'!$F$11:$F$3510))</f>
        <v/>
      </c>
      <c r="BD179" s="51" t="str">
        <f>IF(OR($AZ179="", BA176=""), "", IFERROR(INDEX(Budgets!$V$11:$AG$20, MATCH($AZ179, Budgets!$D$11:$D$20, 0), MATCH(BA176, Budgets!$V$10:$AG$10, 0)), ""))</f>
        <v/>
      </c>
    </row>
    <row r="180" spans="1:5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Z180" s="12" t="str">
        <f>$AZ$66</f>
        <v/>
      </c>
      <c r="BA180" s="51" t="str">
        <f>IF(OR($AZ180="", BA176=""), "", SUMIF('Actual Expenses &amp; Income'!$R$11:$R$3510, CONCATENATE($AZ180, " - ", BA176), 'Actual Expenses &amp; Income'!$E$11:$E$3510))</f>
        <v/>
      </c>
      <c r="BB180" s="51" t="str">
        <f>IF(OR($AZ180="", BA176=""), "", IFERROR(INDEX(Budgets!$V$28:$AG$52, MATCH($AZ180, Budgets!$D$28:$D$52, 0), MATCH(BA176, Budgets!$V$27:$AG$27, 0)), ""))</f>
        <v/>
      </c>
      <c r="BC180" s="51" t="str">
        <f>IF(OR($AZ180="", BA176=""), "", SUMIF('Actual Expenses &amp; Income'!$R$11:$R$3510, CONCATENATE($AZ180, " - ", BA176), 'Actual Expenses &amp; Income'!$F$11:$F$3510))</f>
        <v/>
      </c>
      <c r="BD180" s="51" t="str">
        <f>IF(OR($AZ180="", BA176=""), "", IFERROR(INDEX(Budgets!$V$11:$AG$20, MATCH($AZ180, Budgets!$D$11:$D$20, 0), MATCH(BA176, Budgets!$V$10:$AG$10, 0)), ""))</f>
        <v/>
      </c>
    </row>
    <row r="181" spans="1:5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Z181" s="12" t="str">
        <f>$AZ$67</f>
        <v/>
      </c>
      <c r="BA181" s="51" t="str">
        <f>IF(OR($AZ181="", BA176=""), "", SUMIF('Actual Expenses &amp; Income'!$R$11:$R$3510, CONCATENATE($AZ181, " - ", BA176), 'Actual Expenses &amp; Income'!$E$11:$E$3510))</f>
        <v/>
      </c>
      <c r="BB181" s="51" t="str">
        <f>IF(OR($AZ181="", BA176=""), "", IFERROR(INDEX(Budgets!$V$28:$AG$52, MATCH($AZ181, Budgets!$D$28:$D$52, 0), MATCH(BA176, Budgets!$V$27:$AG$27, 0)), ""))</f>
        <v/>
      </c>
      <c r="BC181" s="51" t="str">
        <f>IF(OR($AZ181="", BA176=""), "", SUMIF('Actual Expenses &amp; Income'!$R$11:$R$3510, CONCATENATE($AZ181, " - ", BA176), 'Actual Expenses &amp; Income'!$F$11:$F$3510))</f>
        <v/>
      </c>
      <c r="BD181" s="51" t="str">
        <f>IF(OR($AZ181="", BA176=""), "", IFERROR(INDEX(Budgets!$V$11:$AG$20, MATCH($AZ181, Budgets!$D$11:$D$20, 0), MATCH(BA176, Budgets!$V$10:$AG$10, 0)), ""))</f>
        <v/>
      </c>
    </row>
    <row r="182" spans="1:5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Z182" s="12" t="str">
        <f>$AZ$68</f>
        <v/>
      </c>
      <c r="BA182" s="51" t="str">
        <f>IF(OR($AZ182="", BA176=""), "", SUMIF('Actual Expenses &amp; Income'!$R$11:$R$3510, CONCATENATE($AZ182, " - ", BA176), 'Actual Expenses &amp; Income'!$E$11:$E$3510))</f>
        <v/>
      </c>
      <c r="BB182" s="51" t="str">
        <f>IF(OR($AZ182="", BA176=""), "", IFERROR(INDEX(Budgets!$V$28:$AG$52, MATCH($AZ182, Budgets!$D$28:$D$52, 0), MATCH(BA176, Budgets!$V$27:$AG$27, 0)), ""))</f>
        <v/>
      </c>
      <c r="BC182" s="51" t="str">
        <f>IF(OR($AZ182="", BA176=""), "", SUMIF('Actual Expenses &amp; Income'!$R$11:$R$3510, CONCATENATE($AZ182, " - ", BA176), 'Actual Expenses &amp; Income'!$F$11:$F$3510))</f>
        <v/>
      </c>
      <c r="BD182" s="51" t="str">
        <f>IF(OR($AZ182="", BA176=""), "", IFERROR(INDEX(Budgets!$V$11:$AG$20, MATCH($AZ182, Budgets!$D$11:$D$20, 0), MATCH(BA176, Budgets!$V$10:$AG$10, 0)), ""))</f>
        <v/>
      </c>
    </row>
    <row r="183" spans="1:5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Z183" s="12" t="str">
        <f>$AZ$69</f>
        <v/>
      </c>
      <c r="BA183" s="51" t="str">
        <f>IF(OR($AZ183="", BA176=""), "", SUMIF('Actual Expenses &amp; Income'!$R$11:$R$3510, CONCATENATE($AZ183, " - ", BA176), 'Actual Expenses &amp; Income'!$E$11:$E$3510))</f>
        <v/>
      </c>
      <c r="BB183" s="51" t="str">
        <f>IF(OR($AZ183="", BA176=""), "", IFERROR(INDEX(Budgets!$V$28:$AG$52, MATCH($AZ183, Budgets!$D$28:$D$52, 0), MATCH(BA176, Budgets!$V$27:$AG$27, 0)), ""))</f>
        <v/>
      </c>
      <c r="BC183" s="51" t="str">
        <f>IF(OR($AZ183="", BA176=""), "", SUMIF('Actual Expenses &amp; Income'!$R$11:$R$3510, CONCATENATE($AZ183, " - ", BA176), 'Actual Expenses &amp; Income'!$F$11:$F$3510))</f>
        <v/>
      </c>
      <c r="BD183" s="51" t="str">
        <f>IF(OR($AZ183="", BA176=""), "", IFERROR(INDEX(Budgets!$V$11:$AG$20, MATCH($AZ183, Budgets!$D$11:$D$20, 0), MATCH(BA176, Budgets!$V$10:$AG$10, 0)), ""))</f>
        <v/>
      </c>
    </row>
    <row r="184" spans="1:5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Z184" s="12" t="str">
        <f>$AZ$70</f>
        <v/>
      </c>
      <c r="BA184" s="51" t="str">
        <f>IF(OR($AZ184="", BA176=""), "", SUMIF('Actual Expenses &amp; Income'!$R$11:$R$3510, CONCATENATE($AZ184, " - ", BA176), 'Actual Expenses &amp; Income'!$E$11:$E$3510))</f>
        <v/>
      </c>
      <c r="BB184" s="51" t="str">
        <f>IF(OR($AZ184="", BA176=""), "", IFERROR(INDEX(Budgets!$V$28:$AG$52, MATCH($AZ184, Budgets!$D$28:$D$52, 0), MATCH(BA176, Budgets!$V$27:$AG$27, 0)), ""))</f>
        <v/>
      </c>
      <c r="BC184" s="51" t="str">
        <f>IF(OR($AZ184="", BA176=""), "", SUMIF('Actual Expenses &amp; Income'!$R$11:$R$3510, CONCATENATE($AZ184, " - ", BA176), 'Actual Expenses &amp; Income'!$F$11:$F$3510))</f>
        <v/>
      </c>
      <c r="BD184" s="51" t="str">
        <f>IF(OR($AZ184="", BA176=""), "", IFERROR(INDEX(Budgets!$V$11:$AG$20, MATCH($AZ184, Budgets!$D$11:$D$20, 0), MATCH(BA176, Budgets!$V$10:$AG$10, 0)), ""))</f>
        <v/>
      </c>
    </row>
    <row r="185" spans="1:5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Z185" s="12" t="str">
        <f>$AZ$71</f>
        <v/>
      </c>
      <c r="BA185" s="51" t="str">
        <f>IF(OR($AZ185="", BA176=""), "", SUMIF('Actual Expenses &amp; Income'!$R$11:$R$3510, CONCATENATE($AZ185, " - ", BA176), 'Actual Expenses &amp; Income'!$E$11:$E$3510))</f>
        <v/>
      </c>
      <c r="BB185" s="51" t="str">
        <f>IF(OR($AZ185="", BA176=""), "", IFERROR(INDEX(Budgets!$V$28:$AG$52, MATCH($AZ185, Budgets!$D$28:$D$52, 0), MATCH(BA176, Budgets!$V$27:$AG$27, 0)), ""))</f>
        <v/>
      </c>
      <c r="BC185" s="51" t="str">
        <f>IF(OR($AZ185="", BA176=""), "", SUMIF('Actual Expenses &amp; Income'!$R$11:$R$3510, CONCATENATE($AZ185, " - ", BA176), 'Actual Expenses &amp; Income'!$F$11:$F$3510))</f>
        <v/>
      </c>
      <c r="BD185" s="51" t="str">
        <f>IF(OR($AZ185="", BA176=""), "", IFERROR(INDEX(Budgets!$V$11:$AG$20, MATCH($AZ185, Budgets!$D$11:$D$20, 0), MATCH(BA176, Budgets!$V$10:$AG$10, 0)), ""))</f>
        <v/>
      </c>
    </row>
    <row r="186" spans="1:5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Z186" s="12" t="str">
        <f>$AZ$72</f>
        <v/>
      </c>
      <c r="BA186" s="51" t="str">
        <f>IF(OR($AZ186="", BA176=""), "", SUMIF('Actual Expenses &amp; Income'!$R$11:$R$3510, CONCATENATE($AZ186, " - ", BA176), 'Actual Expenses &amp; Income'!$E$11:$E$3510))</f>
        <v/>
      </c>
      <c r="BB186" s="51" t="str">
        <f>IF(OR($AZ186="", BA176=""), "", IFERROR(INDEX(Budgets!$V$28:$AG$52, MATCH($AZ186, Budgets!$D$28:$D$52, 0), MATCH(BA176, Budgets!$V$27:$AG$27, 0)), ""))</f>
        <v/>
      </c>
      <c r="BC186" s="51" t="str">
        <f>IF(OR($AZ186="", BA176=""), "", SUMIF('Actual Expenses &amp; Income'!$R$11:$R$3510, CONCATENATE($AZ186, " - ", BA176), 'Actual Expenses &amp; Income'!$F$11:$F$3510))</f>
        <v/>
      </c>
      <c r="BD186" s="51" t="str">
        <f>IF(OR($AZ186="", BA176=""), "", IFERROR(INDEX(Budgets!$V$11:$AG$20, MATCH($AZ186, Budgets!$D$11:$D$20, 0), MATCH(BA176, Budgets!$V$10:$AG$10, 0)), ""))</f>
        <v/>
      </c>
    </row>
    <row r="187" spans="1:5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Z187" s="13" t="str">
        <f>$AZ$73</f>
        <v/>
      </c>
      <c r="BA187" s="51" t="str">
        <f>IF(OR($AZ187="", BA176=""), "", SUMIF('Actual Expenses &amp; Income'!$R$11:$R$3510, CONCATENATE($AZ187, " - ", BA176), 'Actual Expenses &amp; Income'!$E$11:$E$3510))</f>
        <v/>
      </c>
      <c r="BB187" s="51" t="str">
        <f>IF(OR($AZ187="", BA176=""), "", IFERROR(INDEX(Budgets!$V$28:$AG$52, MATCH($AZ187, Budgets!$D$28:$D$52, 0), MATCH(BA176, Budgets!$V$27:$AG$27, 0)), ""))</f>
        <v/>
      </c>
      <c r="BC187" s="51" t="str">
        <f>IF(OR($AZ187="", BA176=""), "", SUMIF('Actual Expenses &amp; Income'!$R$11:$R$3510, CONCATENATE($AZ187, " - ", BA176), 'Actual Expenses &amp; Income'!$F$11:$F$3510))</f>
        <v/>
      </c>
      <c r="BD187" s="51" t="str">
        <f>IF(OR($AZ187="", BA176=""), "", IFERROR(INDEX(Budgets!$V$11:$AG$20, MATCH($AZ187, Budgets!$D$11:$D$20, 0), MATCH(BA176, Budgets!$V$10:$AG$10, 0)), ""))</f>
        <v/>
      </c>
    </row>
    <row r="188" spans="1:5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Z188" s="11" t="str">
        <f>$AZ$74</f>
        <v/>
      </c>
      <c r="BA188" s="51" t="str">
        <f>IF(OR($AZ188="", BA176=""), "", SUMIF('Actual Expenses &amp; Income'!$R$11:$R$3510, CONCATENATE($AZ188, " - ", BA176), 'Actual Expenses &amp; Income'!$E$11:$E$3510))</f>
        <v/>
      </c>
      <c r="BB188" s="51" t="str">
        <f>IF(OR($AZ188="", BA176=""), "", IFERROR(INDEX(Budgets!$V$28:$AG$52, MATCH($AZ188, Budgets!$D$28:$D$52, 0), MATCH(BA176, Budgets!$V$27:$AG$27, 0)), ""))</f>
        <v/>
      </c>
      <c r="BC188" s="51" t="str">
        <f>IF(OR($AZ188="", BA176=""), "", SUMIF('Actual Expenses &amp; Income'!$R$11:$R$3510, CONCATENATE($AZ188, " - ", BA176), 'Actual Expenses &amp; Income'!$F$11:$F$3510))</f>
        <v/>
      </c>
      <c r="BD188" s="51" t="str">
        <f>IF(OR($AZ188="", BA176=""), "", IFERROR(INDEX(Budgets!$V$11:$AG$20, MATCH($AZ188, Budgets!$D$11:$D$20, 0), MATCH(BA176, Budgets!$V$10:$AG$10, 0)), ""))</f>
        <v/>
      </c>
    </row>
    <row r="189" spans="1:5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Z189" s="12" t="str">
        <f>$AZ$75</f>
        <v/>
      </c>
      <c r="BA189" s="51" t="str">
        <f>IF(OR($AZ189="", BA176=""), "", SUMIF('Actual Expenses &amp; Income'!$R$11:$R$3510, CONCATENATE($AZ189, " - ", BA176), 'Actual Expenses &amp; Income'!$E$11:$E$3510))</f>
        <v/>
      </c>
      <c r="BB189" s="51" t="str">
        <f>IF(OR($AZ189="", BA176=""), "", IFERROR(INDEX(Budgets!$V$28:$AG$52, MATCH($AZ189, Budgets!$D$28:$D$52, 0), MATCH(BA176, Budgets!$V$27:$AG$27, 0)), ""))</f>
        <v/>
      </c>
      <c r="BC189" s="51" t="str">
        <f>IF(OR($AZ189="", BA176=""), "", SUMIF('Actual Expenses &amp; Income'!$R$11:$R$3510, CONCATENATE($AZ189, " - ", BA176), 'Actual Expenses &amp; Income'!$F$11:$F$3510))</f>
        <v/>
      </c>
      <c r="BD189" s="51" t="str">
        <f>IF(OR($AZ189="", BA176=""), "", IFERROR(INDEX(Budgets!$V$11:$AG$20, MATCH($AZ189, Budgets!$D$11:$D$20, 0), MATCH(BA176, Budgets!$V$10:$AG$10, 0)), ""))</f>
        <v/>
      </c>
    </row>
    <row r="190" spans="1:5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Z190" s="12" t="str">
        <f>$AZ$76</f>
        <v/>
      </c>
      <c r="BA190" s="51" t="str">
        <f>IF(OR($AZ190="", BA176=""), "", SUMIF('Actual Expenses &amp; Income'!$R$11:$R$3510, CONCATENATE($AZ190, " - ", BA176), 'Actual Expenses &amp; Income'!$E$11:$E$3510))</f>
        <v/>
      </c>
      <c r="BB190" s="51" t="str">
        <f>IF(OR($AZ190="", BA176=""), "", IFERROR(INDEX(Budgets!$V$28:$AG$52, MATCH($AZ190, Budgets!$D$28:$D$52, 0), MATCH(BA176, Budgets!$V$27:$AG$27, 0)), ""))</f>
        <v/>
      </c>
      <c r="BC190" s="51" t="str">
        <f>IF(OR($AZ190="", BA176=""), "", SUMIF('Actual Expenses &amp; Income'!$R$11:$R$3510, CONCATENATE($AZ190, " - ", BA176), 'Actual Expenses &amp; Income'!$F$11:$F$3510))</f>
        <v/>
      </c>
      <c r="BD190" s="51" t="str">
        <f>IF(OR($AZ190="", BA176=""), "", IFERROR(INDEX(Budgets!$V$11:$AG$20, MATCH($AZ190, Budgets!$D$11:$D$20, 0), MATCH(BA176, Budgets!$V$10:$AG$10, 0)), ""))</f>
        <v/>
      </c>
    </row>
    <row r="191" spans="1:5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Z191" s="12" t="str">
        <f>$AZ$77</f>
        <v/>
      </c>
      <c r="BA191" s="51" t="str">
        <f>IF(OR($AZ191="", BA176=""), "", SUMIF('Actual Expenses &amp; Income'!$R$11:$R$3510, CONCATENATE($AZ191, " - ", BA176), 'Actual Expenses &amp; Income'!$E$11:$E$3510))</f>
        <v/>
      </c>
      <c r="BB191" s="51" t="str">
        <f>IF(OR($AZ191="", BA176=""), "", IFERROR(INDEX(Budgets!$V$28:$AG$52, MATCH($AZ191, Budgets!$D$28:$D$52, 0), MATCH(BA176, Budgets!$V$27:$AG$27, 0)), ""))</f>
        <v/>
      </c>
      <c r="BC191" s="51" t="str">
        <f>IF(OR($AZ191="", BA176=""), "", SUMIF('Actual Expenses &amp; Income'!$R$11:$R$3510, CONCATENATE($AZ191, " - ", BA176), 'Actual Expenses &amp; Income'!$F$11:$F$3510))</f>
        <v/>
      </c>
      <c r="BD191" s="51" t="str">
        <f>IF(OR($AZ191="", BA176=""), "", IFERROR(INDEX(Budgets!$V$11:$AG$20, MATCH($AZ191, Budgets!$D$11:$D$20, 0), MATCH(BA176, Budgets!$V$10:$AG$10, 0)), ""))</f>
        <v/>
      </c>
    </row>
    <row r="192" spans="1:5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Z192" s="12" t="str">
        <f>$AZ$78</f>
        <v/>
      </c>
      <c r="BA192" s="51" t="str">
        <f>IF(OR($AZ192="", BA176=""), "", SUMIF('Actual Expenses &amp; Income'!$R$11:$R$3510, CONCATENATE($AZ192, " - ", BA176), 'Actual Expenses &amp; Income'!$E$11:$E$3510))</f>
        <v/>
      </c>
      <c r="BB192" s="51" t="str">
        <f>IF(OR($AZ192="", BA176=""), "", IFERROR(INDEX(Budgets!$V$28:$AG$52, MATCH($AZ192, Budgets!$D$28:$D$52, 0), MATCH(BA176, Budgets!$V$27:$AG$27, 0)), ""))</f>
        <v/>
      </c>
      <c r="BC192" s="51" t="str">
        <f>IF(OR($AZ192="", BA176=""), "", SUMIF('Actual Expenses &amp; Income'!$R$11:$R$3510, CONCATENATE($AZ192, " - ", BA176), 'Actual Expenses &amp; Income'!$F$11:$F$3510))</f>
        <v/>
      </c>
      <c r="BD192" s="51" t="str">
        <f>IF(OR($AZ192="", BA176=""), "", IFERROR(INDEX(Budgets!$V$11:$AG$20, MATCH($AZ192, Budgets!$D$11:$D$20, 0), MATCH(BA176, Budgets!$V$10:$AG$10, 0)), ""))</f>
        <v/>
      </c>
    </row>
    <row r="193" spans="1:5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Z193" s="12" t="str">
        <f>$AZ$79</f>
        <v/>
      </c>
      <c r="BA193" s="51" t="str">
        <f>IF(OR($AZ193="", BA176=""), "", SUMIF('Actual Expenses &amp; Income'!$R$11:$R$3510, CONCATENATE($AZ193, " - ", BA176), 'Actual Expenses &amp; Income'!$E$11:$E$3510))</f>
        <v/>
      </c>
      <c r="BB193" s="51" t="str">
        <f>IF(OR($AZ193="", BA176=""), "", IFERROR(INDEX(Budgets!$V$28:$AG$52, MATCH($AZ193, Budgets!$D$28:$D$52, 0), MATCH(BA176, Budgets!$V$27:$AG$27, 0)), ""))</f>
        <v/>
      </c>
      <c r="BC193" s="51" t="str">
        <f>IF(OR($AZ193="", BA176=""), "", SUMIF('Actual Expenses &amp; Income'!$R$11:$R$3510, CONCATENATE($AZ193, " - ", BA176), 'Actual Expenses &amp; Income'!$F$11:$F$3510))</f>
        <v/>
      </c>
      <c r="BD193" s="51" t="str">
        <f>IF(OR($AZ193="", BA176=""), "", IFERROR(INDEX(Budgets!$V$11:$AG$20, MATCH($AZ193, Budgets!$D$11:$D$20, 0), MATCH(BA176, Budgets!$V$10:$AG$10, 0)), ""))</f>
        <v/>
      </c>
    </row>
    <row r="194" spans="1:5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Z194" s="12" t="str">
        <f>$AZ$80</f>
        <v/>
      </c>
      <c r="BA194" s="51" t="str">
        <f>IF(OR($AZ194="", BA176=""), "", SUMIF('Actual Expenses &amp; Income'!$R$11:$R$3510, CONCATENATE($AZ194, " - ", BA176), 'Actual Expenses &amp; Income'!$E$11:$E$3510))</f>
        <v/>
      </c>
      <c r="BB194" s="51" t="str">
        <f>IF(OR($AZ194="", BA176=""), "", IFERROR(INDEX(Budgets!$V$28:$AG$52, MATCH($AZ194, Budgets!$D$28:$D$52, 0), MATCH(BA176, Budgets!$V$27:$AG$27, 0)), ""))</f>
        <v/>
      </c>
      <c r="BC194" s="51" t="str">
        <f>IF(OR($AZ194="", BA176=""), "", SUMIF('Actual Expenses &amp; Income'!$R$11:$R$3510, CONCATENATE($AZ194, " - ", BA176), 'Actual Expenses &amp; Income'!$F$11:$F$3510))</f>
        <v/>
      </c>
      <c r="BD194" s="51" t="str">
        <f>IF(OR($AZ194="", BA176=""), "", IFERROR(INDEX(Budgets!$V$11:$AG$20, MATCH($AZ194, Budgets!$D$11:$D$20, 0), MATCH(BA176, Budgets!$V$10:$AG$10, 0)), ""))</f>
        <v/>
      </c>
    </row>
    <row r="195" spans="1:5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Z195" s="12" t="str">
        <f>$AZ$81</f>
        <v/>
      </c>
      <c r="BA195" s="51" t="str">
        <f>IF(OR($AZ195="", BA176=""), "", SUMIF('Actual Expenses &amp; Income'!$R$11:$R$3510, CONCATENATE($AZ195, " - ", BA176), 'Actual Expenses &amp; Income'!$E$11:$E$3510))</f>
        <v/>
      </c>
      <c r="BB195" s="51" t="str">
        <f>IF(OR($AZ195="", BA176=""), "", IFERROR(INDEX(Budgets!$V$28:$AG$52, MATCH($AZ195, Budgets!$D$28:$D$52, 0), MATCH(BA176, Budgets!$V$27:$AG$27, 0)), ""))</f>
        <v/>
      </c>
      <c r="BC195" s="51" t="str">
        <f>IF(OR($AZ195="", BA176=""), "", SUMIF('Actual Expenses &amp; Income'!$R$11:$R$3510, CONCATENATE($AZ195, " - ", BA176), 'Actual Expenses &amp; Income'!$F$11:$F$3510))</f>
        <v/>
      </c>
      <c r="BD195" s="51" t="str">
        <f>IF(OR($AZ195="", BA176=""), "", IFERROR(INDEX(Budgets!$V$11:$AG$20, MATCH($AZ195, Budgets!$D$11:$D$20, 0), MATCH(BA176, Budgets!$V$10:$AG$10, 0)), ""))</f>
        <v/>
      </c>
    </row>
    <row r="196" spans="1:5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Z196" s="12" t="str">
        <f>$AZ$82</f>
        <v/>
      </c>
      <c r="BA196" s="51" t="str">
        <f>IF(OR($AZ196="", BA176=""), "", SUMIF('Actual Expenses &amp; Income'!$R$11:$R$3510, CONCATENATE($AZ196, " - ", BA176), 'Actual Expenses &amp; Income'!$E$11:$E$3510))</f>
        <v/>
      </c>
      <c r="BB196" s="51" t="str">
        <f>IF(OR($AZ196="", BA176=""), "", IFERROR(INDEX(Budgets!$V$28:$AG$52, MATCH($AZ196, Budgets!$D$28:$D$52, 0), MATCH(BA176, Budgets!$V$27:$AG$27, 0)), ""))</f>
        <v/>
      </c>
      <c r="BC196" s="51" t="str">
        <f>IF(OR($AZ196="", BA176=""), "", SUMIF('Actual Expenses &amp; Income'!$R$11:$R$3510, CONCATENATE($AZ196, " - ", BA176), 'Actual Expenses &amp; Income'!$F$11:$F$3510))</f>
        <v/>
      </c>
      <c r="BD196" s="51" t="str">
        <f>IF(OR($AZ196="", BA176=""), "", IFERROR(INDEX(Budgets!$V$11:$AG$20, MATCH($AZ196, Budgets!$D$11:$D$20, 0), MATCH(BA176, Budgets!$V$10:$AG$10, 0)), ""))</f>
        <v/>
      </c>
    </row>
    <row r="197" spans="1:5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Z197" s="12" t="str">
        <f>$AZ$83</f>
        <v/>
      </c>
      <c r="BA197" s="51" t="str">
        <f>IF(OR($AZ197="", BA176=""), "", SUMIF('Actual Expenses &amp; Income'!$R$11:$R$3510, CONCATENATE($AZ197, " - ", BA176), 'Actual Expenses &amp; Income'!$E$11:$E$3510))</f>
        <v/>
      </c>
      <c r="BB197" s="51" t="str">
        <f>IF(OR($AZ197="", BA176=""), "", IFERROR(INDEX(Budgets!$V$28:$AG$52, MATCH($AZ197, Budgets!$D$28:$D$52, 0), MATCH(BA176, Budgets!$V$27:$AG$27, 0)), ""))</f>
        <v/>
      </c>
      <c r="BC197" s="51" t="str">
        <f>IF(OR($AZ197="", BA176=""), "", SUMIF('Actual Expenses &amp; Income'!$R$11:$R$3510, CONCATENATE($AZ197, " - ", BA176), 'Actual Expenses &amp; Income'!$F$11:$F$3510))</f>
        <v/>
      </c>
      <c r="BD197" s="51" t="str">
        <f>IF(OR($AZ197="", BA176=""), "", IFERROR(INDEX(Budgets!$V$11:$AG$20, MATCH($AZ197, Budgets!$D$11:$D$20, 0), MATCH(BA176, Budgets!$V$10:$AG$10, 0)), ""))</f>
        <v/>
      </c>
    </row>
    <row r="198" spans="1:5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Z198" s="12" t="str">
        <f>$AZ$84</f>
        <v/>
      </c>
      <c r="BA198" s="51" t="str">
        <f>IF(OR($AZ198="", BA176=""), "", SUMIF('Actual Expenses &amp; Income'!$R$11:$R$3510, CONCATENATE($AZ198, " - ", BA176), 'Actual Expenses &amp; Income'!$E$11:$E$3510))</f>
        <v/>
      </c>
      <c r="BB198" s="51" t="str">
        <f>IF(OR($AZ198="", BA176=""), "", IFERROR(INDEX(Budgets!$V$28:$AG$52, MATCH($AZ198, Budgets!$D$28:$D$52, 0), MATCH(BA176, Budgets!$V$27:$AG$27, 0)), ""))</f>
        <v/>
      </c>
      <c r="BC198" s="51" t="str">
        <f>IF(OR($AZ198="", BA176=""), "", SUMIF('Actual Expenses &amp; Income'!$R$11:$R$3510, CONCATENATE($AZ198, " - ", BA176), 'Actual Expenses &amp; Income'!$F$11:$F$3510))</f>
        <v/>
      </c>
      <c r="BD198" s="51" t="str">
        <f>IF(OR($AZ198="", BA176=""), "", IFERROR(INDEX(Budgets!$V$11:$AG$20, MATCH($AZ198, Budgets!$D$11:$D$20, 0), MATCH(BA176, Budgets!$V$10:$AG$10, 0)), ""))</f>
        <v/>
      </c>
    </row>
    <row r="199" spans="1:5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Z199" s="12" t="str">
        <f>$AZ$85</f>
        <v/>
      </c>
      <c r="BA199" s="51" t="str">
        <f>IF(OR($AZ199="", BA176=""), "", SUMIF('Actual Expenses &amp; Income'!$R$11:$R$3510, CONCATENATE($AZ199, " - ", BA176), 'Actual Expenses &amp; Income'!$E$11:$E$3510))</f>
        <v/>
      </c>
      <c r="BB199" s="51" t="str">
        <f>IF(OR($AZ199="", BA176=""), "", IFERROR(INDEX(Budgets!$V$28:$AG$52, MATCH($AZ199, Budgets!$D$28:$D$52, 0), MATCH(BA176, Budgets!$V$27:$AG$27, 0)), ""))</f>
        <v/>
      </c>
      <c r="BC199" s="51" t="str">
        <f>IF(OR($AZ199="", BA176=""), "", SUMIF('Actual Expenses &amp; Income'!$R$11:$R$3510, CONCATENATE($AZ199, " - ", BA176), 'Actual Expenses &amp; Income'!$F$11:$F$3510))</f>
        <v/>
      </c>
      <c r="BD199" s="51" t="str">
        <f>IF(OR($AZ199="", BA176=""), "", IFERROR(INDEX(Budgets!$V$11:$AG$20, MATCH($AZ199, Budgets!$D$11:$D$20, 0), MATCH(BA176, Budgets!$V$10:$AG$10, 0)), ""))</f>
        <v/>
      </c>
    </row>
    <row r="200" spans="1:5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Z200" s="12" t="str">
        <f>$AZ$86</f>
        <v/>
      </c>
      <c r="BA200" s="51" t="str">
        <f>IF(OR($AZ200="", BA176=""), "", SUMIF('Actual Expenses &amp; Income'!$R$11:$R$3510, CONCATENATE($AZ200, " - ", BA176), 'Actual Expenses &amp; Income'!$E$11:$E$3510))</f>
        <v/>
      </c>
      <c r="BB200" s="51" t="str">
        <f>IF(OR($AZ200="", BA176=""), "", IFERROR(INDEX(Budgets!$V$28:$AG$52, MATCH($AZ200, Budgets!$D$28:$D$52, 0), MATCH(BA176, Budgets!$V$27:$AG$27, 0)), ""))</f>
        <v/>
      </c>
      <c r="BC200" s="51" t="str">
        <f>IF(OR($AZ200="", BA176=""), "", SUMIF('Actual Expenses &amp; Income'!$R$11:$R$3510, CONCATENATE($AZ200, " - ", BA176), 'Actual Expenses &amp; Income'!$F$11:$F$3510))</f>
        <v/>
      </c>
      <c r="BD200" s="51" t="str">
        <f>IF(OR($AZ200="", BA176=""), "", IFERROR(INDEX(Budgets!$V$11:$AG$20, MATCH($AZ200, Budgets!$D$11:$D$20, 0), MATCH(BA176, Budgets!$V$10:$AG$10, 0)), ""))</f>
        <v/>
      </c>
    </row>
    <row r="201" spans="1:5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Z201" s="12" t="str">
        <f>$AZ$87</f>
        <v/>
      </c>
      <c r="BA201" s="51" t="str">
        <f>IF(OR($AZ201="", BA176=""), "", SUMIF('Actual Expenses &amp; Income'!$R$11:$R$3510, CONCATENATE($AZ201, " - ", BA176), 'Actual Expenses &amp; Income'!$E$11:$E$3510))</f>
        <v/>
      </c>
      <c r="BB201" s="51" t="str">
        <f>IF(OR($AZ201="", BA176=""), "", IFERROR(INDEX(Budgets!$V$28:$AG$52, MATCH($AZ201, Budgets!$D$28:$D$52, 0), MATCH(BA176, Budgets!$V$27:$AG$27, 0)), ""))</f>
        <v/>
      </c>
      <c r="BC201" s="51" t="str">
        <f>IF(OR($AZ201="", BA176=""), "", SUMIF('Actual Expenses &amp; Income'!$R$11:$R$3510, CONCATENATE($AZ201, " - ", BA176), 'Actual Expenses &amp; Income'!$F$11:$F$3510))</f>
        <v/>
      </c>
      <c r="BD201" s="51" t="str">
        <f>IF(OR($AZ201="", BA176=""), "", IFERROR(INDEX(Budgets!$V$11:$AG$20, MATCH($AZ201, Budgets!$D$11:$D$20, 0), MATCH(BA176, Budgets!$V$10:$AG$10, 0)), ""))</f>
        <v/>
      </c>
    </row>
    <row r="202" spans="1:5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Z202" s="12" t="str">
        <f>$AZ$88</f>
        <v/>
      </c>
      <c r="BA202" s="51" t="str">
        <f>IF(OR($AZ202="", BA176=""), "", SUMIF('Actual Expenses &amp; Income'!$R$11:$R$3510, CONCATENATE($AZ202, " - ", BA176), 'Actual Expenses &amp; Income'!$E$11:$E$3510))</f>
        <v/>
      </c>
      <c r="BB202" s="51" t="str">
        <f>IF(OR($AZ202="", BA176=""), "", IFERROR(INDEX(Budgets!$V$28:$AG$52, MATCH($AZ202, Budgets!$D$28:$D$52, 0), MATCH(BA176, Budgets!$V$27:$AG$27, 0)), ""))</f>
        <v/>
      </c>
      <c r="BC202" s="51" t="str">
        <f>IF(OR($AZ202="", BA176=""), "", SUMIF('Actual Expenses &amp; Income'!$R$11:$R$3510, CONCATENATE($AZ202, " - ", BA176), 'Actual Expenses &amp; Income'!$F$11:$F$3510))</f>
        <v/>
      </c>
      <c r="BD202" s="51" t="str">
        <f>IF(OR($AZ202="", BA176=""), "", IFERROR(INDEX(Budgets!$V$11:$AG$20, MATCH($AZ202, Budgets!$D$11:$D$20, 0), MATCH(BA176, Budgets!$V$10:$AG$10, 0)), ""))</f>
        <v/>
      </c>
    </row>
    <row r="203" spans="1:5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Z203" s="12" t="str">
        <f>$AZ$89</f>
        <v/>
      </c>
      <c r="BA203" s="51" t="str">
        <f>IF(OR($AZ203="", BA176=""), "", SUMIF('Actual Expenses &amp; Income'!$R$11:$R$3510, CONCATENATE($AZ203, " - ", BA176), 'Actual Expenses &amp; Income'!$E$11:$E$3510))</f>
        <v/>
      </c>
      <c r="BB203" s="51" t="str">
        <f>IF(OR($AZ203="", BA176=""), "", IFERROR(INDEX(Budgets!$V$28:$AG$52, MATCH($AZ203, Budgets!$D$28:$D$52, 0), MATCH(BA176, Budgets!$V$27:$AG$27, 0)), ""))</f>
        <v/>
      </c>
      <c r="BC203" s="51" t="str">
        <f>IF(OR($AZ203="", BA176=""), "", SUMIF('Actual Expenses &amp; Income'!$R$11:$R$3510, CONCATENATE($AZ203, " - ", BA176), 'Actual Expenses &amp; Income'!$F$11:$F$3510))</f>
        <v/>
      </c>
      <c r="BD203" s="51" t="str">
        <f>IF(OR($AZ203="", BA176=""), "", IFERROR(INDEX(Budgets!$V$11:$AG$20, MATCH($AZ203, Budgets!$D$11:$D$20, 0), MATCH(BA176, Budgets!$V$10:$AG$10, 0)), ""))</f>
        <v/>
      </c>
    </row>
    <row r="204" spans="1:5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Z204" s="12" t="str">
        <f>$AZ$90</f>
        <v/>
      </c>
      <c r="BA204" s="51" t="str">
        <f>IF(OR($AZ204="", BA176=""), "", SUMIF('Actual Expenses &amp; Income'!$R$11:$R$3510, CONCATENATE($AZ204, " - ", BA176), 'Actual Expenses &amp; Income'!$E$11:$E$3510))</f>
        <v/>
      </c>
      <c r="BB204" s="51" t="str">
        <f>IF(OR($AZ204="", BA176=""), "", IFERROR(INDEX(Budgets!$V$28:$AG$52, MATCH($AZ204, Budgets!$D$28:$D$52, 0), MATCH(BA176, Budgets!$V$27:$AG$27, 0)), ""))</f>
        <v/>
      </c>
      <c r="BC204" s="51" t="str">
        <f>IF(OR($AZ204="", BA176=""), "", SUMIF('Actual Expenses &amp; Income'!$R$11:$R$3510, CONCATENATE($AZ204, " - ", BA176), 'Actual Expenses &amp; Income'!$F$11:$F$3510))</f>
        <v/>
      </c>
      <c r="BD204" s="51" t="str">
        <f>IF(OR($AZ204="", BA176=""), "", IFERROR(INDEX(Budgets!$V$11:$AG$20, MATCH($AZ204, Budgets!$D$11:$D$20, 0), MATCH(BA176, Budgets!$V$10:$AG$10, 0)), ""))</f>
        <v/>
      </c>
    </row>
    <row r="205" spans="1:5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Z205" s="12" t="str">
        <f>$AZ$91</f>
        <v/>
      </c>
      <c r="BA205" s="51" t="str">
        <f>IF(OR($AZ205="", BA176=""), "", SUMIF('Actual Expenses &amp; Income'!$R$11:$R$3510, CONCATENATE($AZ205, " - ", BA176), 'Actual Expenses &amp; Income'!$E$11:$E$3510))</f>
        <v/>
      </c>
      <c r="BB205" s="51" t="str">
        <f>IF(OR($AZ205="", BA176=""), "", IFERROR(INDEX(Budgets!$V$28:$AG$52, MATCH($AZ205, Budgets!$D$28:$D$52, 0), MATCH(BA176, Budgets!$V$27:$AG$27, 0)), ""))</f>
        <v/>
      </c>
      <c r="BC205" s="51" t="str">
        <f>IF(OR($AZ205="", BA176=""), "", SUMIF('Actual Expenses &amp; Income'!$R$11:$R$3510, CONCATENATE($AZ205, " - ", BA176), 'Actual Expenses &amp; Income'!$F$11:$F$3510))</f>
        <v/>
      </c>
      <c r="BD205" s="51" t="str">
        <f>IF(OR($AZ205="", BA176=""), "", IFERROR(INDEX(Budgets!$V$11:$AG$20, MATCH($AZ205, Budgets!$D$11:$D$20, 0), MATCH(BA176, Budgets!$V$10:$AG$10, 0)), ""))</f>
        <v/>
      </c>
    </row>
    <row r="206" spans="1:5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Z206" s="12" t="str">
        <f>$AZ$92</f>
        <v/>
      </c>
      <c r="BA206" s="51" t="str">
        <f>IF(OR($AZ206="", BA176=""), "", SUMIF('Actual Expenses &amp; Income'!$R$11:$R$3510, CONCATENATE($AZ206, " - ", BA176), 'Actual Expenses &amp; Income'!$E$11:$E$3510))</f>
        <v/>
      </c>
      <c r="BB206" s="51" t="str">
        <f>IF(OR($AZ206="", BA176=""), "", IFERROR(INDEX(Budgets!$V$28:$AG$52, MATCH($AZ206, Budgets!$D$28:$D$52, 0), MATCH(BA176, Budgets!$V$27:$AG$27, 0)), ""))</f>
        <v/>
      </c>
      <c r="BC206" s="51" t="str">
        <f>IF(OR($AZ206="", BA176=""), "", SUMIF('Actual Expenses &amp; Income'!$R$11:$R$3510, CONCATENATE($AZ206, " - ", BA176), 'Actual Expenses &amp; Income'!$F$11:$F$3510))</f>
        <v/>
      </c>
      <c r="BD206" s="51" t="str">
        <f>IF(OR($AZ206="", BA176=""), "", IFERROR(INDEX(Budgets!$V$11:$AG$20, MATCH($AZ206, Budgets!$D$11:$D$20, 0), MATCH(BA176, Budgets!$V$10:$AG$10, 0)), ""))</f>
        <v/>
      </c>
    </row>
    <row r="207" spans="1:5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Z207" s="12" t="str">
        <f>$AZ$93</f>
        <v/>
      </c>
      <c r="BA207" s="51" t="str">
        <f>IF(OR($AZ207="", BA176=""), "", SUMIF('Actual Expenses &amp; Income'!$R$11:$R$3510, CONCATENATE($AZ207, " - ", BA176), 'Actual Expenses &amp; Income'!$E$11:$E$3510))</f>
        <v/>
      </c>
      <c r="BB207" s="51" t="str">
        <f>IF(OR($AZ207="", BA176=""), "", IFERROR(INDEX(Budgets!$V$28:$AG$52, MATCH($AZ207, Budgets!$D$28:$D$52, 0), MATCH(BA176, Budgets!$V$27:$AG$27, 0)), ""))</f>
        <v/>
      </c>
      <c r="BC207" s="51" t="str">
        <f>IF(OR($AZ207="", BA176=""), "", SUMIF('Actual Expenses &amp; Income'!$R$11:$R$3510, CONCATENATE($AZ207, " - ", BA176), 'Actual Expenses &amp; Income'!$F$11:$F$3510))</f>
        <v/>
      </c>
      <c r="BD207" s="51" t="str">
        <f>IF(OR($AZ207="", BA176=""), "", IFERROR(INDEX(Budgets!$V$11:$AG$20, MATCH($AZ207, Budgets!$D$11:$D$20, 0), MATCH(BA176, Budgets!$V$10:$AG$10, 0)), ""))</f>
        <v/>
      </c>
    </row>
    <row r="208" spans="1:5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Z208" s="12" t="str">
        <f>$AZ$94</f>
        <v/>
      </c>
      <c r="BA208" s="51" t="str">
        <f>IF(OR($AZ208="", BA176=""), "", SUMIF('Actual Expenses &amp; Income'!$R$11:$R$3510, CONCATENATE($AZ208, " - ", BA176), 'Actual Expenses &amp; Income'!$E$11:$E$3510))</f>
        <v/>
      </c>
      <c r="BB208" s="51" t="str">
        <f>IF(OR($AZ208="", BA176=""), "", IFERROR(INDEX(Budgets!$V$28:$AG$52, MATCH($AZ208, Budgets!$D$28:$D$52, 0), MATCH(BA176, Budgets!$V$27:$AG$27, 0)), ""))</f>
        <v/>
      </c>
      <c r="BC208" s="51" t="str">
        <f>IF(OR($AZ208="", BA176=""), "", SUMIF('Actual Expenses &amp; Income'!$R$11:$R$3510, CONCATENATE($AZ208, " - ", BA176), 'Actual Expenses &amp; Income'!$F$11:$F$3510))</f>
        <v/>
      </c>
      <c r="BD208" s="51" t="str">
        <f>IF(OR($AZ208="", BA176=""), "", IFERROR(INDEX(Budgets!$V$11:$AG$20, MATCH($AZ208, Budgets!$D$11:$D$20, 0), MATCH(BA176, Budgets!$V$10:$AG$10, 0)), ""))</f>
        <v/>
      </c>
    </row>
    <row r="209" spans="1:5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Z209" s="12" t="str">
        <f>$AZ$95</f>
        <v/>
      </c>
      <c r="BA209" s="51" t="str">
        <f>IF(OR($AZ209="", BA176=""), "", SUMIF('Actual Expenses &amp; Income'!$R$11:$R$3510, CONCATENATE($AZ209, " - ", BA176), 'Actual Expenses &amp; Income'!$E$11:$E$3510))</f>
        <v/>
      </c>
      <c r="BB209" s="51" t="str">
        <f>IF(OR($AZ209="", BA176=""), "", IFERROR(INDEX(Budgets!$V$28:$AG$52, MATCH($AZ209, Budgets!$D$28:$D$52, 0), MATCH(BA176, Budgets!$V$27:$AG$27, 0)), ""))</f>
        <v/>
      </c>
      <c r="BC209" s="51" t="str">
        <f>IF(OR($AZ209="", BA176=""), "", SUMIF('Actual Expenses &amp; Income'!$R$11:$R$3510, CONCATENATE($AZ209, " - ", BA176), 'Actual Expenses &amp; Income'!$F$11:$F$3510))</f>
        <v/>
      </c>
      <c r="BD209" s="51" t="str">
        <f>IF(OR($AZ209="", BA176=""), "", IFERROR(INDEX(Budgets!$V$11:$AG$20, MATCH($AZ209, Budgets!$D$11:$D$20, 0), MATCH(BA176, Budgets!$V$10:$AG$10, 0)), ""))</f>
        <v/>
      </c>
    </row>
    <row r="210" spans="1:5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Z210" s="12" t="str">
        <f>$AZ$96</f>
        <v/>
      </c>
      <c r="BA210" s="51" t="str">
        <f>IF(OR($AZ210="", BA176=""), "", SUMIF('Actual Expenses &amp; Income'!$R$11:$R$3510, CONCATENATE($AZ210, " - ", BA176), 'Actual Expenses &amp; Income'!$E$11:$E$3510))</f>
        <v/>
      </c>
      <c r="BB210" s="51" t="str">
        <f>IF(OR($AZ210="", BA176=""), "", IFERROR(INDEX(Budgets!$V$28:$AG$52, MATCH($AZ210, Budgets!$D$28:$D$52, 0), MATCH(BA176, Budgets!$V$27:$AG$27, 0)), ""))</f>
        <v/>
      </c>
      <c r="BC210" s="51" t="str">
        <f>IF(OR($AZ210="", BA176=""), "", SUMIF('Actual Expenses &amp; Income'!$R$11:$R$3510, CONCATENATE($AZ210, " - ", BA176), 'Actual Expenses &amp; Income'!$F$11:$F$3510))</f>
        <v/>
      </c>
      <c r="BD210" s="51" t="str">
        <f>IF(OR($AZ210="", BA176=""), "", IFERROR(INDEX(Budgets!$V$11:$AG$20, MATCH($AZ210, Budgets!$D$11:$D$20, 0), MATCH(BA176, Budgets!$V$10:$AG$10, 0)), ""))</f>
        <v/>
      </c>
    </row>
    <row r="211" spans="1:5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Z211" s="12" t="str">
        <f>$AZ$97</f>
        <v/>
      </c>
      <c r="BA211" s="51" t="str">
        <f>IF(OR($AZ211="", BA176=""), "", SUMIF('Actual Expenses &amp; Income'!$R$11:$R$3510, CONCATENATE($AZ211, " - ", BA176), 'Actual Expenses &amp; Income'!$E$11:$E$3510))</f>
        <v/>
      </c>
      <c r="BB211" s="51" t="str">
        <f>IF(OR($AZ211="", BA176=""), "", IFERROR(INDEX(Budgets!$V$28:$AG$52, MATCH($AZ211, Budgets!$D$28:$D$52, 0), MATCH(BA176, Budgets!$V$27:$AG$27, 0)), ""))</f>
        <v/>
      </c>
      <c r="BC211" s="51" t="str">
        <f>IF(OR($AZ211="", BA176=""), "", SUMIF('Actual Expenses &amp; Income'!$R$11:$R$3510, CONCATENATE($AZ211, " - ", BA176), 'Actual Expenses &amp; Income'!$F$11:$F$3510))</f>
        <v/>
      </c>
      <c r="BD211" s="51" t="str">
        <f>IF(OR($AZ211="", BA176=""), "", IFERROR(INDEX(Budgets!$V$11:$AG$20, MATCH($AZ211, Budgets!$D$11:$D$20, 0), MATCH(BA176, Budgets!$V$10:$AG$10, 0)), ""))</f>
        <v/>
      </c>
    </row>
    <row r="212" spans="1:5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Z212" s="13" t="str">
        <f>$AZ$98</f>
        <v/>
      </c>
      <c r="BA212" s="52" t="str">
        <f>IF(OR($AZ212="", BA176=""), "", SUMIF('Actual Expenses &amp; Income'!$R$11:$R$3510, CONCATENATE($AZ212, " - ", BA176), 'Actual Expenses &amp; Income'!$E$11:$E$3510))</f>
        <v/>
      </c>
      <c r="BB212" s="52" t="str">
        <f>IF(OR($AZ212="", BA176=""), "", IFERROR(INDEX(Budgets!$V$28:$AG$52, MATCH($AZ212, Budgets!$D$28:$D$52, 0), MATCH(BA176, Budgets!$V$27:$AG$27, 0)), ""))</f>
        <v/>
      </c>
      <c r="BC212" s="52" t="str">
        <f>IF(OR($AZ212="", BA176=""), "", SUMIF('Actual Expenses &amp; Income'!$R$11:$R$3510, CONCATENATE($AZ212, " - ", BA176), 'Actual Expenses &amp; Income'!$F$11:$F$3510))</f>
        <v/>
      </c>
      <c r="BD212" s="52" t="str">
        <f>IF(OR($AZ212="", BA176=""), "", IFERROR(INDEX(Budgets!$V$11:$AG$20, MATCH($AZ212, Budgets!$D$11:$D$20, 0), MATCH(BA176, Budgets!$V$10:$AG$10, 0)), ""))</f>
        <v/>
      </c>
    </row>
    <row r="213" spans="1:5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5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BA214" s="207" t="str">
        <f>$AZ$10</f>
        <v/>
      </c>
      <c r="BB214" s="208"/>
      <c r="BC214" s="208"/>
      <c r="BD214" s="209"/>
    </row>
    <row r="215" spans="1:5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BA215" s="10" t="s">
        <v>18</v>
      </c>
      <c r="BB215" s="10" t="s">
        <v>44</v>
      </c>
      <c r="BC215" s="10" t="s">
        <v>4</v>
      </c>
      <c r="BD215" s="10" t="s">
        <v>43</v>
      </c>
    </row>
    <row r="216" spans="1:5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Z216" s="11" t="str">
        <f>$AZ$64</f>
        <v/>
      </c>
      <c r="BA216" s="50" t="str">
        <f>IF(OR($AZ216="", BA214=""), "", SUMIF('Actual Expenses &amp; Income'!$R$11:$R$3510, CONCATENATE($AZ216, " - ", BA214), 'Actual Expenses &amp; Income'!$E$11:$E$3510))</f>
        <v/>
      </c>
      <c r="BB216" s="50" t="str">
        <f>IF(OR($AZ216="", BA214=""), "", IFERROR(INDEX(Budgets!$V$28:$AG$52, MATCH($AZ216, Budgets!$D$28:$D$52, 0), MATCH(BA214, Budgets!$V$27:$AG$27, 0)), ""))</f>
        <v/>
      </c>
      <c r="BC216" s="50" t="str">
        <f>IF(OR($AZ216="", BA214=""), "", SUMIF('Actual Expenses &amp; Income'!$R$11:$R$3510, CONCATENATE($AZ216, " - ", BA214), 'Actual Expenses &amp; Income'!$F$11:$F$3510))</f>
        <v/>
      </c>
      <c r="BD216" s="50" t="str">
        <f>IF(OR($AZ216="", BA214=""), "", IFERROR(INDEX(Budgets!$V$11:$AG$20, MATCH($AZ216, Budgets!$D$11:$D$20, 0), MATCH(BA214, Budgets!$V$10:$AG$10, 0)), ""))</f>
        <v/>
      </c>
    </row>
    <row r="217" spans="1:5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Z217" s="12" t="str">
        <f>$AZ$65</f>
        <v/>
      </c>
      <c r="BA217" s="51" t="str">
        <f>IF(OR($AZ217="", BA214=""), "", SUMIF('Actual Expenses &amp; Income'!$R$11:$R$3510, CONCATENATE($AZ217, " - ", BA214), 'Actual Expenses &amp; Income'!$E$11:$E$3510))</f>
        <v/>
      </c>
      <c r="BB217" s="51" t="str">
        <f>IF(OR($AZ217="", BA214=""), "", IFERROR(INDEX(Budgets!$V$28:$AG$52, MATCH($AZ217, Budgets!$D$28:$D$52, 0), MATCH(BA214, Budgets!$V$27:$AG$27, 0)), ""))</f>
        <v/>
      </c>
      <c r="BC217" s="51" t="str">
        <f>IF(OR($AZ217="", BA214=""), "", SUMIF('Actual Expenses &amp; Income'!$R$11:$R$3510, CONCATENATE($AZ217, " - ", BA214), 'Actual Expenses &amp; Income'!$F$11:$F$3510))</f>
        <v/>
      </c>
      <c r="BD217" s="51" t="str">
        <f>IF(OR($AZ217="", BA214=""), "", IFERROR(INDEX(Budgets!$V$11:$AG$20, MATCH($AZ217, Budgets!$D$11:$D$20, 0), MATCH(BA214, Budgets!$V$10:$AG$10, 0)), ""))</f>
        <v/>
      </c>
    </row>
    <row r="218" spans="1:5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Z218" s="12" t="str">
        <f>$AZ$66</f>
        <v/>
      </c>
      <c r="BA218" s="51" t="str">
        <f>IF(OR($AZ218="", BA214=""), "", SUMIF('Actual Expenses &amp; Income'!$R$11:$R$3510, CONCATENATE($AZ218, " - ", BA214), 'Actual Expenses &amp; Income'!$E$11:$E$3510))</f>
        <v/>
      </c>
      <c r="BB218" s="51" t="str">
        <f>IF(OR($AZ218="", BA214=""), "", IFERROR(INDEX(Budgets!$V$28:$AG$52, MATCH($AZ218, Budgets!$D$28:$D$52, 0), MATCH(BA214, Budgets!$V$27:$AG$27, 0)), ""))</f>
        <v/>
      </c>
      <c r="BC218" s="51" t="str">
        <f>IF(OR($AZ218="", BA214=""), "", SUMIF('Actual Expenses &amp; Income'!$R$11:$R$3510, CONCATENATE($AZ218, " - ", BA214), 'Actual Expenses &amp; Income'!$F$11:$F$3510))</f>
        <v/>
      </c>
      <c r="BD218" s="51" t="str">
        <f>IF(OR($AZ218="", BA214=""), "", IFERROR(INDEX(Budgets!$V$11:$AG$20, MATCH($AZ218, Budgets!$D$11:$D$20, 0), MATCH(BA214, Budgets!$V$10:$AG$10, 0)), ""))</f>
        <v/>
      </c>
    </row>
    <row r="219" spans="1:5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Z219" s="12" t="str">
        <f>$AZ$67</f>
        <v/>
      </c>
      <c r="BA219" s="51" t="str">
        <f>IF(OR($AZ219="", BA214=""), "", SUMIF('Actual Expenses &amp; Income'!$R$11:$R$3510, CONCATENATE($AZ219, " - ", BA214), 'Actual Expenses &amp; Income'!$E$11:$E$3510))</f>
        <v/>
      </c>
      <c r="BB219" s="51" t="str">
        <f>IF(OR($AZ219="", BA214=""), "", IFERROR(INDEX(Budgets!$V$28:$AG$52, MATCH($AZ219, Budgets!$D$28:$D$52, 0), MATCH(BA214, Budgets!$V$27:$AG$27, 0)), ""))</f>
        <v/>
      </c>
      <c r="BC219" s="51" t="str">
        <f>IF(OR($AZ219="", BA214=""), "", SUMIF('Actual Expenses &amp; Income'!$R$11:$R$3510, CONCATENATE($AZ219, " - ", BA214), 'Actual Expenses &amp; Income'!$F$11:$F$3510))</f>
        <v/>
      </c>
      <c r="BD219" s="51" t="str">
        <f>IF(OR($AZ219="", BA214=""), "", IFERROR(INDEX(Budgets!$V$11:$AG$20, MATCH($AZ219, Budgets!$D$11:$D$20, 0), MATCH(BA214, Budgets!$V$10:$AG$10, 0)), ""))</f>
        <v/>
      </c>
    </row>
    <row r="220" spans="1:5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Z220" s="12" t="str">
        <f>$AZ$68</f>
        <v/>
      </c>
      <c r="BA220" s="51" t="str">
        <f>IF(OR($AZ220="", BA214=""), "", SUMIF('Actual Expenses &amp; Income'!$R$11:$R$3510, CONCATENATE($AZ220, " - ", BA214), 'Actual Expenses &amp; Income'!$E$11:$E$3510))</f>
        <v/>
      </c>
      <c r="BB220" s="51" t="str">
        <f>IF(OR($AZ220="", BA214=""), "", IFERROR(INDEX(Budgets!$V$28:$AG$52, MATCH($AZ220, Budgets!$D$28:$D$52, 0), MATCH(BA214, Budgets!$V$27:$AG$27, 0)), ""))</f>
        <v/>
      </c>
      <c r="BC220" s="51" t="str">
        <f>IF(OR($AZ220="", BA214=""), "", SUMIF('Actual Expenses &amp; Income'!$R$11:$R$3510, CONCATENATE($AZ220, " - ", BA214), 'Actual Expenses &amp; Income'!$F$11:$F$3510))</f>
        <v/>
      </c>
      <c r="BD220" s="51" t="str">
        <f>IF(OR($AZ220="", BA214=""), "", IFERROR(INDEX(Budgets!$V$11:$AG$20, MATCH($AZ220, Budgets!$D$11:$D$20, 0), MATCH(BA214, Budgets!$V$10:$AG$10, 0)), ""))</f>
        <v/>
      </c>
    </row>
    <row r="221" spans="1:5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Z221" s="12" t="str">
        <f>$AZ$69</f>
        <v/>
      </c>
      <c r="BA221" s="51" t="str">
        <f>IF(OR($AZ221="", BA214=""), "", SUMIF('Actual Expenses &amp; Income'!$R$11:$R$3510, CONCATENATE($AZ221, " - ", BA214), 'Actual Expenses &amp; Income'!$E$11:$E$3510))</f>
        <v/>
      </c>
      <c r="BB221" s="51" t="str">
        <f>IF(OR($AZ221="", BA214=""), "", IFERROR(INDEX(Budgets!$V$28:$AG$52, MATCH($AZ221, Budgets!$D$28:$D$52, 0), MATCH(BA214, Budgets!$V$27:$AG$27, 0)), ""))</f>
        <v/>
      </c>
      <c r="BC221" s="51" t="str">
        <f>IF(OR($AZ221="", BA214=""), "", SUMIF('Actual Expenses &amp; Income'!$R$11:$R$3510, CONCATENATE($AZ221, " - ", BA214), 'Actual Expenses &amp; Income'!$F$11:$F$3510))</f>
        <v/>
      </c>
      <c r="BD221" s="51" t="str">
        <f>IF(OR($AZ221="", BA214=""), "", IFERROR(INDEX(Budgets!$V$11:$AG$20, MATCH($AZ221, Budgets!$D$11:$D$20, 0), MATCH(BA214, Budgets!$V$10:$AG$10, 0)), ""))</f>
        <v/>
      </c>
    </row>
    <row r="222" spans="1:5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Z222" s="12" t="str">
        <f>$AZ$70</f>
        <v/>
      </c>
      <c r="BA222" s="51" t="str">
        <f>IF(OR($AZ222="", BA214=""), "", SUMIF('Actual Expenses &amp; Income'!$R$11:$R$3510, CONCATENATE($AZ222, " - ", BA214), 'Actual Expenses &amp; Income'!$E$11:$E$3510))</f>
        <v/>
      </c>
      <c r="BB222" s="51" t="str">
        <f>IF(OR($AZ222="", BA214=""), "", IFERROR(INDEX(Budgets!$V$28:$AG$52, MATCH($AZ222, Budgets!$D$28:$D$52, 0), MATCH(BA214, Budgets!$V$27:$AG$27, 0)), ""))</f>
        <v/>
      </c>
      <c r="BC222" s="51" t="str">
        <f>IF(OR($AZ222="", BA214=""), "", SUMIF('Actual Expenses &amp; Income'!$R$11:$R$3510, CONCATENATE($AZ222, " - ", BA214), 'Actual Expenses &amp; Income'!$F$11:$F$3510))</f>
        <v/>
      </c>
      <c r="BD222" s="51" t="str">
        <f>IF(OR($AZ222="", BA214=""), "", IFERROR(INDEX(Budgets!$V$11:$AG$20, MATCH($AZ222, Budgets!$D$11:$D$20, 0), MATCH(BA214, Budgets!$V$10:$AG$10, 0)), ""))</f>
        <v/>
      </c>
    </row>
    <row r="223" spans="1:5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Z223" s="12" t="str">
        <f>$AZ$71</f>
        <v/>
      </c>
      <c r="BA223" s="51" t="str">
        <f>IF(OR($AZ223="", BA214=""), "", SUMIF('Actual Expenses &amp; Income'!$R$11:$R$3510, CONCATENATE($AZ223, " - ", BA214), 'Actual Expenses &amp; Income'!$E$11:$E$3510))</f>
        <v/>
      </c>
      <c r="BB223" s="51" t="str">
        <f>IF(OR($AZ223="", BA214=""), "", IFERROR(INDEX(Budgets!$V$28:$AG$52, MATCH($AZ223, Budgets!$D$28:$D$52, 0), MATCH(BA214, Budgets!$V$27:$AG$27, 0)), ""))</f>
        <v/>
      </c>
      <c r="BC223" s="51" t="str">
        <f>IF(OR($AZ223="", BA214=""), "", SUMIF('Actual Expenses &amp; Income'!$R$11:$R$3510, CONCATENATE($AZ223, " - ", BA214), 'Actual Expenses &amp; Income'!$F$11:$F$3510))</f>
        <v/>
      </c>
      <c r="BD223" s="51" t="str">
        <f>IF(OR($AZ223="", BA214=""), "", IFERROR(INDEX(Budgets!$V$11:$AG$20, MATCH($AZ223, Budgets!$D$11:$D$20, 0), MATCH(BA214, Budgets!$V$10:$AG$10, 0)), ""))</f>
        <v/>
      </c>
    </row>
    <row r="224" spans="1:5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Z224" s="12" t="str">
        <f>$AZ$72</f>
        <v/>
      </c>
      <c r="BA224" s="51" t="str">
        <f>IF(OR($AZ224="", BA214=""), "", SUMIF('Actual Expenses &amp; Income'!$R$11:$R$3510, CONCATENATE($AZ224, " - ", BA214), 'Actual Expenses &amp; Income'!$E$11:$E$3510))</f>
        <v/>
      </c>
      <c r="BB224" s="51" t="str">
        <f>IF(OR($AZ224="", BA214=""), "", IFERROR(INDEX(Budgets!$V$28:$AG$52, MATCH($AZ224, Budgets!$D$28:$D$52, 0), MATCH(BA214, Budgets!$V$27:$AG$27, 0)), ""))</f>
        <v/>
      </c>
      <c r="BC224" s="51" t="str">
        <f>IF(OR($AZ224="", BA214=""), "", SUMIF('Actual Expenses &amp; Income'!$R$11:$R$3510, CONCATENATE($AZ224, " - ", BA214), 'Actual Expenses &amp; Income'!$F$11:$F$3510))</f>
        <v/>
      </c>
      <c r="BD224" s="51" t="str">
        <f>IF(OR($AZ224="", BA214=""), "", IFERROR(INDEX(Budgets!$V$11:$AG$20, MATCH($AZ224, Budgets!$D$11:$D$20, 0), MATCH(BA214, Budgets!$V$10:$AG$10, 0)), ""))</f>
        <v/>
      </c>
    </row>
    <row r="225" spans="1:5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Z225" s="13" t="str">
        <f>$AZ$73</f>
        <v/>
      </c>
      <c r="BA225" s="51" t="str">
        <f>IF(OR($AZ225="", BA214=""), "", SUMIF('Actual Expenses &amp; Income'!$R$11:$R$3510, CONCATENATE($AZ225, " - ", BA214), 'Actual Expenses &amp; Income'!$E$11:$E$3510))</f>
        <v/>
      </c>
      <c r="BB225" s="51" t="str">
        <f>IF(OR($AZ225="", BA214=""), "", IFERROR(INDEX(Budgets!$V$28:$AG$52, MATCH($AZ225, Budgets!$D$28:$D$52, 0), MATCH(BA214, Budgets!$V$27:$AG$27, 0)), ""))</f>
        <v/>
      </c>
      <c r="BC225" s="51" t="str">
        <f>IF(OR($AZ225="", BA214=""), "", SUMIF('Actual Expenses &amp; Income'!$R$11:$R$3510, CONCATENATE($AZ225, " - ", BA214), 'Actual Expenses &amp; Income'!$F$11:$F$3510))</f>
        <v/>
      </c>
      <c r="BD225" s="51" t="str">
        <f>IF(OR($AZ225="", BA214=""), "", IFERROR(INDEX(Budgets!$V$11:$AG$20, MATCH($AZ225, Budgets!$D$11:$D$20, 0), MATCH(BA214, Budgets!$V$10:$AG$10, 0)), ""))</f>
        <v/>
      </c>
    </row>
    <row r="226" spans="1:5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Z226" s="11" t="str">
        <f>$AZ$74</f>
        <v/>
      </c>
      <c r="BA226" s="51" t="str">
        <f>IF(OR($AZ226="", BA214=""), "", SUMIF('Actual Expenses &amp; Income'!$R$11:$R$3510, CONCATENATE($AZ226, " - ", BA214), 'Actual Expenses &amp; Income'!$E$11:$E$3510))</f>
        <v/>
      </c>
      <c r="BB226" s="51" t="str">
        <f>IF(OR($AZ226="", BA214=""), "", IFERROR(INDEX(Budgets!$V$28:$AG$52, MATCH($AZ226, Budgets!$D$28:$D$52, 0), MATCH(BA214, Budgets!$V$27:$AG$27, 0)), ""))</f>
        <v/>
      </c>
      <c r="BC226" s="51" t="str">
        <f>IF(OR($AZ226="", BA214=""), "", SUMIF('Actual Expenses &amp; Income'!$R$11:$R$3510, CONCATENATE($AZ226, " - ", BA214), 'Actual Expenses &amp; Income'!$F$11:$F$3510))</f>
        <v/>
      </c>
      <c r="BD226" s="51" t="str">
        <f>IF(OR($AZ226="", BA214=""), "", IFERROR(INDEX(Budgets!$V$11:$AG$20, MATCH($AZ226, Budgets!$D$11:$D$20, 0), MATCH(BA214, Budgets!$V$10:$AG$10, 0)), ""))</f>
        <v/>
      </c>
    </row>
    <row r="227" spans="1:5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Z227" s="12" t="str">
        <f>$AZ$75</f>
        <v/>
      </c>
      <c r="BA227" s="51" t="str">
        <f>IF(OR($AZ227="", BA214=""), "", SUMIF('Actual Expenses &amp; Income'!$R$11:$R$3510, CONCATENATE($AZ227, " - ", BA214), 'Actual Expenses &amp; Income'!$E$11:$E$3510))</f>
        <v/>
      </c>
      <c r="BB227" s="51" t="str">
        <f>IF(OR($AZ227="", BA214=""), "", IFERROR(INDEX(Budgets!$V$28:$AG$52, MATCH($AZ227, Budgets!$D$28:$D$52, 0), MATCH(BA214, Budgets!$V$27:$AG$27, 0)), ""))</f>
        <v/>
      </c>
      <c r="BC227" s="51" t="str">
        <f>IF(OR($AZ227="", BA214=""), "", SUMIF('Actual Expenses &amp; Income'!$R$11:$R$3510, CONCATENATE($AZ227, " - ", BA214), 'Actual Expenses &amp; Income'!$F$11:$F$3510))</f>
        <v/>
      </c>
      <c r="BD227" s="51" t="str">
        <f>IF(OR($AZ227="", BA214=""), "", IFERROR(INDEX(Budgets!$V$11:$AG$20, MATCH($AZ227, Budgets!$D$11:$D$20, 0), MATCH(BA214, Budgets!$V$10:$AG$10, 0)), ""))</f>
        <v/>
      </c>
    </row>
    <row r="228" spans="1:5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Z228" s="12" t="str">
        <f>$AZ$76</f>
        <v/>
      </c>
      <c r="BA228" s="51" t="str">
        <f>IF(OR($AZ228="", BA214=""), "", SUMIF('Actual Expenses &amp; Income'!$R$11:$R$3510, CONCATENATE($AZ228, " - ", BA214), 'Actual Expenses &amp; Income'!$E$11:$E$3510))</f>
        <v/>
      </c>
      <c r="BB228" s="51" t="str">
        <f>IF(OR($AZ228="", BA214=""), "", IFERROR(INDEX(Budgets!$V$28:$AG$52, MATCH($AZ228, Budgets!$D$28:$D$52, 0), MATCH(BA214, Budgets!$V$27:$AG$27, 0)), ""))</f>
        <v/>
      </c>
      <c r="BC228" s="51" t="str">
        <f>IF(OR($AZ228="", BA214=""), "", SUMIF('Actual Expenses &amp; Income'!$R$11:$R$3510, CONCATENATE($AZ228, " - ", BA214), 'Actual Expenses &amp; Income'!$F$11:$F$3510))</f>
        <v/>
      </c>
      <c r="BD228" s="51" t="str">
        <f>IF(OR($AZ228="", BA214=""), "", IFERROR(INDEX(Budgets!$V$11:$AG$20, MATCH($AZ228, Budgets!$D$11:$D$20, 0), MATCH(BA214, Budgets!$V$10:$AG$10, 0)), ""))</f>
        <v/>
      </c>
    </row>
    <row r="229" spans="1:5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Z229" s="12" t="str">
        <f>$AZ$77</f>
        <v/>
      </c>
      <c r="BA229" s="51" t="str">
        <f>IF(OR($AZ229="", BA214=""), "", SUMIF('Actual Expenses &amp; Income'!$R$11:$R$3510, CONCATENATE($AZ229, " - ", BA214), 'Actual Expenses &amp; Income'!$E$11:$E$3510))</f>
        <v/>
      </c>
      <c r="BB229" s="51" t="str">
        <f>IF(OR($AZ229="", BA214=""), "", IFERROR(INDEX(Budgets!$V$28:$AG$52, MATCH($AZ229, Budgets!$D$28:$D$52, 0), MATCH(BA214, Budgets!$V$27:$AG$27, 0)), ""))</f>
        <v/>
      </c>
      <c r="BC229" s="51" t="str">
        <f>IF(OR($AZ229="", BA214=""), "", SUMIF('Actual Expenses &amp; Income'!$R$11:$R$3510, CONCATENATE($AZ229, " - ", BA214), 'Actual Expenses &amp; Income'!$F$11:$F$3510))</f>
        <v/>
      </c>
      <c r="BD229" s="51" t="str">
        <f>IF(OR($AZ229="", BA214=""), "", IFERROR(INDEX(Budgets!$V$11:$AG$20, MATCH($AZ229, Budgets!$D$11:$D$20, 0), MATCH(BA214, Budgets!$V$10:$AG$10, 0)), ""))</f>
        <v/>
      </c>
    </row>
    <row r="230" spans="1:5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Z230" s="12" t="str">
        <f>$AZ$78</f>
        <v/>
      </c>
      <c r="BA230" s="51" t="str">
        <f>IF(OR($AZ230="", BA214=""), "", SUMIF('Actual Expenses &amp; Income'!$R$11:$R$3510, CONCATENATE($AZ230, " - ", BA214), 'Actual Expenses &amp; Income'!$E$11:$E$3510))</f>
        <v/>
      </c>
      <c r="BB230" s="51" t="str">
        <f>IF(OR($AZ230="", BA214=""), "", IFERROR(INDEX(Budgets!$V$28:$AG$52, MATCH($AZ230, Budgets!$D$28:$D$52, 0), MATCH(BA214, Budgets!$V$27:$AG$27, 0)), ""))</f>
        <v/>
      </c>
      <c r="BC230" s="51" t="str">
        <f>IF(OR($AZ230="", BA214=""), "", SUMIF('Actual Expenses &amp; Income'!$R$11:$R$3510, CONCATENATE($AZ230, " - ", BA214), 'Actual Expenses &amp; Income'!$F$11:$F$3510))</f>
        <v/>
      </c>
      <c r="BD230" s="51" t="str">
        <f>IF(OR($AZ230="", BA214=""), "", IFERROR(INDEX(Budgets!$V$11:$AG$20, MATCH($AZ230, Budgets!$D$11:$D$20, 0), MATCH(BA214, Budgets!$V$10:$AG$10, 0)), ""))</f>
        <v/>
      </c>
    </row>
    <row r="231" spans="1:5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Z231" s="12" t="str">
        <f>$AZ$79</f>
        <v/>
      </c>
      <c r="BA231" s="51" t="str">
        <f>IF(OR($AZ231="", BA214=""), "", SUMIF('Actual Expenses &amp; Income'!$R$11:$R$3510, CONCATENATE($AZ231, " - ", BA214), 'Actual Expenses &amp; Income'!$E$11:$E$3510))</f>
        <v/>
      </c>
      <c r="BB231" s="51" t="str">
        <f>IF(OR($AZ231="", BA214=""), "", IFERROR(INDEX(Budgets!$V$28:$AG$52, MATCH($AZ231, Budgets!$D$28:$D$52, 0), MATCH(BA214, Budgets!$V$27:$AG$27, 0)), ""))</f>
        <v/>
      </c>
      <c r="BC231" s="51" t="str">
        <f>IF(OR($AZ231="", BA214=""), "", SUMIF('Actual Expenses &amp; Income'!$R$11:$R$3510, CONCATENATE($AZ231, " - ", BA214), 'Actual Expenses &amp; Income'!$F$11:$F$3510))</f>
        <v/>
      </c>
      <c r="BD231" s="51" t="str">
        <f>IF(OR($AZ231="", BA214=""), "", IFERROR(INDEX(Budgets!$V$11:$AG$20, MATCH($AZ231, Budgets!$D$11:$D$20, 0), MATCH(BA214, Budgets!$V$10:$AG$10, 0)), ""))</f>
        <v/>
      </c>
    </row>
    <row r="232" spans="1:56" hidden="1" x14ac:dyDescent="0.25">
      <c r="AZ232" s="12" t="str">
        <f>$AZ$80</f>
        <v/>
      </c>
      <c r="BA232" s="51" t="str">
        <f>IF(OR($AZ232="", BA214=""), "", SUMIF('Actual Expenses &amp; Income'!$R$11:$R$3510, CONCATENATE($AZ232, " - ", BA214), 'Actual Expenses &amp; Income'!$E$11:$E$3510))</f>
        <v/>
      </c>
      <c r="BB232" s="51" t="str">
        <f>IF(OR($AZ232="", BA214=""), "", IFERROR(INDEX(Budgets!$V$28:$AG$52, MATCH($AZ232, Budgets!$D$28:$D$52, 0), MATCH(BA214, Budgets!$V$27:$AG$27, 0)), ""))</f>
        <v/>
      </c>
      <c r="BC232" s="51" t="str">
        <f>IF(OR($AZ232="", BA214=""), "", SUMIF('Actual Expenses &amp; Income'!$R$11:$R$3510, CONCATENATE($AZ232, " - ", BA214), 'Actual Expenses &amp; Income'!$F$11:$F$3510))</f>
        <v/>
      </c>
      <c r="BD232" s="51" t="str">
        <f>IF(OR($AZ232="", BA214=""), "", IFERROR(INDEX(Budgets!$V$11:$AG$20, MATCH($AZ232, Budgets!$D$11:$D$20, 0), MATCH(BA214, Budgets!$V$10:$AG$10, 0)), ""))</f>
        <v/>
      </c>
    </row>
    <row r="233" spans="1:56" hidden="1" x14ac:dyDescent="0.25">
      <c r="AZ233" s="12" t="str">
        <f>$AZ$81</f>
        <v/>
      </c>
      <c r="BA233" s="51" t="str">
        <f>IF(OR($AZ233="", BA214=""), "", SUMIF('Actual Expenses &amp; Income'!$R$11:$R$3510, CONCATENATE($AZ233, " - ", BA214), 'Actual Expenses &amp; Income'!$E$11:$E$3510))</f>
        <v/>
      </c>
      <c r="BB233" s="51" t="str">
        <f>IF(OR($AZ233="", BA214=""), "", IFERROR(INDEX(Budgets!$V$28:$AG$52, MATCH($AZ233, Budgets!$D$28:$D$52, 0), MATCH(BA214, Budgets!$V$27:$AG$27, 0)), ""))</f>
        <v/>
      </c>
      <c r="BC233" s="51" t="str">
        <f>IF(OR($AZ233="", BA214=""), "", SUMIF('Actual Expenses &amp; Income'!$R$11:$R$3510, CONCATENATE($AZ233, " - ", BA214), 'Actual Expenses &amp; Income'!$F$11:$F$3510))</f>
        <v/>
      </c>
      <c r="BD233" s="51" t="str">
        <f>IF(OR($AZ233="", BA214=""), "", IFERROR(INDEX(Budgets!$V$11:$AG$20, MATCH($AZ233, Budgets!$D$11:$D$20, 0), MATCH(BA214, Budgets!$V$10:$AG$10, 0)), ""))</f>
        <v/>
      </c>
    </row>
    <row r="234" spans="1:56" hidden="1" x14ac:dyDescent="0.25">
      <c r="AZ234" s="12" t="str">
        <f>$AZ$82</f>
        <v/>
      </c>
      <c r="BA234" s="51" t="str">
        <f>IF(OR($AZ234="", BA214=""), "", SUMIF('Actual Expenses &amp; Income'!$R$11:$R$3510, CONCATENATE($AZ234, " - ", BA214), 'Actual Expenses &amp; Income'!$E$11:$E$3510))</f>
        <v/>
      </c>
      <c r="BB234" s="51" t="str">
        <f>IF(OR($AZ234="", BA214=""), "", IFERROR(INDEX(Budgets!$V$28:$AG$52, MATCH($AZ234, Budgets!$D$28:$D$52, 0), MATCH(BA214, Budgets!$V$27:$AG$27, 0)), ""))</f>
        <v/>
      </c>
      <c r="BC234" s="51" t="str">
        <f>IF(OR($AZ234="", BA214=""), "", SUMIF('Actual Expenses &amp; Income'!$R$11:$R$3510, CONCATENATE($AZ234, " - ", BA214), 'Actual Expenses &amp; Income'!$F$11:$F$3510))</f>
        <v/>
      </c>
      <c r="BD234" s="51" t="str">
        <f>IF(OR($AZ234="", BA214=""), "", IFERROR(INDEX(Budgets!$V$11:$AG$20, MATCH($AZ234, Budgets!$D$11:$D$20, 0), MATCH(BA214, Budgets!$V$10:$AG$10, 0)), ""))</f>
        <v/>
      </c>
    </row>
    <row r="235" spans="1:56" hidden="1" x14ac:dyDescent="0.25">
      <c r="AZ235" s="12" t="str">
        <f>$AZ$83</f>
        <v/>
      </c>
      <c r="BA235" s="51" t="str">
        <f>IF(OR($AZ235="", BA214=""), "", SUMIF('Actual Expenses &amp; Income'!$R$11:$R$3510, CONCATENATE($AZ235, " - ", BA214), 'Actual Expenses &amp; Income'!$E$11:$E$3510))</f>
        <v/>
      </c>
      <c r="BB235" s="51" t="str">
        <f>IF(OR($AZ235="", BA214=""), "", IFERROR(INDEX(Budgets!$V$28:$AG$52, MATCH($AZ235, Budgets!$D$28:$D$52, 0), MATCH(BA214, Budgets!$V$27:$AG$27, 0)), ""))</f>
        <v/>
      </c>
      <c r="BC235" s="51" t="str">
        <f>IF(OR($AZ235="", BA214=""), "", SUMIF('Actual Expenses &amp; Income'!$R$11:$R$3510, CONCATENATE($AZ235, " - ", BA214), 'Actual Expenses &amp; Income'!$F$11:$F$3510))</f>
        <v/>
      </c>
      <c r="BD235" s="51" t="str">
        <f>IF(OR($AZ235="", BA214=""), "", IFERROR(INDEX(Budgets!$V$11:$AG$20, MATCH($AZ235, Budgets!$D$11:$D$20, 0), MATCH(BA214, Budgets!$V$10:$AG$10, 0)), ""))</f>
        <v/>
      </c>
    </row>
    <row r="236" spans="1:56" hidden="1" x14ac:dyDescent="0.25">
      <c r="AZ236" s="12" t="str">
        <f>$AZ$84</f>
        <v/>
      </c>
      <c r="BA236" s="51" t="str">
        <f>IF(OR($AZ236="", BA214=""), "", SUMIF('Actual Expenses &amp; Income'!$R$11:$R$3510, CONCATENATE($AZ236, " - ", BA214), 'Actual Expenses &amp; Income'!$E$11:$E$3510))</f>
        <v/>
      </c>
      <c r="BB236" s="51" t="str">
        <f>IF(OR($AZ236="", BA214=""), "", IFERROR(INDEX(Budgets!$V$28:$AG$52, MATCH($AZ236, Budgets!$D$28:$D$52, 0), MATCH(BA214, Budgets!$V$27:$AG$27, 0)), ""))</f>
        <v/>
      </c>
      <c r="BC236" s="51" t="str">
        <f>IF(OR($AZ236="", BA214=""), "", SUMIF('Actual Expenses &amp; Income'!$R$11:$R$3510, CONCATENATE($AZ236, " - ", BA214), 'Actual Expenses &amp; Income'!$F$11:$F$3510))</f>
        <v/>
      </c>
      <c r="BD236" s="51" t="str">
        <f>IF(OR($AZ236="", BA214=""), "", IFERROR(INDEX(Budgets!$V$11:$AG$20, MATCH($AZ236, Budgets!$D$11:$D$20, 0), MATCH(BA214, Budgets!$V$10:$AG$10, 0)), ""))</f>
        <v/>
      </c>
    </row>
    <row r="237" spans="1:56" hidden="1" x14ac:dyDescent="0.25">
      <c r="AZ237" s="12" t="str">
        <f>$AZ$85</f>
        <v/>
      </c>
      <c r="BA237" s="51" t="str">
        <f>IF(OR($AZ237="", BA214=""), "", SUMIF('Actual Expenses &amp; Income'!$R$11:$R$3510, CONCATENATE($AZ237, " - ", BA214), 'Actual Expenses &amp; Income'!$E$11:$E$3510))</f>
        <v/>
      </c>
      <c r="BB237" s="51" t="str">
        <f>IF(OR($AZ237="", BA214=""), "", IFERROR(INDEX(Budgets!$V$28:$AG$52, MATCH($AZ237, Budgets!$D$28:$D$52, 0), MATCH(BA214, Budgets!$V$27:$AG$27, 0)), ""))</f>
        <v/>
      </c>
      <c r="BC237" s="51" t="str">
        <f>IF(OR($AZ237="", BA214=""), "", SUMIF('Actual Expenses &amp; Income'!$R$11:$R$3510, CONCATENATE($AZ237, " - ", BA214), 'Actual Expenses &amp; Income'!$F$11:$F$3510))</f>
        <v/>
      </c>
      <c r="BD237" s="51" t="str">
        <f>IF(OR($AZ237="", BA214=""), "", IFERROR(INDEX(Budgets!$V$11:$AG$20, MATCH($AZ237, Budgets!$D$11:$D$20, 0), MATCH(BA214, Budgets!$V$10:$AG$10, 0)), ""))</f>
        <v/>
      </c>
    </row>
    <row r="238" spans="1:56" hidden="1" x14ac:dyDescent="0.25">
      <c r="AZ238" s="12" t="str">
        <f>$AZ$86</f>
        <v/>
      </c>
      <c r="BA238" s="51" t="str">
        <f>IF(OR($AZ238="", BA214=""), "", SUMIF('Actual Expenses &amp; Income'!$R$11:$R$3510, CONCATENATE($AZ238, " - ", BA214), 'Actual Expenses &amp; Income'!$E$11:$E$3510))</f>
        <v/>
      </c>
      <c r="BB238" s="51" t="str">
        <f>IF(OR($AZ238="", BA214=""), "", IFERROR(INDEX(Budgets!$V$28:$AG$52, MATCH($AZ238, Budgets!$D$28:$D$52, 0), MATCH(BA214, Budgets!$V$27:$AG$27, 0)), ""))</f>
        <v/>
      </c>
      <c r="BC238" s="51" t="str">
        <f>IF(OR($AZ238="", BA214=""), "", SUMIF('Actual Expenses &amp; Income'!$R$11:$R$3510, CONCATENATE($AZ238, " - ", BA214), 'Actual Expenses &amp; Income'!$F$11:$F$3510))</f>
        <v/>
      </c>
      <c r="BD238" s="51" t="str">
        <f>IF(OR($AZ238="", BA214=""), "", IFERROR(INDEX(Budgets!$V$11:$AG$20, MATCH($AZ238, Budgets!$D$11:$D$20, 0), MATCH(BA214, Budgets!$V$10:$AG$10, 0)), ""))</f>
        <v/>
      </c>
    </row>
    <row r="239" spans="1:56" hidden="1" x14ac:dyDescent="0.25">
      <c r="AZ239" s="12" t="str">
        <f>$AZ$87</f>
        <v/>
      </c>
      <c r="BA239" s="51" t="str">
        <f>IF(OR($AZ239="", BA214=""), "", SUMIF('Actual Expenses &amp; Income'!$R$11:$R$3510, CONCATENATE($AZ239, " - ", BA214), 'Actual Expenses &amp; Income'!$E$11:$E$3510))</f>
        <v/>
      </c>
      <c r="BB239" s="51" t="str">
        <f>IF(OR($AZ239="", BA214=""), "", IFERROR(INDEX(Budgets!$V$28:$AG$52, MATCH($AZ239, Budgets!$D$28:$D$52, 0), MATCH(BA214, Budgets!$V$27:$AG$27, 0)), ""))</f>
        <v/>
      </c>
      <c r="BC239" s="51" t="str">
        <f>IF(OR($AZ239="", BA214=""), "", SUMIF('Actual Expenses &amp; Income'!$R$11:$R$3510, CONCATENATE($AZ239, " - ", BA214), 'Actual Expenses &amp; Income'!$F$11:$F$3510))</f>
        <v/>
      </c>
      <c r="BD239" s="51" t="str">
        <f>IF(OR($AZ239="", BA214=""), "", IFERROR(INDEX(Budgets!$V$11:$AG$20, MATCH($AZ239, Budgets!$D$11:$D$20, 0), MATCH(BA214, Budgets!$V$10:$AG$10, 0)), ""))</f>
        <v/>
      </c>
    </row>
    <row r="240" spans="1:56" hidden="1" x14ac:dyDescent="0.25">
      <c r="AZ240" s="12" t="str">
        <f>$AZ$88</f>
        <v/>
      </c>
      <c r="BA240" s="51" t="str">
        <f>IF(OR($AZ240="", BA214=""), "", SUMIF('Actual Expenses &amp; Income'!$R$11:$R$3510, CONCATENATE($AZ240, " - ", BA214), 'Actual Expenses &amp; Income'!$E$11:$E$3510))</f>
        <v/>
      </c>
      <c r="BB240" s="51" t="str">
        <f>IF(OR($AZ240="", BA214=""), "", IFERROR(INDEX(Budgets!$V$28:$AG$52, MATCH($AZ240, Budgets!$D$28:$D$52, 0), MATCH(BA214, Budgets!$V$27:$AG$27, 0)), ""))</f>
        <v/>
      </c>
      <c r="BC240" s="51" t="str">
        <f>IF(OR($AZ240="", BA214=""), "", SUMIF('Actual Expenses &amp; Income'!$R$11:$R$3510, CONCATENATE($AZ240, " - ", BA214), 'Actual Expenses &amp; Income'!$F$11:$F$3510))</f>
        <v/>
      </c>
      <c r="BD240" s="51" t="str">
        <f>IF(OR($AZ240="", BA214=""), "", IFERROR(INDEX(Budgets!$V$11:$AG$20, MATCH($AZ240, Budgets!$D$11:$D$20, 0), MATCH(BA214, Budgets!$V$10:$AG$10, 0)), ""))</f>
        <v/>
      </c>
    </row>
    <row r="241" spans="52:56" hidden="1" x14ac:dyDescent="0.25">
      <c r="AZ241" s="12" t="str">
        <f>$AZ$89</f>
        <v/>
      </c>
      <c r="BA241" s="51" t="str">
        <f>IF(OR($AZ241="", BA214=""), "", SUMIF('Actual Expenses &amp; Income'!$R$11:$R$3510, CONCATENATE($AZ241, " - ", BA214), 'Actual Expenses &amp; Income'!$E$11:$E$3510))</f>
        <v/>
      </c>
      <c r="BB241" s="51" t="str">
        <f>IF(OR($AZ241="", BA214=""), "", IFERROR(INDEX(Budgets!$V$28:$AG$52, MATCH($AZ241, Budgets!$D$28:$D$52, 0), MATCH(BA214, Budgets!$V$27:$AG$27, 0)), ""))</f>
        <v/>
      </c>
      <c r="BC241" s="51" t="str">
        <f>IF(OR($AZ241="", BA214=""), "", SUMIF('Actual Expenses &amp; Income'!$R$11:$R$3510, CONCATENATE($AZ241, " - ", BA214), 'Actual Expenses &amp; Income'!$F$11:$F$3510))</f>
        <v/>
      </c>
      <c r="BD241" s="51" t="str">
        <f>IF(OR($AZ241="", BA214=""), "", IFERROR(INDEX(Budgets!$V$11:$AG$20, MATCH($AZ241, Budgets!$D$11:$D$20, 0), MATCH(BA214, Budgets!$V$10:$AG$10, 0)), ""))</f>
        <v/>
      </c>
    </row>
    <row r="242" spans="52:56" hidden="1" x14ac:dyDescent="0.25">
      <c r="AZ242" s="12" t="str">
        <f>$AZ$90</f>
        <v/>
      </c>
      <c r="BA242" s="51" t="str">
        <f>IF(OR($AZ242="", BA214=""), "", SUMIF('Actual Expenses &amp; Income'!$R$11:$R$3510, CONCATENATE($AZ242, " - ", BA214), 'Actual Expenses &amp; Income'!$E$11:$E$3510))</f>
        <v/>
      </c>
      <c r="BB242" s="51" t="str">
        <f>IF(OR($AZ242="", BA214=""), "", IFERROR(INDEX(Budgets!$V$28:$AG$52, MATCH($AZ242, Budgets!$D$28:$D$52, 0), MATCH(BA214, Budgets!$V$27:$AG$27, 0)), ""))</f>
        <v/>
      </c>
      <c r="BC242" s="51" t="str">
        <f>IF(OR($AZ242="", BA214=""), "", SUMIF('Actual Expenses &amp; Income'!$R$11:$R$3510, CONCATENATE($AZ242, " - ", BA214), 'Actual Expenses &amp; Income'!$F$11:$F$3510))</f>
        <v/>
      </c>
      <c r="BD242" s="51" t="str">
        <f>IF(OR($AZ242="", BA214=""), "", IFERROR(INDEX(Budgets!$V$11:$AG$20, MATCH($AZ242, Budgets!$D$11:$D$20, 0), MATCH(BA214, Budgets!$V$10:$AG$10, 0)), ""))</f>
        <v/>
      </c>
    </row>
    <row r="243" spans="52:56" hidden="1" x14ac:dyDescent="0.25">
      <c r="AZ243" s="12" t="str">
        <f>$AZ$91</f>
        <v/>
      </c>
      <c r="BA243" s="51" t="str">
        <f>IF(OR($AZ243="", BA214=""), "", SUMIF('Actual Expenses &amp; Income'!$R$11:$R$3510, CONCATENATE($AZ243, " - ", BA214), 'Actual Expenses &amp; Income'!$E$11:$E$3510))</f>
        <v/>
      </c>
      <c r="BB243" s="51" t="str">
        <f>IF(OR($AZ243="", BA214=""), "", IFERROR(INDEX(Budgets!$V$28:$AG$52, MATCH($AZ243, Budgets!$D$28:$D$52, 0), MATCH(BA214, Budgets!$V$27:$AG$27, 0)), ""))</f>
        <v/>
      </c>
      <c r="BC243" s="51" t="str">
        <f>IF(OR($AZ243="", BA214=""), "", SUMIF('Actual Expenses &amp; Income'!$R$11:$R$3510, CONCATENATE($AZ243, " - ", BA214), 'Actual Expenses &amp; Income'!$F$11:$F$3510))</f>
        <v/>
      </c>
      <c r="BD243" s="51" t="str">
        <f>IF(OR($AZ243="", BA214=""), "", IFERROR(INDEX(Budgets!$V$11:$AG$20, MATCH($AZ243, Budgets!$D$11:$D$20, 0), MATCH(BA214, Budgets!$V$10:$AG$10, 0)), ""))</f>
        <v/>
      </c>
    </row>
    <row r="244" spans="52:56" hidden="1" x14ac:dyDescent="0.25">
      <c r="AZ244" s="12" t="str">
        <f>$AZ$92</f>
        <v/>
      </c>
      <c r="BA244" s="51" t="str">
        <f>IF(OR($AZ244="", BA214=""), "", SUMIF('Actual Expenses &amp; Income'!$R$11:$R$3510, CONCATENATE($AZ244, " - ", BA214), 'Actual Expenses &amp; Income'!$E$11:$E$3510))</f>
        <v/>
      </c>
      <c r="BB244" s="51" t="str">
        <f>IF(OR($AZ244="", BA214=""), "", IFERROR(INDEX(Budgets!$V$28:$AG$52, MATCH($AZ244, Budgets!$D$28:$D$52, 0), MATCH(BA214, Budgets!$V$27:$AG$27, 0)), ""))</f>
        <v/>
      </c>
      <c r="BC244" s="51" t="str">
        <f>IF(OR($AZ244="", BA214=""), "", SUMIF('Actual Expenses &amp; Income'!$R$11:$R$3510, CONCATENATE($AZ244, " - ", BA214), 'Actual Expenses &amp; Income'!$F$11:$F$3510))</f>
        <v/>
      </c>
      <c r="BD244" s="51" t="str">
        <f>IF(OR($AZ244="", BA214=""), "", IFERROR(INDEX(Budgets!$V$11:$AG$20, MATCH($AZ244, Budgets!$D$11:$D$20, 0), MATCH(BA214, Budgets!$V$10:$AG$10, 0)), ""))</f>
        <v/>
      </c>
    </row>
    <row r="245" spans="52:56" hidden="1" x14ac:dyDescent="0.25">
      <c r="AZ245" s="12" t="str">
        <f>$AZ$93</f>
        <v/>
      </c>
      <c r="BA245" s="51" t="str">
        <f>IF(OR($AZ245="", BA214=""), "", SUMIF('Actual Expenses &amp; Income'!$R$11:$R$3510, CONCATENATE($AZ245, " - ", BA214), 'Actual Expenses &amp; Income'!$E$11:$E$3510))</f>
        <v/>
      </c>
      <c r="BB245" s="51" t="str">
        <f>IF(OR($AZ245="", BA214=""), "", IFERROR(INDEX(Budgets!$V$28:$AG$52, MATCH($AZ245, Budgets!$D$28:$D$52, 0), MATCH(BA214, Budgets!$V$27:$AG$27, 0)), ""))</f>
        <v/>
      </c>
      <c r="BC245" s="51" t="str">
        <f>IF(OR($AZ245="", BA214=""), "", SUMIF('Actual Expenses &amp; Income'!$R$11:$R$3510, CONCATENATE($AZ245, " - ", BA214), 'Actual Expenses &amp; Income'!$F$11:$F$3510))</f>
        <v/>
      </c>
      <c r="BD245" s="51" t="str">
        <f>IF(OR($AZ245="", BA214=""), "", IFERROR(INDEX(Budgets!$V$11:$AG$20, MATCH($AZ245, Budgets!$D$11:$D$20, 0), MATCH(BA214, Budgets!$V$10:$AG$10, 0)), ""))</f>
        <v/>
      </c>
    </row>
    <row r="246" spans="52:56" hidden="1" x14ac:dyDescent="0.25">
      <c r="AZ246" s="12" t="str">
        <f>$AZ$94</f>
        <v/>
      </c>
      <c r="BA246" s="51" t="str">
        <f>IF(OR($AZ246="", BA214=""), "", SUMIF('Actual Expenses &amp; Income'!$R$11:$R$3510, CONCATENATE($AZ246, " - ", BA214), 'Actual Expenses &amp; Income'!$E$11:$E$3510))</f>
        <v/>
      </c>
      <c r="BB246" s="51" t="str">
        <f>IF(OR($AZ246="", BA214=""), "", IFERROR(INDEX(Budgets!$V$28:$AG$52, MATCH($AZ246, Budgets!$D$28:$D$52, 0), MATCH(BA214, Budgets!$V$27:$AG$27, 0)), ""))</f>
        <v/>
      </c>
      <c r="BC246" s="51" t="str">
        <f>IF(OR($AZ246="", BA214=""), "", SUMIF('Actual Expenses &amp; Income'!$R$11:$R$3510, CONCATENATE($AZ246, " - ", BA214), 'Actual Expenses &amp; Income'!$F$11:$F$3510))</f>
        <v/>
      </c>
      <c r="BD246" s="51" t="str">
        <f>IF(OR($AZ246="", BA214=""), "", IFERROR(INDEX(Budgets!$V$11:$AG$20, MATCH($AZ246, Budgets!$D$11:$D$20, 0), MATCH(BA214, Budgets!$V$10:$AG$10, 0)), ""))</f>
        <v/>
      </c>
    </row>
    <row r="247" spans="52:56" hidden="1" x14ac:dyDescent="0.25">
      <c r="AZ247" s="12" t="str">
        <f>$AZ$95</f>
        <v/>
      </c>
      <c r="BA247" s="51" t="str">
        <f>IF(OR($AZ247="", BA214=""), "", SUMIF('Actual Expenses &amp; Income'!$R$11:$R$3510, CONCATENATE($AZ247, " - ", BA214), 'Actual Expenses &amp; Income'!$E$11:$E$3510))</f>
        <v/>
      </c>
      <c r="BB247" s="51" t="str">
        <f>IF(OR($AZ247="", BA214=""), "", IFERROR(INDEX(Budgets!$V$28:$AG$52, MATCH($AZ247, Budgets!$D$28:$D$52, 0), MATCH(BA214, Budgets!$V$27:$AG$27, 0)), ""))</f>
        <v/>
      </c>
      <c r="BC247" s="51" t="str">
        <f>IF(OR($AZ247="", BA214=""), "", SUMIF('Actual Expenses &amp; Income'!$R$11:$R$3510, CONCATENATE($AZ247, " - ", BA214), 'Actual Expenses &amp; Income'!$F$11:$F$3510))</f>
        <v/>
      </c>
      <c r="BD247" s="51" t="str">
        <f>IF(OR($AZ247="", BA214=""), "", IFERROR(INDEX(Budgets!$V$11:$AG$20, MATCH($AZ247, Budgets!$D$11:$D$20, 0), MATCH(BA214, Budgets!$V$10:$AG$10, 0)), ""))</f>
        <v/>
      </c>
    </row>
    <row r="248" spans="52:56" hidden="1" x14ac:dyDescent="0.25">
      <c r="AZ248" s="12" t="str">
        <f>$AZ$96</f>
        <v/>
      </c>
      <c r="BA248" s="51" t="str">
        <f>IF(OR($AZ248="", BA214=""), "", SUMIF('Actual Expenses &amp; Income'!$R$11:$R$3510, CONCATENATE($AZ248, " - ", BA214), 'Actual Expenses &amp; Income'!$E$11:$E$3510))</f>
        <v/>
      </c>
      <c r="BB248" s="51" t="str">
        <f>IF(OR($AZ248="", BA214=""), "", IFERROR(INDEX(Budgets!$V$28:$AG$52, MATCH($AZ248, Budgets!$D$28:$D$52, 0), MATCH(BA214, Budgets!$V$27:$AG$27, 0)), ""))</f>
        <v/>
      </c>
      <c r="BC248" s="51" t="str">
        <f>IF(OR($AZ248="", BA214=""), "", SUMIF('Actual Expenses &amp; Income'!$R$11:$R$3510, CONCATENATE($AZ248, " - ", BA214), 'Actual Expenses &amp; Income'!$F$11:$F$3510))</f>
        <v/>
      </c>
      <c r="BD248" s="51" t="str">
        <f>IF(OR($AZ248="", BA214=""), "", IFERROR(INDEX(Budgets!$V$11:$AG$20, MATCH($AZ248, Budgets!$D$11:$D$20, 0), MATCH(BA214, Budgets!$V$10:$AG$10, 0)), ""))</f>
        <v/>
      </c>
    </row>
    <row r="249" spans="52:56" hidden="1" x14ac:dyDescent="0.25">
      <c r="AZ249" s="12" t="str">
        <f>$AZ$97</f>
        <v/>
      </c>
      <c r="BA249" s="51" t="str">
        <f>IF(OR($AZ249="", BA214=""), "", SUMIF('Actual Expenses &amp; Income'!$R$11:$R$3510, CONCATENATE($AZ249, " - ", BA214), 'Actual Expenses &amp; Income'!$E$11:$E$3510))</f>
        <v/>
      </c>
      <c r="BB249" s="51" t="str">
        <f>IF(OR($AZ249="", BA214=""), "", IFERROR(INDEX(Budgets!$V$28:$AG$52, MATCH($AZ249, Budgets!$D$28:$D$52, 0), MATCH(BA214, Budgets!$V$27:$AG$27, 0)), ""))</f>
        <v/>
      </c>
      <c r="BC249" s="51" t="str">
        <f>IF(OR($AZ249="", BA214=""), "", SUMIF('Actual Expenses &amp; Income'!$R$11:$R$3510, CONCATENATE($AZ249, " - ", BA214), 'Actual Expenses &amp; Income'!$F$11:$F$3510))</f>
        <v/>
      </c>
      <c r="BD249" s="51" t="str">
        <f>IF(OR($AZ249="", BA214=""), "", IFERROR(INDEX(Budgets!$V$11:$AG$20, MATCH($AZ249, Budgets!$D$11:$D$20, 0), MATCH(BA214, Budgets!$V$10:$AG$10, 0)), ""))</f>
        <v/>
      </c>
    </row>
    <row r="250" spans="52:56" hidden="1" x14ac:dyDescent="0.25">
      <c r="AZ250" s="13" t="str">
        <f>$AZ$98</f>
        <v/>
      </c>
      <c r="BA250" s="52" t="str">
        <f>IF(OR($AZ250="", BA214=""), "", SUMIF('Actual Expenses &amp; Income'!$R$11:$R$3510, CONCATENATE($AZ250, " - ", BA214), 'Actual Expenses &amp; Income'!$E$11:$E$3510))</f>
        <v/>
      </c>
      <c r="BB250" s="52" t="str">
        <f>IF(OR($AZ250="", BA214=""), "", IFERROR(INDEX(Budgets!$V$28:$AG$52, MATCH($AZ250, Budgets!$D$28:$D$52, 0), MATCH(BA214, Budgets!$V$27:$AG$27, 0)), ""))</f>
        <v/>
      </c>
      <c r="BC250" s="52" t="str">
        <f>IF(OR($AZ250="", BA214=""), "", SUMIF('Actual Expenses &amp; Income'!$R$11:$R$3510, CONCATENATE($AZ250, " - ", BA214), 'Actual Expenses &amp; Income'!$F$11:$F$3510))</f>
        <v/>
      </c>
      <c r="BD250" s="52" t="str">
        <f>IF(OR($AZ250="", BA214=""), "", IFERROR(INDEX(Budgets!$V$11:$AG$20, MATCH($AZ250, Budgets!$D$11:$D$20, 0), MATCH(BA214, Budgets!$V$10:$AG$10, 0)), ""))</f>
        <v/>
      </c>
    </row>
    <row r="251" spans="52:56" hidden="1" x14ac:dyDescent="0.25"/>
    <row r="252" spans="52:56" hidden="1" x14ac:dyDescent="0.25">
      <c r="BA252" s="207" t="str">
        <f>$AZ$11</f>
        <v/>
      </c>
      <c r="BB252" s="208"/>
      <c r="BC252" s="208"/>
      <c r="BD252" s="209"/>
    </row>
    <row r="253" spans="52:56" hidden="1" x14ac:dyDescent="0.25">
      <c r="BA253" s="10" t="s">
        <v>18</v>
      </c>
      <c r="BB253" s="10" t="s">
        <v>44</v>
      </c>
      <c r="BC253" s="10" t="s">
        <v>4</v>
      </c>
      <c r="BD253" s="10" t="s">
        <v>43</v>
      </c>
    </row>
    <row r="254" spans="52:56" hidden="1" x14ac:dyDescent="0.25">
      <c r="AZ254" s="11" t="str">
        <f>$AZ$64</f>
        <v/>
      </c>
      <c r="BA254" s="50" t="str">
        <f>IF(OR($AZ254="", BA252=""), "", SUMIF('Actual Expenses &amp; Income'!$R$11:$R$3510, CONCATENATE($AZ254, " - ", BA252), 'Actual Expenses &amp; Income'!$E$11:$E$3510))</f>
        <v/>
      </c>
      <c r="BB254" s="50" t="str">
        <f>IF(OR($AZ254="", BA252=""), "", IFERROR(INDEX(Budgets!$V$28:$AG$52, MATCH($AZ254, Budgets!$D$28:$D$52, 0), MATCH(BA252, Budgets!$V$27:$AG$27, 0)), ""))</f>
        <v/>
      </c>
      <c r="BC254" s="50" t="str">
        <f>IF(OR($AZ254="", BA252=""), "", SUMIF('Actual Expenses &amp; Income'!$R$11:$R$3510, CONCATENATE($AZ254, " - ", BA252), 'Actual Expenses &amp; Income'!$F$11:$F$3510))</f>
        <v/>
      </c>
      <c r="BD254" s="50" t="str">
        <f>IF(OR($AZ254="", BA252=""), "", IFERROR(INDEX(Budgets!$V$11:$AG$20, MATCH($AZ254, Budgets!$D$11:$D$20, 0), MATCH(BA252, Budgets!$V$10:$AG$10, 0)), ""))</f>
        <v/>
      </c>
    </row>
    <row r="255" spans="52:56" hidden="1" x14ac:dyDescent="0.25">
      <c r="AZ255" s="12" t="str">
        <f>$AZ$65</f>
        <v/>
      </c>
      <c r="BA255" s="51" t="str">
        <f>IF(OR($AZ255="", BA252=""), "", SUMIF('Actual Expenses &amp; Income'!$R$11:$R$3510, CONCATENATE($AZ255, " - ", BA252), 'Actual Expenses &amp; Income'!$E$11:$E$3510))</f>
        <v/>
      </c>
      <c r="BB255" s="51" t="str">
        <f>IF(OR($AZ255="", BA252=""), "", IFERROR(INDEX(Budgets!$V$28:$AG$52, MATCH($AZ255, Budgets!$D$28:$D$52, 0), MATCH(BA252, Budgets!$V$27:$AG$27, 0)), ""))</f>
        <v/>
      </c>
      <c r="BC255" s="51" t="str">
        <f>IF(OR($AZ255="", BA252=""), "", SUMIF('Actual Expenses &amp; Income'!$R$11:$R$3510, CONCATENATE($AZ255, " - ", BA252), 'Actual Expenses &amp; Income'!$F$11:$F$3510))</f>
        <v/>
      </c>
      <c r="BD255" s="51" t="str">
        <f>IF(OR($AZ255="", BA252=""), "", IFERROR(INDEX(Budgets!$V$11:$AG$20, MATCH($AZ255, Budgets!$D$11:$D$20, 0), MATCH(BA252, Budgets!$V$10:$AG$10, 0)), ""))</f>
        <v/>
      </c>
    </row>
    <row r="256" spans="52:56" hidden="1" x14ac:dyDescent="0.25">
      <c r="AZ256" s="12" t="str">
        <f>$AZ$66</f>
        <v/>
      </c>
      <c r="BA256" s="51" t="str">
        <f>IF(OR($AZ256="", BA252=""), "", SUMIF('Actual Expenses &amp; Income'!$R$11:$R$3510, CONCATENATE($AZ256, " - ", BA252), 'Actual Expenses &amp; Income'!$E$11:$E$3510))</f>
        <v/>
      </c>
      <c r="BB256" s="51" t="str">
        <f>IF(OR($AZ256="", BA252=""), "", IFERROR(INDEX(Budgets!$V$28:$AG$52, MATCH($AZ256, Budgets!$D$28:$D$52, 0), MATCH(BA252, Budgets!$V$27:$AG$27, 0)), ""))</f>
        <v/>
      </c>
      <c r="BC256" s="51" t="str">
        <f>IF(OR($AZ256="", BA252=""), "", SUMIF('Actual Expenses &amp; Income'!$R$11:$R$3510, CONCATENATE($AZ256, " - ", BA252), 'Actual Expenses &amp; Income'!$F$11:$F$3510))</f>
        <v/>
      </c>
      <c r="BD256" s="51" t="str">
        <f>IF(OR($AZ256="", BA252=""), "", IFERROR(INDEX(Budgets!$V$11:$AG$20, MATCH($AZ256, Budgets!$D$11:$D$20, 0), MATCH(BA252, Budgets!$V$10:$AG$10, 0)), ""))</f>
        <v/>
      </c>
    </row>
    <row r="257" spans="52:56" hidden="1" x14ac:dyDescent="0.25">
      <c r="AZ257" s="12" t="str">
        <f>$AZ$67</f>
        <v/>
      </c>
      <c r="BA257" s="51" t="str">
        <f>IF(OR($AZ257="", BA252=""), "", SUMIF('Actual Expenses &amp; Income'!$R$11:$R$3510, CONCATENATE($AZ257, " - ", BA252), 'Actual Expenses &amp; Income'!$E$11:$E$3510))</f>
        <v/>
      </c>
      <c r="BB257" s="51" t="str">
        <f>IF(OR($AZ257="", BA252=""), "", IFERROR(INDEX(Budgets!$V$28:$AG$52, MATCH($AZ257, Budgets!$D$28:$D$52, 0), MATCH(BA252, Budgets!$V$27:$AG$27, 0)), ""))</f>
        <v/>
      </c>
      <c r="BC257" s="51" t="str">
        <f>IF(OR($AZ257="", BA252=""), "", SUMIF('Actual Expenses &amp; Income'!$R$11:$R$3510, CONCATENATE($AZ257, " - ", BA252), 'Actual Expenses &amp; Income'!$F$11:$F$3510))</f>
        <v/>
      </c>
      <c r="BD257" s="51" t="str">
        <f>IF(OR($AZ257="", BA252=""), "", IFERROR(INDEX(Budgets!$V$11:$AG$20, MATCH($AZ257, Budgets!$D$11:$D$20, 0), MATCH(BA252, Budgets!$V$10:$AG$10, 0)), ""))</f>
        <v/>
      </c>
    </row>
    <row r="258" spans="52:56" hidden="1" x14ac:dyDescent="0.25">
      <c r="AZ258" s="12" t="str">
        <f>$AZ$68</f>
        <v/>
      </c>
      <c r="BA258" s="51" t="str">
        <f>IF(OR($AZ258="", BA252=""), "", SUMIF('Actual Expenses &amp; Income'!$R$11:$R$3510, CONCATENATE($AZ258, " - ", BA252), 'Actual Expenses &amp; Income'!$E$11:$E$3510))</f>
        <v/>
      </c>
      <c r="BB258" s="51" t="str">
        <f>IF(OR($AZ258="", BA252=""), "", IFERROR(INDEX(Budgets!$V$28:$AG$52, MATCH($AZ258, Budgets!$D$28:$D$52, 0), MATCH(BA252, Budgets!$V$27:$AG$27, 0)), ""))</f>
        <v/>
      </c>
      <c r="BC258" s="51" t="str">
        <f>IF(OR($AZ258="", BA252=""), "", SUMIF('Actual Expenses &amp; Income'!$R$11:$R$3510, CONCATENATE($AZ258, " - ", BA252), 'Actual Expenses &amp; Income'!$F$11:$F$3510))</f>
        <v/>
      </c>
      <c r="BD258" s="51" t="str">
        <f>IF(OR($AZ258="", BA252=""), "", IFERROR(INDEX(Budgets!$V$11:$AG$20, MATCH($AZ258, Budgets!$D$11:$D$20, 0), MATCH(BA252, Budgets!$V$10:$AG$10, 0)), ""))</f>
        <v/>
      </c>
    </row>
    <row r="259" spans="52:56" hidden="1" x14ac:dyDescent="0.25">
      <c r="AZ259" s="12" t="str">
        <f>$AZ$69</f>
        <v/>
      </c>
      <c r="BA259" s="51" t="str">
        <f>IF(OR($AZ259="", BA252=""), "", SUMIF('Actual Expenses &amp; Income'!$R$11:$R$3510, CONCATENATE($AZ259, " - ", BA252), 'Actual Expenses &amp; Income'!$E$11:$E$3510))</f>
        <v/>
      </c>
      <c r="BB259" s="51" t="str">
        <f>IF(OR($AZ259="", BA252=""), "", IFERROR(INDEX(Budgets!$V$28:$AG$52, MATCH($AZ259, Budgets!$D$28:$D$52, 0), MATCH(BA252, Budgets!$V$27:$AG$27, 0)), ""))</f>
        <v/>
      </c>
      <c r="BC259" s="51" t="str">
        <f>IF(OR($AZ259="", BA252=""), "", SUMIF('Actual Expenses &amp; Income'!$R$11:$R$3510, CONCATENATE($AZ259, " - ", BA252), 'Actual Expenses &amp; Income'!$F$11:$F$3510))</f>
        <v/>
      </c>
      <c r="BD259" s="51" t="str">
        <f>IF(OR($AZ259="", BA252=""), "", IFERROR(INDEX(Budgets!$V$11:$AG$20, MATCH($AZ259, Budgets!$D$11:$D$20, 0), MATCH(BA252, Budgets!$V$10:$AG$10, 0)), ""))</f>
        <v/>
      </c>
    </row>
    <row r="260" spans="52:56" hidden="1" x14ac:dyDescent="0.25">
      <c r="AZ260" s="12" t="str">
        <f>$AZ$70</f>
        <v/>
      </c>
      <c r="BA260" s="51" t="str">
        <f>IF(OR($AZ260="", BA252=""), "", SUMIF('Actual Expenses &amp; Income'!$R$11:$R$3510, CONCATENATE($AZ260, " - ", BA252), 'Actual Expenses &amp; Income'!$E$11:$E$3510))</f>
        <v/>
      </c>
      <c r="BB260" s="51" t="str">
        <f>IF(OR($AZ260="", BA252=""), "", IFERROR(INDEX(Budgets!$V$28:$AG$52, MATCH($AZ260, Budgets!$D$28:$D$52, 0), MATCH(BA252, Budgets!$V$27:$AG$27, 0)), ""))</f>
        <v/>
      </c>
      <c r="BC260" s="51" t="str">
        <f>IF(OR($AZ260="", BA252=""), "", SUMIF('Actual Expenses &amp; Income'!$R$11:$R$3510, CONCATENATE($AZ260, " - ", BA252), 'Actual Expenses &amp; Income'!$F$11:$F$3510))</f>
        <v/>
      </c>
      <c r="BD260" s="51" t="str">
        <f>IF(OR($AZ260="", BA252=""), "", IFERROR(INDEX(Budgets!$V$11:$AG$20, MATCH($AZ260, Budgets!$D$11:$D$20, 0), MATCH(BA252, Budgets!$V$10:$AG$10, 0)), ""))</f>
        <v/>
      </c>
    </row>
    <row r="261" spans="52:56" hidden="1" x14ac:dyDescent="0.25">
      <c r="AZ261" s="12" t="str">
        <f>$AZ$71</f>
        <v/>
      </c>
      <c r="BA261" s="51" t="str">
        <f>IF(OR($AZ261="", BA252=""), "", SUMIF('Actual Expenses &amp; Income'!$R$11:$R$3510, CONCATENATE($AZ261, " - ", BA252), 'Actual Expenses &amp; Income'!$E$11:$E$3510))</f>
        <v/>
      </c>
      <c r="BB261" s="51" t="str">
        <f>IF(OR($AZ261="", BA252=""), "", IFERROR(INDEX(Budgets!$V$28:$AG$52, MATCH($AZ261, Budgets!$D$28:$D$52, 0), MATCH(BA252, Budgets!$V$27:$AG$27, 0)), ""))</f>
        <v/>
      </c>
      <c r="BC261" s="51" t="str">
        <f>IF(OR($AZ261="", BA252=""), "", SUMIF('Actual Expenses &amp; Income'!$R$11:$R$3510, CONCATENATE($AZ261, " - ", BA252), 'Actual Expenses &amp; Income'!$F$11:$F$3510))</f>
        <v/>
      </c>
      <c r="BD261" s="51" t="str">
        <f>IF(OR($AZ261="", BA252=""), "", IFERROR(INDEX(Budgets!$V$11:$AG$20, MATCH($AZ261, Budgets!$D$11:$D$20, 0), MATCH(BA252, Budgets!$V$10:$AG$10, 0)), ""))</f>
        <v/>
      </c>
    </row>
    <row r="262" spans="52:56" hidden="1" x14ac:dyDescent="0.25">
      <c r="AZ262" s="12" t="str">
        <f>$AZ$72</f>
        <v/>
      </c>
      <c r="BA262" s="51" t="str">
        <f>IF(OR($AZ262="", BA252=""), "", SUMIF('Actual Expenses &amp; Income'!$R$11:$R$3510, CONCATENATE($AZ262, " - ", BA252), 'Actual Expenses &amp; Income'!$E$11:$E$3510))</f>
        <v/>
      </c>
      <c r="BB262" s="51" t="str">
        <f>IF(OR($AZ262="", BA252=""), "", IFERROR(INDEX(Budgets!$V$28:$AG$52, MATCH($AZ262, Budgets!$D$28:$D$52, 0), MATCH(BA252, Budgets!$V$27:$AG$27, 0)), ""))</f>
        <v/>
      </c>
      <c r="BC262" s="51" t="str">
        <f>IF(OR($AZ262="", BA252=""), "", SUMIF('Actual Expenses &amp; Income'!$R$11:$R$3510, CONCATENATE($AZ262, " - ", BA252), 'Actual Expenses &amp; Income'!$F$11:$F$3510))</f>
        <v/>
      </c>
      <c r="BD262" s="51" t="str">
        <f>IF(OR($AZ262="", BA252=""), "", IFERROR(INDEX(Budgets!$V$11:$AG$20, MATCH($AZ262, Budgets!$D$11:$D$20, 0), MATCH(BA252, Budgets!$V$10:$AG$10, 0)), ""))</f>
        <v/>
      </c>
    </row>
    <row r="263" spans="52:56" hidden="1" x14ac:dyDescent="0.25">
      <c r="AZ263" s="13" t="str">
        <f>$AZ$73</f>
        <v/>
      </c>
      <c r="BA263" s="51" t="str">
        <f>IF(OR($AZ263="", BA252=""), "", SUMIF('Actual Expenses &amp; Income'!$R$11:$R$3510, CONCATENATE($AZ263, " - ", BA252), 'Actual Expenses &amp; Income'!$E$11:$E$3510))</f>
        <v/>
      </c>
      <c r="BB263" s="51" t="str">
        <f>IF(OR($AZ263="", BA252=""), "", IFERROR(INDEX(Budgets!$V$28:$AG$52, MATCH($AZ263, Budgets!$D$28:$D$52, 0), MATCH(BA252, Budgets!$V$27:$AG$27, 0)), ""))</f>
        <v/>
      </c>
      <c r="BC263" s="51" t="str">
        <f>IF(OR($AZ263="", BA252=""), "", SUMIF('Actual Expenses &amp; Income'!$R$11:$R$3510, CONCATENATE($AZ263, " - ", BA252), 'Actual Expenses &amp; Income'!$F$11:$F$3510))</f>
        <v/>
      </c>
      <c r="BD263" s="51" t="str">
        <f>IF(OR($AZ263="", BA252=""), "", IFERROR(INDEX(Budgets!$V$11:$AG$20, MATCH($AZ263, Budgets!$D$11:$D$20, 0), MATCH(BA252, Budgets!$V$10:$AG$10, 0)), ""))</f>
        <v/>
      </c>
    </row>
    <row r="264" spans="52:56" hidden="1" x14ac:dyDescent="0.25">
      <c r="AZ264" s="11" t="str">
        <f>$AZ$74</f>
        <v/>
      </c>
      <c r="BA264" s="51" t="str">
        <f>IF(OR($AZ264="", BA252=""), "", SUMIF('Actual Expenses &amp; Income'!$R$11:$R$3510, CONCATENATE($AZ264, " - ", BA252), 'Actual Expenses &amp; Income'!$E$11:$E$3510))</f>
        <v/>
      </c>
      <c r="BB264" s="51" t="str">
        <f>IF(OR($AZ264="", BA252=""), "", IFERROR(INDEX(Budgets!$V$28:$AG$52, MATCH($AZ264, Budgets!$D$28:$D$52, 0), MATCH(BA252, Budgets!$V$27:$AG$27, 0)), ""))</f>
        <v/>
      </c>
      <c r="BC264" s="51" t="str">
        <f>IF(OR($AZ264="", BA252=""), "", SUMIF('Actual Expenses &amp; Income'!$R$11:$R$3510, CONCATENATE($AZ264, " - ", BA252), 'Actual Expenses &amp; Income'!$F$11:$F$3510))</f>
        <v/>
      </c>
      <c r="BD264" s="51" t="str">
        <f>IF(OR($AZ264="", BA252=""), "", IFERROR(INDEX(Budgets!$V$11:$AG$20, MATCH($AZ264, Budgets!$D$11:$D$20, 0), MATCH(BA252, Budgets!$V$10:$AG$10, 0)), ""))</f>
        <v/>
      </c>
    </row>
    <row r="265" spans="52:56" hidden="1" x14ac:dyDescent="0.25">
      <c r="AZ265" s="12" t="str">
        <f>$AZ$75</f>
        <v/>
      </c>
      <c r="BA265" s="51" t="str">
        <f>IF(OR($AZ265="", BA252=""), "", SUMIF('Actual Expenses &amp; Income'!$R$11:$R$3510, CONCATENATE($AZ265, " - ", BA252), 'Actual Expenses &amp; Income'!$E$11:$E$3510))</f>
        <v/>
      </c>
      <c r="BB265" s="51" t="str">
        <f>IF(OR($AZ265="", BA252=""), "", IFERROR(INDEX(Budgets!$V$28:$AG$52, MATCH($AZ265, Budgets!$D$28:$D$52, 0), MATCH(BA252, Budgets!$V$27:$AG$27, 0)), ""))</f>
        <v/>
      </c>
      <c r="BC265" s="51" t="str">
        <f>IF(OR($AZ265="", BA252=""), "", SUMIF('Actual Expenses &amp; Income'!$R$11:$R$3510, CONCATENATE($AZ265, " - ", BA252), 'Actual Expenses &amp; Income'!$F$11:$F$3510))</f>
        <v/>
      </c>
      <c r="BD265" s="51" t="str">
        <f>IF(OR($AZ265="", BA252=""), "", IFERROR(INDEX(Budgets!$V$11:$AG$20, MATCH($AZ265, Budgets!$D$11:$D$20, 0), MATCH(BA252, Budgets!$V$10:$AG$10, 0)), ""))</f>
        <v/>
      </c>
    </row>
    <row r="266" spans="52:56" hidden="1" x14ac:dyDescent="0.25">
      <c r="AZ266" s="12" t="str">
        <f>$AZ$76</f>
        <v/>
      </c>
      <c r="BA266" s="51" t="str">
        <f>IF(OR($AZ266="", BA252=""), "", SUMIF('Actual Expenses &amp; Income'!$R$11:$R$3510, CONCATENATE($AZ266, " - ", BA252), 'Actual Expenses &amp; Income'!$E$11:$E$3510))</f>
        <v/>
      </c>
      <c r="BB266" s="51" t="str">
        <f>IF(OR($AZ266="", BA252=""), "", IFERROR(INDEX(Budgets!$V$28:$AG$52, MATCH($AZ266, Budgets!$D$28:$D$52, 0), MATCH(BA252, Budgets!$V$27:$AG$27, 0)), ""))</f>
        <v/>
      </c>
      <c r="BC266" s="51" t="str">
        <f>IF(OR($AZ266="", BA252=""), "", SUMIF('Actual Expenses &amp; Income'!$R$11:$R$3510, CONCATENATE($AZ266, " - ", BA252), 'Actual Expenses &amp; Income'!$F$11:$F$3510))</f>
        <v/>
      </c>
      <c r="BD266" s="51" t="str">
        <f>IF(OR($AZ266="", BA252=""), "", IFERROR(INDEX(Budgets!$V$11:$AG$20, MATCH($AZ266, Budgets!$D$11:$D$20, 0), MATCH(BA252, Budgets!$V$10:$AG$10, 0)), ""))</f>
        <v/>
      </c>
    </row>
    <row r="267" spans="52:56" hidden="1" x14ac:dyDescent="0.25">
      <c r="AZ267" s="12" t="str">
        <f>$AZ$77</f>
        <v/>
      </c>
      <c r="BA267" s="51" t="str">
        <f>IF(OR($AZ267="", BA252=""), "", SUMIF('Actual Expenses &amp; Income'!$R$11:$R$3510, CONCATENATE($AZ267, " - ", BA252), 'Actual Expenses &amp; Income'!$E$11:$E$3510))</f>
        <v/>
      </c>
      <c r="BB267" s="51" t="str">
        <f>IF(OR($AZ267="", BA252=""), "", IFERROR(INDEX(Budgets!$V$28:$AG$52, MATCH($AZ267, Budgets!$D$28:$D$52, 0), MATCH(BA252, Budgets!$V$27:$AG$27, 0)), ""))</f>
        <v/>
      </c>
      <c r="BC267" s="51" t="str">
        <f>IF(OR($AZ267="", BA252=""), "", SUMIF('Actual Expenses &amp; Income'!$R$11:$R$3510, CONCATENATE($AZ267, " - ", BA252), 'Actual Expenses &amp; Income'!$F$11:$F$3510))</f>
        <v/>
      </c>
      <c r="BD267" s="51" t="str">
        <f>IF(OR($AZ267="", BA252=""), "", IFERROR(INDEX(Budgets!$V$11:$AG$20, MATCH($AZ267, Budgets!$D$11:$D$20, 0), MATCH(BA252, Budgets!$V$10:$AG$10, 0)), ""))</f>
        <v/>
      </c>
    </row>
    <row r="268" spans="52:56" hidden="1" x14ac:dyDescent="0.25">
      <c r="AZ268" s="12" t="str">
        <f>$AZ$78</f>
        <v/>
      </c>
      <c r="BA268" s="51" t="str">
        <f>IF(OR($AZ268="", BA252=""), "", SUMIF('Actual Expenses &amp; Income'!$R$11:$R$3510, CONCATENATE($AZ268, " - ", BA252), 'Actual Expenses &amp; Income'!$E$11:$E$3510))</f>
        <v/>
      </c>
      <c r="BB268" s="51" t="str">
        <f>IF(OR($AZ268="", BA252=""), "", IFERROR(INDEX(Budgets!$V$28:$AG$52, MATCH($AZ268, Budgets!$D$28:$D$52, 0), MATCH(BA252, Budgets!$V$27:$AG$27, 0)), ""))</f>
        <v/>
      </c>
      <c r="BC268" s="51" t="str">
        <f>IF(OR($AZ268="", BA252=""), "", SUMIF('Actual Expenses &amp; Income'!$R$11:$R$3510, CONCATENATE($AZ268, " - ", BA252), 'Actual Expenses &amp; Income'!$F$11:$F$3510))</f>
        <v/>
      </c>
      <c r="BD268" s="51" t="str">
        <f>IF(OR($AZ268="", BA252=""), "", IFERROR(INDEX(Budgets!$V$11:$AG$20, MATCH($AZ268, Budgets!$D$11:$D$20, 0), MATCH(BA252, Budgets!$V$10:$AG$10, 0)), ""))</f>
        <v/>
      </c>
    </row>
    <row r="269" spans="52:56" hidden="1" x14ac:dyDescent="0.25">
      <c r="AZ269" s="12" t="str">
        <f>$AZ$79</f>
        <v/>
      </c>
      <c r="BA269" s="51" t="str">
        <f>IF(OR($AZ269="", BA252=""), "", SUMIF('Actual Expenses &amp; Income'!$R$11:$R$3510, CONCATENATE($AZ269, " - ", BA252), 'Actual Expenses &amp; Income'!$E$11:$E$3510))</f>
        <v/>
      </c>
      <c r="BB269" s="51" t="str">
        <f>IF(OR($AZ269="", BA252=""), "", IFERROR(INDEX(Budgets!$V$28:$AG$52, MATCH($AZ269, Budgets!$D$28:$D$52, 0), MATCH(BA252, Budgets!$V$27:$AG$27, 0)), ""))</f>
        <v/>
      </c>
      <c r="BC269" s="51" t="str">
        <f>IF(OR($AZ269="", BA252=""), "", SUMIF('Actual Expenses &amp; Income'!$R$11:$R$3510, CONCATENATE($AZ269, " - ", BA252), 'Actual Expenses &amp; Income'!$F$11:$F$3510))</f>
        <v/>
      </c>
      <c r="BD269" s="51" t="str">
        <f>IF(OR($AZ269="", BA252=""), "", IFERROR(INDEX(Budgets!$V$11:$AG$20, MATCH($AZ269, Budgets!$D$11:$D$20, 0), MATCH(BA252, Budgets!$V$10:$AG$10, 0)), ""))</f>
        <v/>
      </c>
    </row>
    <row r="270" spans="52:56" hidden="1" x14ac:dyDescent="0.25">
      <c r="AZ270" s="12" t="str">
        <f>$AZ$80</f>
        <v/>
      </c>
      <c r="BA270" s="51" t="str">
        <f>IF(OR($AZ270="", BA252=""), "", SUMIF('Actual Expenses &amp; Income'!$R$11:$R$3510, CONCATENATE($AZ270, " - ", BA252), 'Actual Expenses &amp; Income'!$E$11:$E$3510))</f>
        <v/>
      </c>
      <c r="BB270" s="51" t="str">
        <f>IF(OR($AZ270="", BA252=""), "", IFERROR(INDEX(Budgets!$V$28:$AG$52, MATCH($AZ270, Budgets!$D$28:$D$52, 0), MATCH(BA252, Budgets!$V$27:$AG$27, 0)), ""))</f>
        <v/>
      </c>
      <c r="BC270" s="51" t="str">
        <f>IF(OR($AZ270="", BA252=""), "", SUMIF('Actual Expenses &amp; Income'!$R$11:$R$3510, CONCATENATE($AZ270, " - ", BA252), 'Actual Expenses &amp; Income'!$F$11:$F$3510))</f>
        <v/>
      </c>
      <c r="BD270" s="51" t="str">
        <f>IF(OR($AZ270="", BA252=""), "", IFERROR(INDEX(Budgets!$V$11:$AG$20, MATCH($AZ270, Budgets!$D$11:$D$20, 0), MATCH(BA252, Budgets!$V$10:$AG$10, 0)), ""))</f>
        <v/>
      </c>
    </row>
    <row r="271" spans="52:56" hidden="1" x14ac:dyDescent="0.25">
      <c r="AZ271" s="12" t="str">
        <f>$AZ$81</f>
        <v/>
      </c>
      <c r="BA271" s="51" t="str">
        <f>IF(OR($AZ271="", BA252=""), "", SUMIF('Actual Expenses &amp; Income'!$R$11:$R$3510, CONCATENATE($AZ271, " - ", BA252), 'Actual Expenses &amp; Income'!$E$11:$E$3510))</f>
        <v/>
      </c>
      <c r="BB271" s="51" t="str">
        <f>IF(OR($AZ271="", BA252=""), "", IFERROR(INDEX(Budgets!$V$28:$AG$52, MATCH($AZ271, Budgets!$D$28:$D$52, 0), MATCH(BA252, Budgets!$V$27:$AG$27, 0)), ""))</f>
        <v/>
      </c>
      <c r="BC271" s="51" t="str">
        <f>IF(OR($AZ271="", BA252=""), "", SUMIF('Actual Expenses &amp; Income'!$R$11:$R$3510, CONCATENATE($AZ271, " - ", BA252), 'Actual Expenses &amp; Income'!$F$11:$F$3510))</f>
        <v/>
      </c>
      <c r="BD271" s="51" t="str">
        <f>IF(OR($AZ271="", BA252=""), "", IFERROR(INDEX(Budgets!$V$11:$AG$20, MATCH($AZ271, Budgets!$D$11:$D$20, 0), MATCH(BA252, Budgets!$V$10:$AG$10, 0)), ""))</f>
        <v/>
      </c>
    </row>
    <row r="272" spans="52:56" hidden="1" x14ac:dyDescent="0.25">
      <c r="AZ272" s="12" t="str">
        <f>$AZ$82</f>
        <v/>
      </c>
      <c r="BA272" s="51" t="str">
        <f>IF(OR($AZ272="", BA252=""), "", SUMIF('Actual Expenses &amp; Income'!$R$11:$R$3510, CONCATENATE($AZ272, " - ", BA252), 'Actual Expenses &amp; Income'!$E$11:$E$3510))</f>
        <v/>
      </c>
      <c r="BB272" s="51" t="str">
        <f>IF(OR($AZ272="", BA252=""), "", IFERROR(INDEX(Budgets!$V$28:$AG$52, MATCH($AZ272, Budgets!$D$28:$D$52, 0), MATCH(BA252, Budgets!$V$27:$AG$27, 0)), ""))</f>
        <v/>
      </c>
      <c r="BC272" s="51" t="str">
        <f>IF(OR($AZ272="", BA252=""), "", SUMIF('Actual Expenses &amp; Income'!$R$11:$R$3510, CONCATENATE($AZ272, " - ", BA252), 'Actual Expenses &amp; Income'!$F$11:$F$3510))</f>
        <v/>
      </c>
      <c r="BD272" s="51" t="str">
        <f>IF(OR($AZ272="", BA252=""), "", IFERROR(INDEX(Budgets!$V$11:$AG$20, MATCH($AZ272, Budgets!$D$11:$D$20, 0), MATCH(BA252, Budgets!$V$10:$AG$10, 0)), ""))</f>
        <v/>
      </c>
    </row>
    <row r="273" spans="52:56" hidden="1" x14ac:dyDescent="0.25">
      <c r="AZ273" s="12" t="str">
        <f>$AZ$83</f>
        <v/>
      </c>
      <c r="BA273" s="51" t="str">
        <f>IF(OR($AZ273="", BA252=""), "", SUMIF('Actual Expenses &amp; Income'!$R$11:$R$3510, CONCATENATE($AZ273, " - ", BA252), 'Actual Expenses &amp; Income'!$E$11:$E$3510))</f>
        <v/>
      </c>
      <c r="BB273" s="51" t="str">
        <f>IF(OR($AZ273="", BA252=""), "", IFERROR(INDEX(Budgets!$V$28:$AG$52, MATCH($AZ273, Budgets!$D$28:$D$52, 0), MATCH(BA252, Budgets!$V$27:$AG$27, 0)), ""))</f>
        <v/>
      </c>
      <c r="BC273" s="51" t="str">
        <f>IF(OR($AZ273="", BA252=""), "", SUMIF('Actual Expenses &amp; Income'!$R$11:$R$3510, CONCATENATE($AZ273, " - ", BA252), 'Actual Expenses &amp; Income'!$F$11:$F$3510))</f>
        <v/>
      </c>
      <c r="BD273" s="51" t="str">
        <f>IF(OR($AZ273="", BA252=""), "", IFERROR(INDEX(Budgets!$V$11:$AG$20, MATCH($AZ273, Budgets!$D$11:$D$20, 0), MATCH(BA252, Budgets!$V$10:$AG$10, 0)), ""))</f>
        <v/>
      </c>
    </row>
    <row r="274" spans="52:56" hidden="1" x14ac:dyDescent="0.25">
      <c r="AZ274" s="12" t="str">
        <f>$AZ$84</f>
        <v/>
      </c>
      <c r="BA274" s="51" t="str">
        <f>IF(OR($AZ274="", BA252=""), "", SUMIF('Actual Expenses &amp; Income'!$R$11:$R$3510, CONCATENATE($AZ274, " - ", BA252), 'Actual Expenses &amp; Income'!$E$11:$E$3510))</f>
        <v/>
      </c>
      <c r="BB274" s="51" t="str">
        <f>IF(OR($AZ274="", BA252=""), "", IFERROR(INDEX(Budgets!$V$28:$AG$52, MATCH($AZ274, Budgets!$D$28:$D$52, 0), MATCH(BA252, Budgets!$V$27:$AG$27, 0)), ""))</f>
        <v/>
      </c>
      <c r="BC274" s="51" t="str">
        <f>IF(OR($AZ274="", BA252=""), "", SUMIF('Actual Expenses &amp; Income'!$R$11:$R$3510, CONCATENATE($AZ274, " - ", BA252), 'Actual Expenses &amp; Income'!$F$11:$F$3510))</f>
        <v/>
      </c>
      <c r="BD274" s="51" t="str">
        <f>IF(OR($AZ274="", BA252=""), "", IFERROR(INDEX(Budgets!$V$11:$AG$20, MATCH($AZ274, Budgets!$D$11:$D$20, 0), MATCH(BA252, Budgets!$V$10:$AG$10, 0)), ""))</f>
        <v/>
      </c>
    </row>
    <row r="275" spans="52:56" hidden="1" x14ac:dyDescent="0.25">
      <c r="AZ275" s="12" t="str">
        <f>$AZ$85</f>
        <v/>
      </c>
      <c r="BA275" s="51" t="str">
        <f>IF(OR($AZ275="", BA252=""), "", SUMIF('Actual Expenses &amp; Income'!$R$11:$R$3510, CONCATENATE($AZ275, " - ", BA252), 'Actual Expenses &amp; Income'!$E$11:$E$3510))</f>
        <v/>
      </c>
      <c r="BB275" s="51" t="str">
        <f>IF(OR($AZ275="", BA252=""), "", IFERROR(INDEX(Budgets!$V$28:$AG$52, MATCH($AZ275, Budgets!$D$28:$D$52, 0), MATCH(BA252, Budgets!$V$27:$AG$27, 0)), ""))</f>
        <v/>
      </c>
      <c r="BC275" s="51" t="str">
        <f>IF(OR($AZ275="", BA252=""), "", SUMIF('Actual Expenses &amp; Income'!$R$11:$R$3510, CONCATENATE($AZ275, " - ", BA252), 'Actual Expenses &amp; Income'!$F$11:$F$3510))</f>
        <v/>
      </c>
      <c r="BD275" s="51" t="str">
        <f>IF(OR($AZ275="", BA252=""), "", IFERROR(INDEX(Budgets!$V$11:$AG$20, MATCH($AZ275, Budgets!$D$11:$D$20, 0), MATCH(BA252, Budgets!$V$10:$AG$10, 0)), ""))</f>
        <v/>
      </c>
    </row>
    <row r="276" spans="52:56" hidden="1" x14ac:dyDescent="0.25">
      <c r="AZ276" s="12" t="str">
        <f>$AZ$86</f>
        <v/>
      </c>
      <c r="BA276" s="51" t="str">
        <f>IF(OR($AZ276="", BA252=""), "", SUMIF('Actual Expenses &amp; Income'!$R$11:$R$3510, CONCATENATE($AZ276, " - ", BA252), 'Actual Expenses &amp; Income'!$E$11:$E$3510))</f>
        <v/>
      </c>
      <c r="BB276" s="51" t="str">
        <f>IF(OR($AZ276="", BA252=""), "", IFERROR(INDEX(Budgets!$V$28:$AG$52, MATCH($AZ276, Budgets!$D$28:$D$52, 0), MATCH(BA252, Budgets!$V$27:$AG$27, 0)), ""))</f>
        <v/>
      </c>
      <c r="BC276" s="51" t="str">
        <f>IF(OR($AZ276="", BA252=""), "", SUMIF('Actual Expenses &amp; Income'!$R$11:$R$3510, CONCATENATE($AZ276, " - ", BA252), 'Actual Expenses &amp; Income'!$F$11:$F$3510))</f>
        <v/>
      </c>
      <c r="BD276" s="51" t="str">
        <f>IF(OR($AZ276="", BA252=""), "", IFERROR(INDEX(Budgets!$V$11:$AG$20, MATCH($AZ276, Budgets!$D$11:$D$20, 0), MATCH(BA252, Budgets!$V$10:$AG$10, 0)), ""))</f>
        <v/>
      </c>
    </row>
    <row r="277" spans="52:56" hidden="1" x14ac:dyDescent="0.25">
      <c r="AZ277" s="12" t="str">
        <f>$AZ$87</f>
        <v/>
      </c>
      <c r="BA277" s="51" t="str">
        <f>IF(OR($AZ277="", BA252=""), "", SUMIF('Actual Expenses &amp; Income'!$R$11:$R$3510, CONCATENATE($AZ277, " - ", BA252), 'Actual Expenses &amp; Income'!$E$11:$E$3510))</f>
        <v/>
      </c>
      <c r="BB277" s="51" t="str">
        <f>IF(OR($AZ277="", BA252=""), "", IFERROR(INDEX(Budgets!$V$28:$AG$52, MATCH($AZ277, Budgets!$D$28:$D$52, 0), MATCH(BA252, Budgets!$V$27:$AG$27, 0)), ""))</f>
        <v/>
      </c>
      <c r="BC277" s="51" t="str">
        <f>IF(OR($AZ277="", BA252=""), "", SUMIF('Actual Expenses &amp; Income'!$R$11:$R$3510, CONCATENATE($AZ277, " - ", BA252), 'Actual Expenses &amp; Income'!$F$11:$F$3510))</f>
        <v/>
      </c>
      <c r="BD277" s="51" t="str">
        <f>IF(OR($AZ277="", BA252=""), "", IFERROR(INDEX(Budgets!$V$11:$AG$20, MATCH($AZ277, Budgets!$D$11:$D$20, 0), MATCH(BA252, Budgets!$V$10:$AG$10, 0)), ""))</f>
        <v/>
      </c>
    </row>
    <row r="278" spans="52:56" hidden="1" x14ac:dyDescent="0.25">
      <c r="AZ278" s="12" t="str">
        <f>$AZ$88</f>
        <v/>
      </c>
      <c r="BA278" s="51" t="str">
        <f>IF(OR($AZ278="", BA252=""), "", SUMIF('Actual Expenses &amp; Income'!$R$11:$R$3510, CONCATENATE($AZ278, " - ", BA252), 'Actual Expenses &amp; Income'!$E$11:$E$3510))</f>
        <v/>
      </c>
      <c r="BB278" s="51" t="str">
        <f>IF(OR($AZ278="", BA252=""), "", IFERROR(INDEX(Budgets!$V$28:$AG$52, MATCH($AZ278, Budgets!$D$28:$D$52, 0), MATCH(BA252, Budgets!$V$27:$AG$27, 0)), ""))</f>
        <v/>
      </c>
      <c r="BC278" s="51" t="str">
        <f>IF(OR($AZ278="", BA252=""), "", SUMIF('Actual Expenses &amp; Income'!$R$11:$R$3510, CONCATENATE($AZ278, " - ", BA252), 'Actual Expenses &amp; Income'!$F$11:$F$3510))</f>
        <v/>
      </c>
      <c r="BD278" s="51" t="str">
        <f>IF(OR($AZ278="", BA252=""), "", IFERROR(INDEX(Budgets!$V$11:$AG$20, MATCH($AZ278, Budgets!$D$11:$D$20, 0), MATCH(BA252, Budgets!$V$10:$AG$10, 0)), ""))</f>
        <v/>
      </c>
    </row>
    <row r="279" spans="52:56" hidden="1" x14ac:dyDescent="0.25">
      <c r="AZ279" s="12" t="str">
        <f>$AZ$89</f>
        <v/>
      </c>
      <c r="BA279" s="51" t="str">
        <f>IF(OR($AZ279="", BA252=""), "", SUMIF('Actual Expenses &amp; Income'!$R$11:$R$3510, CONCATENATE($AZ279, " - ", BA252), 'Actual Expenses &amp; Income'!$E$11:$E$3510))</f>
        <v/>
      </c>
      <c r="BB279" s="51" t="str">
        <f>IF(OR($AZ279="", BA252=""), "", IFERROR(INDEX(Budgets!$V$28:$AG$52, MATCH($AZ279, Budgets!$D$28:$D$52, 0), MATCH(BA252, Budgets!$V$27:$AG$27, 0)), ""))</f>
        <v/>
      </c>
      <c r="BC279" s="51" t="str">
        <f>IF(OR($AZ279="", BA252=""), "", SUMIF('Actual Expenses &amp; Income'!$R$11:$R$3510, CONCATENATE($AZ279, " - ", BA252), 'Actual Expenses &amp; Income'!$F$11:$F$3510))</f>
        <v/>
      </c>
      <c r="BD279" s="51" t="str">
        <f>IF(OR($AZ279="", BA252=""), "", IFERROR(INDEX(Budgets!$V$11:$AG$20, MATCH($AZ279, Budgets!$D$11:$D$20, 0), MATCH(BA252, Budgets!$V$10:$AG$10, 0)), ""))</f>
        <v/>
      </c>
    </row>
    <row r="280" spans="52:56" hidden="1" x14ac:dyDescent="0.25">
      <c r="AZ280" s="12" t="str">
        <f>$AZ$90</f>
        <v/>
      </c>
      <c r="BA280" s="51" t="str">
        <f>IF(OR($AZ280="", BA252=""), "", SUMIF('Actual Expenses &amp; Income'!$R$11:$R$3510, CONCATENATE($AZ280, " - ", BA252), 'Actual Expenses &amp; Income'!$E$11:$E$3510))</f>
        <v/>
      </c>
      <c r="BB280" s="51" t="str">
        <f>IF(OR($AZ280="", BA252=""), "", IFERROR(INDEX(Budgets!$V$28:$AG$52, MATCH($AZ280, Budgets!$D$28:$D$52, 0), MATCH(BA252, Budgets!$V$27:$AG$27, 0)), ""))</f>
        <v/>
      </c>
      <c r="BC280" s="51" t="str">
        <f>IF(OR($AZ280="", BA252=""), "", SUMIF('Actual Expenses &amp; Income'!$R$11:$R$3510, CONCATENATE($AZ280, " - ", BA252), 'Actual Expenses &amp; Income'!$F$11:$F$3510))</f>
        <v/>
      </c>
      <c r="BD280" s="51" t="str">
        <f>IF(OR($AZ280="", BA252=""), "", IFERROR(INDEX(Budgets!$V$11:$AG$20, MATCH($AZ280, Budgets!$D$11:$D$20, 0), MATCH(BA252, Budgets!$V$10:$AG$10, 0)), ""))</f>
        <v/>
      </c>
    </row>
    <row r="281" spans="52:56" hidden="1" x14ac:dyDescent="0.25">
      <c r="AZ281" s="12" t="str">
        <f>$AZ$91</f>
        <v/>
      </c>
      <c r="BA281" s="51" t="str">
        <f>IF(OR($AZ281="", BA252=""), "", SUMIF('Actual Expenses &amp; Income'!$R$11:$R$3510, CONCATENATE($AZ281, " - ", BA252), 'Actual Expenses &amp; Income'!$E$11:$E$3510))</f>
        <v/>
      </c>
      <c r="BB281" s="51" t="str">
        <f>IF(OR($AZ281="", BA252=""), "", IFERROR(INDEX(Budgets!$V$28:$AG$52, MATCH($AZ281, Budgets!$D$28:$D$52, 0), MATCH(BA252, Budgets!$V$27:$AG$27, 0)), ""))</f>
        <v/>
      </c>
      <c r="BC281" s="51" t="str">
        <f>IF(OR($AZ281="", BA252=""), "", SUMIF('Actual Expenses &amp; Income'!$R$11:$R$3510, CONCATENATE($AZ281, " - ", BA252), 'Actual Expenses &amp; Income'!$F$11:$F$3510))</f>
        <v/>
      </c>
      <c r="BD281" s="51" t="str">
        <f>IF(OR($AZ281="", BA252=""), "", IFERROR(INDEX(Budgets!$V$11:$AG$20, MATCH($AZ281, Budgets!$D$11:$D$20, 0), MATCH(BA252, Budgets!$V$10:$AG$10, 0)), ""))</f>
        <v/>
      </c>
    </row>
    <row r="282" spans="52:56" hidden="1" x14ac:dyDescent="0.25">
      <c r="AZ282" s="12" t="str">
        <f>$AZ$92</f>
        <v/>
      </c>
      <c r="BA282" s="51" t="str">
        <f>IF(OR($AZ282="", BA252=""), "", SUMIF('Actual Expenses &amp; Income'!$R$11:$R$3510, CONCATENATE($AZ282, " - ", BA252), 'Actual Expenses &amp; Income'!$E$11:$E$3510))</f>
        <v/>
      </c>
      <c r="BB282" s="51" t="str">
        <f>IF(OR($AZ282="", BA252=""), "", IFERROR(INDEX(Budgets!$V$28:$AG$52, MATCH($AZ282, Budgets!$D$28:$D$52, 0), MATCH(BA252, Budgets!$V$27:$AG$27, 0)), ""))</f>
        <v/>
      </c>
      <c r="BC282" s="51" t="str">
        <f>IF(OR($AZ282="", BA252=""), "", SUMIF('Actual Expenses &amp; Income'!$R$11:$R$3510, CONCATENATE($AZ282, " - ", BA252), 'Actual Expenses &amp; Income'!$F$11:$F$3510))</f>
        <v/>
      </c>
      <c r="BD282" s="51" t="str">
        <f>IF(OR($AZ282="", BA252=""), "", IFERROR(INDEX(Budgets!$V$11:$AG$20, MATCH($AZ282, Budgets!$D$11:$D$20, 0), MATCH(BA252, Budgets!$V$10:$AG$10, 0)), ""))</f>
        <v/>
      </c>
    </row>
    <row r="283" spans="52:56" hidden="1" x14ac:dyDescent="0.25">
      <c r="AZ283" s="12" t="str">
        <f>$AZ$93</f>
        <v/>
      </c>
      <c r="BA283" s="51" t="str">
        <f>IF(OR($AZ283="", BA252=""), "", SUMIF('Actual Expenses &amp; Income'!$R$11:$R$3510, CONCATENATE($AZ283, " - ", BA252), 'Actual Expenses &amp; Income'!$E$11:$E$3510))</f>
        <v/>
      </c>
      <c r="BB283" s="51" t="str">
        <f>IF(OR($AZ283="", BA252=""), "", IFERROR(INDEX(Budgets!$V$28:$AG$52, MATCH($AZ283, Budgets!$D$28:$D$52, 0), MATCH(BA252, Budgets!$V$27:$AG$27, 0)), ""))</f>
        <v/>
      </c>
      <c r="BC283" s="51" t="str">
        <f>IF(OR($AZ283="", BA252=""), "", SUMIF('Actual Expenses &amp; Income'!$R$11:$R$3510, CONCATENATE($AZ283, " - ", BA252), 'Actual Expenses &amp; Income'!$F$11:$F$3510))</f>
        <v/>
      </c>
      <c r="BD283" s="51" t="str">
        <f>IF(OR($AZ283="", BA252=""), "", IFERROR(INDEX(Budgets!$V$11:$AG$20, MATCH($AZ283, Budgets!$D$11:$D$20, 0), MATCH(BA252, Budgets!$V$10:$AG$10, 0)), ""))</f>
        <v/>
      </c>
    </row>
    <row r="284" spans="52:56" hidden="1" x14ac:dyDescent="0.25">
      <c r="AZ284" s="12" t="str">
        <f>$AZ$94</f>
        <v/>
      </c>
      <c r="BA284" s="51" t="str">
        <f>IF(OR($AZ284="", BA252=""), "", SUMIF('Actual Expenses &amp; Income'!$R$11:$R$3510, CONCATENATE($AZ284, " - ", BA252), 'Actual Expenses &amp; Income'!$E$11:$E$3510))</f>
        <v/>
      </c>
      <c r="BB284" s="51" t="str">
        <f>IF(OR($AZ284="", BA252=""), "", IFERROR(INDEX(Budgets!$V$28:$AG$52, MATCH($AZ284, Budgets!$D$28:$D$52, 0), MATCH(BA252, Budgets!$V$27:$AG$27, 0)), ""))</f>
        <v/>
      </c>
      <c r="BC284" s="51" t="str">
        <f>IF(OR($AZ284="", BA252=""), "", SUMIF('Actual Expenses &amp; Income'!$R$11:$R$3510, CONCATENATE($AZ284, " - ", BA252), 'Actual Expenses &amp; Income'!$F$11:$F$3510))</f>
        <v/>
      </c>
      <c r="BD284" s="51" t="str">
        <f>IF(OR($AZ284="", BA252=""), "", IFERROR(INDEX(Budgets!$V$11:$AG$20, MATCH($AZ284, Budgets!$D$11:$D$20, 0), MATCH(BA252, Budgets!$V$10:$AG$10, 0)), ""))</f>
        <v/>
      </c>
    </row>
    <row r="285" spans="52:56" hidden="1" x14ac:dyDescent="0.25">
      <c r="AZ285" s="12" t="str">
        <f>$AZ$95</f>
        <v/>
      </c>
      <c r="BA285" s="51" t="str">
        <f>IF(OR($AZ285="", BA252=""), "", SUMIF('Actual Expenses &amp; Income'!$R$11:$R$3510, CONCATENATE($AZ285, " - ", BA252), 'Actual Expenses &amp; Income'!$E$11:$E$3510))</f>
        <v/>
      </c>
      <c r="BB285" s="51" t="str">
        <f>IF(OR($AZ285="", BA252=""), "", IFERROR(INDEX(Budgets!$V$28:$AG$52, MATCH($AZ285, Budgets!$D$28:$D$52, 0), MATCH(BA252, Budgets!$V$27:$AG$27, 0)), ""))</f>
        <v/>
      </c>
      <c r="BC285" s="51" t="str">
        <f>IF(OR($AZ285="", BA252=""), "", SUMIF('Actual Expenses &amp; Income'!$R$11:$R$3510, CONCATENATE($AZ285, " - ", BA252), 'Actual Expenses &amp; Income'!$F$11:$F$3510))</f>
        <v/>
      </c>
      <c r="BD285" s="51" t="str">
        <f>IF(OR($AZ285="", BA252=""), "", IFERROR(INDEX(Budgets!$V$11:$AG$20, MATCH($AZ285, Budgets!$D$11:$D$20, 0), MATCH(BA252, Budgets!$V$10:$AG$10, 0)), ""))</f>
        <v/>
      </c>
    </row>
    <row r="286" spans="52:56" hidden="1" x14ac:dyDescent="0.25">
      <c r="AZ286" s="12" t="str">
        <f>$AZ$96</f>
        <v/>
      </c>
      <c r="BA286" s="51" t="str">
        <f>IF(OR($AZ286="", BA252=""), "", SUMIF('Actual Expenses &amp; Income'!$R$11:$R$3510, CONCATENATE($AZ286, " - ", BA252), 'Actual Expenses &amp; Income'!$E$11:$E$3510))</f>
        <v/>
      </c>
      <c r="BB286" s="51" t="str">
        <f>IF(OR($AZ286="", BA252=""), "", IFERROR(INDEX(Budgets!$V$28:$AG$52, MATCH($AZ286, Budgets!$D$28:$D$52, 0), MATCH(BA252, Budgets!$V$27:$AG$27, 0)), ""))</f>
        <v/>
      </c>
      <c r="BC286" s="51" t="str">
        <f>IF(OR($AZ286="", BA252=""), "", SUMIF('Actual Expenses &amp; Income'!$R$11:$R$3510, CONCATENATE($AZ286, " - ", BA252), 'Actual Expenses &amp; Income'!$F$11:$F$3510))</f>
        <v/>
      </c>
      <c r="BD286" s="51" t="str">
        <f>IF(OR($AZ286="", BA252=""), "", IFERROR(INDEX(Budgets!$V$11:$AG$20, MATCH($AZ286, Budgets!$D$11:$D$20, 0), MATCH(BA252, Budgets!$V$10:$AG$10, 0)), ""))</f>
        <v/>
      </c>
    </row>
    <row r="287" spans="52:56" hidden="1" x14ac:dyDescent="0.25">
      <c r="AZ287" s="12" t="str">
        <f>$AZ$97</f>
        <v/>
      </c>
      <c r="BA287" s="51" t="str">
        <f>IF(OR($AZ287="", BA252=""), "", SUMIF('Actual Expenses &amp; Income'!$R$11:$R$3510, CONCATENATE($AZ287, " - ", BA252), 'Actual Expenses &amp; Income'!$E$11:$E$3510))</f>
        <v/>
      </c>
      <c r="BB287" s="51" t="str">
        <f>IF(OR($AZ287="", BA252=""), "", IFERROR(INDEX(Budgets!$V$28:$AG$52, MATCH($AZ287, Budgets!$D$28:$D$52, 0), MATCH(BA252, Budgets!$V$27:$AG$27, 0)), ""))</f>
        <v/>
      </c>
      <c r="BC287" s="51" t="str">
        <f>IF(OR($AZ287="", BA252=""), "", SUMIF('Actual Expenses &amp; Income'!$R$11:$R$3510, CONCATENATE($AZ287, " - ", BA252), 'Actual Expenses &amp; Income'!$F$11:$F$3510))</f>
        <v/>
      </c>
      <c r="BD287" s="51" t="str">
        <f>IF(OR($AZ287="", BA252=""), "", IFERROR(INDEX(Budgets!$V$11:$AG$20, MATCH($AZ287, Budgets!$D$11:$D$20, 0), MATCH(BA252, Budgets!$V$10:$AG$10, 0)), ""))</f>
        <v/>
      </c>
    </row>
    <row r="288" spans="52:56" hidden="1" x14ac:dyDescent="0.25">
      <c r="AZ288" s="13" t="str">
        <f>$AZ$98</f>
        <v/>
      </c>
      <c r="BA288" s="52" t="str">
        <f>IF(OR($AZ288="", BA252=""), "", SUMIF('Actual Expenses &amp; Income'!$R$11:$R$3510, CONCATENATE($AZ288, " - ", BA252), 'Actual Expenses &amp; Income'!$E$11:$E$3510))</f>
        <v/>
      </c>
      <c r="BB288" s="52" t="str">
        <f>IF(OR($AZ288="", BA252=""), "", IFERROR(INDEX(Budgets!$V$28:$AG$52, MATCH($AZ288, Budgets!$D$28:$D$52, 0), MATCH(BA252, Budgets!$V$27:$AG$27, 0)), ""))</f>
        <v/>
      </c>
      <c r="BC288" s="52" t="str">
        <f>IF(OR($AZ288="", BA252=""), "", SUMIF('Actual Expenses &amp; Income'!$R$11:$R$3510, CONCATENATE($AZ288, " - ", BA252), 'Actual Expenses &amp; Income'!$F$11:$F$3510))</f>
        <v/>
      </c>
      <c r="BD288" s="52" t="str">
        <f>IF(OR($AZ288="", BA252=""), "", IFERROR(INDEX(Budgets!$V$11:$AG$20, MATCH($AZ288, Budgets!$D$11:$D$20, 0), MATCH(BA252, Budgets!$V$10:$AG$10, 0)), ""))</f>
        <v/>
      </c>
    </row>
    <row r="289" spans="52:56" hidden="1" x14ac:dyDescent="0.25"/>
    <row r="290" spans="52:56" hidden="1" x14ac:dyDescent="0.25">
      <c r="BA290" s="207" t="str">
        <f>$AZ$12</f>
        <v/>
      </c>
      <c r="BB290" s="208"/>
      <c r="BC290" s="208"/>
      <c r="BD290" s="209"/>
    </row>
    <row r="291" spans="52:56" hidden="1" x14ac:dyDescent="0.25">
      <c r="BA291" s="10" t="s">
        <v>18</v>
      </c>
      <c r="BB291" s="10" t="s">
        <v>44</v>
      </c>
      <c r="BC291" s="10" t="s">
        <v>4</v>
      </c>
      <c r="BD291" s="10" t="s">
        <v>43</v>
      </c>
    </row>
    <row r="292" spans="52:56" hidden="1" x14ac:dyDescent="0.25">
      <c r="AZ292" s="11" t="str">
        <f>$AZ$64</f>
        <v/>
      </c>
      <c r="BA292" s="50" t="str">
        <f>IF(OR($AZ292="", BA290=""), "", SUMIF('Actual Expenses &amp; Income'!$R$11:$R$3510, CONCATENATE($AZ292, " - ", BA290), 'Actual Expenses &amp; Income'!$E$11:$E$3510))</f>
        <v/>
      </c>
      <c r="BB292" s="50" t="str">
        <f>IF(OR($AZ292="", BA290=""), "", IFERROR(INDEX(Budgets!$V$28:$AG$52, MATCH($AZ292, Budgets!$D$28:$D$52, 0), MATCH(BA290, Budgets!$V$27:$AG$27, 0)), ""))</f>
        <v/>
      </c>
      <c r="BC292" s="50" t="str">
        <f>IF(OR($AZ292="", BA290=""), "", SUMIF('Actual Expenses &amp; Income'!$R$11:$R$3510, CONCATENATE($AZ292, " - ", BA290), 'Actual Expenses &amp; Income'!$F$11:$F$3510))</f>
        <v/>
      </c>
      <c r="BD292" s="50" t="str">
        <f>IF(OR($AZ292="", BA290=""), "", IFERROR(INDEX(Budgets!$V$11:$AG$20, MATCH($AZ292, Budgets!$D$11:$D$20, 0), MATCH(BA290, Budgets!$V$10:$AG$10, 0)), ""))</f>
        <v/>
      </c>
    </row>
    <row r="293" spans="52:56" hidden="1" x14ac:dyDescent="0.25">
      <c r="AZ293" s="12" t="str">
        <f>$AZ$65</f>
        <v/>
      </c>
      <c r="BA293" s="51" t="str">
        <f>IF(OR($AZ293="", BA290=""), "", SUMIF('Actual Expenses &amp; Income'!$R$11:$R$3510, CONCATENATE($AZ293, " - ", BA290), 'Actual Expenses &amp; Income'!$E$11:$E$3510))</f>
        <v/>
      </c>
      <c r="BB293" s="51" t="str">
        <f>IF(OR($AZ293="", BA290=""), "", IFERROR(INDEX(Budgets!$V$28:$AG$52, MATCH($AZ293, Budgets!$D$28:$D$52, 0), MATCH(BA290, Budgets!$V$27:$AG$27, 0)), ""))</f>
        <v/>
      </c>
      <c r="BC293" s="51" t="str">
        <f>IF(OR($AZ293="", BA290=""), "", SUMIF('Actual Expenses &amp; Income'!$R$11:$R$3510, CONCATENATE($AZ293, " - ", BA290), 'Actual Expenses &amp; Income'!$F$11:$F$3510))</f>
        <v/>
      </c>
      <c r="BD293" s="51" t="str">
        <f>IF(OR($AZ293="", BA290=""), "", IFERROR(INDEX(Budgets!$V$11:$AG$20, MATCH($AZ293, Budgets!$D$11:$D$20, 0), MATCH(BA290, Budgets!$V$10:$AG$10, 0)), ""))</f>
        <v/>
      </c>
    </row>
    <row r="294" spans="52:56" hidden="1" x14ac:dyDescent="0.25">
      <c r="AZ294" s="12" t="str">
        <f>$AZ$66</f>
        <v/>
      </c>
      <c r="BA294" s="51" t="str">
        <f>IF(OR($AZ294="", BA290=""), "", SUMIF('Actual Expenses &amp; Income'!$R$11:$R$3510, CONCATENATE($AZ294, " - ", BA290), 'Actual Expenses &amp; Income'!$E$11:$E$3510))</f>
        <v/>
      </c>
      <c r="BB294" s="51" t="str">
        <f>IF(OR($AZ294="", BA290=""), "", IFERROR(INDEX(Budgets!$V$28:$AG$52, MATCH($AZ294, Budgets!$D$28:$D$52, 0), MATCH(BA290, Budgets!$V$27:$AG$27, 0)), ""))</f>
        <v/>
      </c>
      <c r="BC294" s="51" t="str">
        <f>IF(OR($AZ294="", BA290=""), "", SUMIF('Actual Expenses &amp; Income'!$R$11:$R$3510, CONCATENATE($AZ294, " - ", BA290), 'Actual Expenses &amp; Income'!$F$11:$F$3510))</f>
        <v/>
      </c>
      <c r="BD294" s="51" t="str">
        <f>IF(OR($AZ294="", BA290=""), "", IFERROR(INDEX(Budgets!$V$11:$AG$20, MATCH($AZ294, Budgets!$D$11:$D$20, 0), MATCH(BA290, Budgets!$V$10:$AG$10, 0)), ""))</f>
        <v/>
      </c>
    </row>
    <row r="295" spans="52:56" hidden="1" x14ac:dyDescent="0.25">
      <c r="AZ295" s="12" t="str">
        <f>$AZ$67</f>
        <v/>
      </c>
      <c r="BA295" s="51" t="str">
        <f>IF(OR($AZ295="", BA290=""), "", SUMIF('Actual Expenses &amp; Income'!$R$11:$R$3510, CONCATENATE($AZ295, " - ", BA290), 'Actual Expenses &amp; Income'!$E$11:$E$3510))</f>
        <v/>
      </c>
      <c r="BB295" s="51" t="str">
        <f>IF(OR($AZ295="", BA290=""), "", IFERROR(INDEX(Budgets!$V$28:$AG$52, MATCH($AZ295, Budgets!$D$28:$D$52, 0), MATCH(BA290, Budgets!$V$27:$AG$27, 0)), ""))</f>
        <v/>
      </c>
      <c r="BC295" s="51" t="str">
        <f>IF(OR($AZ295="", BA290=""), "", SUMIF('Actual Expenses &amp; Income'!$R$11:$R$3510, CONCATENATE($AZ295, " - ", BA290), 'Actual Expenses &amp; Income'!$F$11:$F$3510))</f>
        <v/>
      </c>
      <c r="BD295" s="51" t="str">
        <f>IF(OR($AZ295="", BA290=""), "", IFERROR(INDEX(Budgets!$V$11:$AG$20, MATCH($AZ295, Budgets!$D$11:$D$20, 0), MATCH(BA290, Budgets!$V$10:$AG$10, 0)), ""))</f>
        <v/>
      </c>
    </row>
    <row r="296" spans="52:56" hidden="1" x14ac:dyDescent="0.25">
      <c r="AZ296" s="12" t="str">
        <f>$AZ$68</f>
        <v/>
      </c>
      <c r="BA296" s="51" t="str">
        <f>IF(OR($AZ296="", BA290=""), "", SUMIF('Actual Expenses &amp; Income'!$R$11:$R$3510, CONCATENATE($AZ296, " - ", BA290), 'Actual Expenses &amp; Income'!$E$11:$E$3510))</f>
        <v/>
      </c>
      <c r="BB296" s="51" t="str">
        <f>IF(OR($AZ296="", BA290=""), "", IFERROR(INDEX(Budgets!$V$28:$AG$52, MATCH($AZ296, Budgets!$D$28:$D$52, 0), MATCH(BA290, Budgets!$V$27:$AG$27, 0)), ""))</f>
        <v/>
      </c>
      <c r="BC296" s="51" t="str">
        <f>IF(OR($AZ296="", BA290=""), "", SUMIF('Actual Expenses &amp; Income'!$R$11:$R$3510, CONCATENATE($AZ296, " - ", BA290), 'Actual Expenses &amp; Income'!$F$11:$F$3510))</f>
        <v/>
      </c>
      <c r="BD296" s="51" t="str">
        <f>IF(OR($AZ296="", BA290=""), "", IFERROR(INDEX(Budgets!$V$11:$AG$20, MATCH($AZ296, Budgets!$D$11:$D$20, 0), MATCH(BA290, Budgets!$V$10:$AG$10, 0)), ""))</f>
        <v/>
      </c>
    </row>
    <row r="297" spans="52:56" hidden="1" x14ac:dyDescent="0.25">
      <c r="AZ297" s="12" t="str">
        <f>$AZ$69</f>
        <v/>
      </c>
      <c r="BA297" s="51" t="str">
        <f>IF(OR($AZ297="", BA290=""), "", SUMIF('Actual Expenses &amp; Income'!$R$11:$R$3510, CONCATENATE($AZ297, " - ", BA290), 'Actual Expenses &amp; Income'!$E$11:$E$3510))</f>
        <v/>
      </c>
      <c r="BB297" s="51" t="str">
        <f>IF(OR($AZ297="", BA290=""), "", IFERROR(INDEX(Budgets!$V$28:$AG$52, MATCH($AZ297, Budgets!$D$28:$D$52, 0), MATCH(BA290, Budgets!$V$27:$AG$27, 0)), ""))</f>
        <v/>
      </c>
      <c r="BC297" s="51" t="str">
        <f>IF(OR($AZ297="", BA290=""), "", SUMIF('Actual Expenses &amp; Income'!$R$11:$R$3510, CONCATENATE($AZ297, " - ", BA290), 'Actual Expenses &amp; Income'!$F$11:$F$3510))</f>
        <v/>
      </c>
      <c r="BD297" s="51" t="str">
        <f>IF(OR($AZ297="", BA290=""), "", IFERROR(INDEX(Budgets!$V$11:$AG$20, MATCH($AZ297, Budgets!$D$11:$D$20, 0), MATCH(BA290, Budgets!$V$10:$AG$10, 0)), ""))</f>
        <v/>
      </c>
    </row>
    <row r="298" spans="52:56" hidden="1" x14ac:dyDescent="0.25">
      <c r="AZ298" s="12" t="str">
        <f>$AZ$70</f>
        <v/>
      </c>
      <c r="BA298" s="51" t="str">
        <f>IF(OR($AZ298="", BA290=""), "", SUMIF('Actual Expenses &amp; Income'!$R$11:$R$3510, CONCATENATE($AZ298, " - ", BA290), 'Actual Expenses &amp; Income'!$E$11:$E$3510))</f>
        <v/>
      </c>
      <c r="BB298" s="51" t="str">
        <f>IF(OR($AZ298="", BA290=""), "", IFERROR(INDEX(Budgets!$V$28:$AG$52, MATCH($AZ298, Budgets!$D$28:$D$52, 0), MATCH(BA290, Budgets!$V$27:$AG$27, 0)), ""))</f>
        <v/>
      </c>
      <c r="BC298" s="51" t="str">
        <f>IF(OR($AZ298="", BA290=""), "", SUMIF('Actual Expenses &amp; Income'!$R$11:$R$3510, CONCATENATE($AZ298, " - ", BA290), 'Actual Expenses &amp; Income'!$F$11:$F$3510))</f>
        <v/>
      </c>
      <c r="BD298" s="51" t="str">
        <f>IF(OR($AZ298="", BA290=""), "", IFERROR(INDEX(Budgets!$V$11:$AG$20, MATCH($AZ298, Budgets!$D$11:$D$20, 0), MATCH(BA290, Budgets!$V$10:$AG$10, 0)), ""))</f>
        <v/>
      </c>
    </row>
    <row r="299" spans="52:56" hidden="1" x14ac:dyDescent="0.25">
      <c r="AZ299" s="12" t="str">
        <f>$AZ$71</f>
        <v/>
      </c>
      <c r="BA299" s="51" t="str">
        <f>IF(OR($AZ299="", BA290=""), "", SUMIF('Actual Expenses &amp; Income'!$R$11:$R$3510, CONCATENATE($AZ299, " - ", BA290), 'Actual Expenses &amp; Income'!$E$11:$E$3510))</f>
        <v/>
      </c>
      <c r="BB299" s="51" t="str">
        <f>IF(OR($AZ299="", BA290=""), "", IFERROR(INDEX(Budgets!$V$28:$AG$52, MATCH($AZ299, Budgets!$D$28:$D$52, 0), MATCH(BA290, Budgets!$V$27:$AG$27, 0)), ""))</f>
        <v/>
      </c>
      <c r="BC299" s="51" t="str">
        <f>IF(OR($AZ299="", BA290=""), "", SUMIF('Actual Expenses &amp; Income'!$R$11:$R$3510, CONCATENATE($AZ299, " - ", BA290), 'Actual Expenses &amp; Income'!$F$11:$F$3510))</f>
        <v/>
      </c>
      <c r="BD299" s="51" t="str">
        <f>IF(OR($AZ299="", BA290=""), "", IFERROR(INDEX(Budgets!$V$11:$AG$20, MATCH($AZ299, Budgets!$D$11:$D$20, 0), MATCH(BA290, Budgets!$V$10:$AG$10, 0)), ""))</f>
        <v/>
      </c>
    </row>
    <row r="300" spans="52:56" hidden="1" x14ac:dyDescent="0.25">
      <c r="AZ300" s="12" t="str">
        <f>$AZ$72</f>
        <v/>
      </c>
      <c r="BA300" s="51" t="str">
        <f>IF(OR($AZ300="", BA290=""), "", SUMIF('Actual Expenses &amp; Income'!$R$11:$R$3510, CONCATENATE($AZ300, " - ", BA290), 'Actual Expenses &amp; Income'!$E$11:$E$3510))</f>
        <v/>
      </c>
      <c r="BB300" s="51" t="str">
        <f>IF(OR($AZ300="", BA290=""), "", IFERROR(INDEX(Budgets!$V$28:$AG$52, MATCH($AZ300, Budgets!$D$28:$D$52, 0), MATCH(BA290, Budgets!$V$27:$AG$27, 0)), ""))</f>
        <v/>
      </c>
      <c r="BC300" s="51" t="str">
        <f>IF(OR($AZ300="", BA290=""), "", SUMIF('Actual Expenses &amp; Income'!$R$11:$R$3510, CONCATENATE($AZ300, " - ", BA290), 'Actual Expenses &amp; Income'!$F$11:$F$3510))</f>
        <v/>
      </c>
      <c r="BD300" s="51" t="str">
        <f>IF(OR($AZ300="", BA290=""), "", IFERROR(INDEX(Budgets!$V$11:$AG$20, MATCH($AZ300, Budgets!$D$11:$D$20, 0), MATCH(BA290, Budgets!$V$10:$AG$10, 0)), ""))</f>
        <v/>
      </c>
    </row>
    <row r="301" spans="52:56" hidden="1" x14ac:dyDescent="0.25">
      <c r="AZ301" s="13" t="str">
        <f>$AZ$73</f>
        <v/>
      </c>
      <c r="BA301" s="51" t="str">
        <f>IF(OR($AZ301="", BA290=""), "", SUMIF('Actual Expenses &amp; Income'!$R$11:$R$3510, CONCATENATE($AZ301, " - ", BA290), 'Actual Expenses &amp; Income'!$E$11:$E$3510))</f>
        <v/>
      </c>
      <c r="BB301" s="51" t="str">
        <f>IF(OR($AZ301="", BA290=""), "", IFERROR(INDEX(Budgets!$V$28:$AG$52, MATCH($AZ301, Budgets!$D$28:$D$52, 0), MATCH(BA290, Budgets!$V$27:$AG$27, 0)), ""))</f>
        <v/>
      </c>
      <c r="BC301" s="51" t="str">
        <f>IF(OR($AZ301="", BA290=""), "", SUMIF('Actual Expenses &amp; Income'!$R$11:$R$3510, CONCATENATE($AZ301, " - ", BA290), 'Actual Expenses &amp; Income'!$F$11:$F$3510))</f>
        <v/>
      </c>
      <c r="BD301" s="51" t="str">
        <f>IF(OR($AZ301="", BA290=""), "", IFERROR(INDEX(Budgets!$V$11:$AG$20, MATCH($AZ301, Budgets!$D$11:$D$20, 0), MATCH(BA290, Budgets!$V$10:$AG$10, 0)), ""))</f>
        <v/>
      </c>
    </row>
    <row r="302" spans="52:56" hidden="1" x14ac:dyDescent="0.25">
      <c r="AZ302" s="11" t="str">
        <f>$AZ$74</f>
        <v/>
      </c>
      <c r="BA302" s="51" t="str">
        <f>IF(OR($AZ302="", BA290=""), "", SUMIF('Actual Expenses &amp; Income'!$R$11:$R$3510, CONCATENATE($AZ302, " - ", BA290), 'Actual Expenses &amp; Income'!$E$11:$E$3510))</f>
        <v/>
      </c>
      <c r="BB302" s="51" t="str">
        <f>IF(OR($AZ302="", BA290=""), "", IFERROR(INDEX(Budgets!$V$28:$AG$52, MATCH($AZ302, Budgets!$D$28:$D$52, 0), MATCH(BA290, Budgets!$V$27:$AG$27, 0)), ""))</f>
        <v/>
      </c>
      <c r="BC302" s="51" t="str">
        <f>IF(OR($AZ302="", BA290=""), "", SUMIF('Actual Expenses &amp; Income'!$R$11:$R$3510, CONCATENATE($AZ302, " - ", BA290), 'Actual Expenses &amp; Income'!$F$11:$F$3510))</f>
        <v/>
      </c>
      <c r="BD302" s="51" t="str">
        <f>IF(OR($AZ302="", BA290=""), "", IFERROR(INDEX(Budgets!$V$11:$AG$20, MATCH($AZ302, Budgets!$D$11:$D$20, 0), MATCH(BA290, Budgets!$V$10:$AG$10, 0)), ""))</f>
        <v/>
      </c>
    </row>
    <row r="303" spans="52:56" hidden="1" x14ac:dyDescent="0.25">
      <c r="AZ303" s="12" t="str">
        <f>$AZ$75</f>
        <v/>
      </c>
      <c r="BA303" s="51" t="str">
        <f>IF(OR($AZ303="", BA290=""), "", SUMIF('Actual Expenses &amp; Income'!$R$11:$R$3510, CONCATENATE($AZ303, " - ", BA290), 'Actual Expenses &amp; Income'!$E$11:$E$3510))</f>
        <v/>
      </c>
      <c r="BB303" s="51" t="str">
        <f>IF(OR($AZ303="", BA290=""), "", IFERROR(INDEX(Budgets!$V$28:$AG$52, MATCH($AZ303, Budgets!$D$28:$D$52, 0), MATCH(BA290, Budgets!$V$27:$AG$27, 0)), ""))</f>
        <v/>
      </c>
      <c r="BC303" s="51" t="str">
        <f>IF(OR($AZ303="", BA290=""), "", SUMIF('Actual Expenses &amp; Income'!$R$11:$R$3510, CONCATENATE($AZ303, " - ", BA290), 'Actual Expenses &amp; Income'!$F$11:$F$3510))</f>
        <v/>
      </c>
      <c r="BD303" s="51" t="str">
        <f>IF(OR($AZ303="", BA290=""), "", IFERROR(INDEX(Budgets!$V$11:$AG$20, MATCH($AZ303, Budgets!$D$11:$D$20, 0), MATCH(BA290, Budgets!$V$10:$AG$10, 0)), ""))</f>
        <v/>
      </c>
    </row>
    <row r="304" spans="52:56" hidden="1" x14ac:dyDescent="0.25">
      <c r="AZ304" s="12" t="str">
        <f>$AZ$76</f>
        <v/>
      </c>
      <c r="BA304" s="51" t="str">
        <f>IF(OR($AZ304="", BA290=""), "", SUMIF('Actual Expenses &amp; Income'!$R$11:$R$3510, CONCATENATE($AZ304, " - ", BA290), 'Actual Expenses &amp; Income'!$E$11:$E$3510))</f>
        <v/>
      </c>
      <c r="BB304" s="51" t="str">
        <f>IF(OR($AZ304="", BA290=""), "", IFERROR(INDEX(Budgets!$V$28:$AG$52, MATCH($AZ304, Budgets!$D$28:$D$52, 0), MATCH(BA290, Budgets!$V$27:$AG$27, 0)), ""))</f>
        <v/>
      </c>
      <c r="BC304" s="51" t="str">
        <f>IF(OR($AZ304="", BA290=""), "", SUMIF('Actual Expenses &amp; Income'!$R$11:$R$3510, CONCATENATE($AZ304, " - ", BA290), 'Actual Expenses &amp; Income'!$F$11:$F$3510))</f>
        <v/>
      </c>
      <c r="BD304" s="51" t="str">
        <f>IF(OR($AZ304="", BA290=""), "", IFERROR(INDEX(Budgets!$V$11:$AG$20, MATCH($AZ304, Budgets!$D$11:$D$20, 0), MATCH(BA290, Budgets!$V$10:$AG$10, 0)), ""))</f>
        <v/>
      </c>
    </row>
    <row r="305" spans="52:56" hidden="1" x14ac:dyDescent="0.25">
      <c r="AZ305" s="12" t="str">
        <f>$AZ$77</f>
        <v/>
      </c>
      <c r="BA305" s="51" t="str">
        <f>IF(OR($AZ305="", BA290=""), "", SUMIF('Actual Expenses &amp; Income'!$R$11:$R$3510, CONCATENATE($AZ305, " - ", BA290), 'Actual Expenses &amp; Income'!$E$11:$E$3510))</f>
        <v/>
      </c>
      <c r="BB305" s="51" t="str">
        <f>IF(OR($AZ305="", BA290=""), "", IFERROR(INDEX(Budgets!$V$28:$AG$52, MATCH($AZ305, Budgets!$D$28:$D$52, 0), MATCH(BA290, Budgets!$V$27:$AG$27, 0)), ""))</f>
        <v/>
      </c>
      <c r="BC305" s="51" t="str">
        <f>IF(OR($AZ305="", BA290=""), "", SUMIF('Actual Expenses &amp; Income'!$R$11:$R$3510, CONCATENATE($AZ305, " - ", BA290), 'Actual Expenses &amp; Income'!$F$11:$F$3510))</f>
        <v/>
      </c>
      <c r="BD305" s="51" t="str">
        <f>IF(OR($AZ305="", BA290=""), "", IFERROR(INDEX(Budgets!$V$11:$AG$20, MATCH($AZ305, Budgets!$D$11:$D$20, 0), MATCH(BA290, Budgets!$V$10:$AG$10, 0)), ""))</f>
        <v/>
      </c>
    </row>
    <row r="306" spans="52:56" hidden="1" x14ac:dyDescent="0.25">
      <c r="AZ306" s="12" t="str">
        <f>$AZ$78</f>
        <v/>
      </c>
      <c r="BA306" s="51" t="str">
        <f>IF(OR($AZ306="", BA290=""), "", SUMIF('Actual Expenses &amp; Income'!$R$11:$R$3510, CONCATENATE($AZ306, " - ", BA290), 'Actual Expenses &amp; Income'!$E$11:$E$3510))</f>
        <v/>
      </c>
      <c r="BB306" s="51" t="str">
        <f>IF(OR($AZ306="", BA290=""), "", IFERROR(INDEX(Budgets!$V$28:$AG$52, MATCH($AZ306, Budgets!$D$28:$D$52, 0), MATCH(BA290, Budgets!$V$27:$AG$27, 0)), ""))</f>
        <v/>
      </c>
      <c r="BC306" s="51" t="str">
        <f>IF(OR($AZ306="", BA290=""), "", SUMIF('Actual Expenses &amp; Income'!$R$11:$R$3510, CONCATENATE($AZ306, " - ", BA290), 'Actual Expenses &amp; Income'!$F$11:$F$3510))</f>
        <v/>
      </c>
      <c r="BD306" s="51" t="str">
        <f>IF(OR($AZ306="", BA290=""), "", IFERROR(INDEX(Budgets!$V$11:$AG$20, MATCH($AZ306, Budgets!$D$11:$D$20, 0), MATCH(BA290, Budgets!$V$10:$AG$10, 0)), ""))</f>
        <v/>
      </c>
    </row>
    <row r="307" spans="52:56" hidden="1" x14ac:dyDescent="0.25">
      <c r="AZ307" s="12" t="str">
        <f>$AZ$79</f>
        <v/>
      </c>
      <c r="BA307" s="51" t="str">
        <f>IF(OR($AZ307="", BA290=""), "", SUMIF('Actual Expenses &amp; Income'!$R$11:$R$3510, CONCATENATE($AZ307, " - ", BA290), 'Actual Expenses &amp; Income'!$E$11:$E$3510))</f>
        <v/>
      </c>
      <c r="BB307" s="51" t="str">
        <f>IF(OR($AZ307="", BA290=""), "", IFERROR(INDEX(Budgets!$V$28:$AG$52, MATCH($AZ307, Budgets!$D$28:$D$52, 0), MATCH(BA290, Budgets!$V$27:$AG$27, 0)), ""))</f>
        <v/>
      </c>
      <c r="BC307" s="51" t="str">
        <f>IF(OR($AZ307="", BA290=""), "", SUMIF('Actual Expenses &amp; Income'!$R$11:$R$3510, CONCATENATE($AZ307, " - ", BA290), 'Actual Expenses &amp; Income'!$F$11:$F$3510))</f>
        <v/>
      </c>
      <c r="BD307" s="51" t="str">
        <f>IF(OR($AZ307="", BA290=""), "", IFERROR(INDEX(Budgets!$V$11:$AG$20, MATCH($AZ307, Budgets!$D$11:$D$20, 0), MATCH(BA290, Budgets!$V$10:$AG$10, 0)), ""))</f>
        <v/>
      </c>
    </row>
    <row r="308" spans="52:56" hidden="1" x14ac:dyDescent="0.25">
      <c r="AZ308" s="12" t="str">
        <f>$AZ$80</f>
        <v/>
      </c>
      <c r="BA308" s="51" t="str">
        <f>IF(OR($AZ308="", BA290=""), "", SUMIF('Actual Expenses &amp; Income'!$R$11:$R$3510, CONCATENATE($AZ308, " - ", BA290), 'Actual Expenses &amp; Income'!$E$11:$E$3510))</f>
        <v/>
      </c>
      <c r="BB308" s="51" t="str">
        <f>IF(OR($AZ308="", BA290=""), "", IFERROR(INDEX(Budgets!$V$28:$AG$52, MATCH($AZ308, Budgets!$D$28:$D$52, 0), MATCH(BA290, Budgets!$V$27:$AG$27, 0)), ""))</f>
        <v/>
      </c>
      <c r="BC308" s="51" t="str">
        <f>IF(OR($AZ308="", BA290=""), "", SUMIF('Actual Expenses &amp; Income'!$R$11:$R$3510, CONCATENATE($AZ308, " - ", BA290), 'Actual Expenses &amp; Income'!$F$11:$F$3510))</f>
        <v/>
      </c>
      <c r="BD308" s="51" t="str">
        <f>IF(OR($AZ308="", BA290=""), "", IFERROR(INDEX(Budgets!$V$11:$AG$20, MATCH($AZ308, Budgets!$D$11:$D$20, 0), MATCH(BA290, Budgets!$V$10:$AG$10, 0)), ""))</f>
        <v/>
      </c>
    </row>
    <row r="309" spans="52:56" hidden="1" x14ac:dyDescent="0.25">
      <c r="AZ309" s="12" t="str">
        <f>$AZ$81</f>
        <v/>
      </c>
      <c r="BA309" s="51" t="str">
        <f>IF(OR($AZ309="", BA290=""), "", SUMIF('Actual Expenses &amp; Income'!$R$11:$R$3510, CONCATENATE($AZ309, " - ", BA290), 'Actual Expenses &amp; Income'!$E$11:$E$3510))</f>
        <v/>
      </c>
      <c r="BB309" s="51" t="str">
        <f>IF(OR($AZ309="", BA290=""), "", IFERROR(INDEX(Budgets!$V$28:$AG$52, MATCH($AZ309, Budgets!$D$28:$D$52, 0), MATCH(BA290, Budgets!$V$27:$AG$27, 0)), ""))</f>
        <v/>
      </c>
      <c r="BC309" s="51" t="str">
        <f>IF(OR($AZ309="", BA290=""), "", SUMIF('Actual Expenses &amp; Income'!$R$11:$R$3510, CONCATENATE($AZ309, " - ", BA290), 'Actual Expenses &amp; Income'!$F$11:$F$3510))</f>
        <v/>
      </c>
      <c r="BD309" s="51" t="str">
        <f>IF(OR($AZ309="", BA290=""), "", IFERROR(INDEX(Budgets!$V$11:$AG$20, MATCH($AZ309, Budgets!$D$11:$D$20, 0), MATCH(BA290, Budgets!$V$10:$AG$10, 0)), ""))</f>
        <v/>
      </c>
    </row>
    <row r="310" spans="52:56" hidden="1" x14ac:dyDescent="0.25">
      <c r="AZ310" s="12" t="str">
        <f>$AZ$82</f>
        <v/>
      </c>
      <c r="BA310" s="51" t="str">
        <f>IF(OR($AZ310="", BA290=""), "", SUMIF('Actual Expenses &amp; Income'!$R$11:$R$3510, CONCATENATE($AZ310, " - ", BA290), 'Actual Expenses &amp; Income'!$E$11:$E$3510))</f>
        <v/>
      </c>
      <c r="BB310" s="51" t="str">
        <f>IF(OR($AZ310="", BA290=""), "", IFERROR(INDEX(Budgets!$V$28:$AG$52, MATCH($AZ310, Budgets!$D$28:$D$52, 0), MATCH(BA290, Budgets!$V$27:$AG$27, 0)), ""))</f>
        <v/>
      </c>
      <c r="BC310" s="51" t="str">
        <f>IF(OR($AZ310="", BA290=""), "", SUMIF('Actual Expenses &amp; Income'!$R$11:$R$3510, CONCATENATE($AZ310, " - ", BA290), 'Actual Expenses &amp; Income'!$F$11:$F$3510))</f>
        <v/>
      </c>
      <c r="BD310" s="51" t="str">
        <f>IF(OR($AZ310="", BA290=""), "", IFERROR(INDEX(Budgets!$V$11:$AG$20, MATCH($AZ310, Budgets!$D$11:$D$20, 0), MATCH(BA290, Budgets!$V$10:$AG$10, 0)), ""))</f>
        <v/>
      </c>
    </row>
    <row r="311" spans="52:56" hidden="1" x14ac:dyDescent="0.25">
      <c r="AZ311" s="12" t="str">
        <f>$AZ$83</f>
        <v/>
      </c>
      <c r="BA311" s="51" t="str">
        <f>IF(OR($AZ311="", BA290=""), "", SUMIF('Actual Expenses &amp; Income'!$R$11:$R$3510, CONCATENATE($AZ311, " - ", BA290), 'Actual Expenses &amp; Income'!$E$11:$E$3510))</f>
        <v/>
      </c>
      <c r="BB311" s="51" t="str">
        <f>IF(OR($AZ311="", BA290=""), "", IFERROR(INDEX(Budgets!$V$28:$AG$52, MATCH($AZ311, Budgets!$D$28:$D$52, 0), MATCH(BA290, Budgets!$V$27:$AG$27, 0)), ""))</f>
        <v/>
      </c>
      <c r="BC311" s="51" t="str">
        <f>IF(OR($AZ311="", BA290=""), "", SUMIF('Actual Expenses &amp; Income'!$R$11:$R$3510, CONCATENATE($AZ311, " - ", BA290), 'Actual Expenses &amp; Income'!$F$11:$F$3510))</f>
        <v/>
      </c>
      <c r="BD311" s="51" t="str">
        <f>IF(OR($AZ311="", BA290=""), "", IFERROR(INDEX(Budgets!$V$11:$AG$20, MATCH($AZ311, Budgets!$D$11:$D$20, 0), MATCH(BA290, Budgets!$V$10:$AG$10, 0)), ""))</f>
        <v/>
      </c>
    </row>
    <row r="312" spans="52:56" hidden="1" x14ac:dyDescent="0.25">
      <c r="AZ312" s="12" t="str">
        <f>$AZ$84</f>
        <v/>
      </c>
      <c r="BA312" s="51" t="str">
        <f>IF(OR($AZ312="", BA290=""), "", SUMIF('Actual Expenses &amp; Income'!$R$11:$R$3510, CONCATENATE($AZ312, " - ", BA290), 'Actual Expenses &amp; Income'!$E$11:$E$3510))</f>
        <v/>
      </c>
      <c r="BB312" s="51" t="str">
        <f>IF(OR($AZ312="", BA290=""), "", IFERROR(INDEX(Budgets!$V$28:$AG$52, MATCH($AZ312, Budgets!$D$28:$D$52, 0), MATCH(BA290, Budgets!$V$27:$AG$27, 0)), ""))</f>
        <v/>
      </c>
      <c r="BC312" s="51" t="str">
        <f>IF(OR($AZ312="", BA290=""), "", SUMIF('Actual Expenses &amp; Income'!$R$11:$R$3510, CONCATENATE($AZ312, " - ", BA290), 'Actual Expenses &amp; Income'!$F$11:$F$3510))</f>
        <v/>
      </c>
      <c r="BD312" s="51" t="str">
        <f>IF(OR($AZ312="", BA290=""), "", IFERROR(INDEX(Budgets!$V$11:$AG$20, MATCH($AZ312, Budgets!$D$11:$D$20, 0), MATCH(BA290, Budgets!$V$10:$AG$10, 0)), ""))</f>
        <v/>
      </c>
    </row>
    <row r="313" spans="52:56" hidden="1" x14ac:dyDescent="0.25">
      <c r="AZ313" s="12" t="str">
        <f>$AZ$85</f>
        <v/>
      </c>
      <c r="BA313" s="51" t="str">
        <f>IF(OR($AZ313="", BA290=""), "", SUMIF('Actual Expenses &amp; Income'!$R$11:$R$3510, CONCATENATE($AZ313, " - ", BA290), 'Actual Expenses &amp; Income'!$E$11:$E$3510))</f>
        <v/>
      </c>
      <c r="BB313" s="51" t="str">
        <f>IF(OR($AZ313="", BA290=""), "", IFERROR(INDEX(Budgets!$V$28:$AG$52, MATCH($AZ313, Budgets!$D$28:$D$52, 0), MATCH(BA290, Budgets!$V$27:$AG$27, 0)), ""))</f>
        <v/>
      </c>
      <c r="BC313" s="51" t="str">
        <f>IF(OR($AZ313="", BA290=""), "", SUMIF('Actual Expenses &amp; Income'!$R$11:$R$3510, CONCATENATE($AZ313, " - ", BA290), 'Actual Expenses &amp; Income'!$F$11:$F$3510))</f>
        <v/>
      </c>
      <c r="BD313" s="51" t="str">
        <f>IF(OR($AZ313="", BA290=""), "", IFERROR(INDEX(Budgets!$V$11:$AG$20, MATCH($AZ313, Budgets!$D$11:$D$20, 0), MATCH(BA290, Budgets!$V$10:$AG$10, 0)), ""))</f>
        <v/>
      </c>
    </row>
    <row r="314" spans="52:56" hidden="1" x14ac:dyDescent="0.25">
      <c r="AZ314" s="12" t="str">
        <f>$AZ$86</f>
        <v/>
      </c>
      <c r="BA314" s="51" t="str">
        <f>IF(OR($AZ314="", BA290=""), "", SUMIF('Actual Expenses &amp; Income'!$R$11:$R$3510, CONCATENATE($AZ314, " - ", BA290), 'Actual Expenses &amp; Income'!$E$11:$E$3510))</f>
        <v/>
      </c>
      <c r="BB314" s="51" t="str">
        <f>IF(OR($AZ314="", BA290=""), "", IFERROR(INDEX(Budgets!$V$28:$AG$52, MATCH($AZ314, Budgets!$D$28:$D$52, 0), MATCH(BA290, Budgets!$V$27:$AG$27, 0)), ""))</f>
        <v/>
      </c>
      <c r="BC314" s="51" t="str">
        <f>IF(OR($AZ314="", BA290=""), "", SUMIF('Actual Expenses &amp; Income'!$R$11:$R$3510, CONCATENATE($AZ314, " - ", BA290), 'Actual Expenses &amp; Income'!$F$11:$F$3510))</f>
        <v/>
      </c>
      <c r="BD314" s="51" t="str">
        <f>IF(OR($AZ314="", BA290=""), "", IFERROR(INDEX(Budgets!$V$11:$AG$20, MATCH($AZ314, Budgets!$D$11:$D$20, 0), MATCH(BA290, Budgets!$V$10:$AG$10, 0)), ""))</f>
        <v/>
      </c>
    </row>
    <row r="315" spans="52:56" hidden="1" x14ac:dyDescent="0.25">
      <c r="AZ315" s="12" t="str">
        <f>$AZ$87</f>
        <v/>
      </c>
      <c r="BA315" s="51" t="str">
        <f>IF(OR($AZ315="", BA290=""), "", SUMIF('Actual Expenses &amp; Income'!$R$11:$R$3510, CONCATENATE($AZ315, " - ", BA290), 'Actual Expenses &amp; Income'!$E$11:$E$3510))</f>
        <v/>
      </c>
      <c r="BB315" s="51" t="str">
        <f>IF(OR($AZ315="", BA290=""), "", IFERROR(INDEX(Budgets!$V$28:$AG$52, MATCH($AZ315, Budgets!$D$28:$D$52, 0), MATCH(BA290, Budgets!$V$27:$AG$27, 0)), ""))</f>
        <v/>
      </c>
      <c r="BC315" s="51" t="str">
        <f>IF(OR($AZ315="", BA290=""), "", SUMIF('Actual Expenses &amp; Income'!$R$11:$R$3510, CONCATENATE($AZ315, " - ", BA290), 'Actual Expenses &amp; Income'!$F$11:$F$3510))</f>
        <v/>
      </c>
      <c r="BD315" s="51" t="str">
        <f>IF(OR($AZ315="", BA290=""), "", IFERROR(INDEX(Budgets!$V$11:$AG$20, MATCH($AZ315, Budgets!$D$11:$D$20, 0), MATCH(BA290, Budgets!$V$10:$AG$10, 0)), ""))</f>
        <v/>
      </c>
    </row>
    <row r="316" spans="52:56" hidden="1" x14ac:dyDescent="0.25">
      <c r="AZ316" s="12" t="str">
        <f>$AZ$88</f>
        <v/>
      </c>
      <c r="BA316" s="51" t="str">
        <f>IF(OR($AZ316="", BA290=""), "", SUMIF('Actual Expenses &amp; Income'!$R$11:$R$3510, CONCATENATE($AZ316, " - ", BA290), 'Actual Expenses &amp; Income'!$E$11:$E$3510))</f>
        <v/>
      </c>
      <c r="BB316" s="51" t="str">
        <f>IF(OR($AZ316="", BA290=""), "", IFERROR(INDEX(Budgets!$V$28:$AG$52, MATCH($AZ316, Budgets!$D$28:$D$52, 0), MATCH(BA290, Budgets!$V$27:$AG$27, 0)), ""))</f>
        <v/>
      </c>
      <c r="BC316" s="51" t="str">
        <f>IF(OR($AZ316="", BA290=""), "", SUMIF('Actual Expenses &amp; Income'!$R$11:$R$3510, CONCATENATE($AZ316, " - ", BA290), 'Actual Expenses &amp; Income'!$F$11:$F$3510))</f>
        <v/>
      </c>
      <c r="BD316" s="51" t="str">
        <f>IF(OR($AZ316="", BA290=""), "", IFERROR(INDEX(Budgets!$V$11:$AG$20, MATCH($AZ316, Budgets!$D$11:$D$20, 0), MATCH(BA290, Budgets!$V$10:$AG$10, 0)), ""))</f>
        <v/>
      </c>
    </row>
    <row r="317" spans="52:56" hidden="1" x14ac:dyDescent="0.25">
      <c r="AZ317" s="12" t="str">
        <f>$AZ$89</f>
        <v/>
      </c>
      <c r="BA317" s="51" t="str">
        <f>IF(OR($AZ317="", BA290=""), "", SUMIF('Actual Expenses &amp; Income'!$R$11:$R$3510, CONCATENATE($AZ317, " - ", BA290), 'Actual Expenses &amp; Income'!$E$11:$E$3510))</f>
        <v/>
      </c>
      <c r="BB317" s="51" t="str">
        <f>IF(OR($AZ317="", BA290=""), "", IFERROR(INDEX(Budgets!$V$28:$AG$52, MATCH($AZ317, Budgets!$D$28:$D$52, 0), MATCH(BA290, Budgets!$V$27:$AG$27, 0)), ""))</f>
        <v/>
      </c>
      <c r="BC317" s="51" t="str">
        <f>IF(OR($AZ317="", BA290=""), "", SUMIF('Actual Expenses &amp; Income'!$R$11:$R$3510, CONCATENATE($AZ317, " - ", BA290), 'Actual Expenses &amp; Income'!$F$11:$F$3510))</f>
        <v/>
      </c>
      <c r="BD317" s="51" t="str">
        <f>IF(OR($AZ317="", BA290=""), "", IFERROR(INDEX(Budgets!$V$11:$AG$20, MATCH($AZ317, Budgets!$D$11:$D$20, 0), MATCH(BA290, Budgets!$V$10:$AG$10, 0)), ""))</f>
        <v/>
      </c>
    </row>
    <row r="318" spans="52:56" hidden="1" x14ac:dyDescent="0.25">
      <c r="AZ318" s="12" t="str">
        <f>$AZ$90</f>
        <v/>
      </c>
      <c r="BA318" s="51" t="str">
        <f>IF(OR($AZ318="", BA290=""), "", SUMIF('Actual Expenses &amp; Income'!$R$11:$R$3510, CONCATENATE($AZ318, " - ", BA290), 'Actual Expenses &amp; Income'!$E$11:$E$3510))</f>
        <v/>
      </c>
      <c r="BB318" s="51" t="str">
        <f>IF(OR($AZ318="", BA290=""), "", IFERROR(INDEX(Budgets!$V$28:$AG$52, MATCH($AZ318, Budgets!$D$28:$D$52, 0), MATCH(BA290, Budgets!$V$27:$AG$27, 0)), ""))</f>
        <v/>
      </c>
      <c r="BC318" s="51" t="str">
        <f>IF(OR($AZ318="", BA290=""), "", SUMIF('Actual Expenses &amp; Income'!$R$11:$R$3510, CONCATENATE($AZ318, " - ", BA290), 'Actual Expenses &amp; Income'!$F$11:$F$3510))</f>
        <v/>
      </c>
      <c r="BD318" s="51" t="str">
        <f>IF(OR($AZ318="", BA290=""), "", IFERROR(INDEX(Budgets!$V$11:$AG$20, MATCH($AZ318, Budgets!$D$11:$D$20, 0), MATCH(BA290, Budgets!$V$10:$AG$10, 0)), ""))</f>
        <v/>
      </c>
    </row>
    <row r="319" spans="52:56" hidden="1" x14ac:dyDescent="0.25">
      <c r="AZ319" s="12" t="str">
        <f>$AZ$91</f>
        <v/>
      </c>
      <c r="BA319" s="51" t="str">
        <f>IF(OR($AZ319="", BA290=""), "", SUMIF('Actual Expenses &amp; Income'!$R$11:$R$3510, CONCATENATE($AZ319, " - ", BA290), 'Actual Expenses &amp; Income'!$E$11:$E$3510))</f>
        <v/>
      </c>
      <c r="BB319" s="51" t="str">
        <f>IF(OR($AZ319="", BA290=""), "", IFERROR(INDEX(Budgets!$V$28:$AG$52, MATCH($AZ319, Budgets!$D$28:$D$52, 0), MATCH(BA290, Budgets!$V$27:$AG$27, 0)), ""))</f>
        <v/>
      </c>
      <c r="BC319" s="51" t="str">
        <f>IF(OR($AZ319="", BA290=""), "", SUMIF('Actual Expenses &amp; Income'!$R$11:$R$3510, CONCATENATE($AZ319, " - ", BA290), 'Actual Expenses &amp; Income'!$F$11:$F$3510))</f>
        <v/>
      </c>
      <c r="BD319" s="51" t="str">
        <f>IF(OR($AZ319="", BA290=""), "", IFERROR(INDEX(Budgets!$V$11:$AG$20, MATCH($AZ319, Budgets!$D$11:$D$20, 0), MATCH(BA290, Budgets!$V$10:$AG$10, 0)), ""))</f>
        <v/>
      </c>
    </row>
    <row r="320" spans="52:56" hidden="1" x14ac:dyDescent="0.25">
      <c r="AZ320" s="12" t="str">
        <f>$AZ$92</f>
        <v/>
      </c>
      <c r="BA320" s="51" t="str">
        <f>IF(OR($AZ320="", BA290=""), "", SUMIF('Actual Expenses &amp; Income'!$R$11:$R$3510, CONCATENATE($AZ320, " - ", BA290), 'Actual Expenses &amp; Income'!$E$11:$E$3510))</f>
        <v/>
      </c>
      <c r="BB320" s="51" t="str">
        <f>IF(OR($AZ320="", BA290=""), "", IFERROR(INDEX(Budgets!$V$28:$AG$52, MATCH($AZ320, Budgets!$D$28:$D$52, 0), MATCH(BA290, Budgets!$V$27:$AG$27, 0)), ""))</f>
        <v/>
      </c>
      <c r="BC320" s="51" t="str">
        <f>IF(OR($AZ320="", BA290=""), "", SUMIF('Actual Expenses &amp; Income'!$R$11:$R$3510, CONCATENATE($AZ320, " - ", BA290), 'Actual Expenses &amp; Income'!$F$11:$F$3510))</f>
        <v/>
      </c>
      <c r="BD320" s="51" t="str">
        <f>IF(OR($AZ320="", BA290=""), "", IFERROR(INDEX(Budgets!$V$11:$AG$20, MATCH($AZ320, Budgets!$D$11:$D$20, 0), MATCH(BA290, Budgets!$V$10:$AG$10, 0)), ""))</f>
        <v/>
      </c>
    </row>
    <row r="321" spans="52:56" hidden="1" x14ac:dyDescent="0.25">
      <c r="AZ321" s="12" t="str">
        <f>$AZ$93</f>
        <v/>
      </c>
      <c r="BA321" s="51" t="str">
        <f>IF(OR($AZ321="", BA290=""), "", SUMIF('Actual Expenses &amp; Income'!$R$11:$R$3510, CONCATENATE($AZ321, " - ", BA290), 'Actual Expenses &amp; Income'!$E$11:$E$3510))</f>
        <v/>
      </c>
      <c r="BB321" s="51" t="str">
        <f>IF(OR($AZ321="", BA290=""), "", IFERROR(INDEX(Budgets!$V$28:$AG$52, MATCH($AZ321, Budgets!$D$28:$D$52, 0), MATCH(BA290, Budgets!$V$27:$AG$27, 0)), ""))</f>
        <v/>
      </c>
      <c r="BC321" s="51" t="str">
        <f>IF(OR($AZ321="", BA290=""), "", SUMIF('Actual Expenses &amp; Income'!$R$11:$R$3510, CONCATENATE($AZ321, " - ", BA290), 'Actual Expenses &amp; Income'!$F$11:$F$3510))</f>
        <v/>
      </c>
      <c r="BD321" s="51" t="str">
        <f>IF(OR($AZ321="", BA290=""), "", IFERROR(INDEX(Budgets!$V$11:$AG$20, MATCH($AZ321, Budgets!$D$11:$D$20, 0), MATCH(BA290, Budgets!$V$10:$AG$10, 0)), ""))</f>
        <v/>
      </c>
    </row>
    <row r="322" spans="52:56" hidden="1" x14ac:dyDescent="0.25">
      <c r="AZ322" s="12" t="str">
        <f>$AZ$94</f>
        <v/>
      </c>
      <c r="BA322" s="51" t="str">
        <f>IF(OR($AZ322="", BA290=""), "", SUMIF('Actual Expenses &amp; Income'!$R$11:$R$3510, CONCATENATE($AZ322, " - ", BA290), 'Actual Expenses &amp; Income'!$E$11:$E$3510))</f>
        <v/>
      </c>
      <c r="BB322" s="51" t="str">
        <f>IF(OR($AZ322="", BA290=""), "", IFERROR(INDEX(Budgets!$V$28:$AG$52, MATCH($AZ322, Budgets!$D$28:$D$52, 0), MATCH(BA290, Budgets!$V$27:$AG$27, 0)), ""))</f>
        <v/>
      </c>
      <c r="BC322" s="51" t="str">
        <f>IF(OR($AZ322="", BA290=""), "", SUMIF('Actual Expenses &amp; Income'!$R$11:$R$3510, CONCATENATE($AZ322, " - ", BA290), 'Actual Expenses &amp; Income'!$F$11:$F$3510))</f>
        <v/>
      </c>
      <c r="BD322" s="51" t="str">
        <f>IF(OR($AZ322="", BA290=""), "", IFERROR(INDEX(Budgets!$V$11:$AG$20, MATCH($AZ322, Budgets!$D$11:$D$20, 0), MATCH(BA290, Budgets!$V$10:$AG$10, 0)), ""))</f>
        <v/>
      </c>
    </row>
    <row r="323" spans="52:56" hidden="1" x14ac:dyDescent="0.25">
      <c r="AZ323" s="12" t="str">
        <f>$AZ$95</f>
        <v/>
      </c>
      <c r="BA323" s="51" t="str">
        <f>IF(OR($AZ323="", BA290=""), "", SUMIF('Actual Expenses &amp; Income'!$R$11:$R$3510, CONCATENATE($AZ323, " - ", BA290), 'Actual Expenses &amp; Income'!$E$11:$E$3510))</f>
        <v/>
      </c>
      <c r="BB323" s="51" t="str">
        <f>IF(OR($AZ323="", BA290=""), "", IFERROR(INDEX(Budgets!$V$28:$AG$52, MATCH($AZ323, Budgets!$D$28:$D$52, 0), MATCH(BA290, Budgets!$V$27:$AG$27, 0)), ""))</f>
        <v/>
      </c>
      <c r="BC323" s="51" t="str">
        <f>IF(OR($AZ323="", BA290=""), "", SUMIF('Actual Expenses &amp; Income'!$R$11:$R$3510, CONCATENATE($AZ323, " - ", BA290), 'Actual Expenses &amp; Income'!$F$11:$F$3510))</f>
        <v/>
      </c>
      <c r="BD323" s="51" t="str">
        <f>IF(OR($AZ323="", BA290=""), "", IFERROR(INDEX(Budgets!$V$11:$AG$20, MATCH($AZ323, Budgets!$D$11:$D$20, 0), MATCH(BA290, Budgets!$V$10:$AG$10, 0)), ""))</f>
        <v/>
      </c>
    </row>
    <row r="324" spans="52:56" hidden="1" x14ac:dyDescent="0.25">
      <c r="AZ324" s="12" t="str">
        <f>$AZ$96</f>
        <v/>
      </c>
      <c r="BA324" s="51" t="str">
        <f>IF(OR($AZ324="", BA290=""), "", SUMIF('Actual Expenses &amp; Income'!$R$11:$R$3510, CONCATENATE($AZ324, " - ", BA290), 'Actual Expenses &amp; Income'!$E$11:$E$3510))</f>
        <v/>
      </c>
      <c r="BB324" s="51" t="str">
        <f>IF(OR($AZ324="", BA290=""), "", IFERROR(INDEX(Budgets!$V$28:$AG$52, MATCH($AZ324, Budgets!$D$28:$D$52, 0), MATCH(BA290, Budgets!$V$27:$AG$27, 0)), ""))</f>
        <v/>
      </c>
      <c r="BC324" s="51" t="str">
        <f>IF(OR($AZ324="", BA290=""), "", SUMIF('Actual Expenses &amp; Income'!$R$11:$R$3510, CONCATENATE($AZ324, " - ", BA290), 'Actual Expenses &amp; Income'!$F$11:$F$3510))</f>
        <v/>
      </c>
      <c r="BD324" s="51" t="str">
        <f>IF(OR($AZ324="", BA290=""), "", IFERROR(INDEX(Budgets!$V$11:$AG$20, MATCH($AZ324, Budgets!$D$11:$D$20, 0), MATCH(BA290, Budgets!$V$10:$AG$10, 0)), ""))</f>
        <v/>
      </c>
    </row>
    <row r="325" spans="52:56" hidden="1" x14ac:dyDescent="0.25">
      <c r="AZ325" s="12" t="str">
        <f>$AZ$97</f>
        <v/>
      </c>
      <c r="BA325" s="51" t="str">
        <f>IF(OR($AZ325="", BA290=""), "", SUMIF('Actual Expenses &amp; Income'!$R$11:$R$3510, CONCATENATE($AZ325, " - ", BA290), 'Actual Expenses &amp; Income'!$E$11:$E$3510))</f>
        <v/>
      </c>
      <c r="BB325" s="51" t="str">
        <f>IF(OR($AZ325="", BA290=""), "", IFERROR(INDEX(Budgets!$V$28:$AG$52, MATCH($AZ325, Budgets!$D$28:$D$52, 0), MATCH(BA290, Budgets!$V$27:$AG$27, 0)), ""))</f>
        <v/>
      </c>
      <c r="BC325" s="51" t="str">
        <f>IF(OR($AZ325="", BA290=""), "", SUMIF('Actual Expenses &amp; Income'!$R$11:$R$3510, CONCATENATE($AZ325, " - ", BA290), 'Actual Expenses &amp; Income'!$F$11:$F$3510))</f>
        <v/>
      </c>
      <c r="BD325" s="51" t="str">
        <f>IF(OR($AZ325="", BA290=""), "", IFERROR(INDEX(Budgets!$V$11:$AG$20, MATCH($AZ325, Budgets!$D$11:$D$20, 0), MATCH(BA290, Budgets!$V$10:$AG$10, 0)), ""))</f>
        <v/>
      </c>
    </row>
    <row r="326" spans="52:56" hidden="1" x14ac:dyDescent="0.25">
      <c r="AZ326" s="13" t="str">
        <f>$AZ$98</f>
        <v/>
      </c>
      <c r="BA326" s="52" t="str">
        <f>IF(OR($AZ326="", BA290=""), "", SUMIF('Actual Expenses &amp; Income'!$R$11:$R$3510, CONCATENATE($AZ326, " - ", BA290), 'Actual Expenses &amp; Income'!$E$11:$E$3510))</f>
        <v/>
      </c>
      <c r="BB326" s="52" t="str">
        <f>IF(OR($AZ326="", BA290=""), "", IFERROR(INDEX(Budgets!$V$28:$AG$52, MATCH($AZ326, Budgets!$D$28:$D$52, 0), MATCH(BA290, Budgets!$V$27:$AG$27, 0)), ""))</f>
        <v/>
      </c>
      <c r="BC326" s="52" t="str">
        <f>IF(OR($AZ326="", BA290=""), "", SUMIF('Actual Expenses &amp; Income'!$R$11:$R$3510, CONCATENATE($AZ326, " - ", BA290), 'Actual Expenses &amp; Income'!$F$11:$F$3510))</f>
        <v/>
      </c>
      <c r="BD326" s="52" t="str">
        <f>IF(OR($AZ326="", BA290=""), "", IFERROR(INDEX(Budgets!$V$11:$AG$20, MATCH($AZ326, Budgets!$D$11:$D$20, 0), MATCH(BA290, Budgets!$V$10:$AG$10, 0)), ""))</f>
        <v/>
      </c>
    </row>
    <row r="327" spans="52:56" hidden="1" x14ac:dyDescent="0.25"/>
    <row r="328" spans="52:56" hidden="1" x14ac:dyDescent="0.25">
      <c r="BA328" s="207" t="str">
        <f>$AZ$13</f>
        <v/>
      </c>
      <c r="BB328" s="208"/>
      <c r="BC328" s="208"/>
      <c r="BD328" s="209"/>
    </row>
    <row r="329" spans="52:56" hidden="1" x14ac:dyDescent="0.25">
      <c r="BA329" s="10" t="s">
        <v>18</v>
      </c>
      <c r="BB329" s="10" t="s">
        <v>44</v>
      </c>
      <c r="BC329" s="10" t="s">
        <v>4</v>
      </c>
      <c r="BD329" s="10" t="s">
        <v>43</v>
      </c>
    </row>
    <row r="330" spans="52:56" hidden="1" x14ac:dyDescent="0.25">
      <c r="AZ330" s="11" t="str">
        <f>$AZ$64</f>
        <v/>
      </c>
      <c r="BA330" s="50" t="str">
        <f>IF(OR($AZ330="", BA328=""), "", SUMIF('Actual Expenses &amp; Income'!$R$11:$R$3510, CONCATENATE($AZ330, " - ", BA328), 'Actual Expenses &amp; Income'!$E$11:$E$3510))</f>
        <v/>
      </c>
      <c r="BB330" s="50" t="str">
        <f>IF(OR($AZ330="", BA328=""), "", IFERROR(INDEX(Budgets!$V$28:$AG$52, MATCH($AZ330, Budgets!$D$28:$D$52, 0), MATCH(BA328, Budgets!$V$27:$AG$27, 0)), ""))</f>
        <v/>
      </c>
      <c r="BC330" s="50" t="str">
        <f>IF(OR($AZ330="", BA328=""), "", SUMIF('Actual Expenses &amp; Income'!$R$11:$R$3510, CONCATENATE($AZ330, " - ", BA328), 'Actual Expenses &amp; Income'!$F$11:$F$3510))</f>
        <v/>
      </c>
      <c r="BD330" s="50" t="str">
        <f>IF(OR($AZ330="", BA328=""), "", IFERROR(INDEX(Budgets!$V$11:$AG$20, MATCH($AZ330, Budgets!$D$11:$D$20, 0), MATCH(BA328, Budgets!$V$10:$AG$10, 0)), ""))</f>
        <v/>
      </c>
    </row>
    <row r="331" spans="52:56" hidden="1" x14ac:dyDescent="0.25">
      <c r="AZ331" s="12" t="str">
        <f>$AZ$65</f>
        <v/>
      </c>
      <c r="BA331" s="51" t="str">
        <f>IF(OR($AZ331="", BA328=""), "", SUMIF('Actual Expenses &amp; Income'!$R$11:$R$3510, CONCATENATE($AZ331, " - ", BA328), 'Actual Expenses &amp; Income'!$E$11:$E$3510))</f>
        <v/>
      </c>
      <c r="BB331" s="51" t="str">
        <f>IF(OR($AZ331="", BA328=""), "", IFERROR(INDEX(Budgets!$V$28:$AG$52, MATCH($AZ331, Budgets!$D$28:$D$52, 0), MATCH(BA328, Budgets!$V$27:$AG$27, 0)), ""))</f>
        <v/>
      </c>
      <c r="BC331" s="51" t="str">
        <f>IF(OR($AZ331="", BA328=""), "", SUMIF('Actual Expenses &amp; Income'!$R$11:$R$3510, CONCATENATE($AZ331, " - ", BA328), 'Actual Expenses &amp; Income'!$F$11:$F$3510))</f>
        <v/>
      </c>
      <c r="BD331" s="51" t="str">
        <f>IF(OR($AZ331="", BA328=""), "", IFERROR(INDEX(Budgets!$V$11:$AG$20, MATCH($AZ331, Budgets!$D$11:$D$20, 0), MATCH(BA328, Budgets!$V$10:$AG$10, 0)), ""))</f>
        <v/>
      </c>
    </row>
    <row r="332" spans="52:56" hidden="1" x14ac:dyDescent="0.25">
      <c r="AZ332" s="12" t="str">
        <f>$AZ$66</f>
        <v/>
      </c>
      <c r="BA332" s="51" t="str">
        <f>IF(OR($AZ332="", BA328=""), "", SUMIF('Actual Expenses &amp; Income'!$R$11:$R$3510, CONCATENATE($AZ332, " - ", BA328), 'Actual Expenses &amp; Income'!$E$11:$E$3510))</f>
        <v/>
      </c>
      <c r="BB332" s="51" t="str">
        <f>IF(OR($AZ332="", BA328=""), "", IFERROR(INDEX(Budgets!$V$28:$AG$52, MATCH($AZ332, Budgets!$D$28:$D$52, 0), MATCH(BA328, Budgets!$V$27:$AG$27, 0)), ""))</f>
        <v/>
      </c>
      <c r="BC332" s="51" t="str">
        <f>IF(OR($AZ332="", BA328=""), "", SUMIF('Actual Expenses &amp; Income'!$R$11:$R$3510, CONCATENATE($AZ332, " - ", BA328), 'Actual Expenses &amp; Income'!$F$11:$F$3510))</f>
        <v/>
      </c>
      <c r="BD332" s="51" t="str">
        <f>IF(OR($AZ332="", BA328=""), "", IFERROR(INDEX(Budgets!$V$11:$AG$20, MATCH($AZ332, Budgets!$D$11:$D$20, 0), MATCH(BA328, Budgets!$V$10:$AG$10, 0)), ""))</f>
        <v/>
      </c>
    </row>
    <row r="333" spans="52:56" hidden="1" x14ac:dyDescent="0.25">
      <c r="AZ333" s="12" t="str">
        <f>$AZ$67</f>
        <v/>
      </c>
      <c r="BA333" s="51" t="str">
        <f>IF(OR($AZ333="", BA328=""), "", SUMIF('Actual Expenses &amp; Income'!$R$11:$R$3510, CONCATENATE($AZ333, " - ", BA328), 'Actual Expenses &amp; Income'!$E$11:$E$3510))</f>
        <v/>
      </c>
      <c r="BB333" s="51" t="str">
        <f>IF(OR($AZ333="", BA328=""), "", IFERROR(INDEX(Budgets!$V$28:$AG$52, MATCH($AZ333, Budgets!$D$28:$D$52, 0), MATCH(BA328, Budgets!$V$27:$AG$27, 0)), ""))</f>
        <v/>
      </c>
      <c r="BC333" s="51" t="str">
        <f>IF(OR($AZ333="", BA328=""), "", SUMIF('Actual Expenses &amp; Income'!$R$11:$R$3510, CONCATENATE($AZ333, " - ", BA328), 'Actual Expenses &amp; Income'!$F$11:$F$3510))</f>
        <v/>
      </c>
      <c r="BD333" s="51" t="str">
        <f>IF(OR($AZ333="", BA328=""), "", IFERROR(INDEX(Budgets!$V$11:$AG$20, MATCH($AZ333, Budgets!$D$11:$D$20, 0), MATCH(BA328, Budgets!$V$10:$AG$10, 0)), ""))</f>
        <v/>
      </c>
    </row>
    <row r="334" spans="52:56" hidden="1" x14ac:dyDescent="0.25">
      <c r="AZ334" s="12" t="str">
        <f>$AZ$68</f>
        <v/>
      </c>
      <c r="BA334" s="51" t="str">
        <f>IF(OR($AZ334="", BA328=""), "", SUMIF('Actual Expenses &amp; Income'!$R$11:$R$3510, CONCATENATE($AZ334, " - ", BA328), 'Actual Expenses &amp; Income'!$E$11:$E$3510))</f>
        <v/>
      </c>
      <c r="BB334" s="51" t="str">
        <f>IF(OR($AZ334="", BA328=""), "", IFERROR(INDEX(Budgets!$V$28:$AG$52, MATCH($AZ334, Budgets!$D$28:$D$52, 0), MATCH(BA328, Budgets!$V$27:$AG$27, 0)), ""))</f>
        <v/>
      </c>
      <c r="BC334" s="51" t="str">
        <f>IF(OR($AZ334="", BA328=""), "", SUMIF('Actual Expenses &amp; Income'!$R$11:$R$3510, CONCATENATE($AZ334, " - ", BA328), 'Actual Expenses &amp; Income'!$F$11:$F$3510))</f>
        <v/>
      </c>
      <c r="BD334" s="51" t="str">
        <f>IF(OR($AZ334="", BA328=""), "", IFERROR(INDEX(Budgets!$V$11:$AG$20, MATCH($AZ334, Budgets!$D$11:$D$20, 0), MATCH(BA328, Budgets!$V$10:$AG$10, 0)), ""))</f>
        <v/>
      </c>
    </row>
    <row r="335" spans="52:56" hidden="1" x14ac:dyDescent="0.25">
      <c r="AZ335" s="12" t="str">
        <f>$AZ$69</f>
        <v/>
      </c>
      <c r="BA335" s="51" t="str">
        <f>IF(OR($AZ335="", BA328=""), "", SUMIF('Actual Expenses &amp; Income'!$R$11:$R$3510, CONCATENATE($AZ335, " - ", BA328), 'Actual Expenses &amp; Income'!$E$11:$E$3510))</f>
        <v/>
      </c>
      <c r="BB335" s="51" t="str">
        <f>IF(OR($AZ335="", BA328=""), "", IFERROR(INDEX(Budgets!$V$28:$AG$52, MATCH($AZ335, Budgets!$D$28:$D$52, 0), MATCH(BA328, Budgets!$V$27:$AG$27, 0)), ""))</f>
        <v/>
      </c>
      <c r="BC335" s="51" t="str">
        <f>IF(OR($AZ335="", BA328=""), "", SUMIF('Actual Expenses &amp; Income'!$R$11:$R$3510, CONCATENATE($AZ335, " - ", BA328), 'Actual Expenses &amp; Income'!$F$11:$F$3510))</f>
        <v/>
      </c>
      <c r="BD335" s="51" t="str">
        <f>IF(OR($AZ335="", BA328=""), "", IFERROR(INDEX(Budgets!$V$11:$AG$20, MATCH($AZ335, Budgets!$D$11:$D$20, 0), MATCH(BA328, Budgets!$V$10:$AG$10, 0)), ""))</f>
        <v/>
      </c>
    </row>
    <row r="336" spans="52:56" hidden="1" x14ac:dyDescent="0.25">
      <c r="AZ336" s="12" t="str">
        <f>$AZ$70</f>
        <v/>
      </c>
      <c r="BA336" s="51" t="str">
        <f>IF(OR($AZ336="", BA328=""), "", SUMIF('Actual Expenses &amp; Income'!$R$11:$R$3510, CONCATENATE($AZ336, " - ", BA328), 'Actual Expenses &amp; Income'!$E$11:$E$3510))</f>
        <v/>
      </c>
      <c r="BB336" s="51" t="str">
        <f>IF(OR($AZ336="", BA328=""), "", IFERROR(INDEX(Budgets!$V$28:$AG$52, MATCH($AZ336, Budgets!$D$28:$D$52, 0), MATCH(BA328, Budgets!$V$27:$AG$27, 0)), ""))</f>
        <v/>
      </c>
      <c r="BC336" s="51" t="str">
        <f>IF(OR($AZ336="", BA328=""), "", SUMIF('Actual Expenses &amp; Income'!$R$11:$R$3510, CONCATENATE($AZ336, " - ", BA328), 'Actual Expenses &amp; Income'!$F$11:$F$3510))</f>
        <v/>
      </c>
      <c r="BD336" s="51" t="str">
        <f>IF(OR($AZ336="", BA328=""), "", IFERROR(INDEX(Budgets!$V$11:$AG$20, MATCH($AZ336, Budgets!$D$11:$D$20, 0), MATCH(BA328, Budgets!$V$10:$AG$10, 0)), ""))</f>
        <v/>
      </c>
    </row>
    <row r="337" spans="52:56" hidden="1" x14ac:dyDescent="0.25">
      <c r="AZ337" s="12" t="str">
        <f>$AZ$71</f>
        <v/>
      </c>
      <c r="BA337" s="51" t="str">
        <f>IF(OR($AZ337="", BA328=""), "", SUMIF('Actual Expenses &amp; Income'!$R$11:$R$3510, CONCATENATE($AZ337, " - ", BA328), 'Actual Expenses &amp; Income'!$E$11:$E$3510))</f>
        <v/>
      </c>
      <c r="BB337" s="51" t="str">
        <f>IF(OR($AZ337="", BA328=""), "", IFERROR(INDEX(Budgets!$V$28:$AG$52, MATCH($AZ337, Budgets!$D$28:$D$52, 0), MATCH(BA328, Budgets!$V$27:$AG$27, 0)), ""))</f>
        <v/>
      </c>
      <c r="BC337" s="51" t="str">
        <f>IF(OR($AZ337="", BA328=""), "", SUMIF('Actual Expenses &amp; Income'!$R$11:$R$3510, CONCATENATE($AZ337, " - ", BA328), 'Actual Expenses &amp; Income'!$F$11:$F$3510))</f>
        <v/>
      </c>
      <c r="BD337" s="51" t="str">
        <f>IF(OR($AZ337="", BA328=""), "", IFERROR(INDEX(Budgets!$V$11:$AG$20, MATCH($AZ337, Budgets!$D$11:$D$20, 0), MATCH(BA328, Budgets!$V$10:$AG$10, 0)), ""))</f>
        <v/>
      </c>
    </row>
    <row r="338" spans="52:56" hidden="1" x14ac:dyDescent="0.25">
      <c r="AZ338" s="12" t="str">
        <f>$AZ$72</f>
        <v/>
      </c>
      <c r="BA338" s="51" t="str">
        <f>IF(OR($AZ338="", BA328=""), "", SUMIF('Actual Expenses &amp; Income'!$R$11:$R$3510, CONCATENATE($AZ338, " - ", BA328), 'Actual Expenses &amp; Income'!$E$11:$E$3510))</f>
        <v/>
      </c>
      <c r="BB338" s="51" t="str">
        <f>IF(OR($AZ338="", BA328=""), "", IFERROR(INDEX(Budgets!$V$28:$AG$52, MATCH($AZ338, Budgets!$D$28:$D$52, 0), MATCH(BA328, Budgets!$V$27:$AG$27, 0)), ""))</f>
        <v/>
      </c>
      <c r="BC338" s="51" t="str">
        <f>IF(OR($AZ338="", BA328=""), "", SUMIF('Actual Expenses &amp; Income'!$R$11:$R$3510, CONCATENATE($AZ338, " - ", BA328), 'Actual Expenses &amp; Income'!$F$11:$F$3510))</f>
        <v/>
      </c>
      <c r="BD338" s="51" t="str">
        <f>IF(OR($AZ338="", BA328=""), "", IFERROR(INDEX(Budgets!$V$11:$AG$20, MATCH($AZ338, Budgets!$D$11:$D$20, 0), MATCH(BA328, Budgets!$V$10:$AG$10, 0)), ""))</f>
        <v/>
      </c>
    </row>
    <row r="339" spans="52:56" hidden="1" x14ac:dyDescent="0.25">
      <c r="AZ339" s="13" t="str">
        <f>$AZ$73</f>
        <v/>
      </c>
      <c r="BA339" s="51" t="str">
        <f>IF(OR($AZ339="", BA328=""), "", SUMIF('Actual Expenses &amp; Income'!$R$11:$R$3510, CONCATENATE($AZ339, " - ", BA328), 'Actual Expenses &amp; Income'!$E$11:$E$3510))</f>
        <v/>
      </c>
      <c r="BB339" s="51" t="str">
        <f>IF(OR($AZ339="", BA328=""), "", IFERROR(INDEX(Budgets!$V$28:$AG$52, MATCH($AZ339, Budgets!$D$28:$D$52, 0), MATCH(BA328, Budgets!$V$27:$AG$27, 0)), ""))</f>
        <v/>
      </c>
      <c r="BC339" s="51" t="str">
        <f>IF(OR($AZ339="", BA328=""), "", SUMIF('Actual Expenses &amp; Income'!$R$11:$R$3510, CONCATENATE($AZ339, " - ", BA328), 'Actual Expenses &amp; Income'!$F$11:$F$3510))</f>
        <v/>
      </c>
      <c r="BD339" s="51" t="str">
        <f>IF(OR($AZ339="", BA328=""), "", IFERROR(INDEX(Budgets!$V$11:$AG$20, MATCH($AZ339, Budgets!$D$11:$D$20, 0), MATCH(BA328, Budgets!$V$10:$AG$10, 0)), ""))</f>
        <v/>
      </c>
    </row>
    <row r="340" spans="52:56" hidden="1" x14ac:dyDescent="0.25">
      <c r="AZ340" s="11" t="str">
        <f>$AZ$74</f>
        <v/>
      </c>
      <c r="BA340" s="51" t="str">
        <f>IF(OR($AZ340="", BA328=""), "", SUMIF('Actual Expenses &amp; Income'!$R$11:$R$3510, CONCATENATE($AZ340, " - ", BA328), 'Actual Expenses &amp; Income'!$E$11:$E$3510))</f>
        <v/>
      </c>
      <c r="BB340" s="51" t="str">
        <f>IF(OR($AZ340="", BA328=""), "", IFERROR(INDEX(Budgets!$V$28:$AG$52, MATCH($AZ340, Budgets!$D$28:$D$52, 0), MATCH(BA328, Budgets!$V$27:$AG$27, 0)), ""))</f>
        <v/>
      </c>
      <c r="BC340" s="51" t="str">
        <f>IF(OR($AZ340="", BA328=""), "", SUMIF('Actual Expenses &amp; Income'!$R$11:$R$3510, CONCATENATE($AZ340, " - ", BA328), 'Actual Expenses &amp; Income'!$F$11:$F$3510))</f>
        <v/>
      </c>
      <c r="BD340" s="51" t="str">
        <f>IF(OR($AZ340="", BA328=""), "", IFERROR(INDEX(Budgets!$V$11:$AG$20, MATCH($AZ340, Budgets!$D$11:$D$20, 0), MATCH(BA328, Budgets!$V$10:$AG$10, 0)), ""))</f>
        <v/>
      </c>
    </row>
    <row r="341" spans="52:56" hidden="1" x14ac:dyDescent="0.25">
      <c r="AZ341" s="12" t="str">
        <f>$AZ$75</f>
        <v/>
      </c>
      <c r="BA341" s="51" t="str">
        <f>IF(OR($AZ341="", BA328=""), "", SUMIF('Actual Expenses &amp; Income'!$R$11:$R$3510, CONCATENATE($AZ341, " - ", BA328), 'Actual Expenses &amp; Income'!$E$11:$E$3510))</f>
        <v/>
      </c>
      <c r="BB341" s="51" t="str">
        <f>IF(OR($AZ341="", BA328=""), "", IFERROR(INDEX(Budgets!$V$28:$AG$52, MATCH($AZ341, Budgets!$D$28:$D$52, 0), MATCH(BA328, Budgets!$V$27:$AG$27, 0)), ""))</f>
        <v/>
      </c>
      <c r="BC341" s="51" t="str">
        <f>IF(OR($AZ341="", BA328=""), "", SUMIF('Actual Expenses &amp; Income'!$R$11:$R$3510, CONCATENATE($AZ341, " - ", BA328), 'Actual Expenses &amp; Income'!$F$11:$F$3510))</f>
        <v/>
      </c>
      <c r="BD341" s="51" t="str">
        <f>IF(OR($AZ341="", BA328=""), "", IFERROR(INDEX(Budgets!$V$11:$AG$20, MATCH($AZ341, Budgets!$D$11:$D$20, 0), MATCH(BA328, Budgets!$V$10:$AG$10, 0)), ""))</f>
        <v/>
      </c>
    </row>
    <row r="342" spans="52:56" hidden="1" x14ac:dyDescent="0.25">
      <c r="AZ342" s="12" t="str">
        <f>$AZ$76</f>
        <v/>
      </c>
      <c r="BA342" s="51" t="str">
        <f>IF(OR($AZ342="", BA328=""), "", SUMIF('Actual Expenses &amp; Income'!$R$11:$R$3510, CONCATENATE($AZ342, " - ", BA328), 'Actual Expenses &amp; Income'!$E$11:$E$3510))</f>
        <v/>
      </c>
      <c r="BB342" s="51" t="str">
        <f>IF(OR($AZ342="", BA328=""), "", IFERROR(INDEX(Budgets!$V$28:$AG$52, MATCH($AZ342, Budgets!$D$28:$D$52, 0), MATCH(BA328, Budgets!$V$27:$AG$27, 0)), ""))</f>
        <v/>
      </c>
      <c r="BC342" s="51" t="str">
        <f>IF(OR($AZ342="", BA328=""), "", SUMIF('Actual Expenses &amp; Income'!$R$11:$R$3510, CONCATENATE($AZ342, " - ", BA328), 'Actual Expenses &amp; Income'!$F$11:$F$3510))</f>
        <v/>
      </c>
      <c r="BD342" s="51" t="str">
        <f>IF(OR($AZ342="", BA328=""), "", IFERROR(INDEX(Budgets!$V$11:$AG$20, MATCH($AZ342, Budgets!$D$11:$D$20, 0), MATCH(BA328, Budgets!$V$10:$AG$10, 0)), ""))</f>
        <v/>
      </c>
    </row>
    <row r="343" spans="52:56" hidden="1" x14ac:dyDescent="0.25">
      <c r="AZ343" s="12" t="str">
        <f>$AZ$77</f>
        <v/>
      </c>
      <c r="BA343" s="51" t="str">
        <f>IF(OR($AZ343="", BA328=""), "", SUMIF('Actual Expenses &amp; Income'!$R$11:$R$3510, CONCATENATE($AZ343, " - ", BA328), 'Actual Expenses &amp; Income'!$E$11:$E$3510))</f>
        <v/>
      </c>
      <c r="BB343" s="51" t="str">
        <f>IF(OR($AZ343="", BA328=""), "", IFERROR(INDEX(Budgets!$V$28:$AG$52, MATCH($AZ343, Budgets!$D$28:$D$52, 0), MATCH(BA328, Budgets!$V$27:$AG$27, 0)), ""))</f>
        <v/>
      </c>
      <c r="BC343" s="51" t="str">
        <f>IF(OR($AZ343="", BA328=""), "", SUMIF('Actual Expenses &amp; Income'!$R$11:$R$3510, CONCATENATE($AZ343, " - ", BA328), 'Actual Expenses &amp; Income'!$F$11:$F$3510))</f>
        <v/>
      </c>
      <c r="BD343" s="51" t="str">
        <f>IF(OR($AZ343="", BA328=""), "", IFERROR(INDEX(Budgets!$V$11:$AG$20, MATCH($AZ343, Budgets!$D$11:$D$20, 0), MATCH(BA328, Budgets!$V$10:$AG$10, 0)), ""))</f>
        <v/>
      </c>
    </row>
    <row r="344" spans="52:56" hidden="1" x14ac:dyDescent="0.25">
      <c r="AZ344" s="12" t="str">
        <f>$AZ$78</f>
        <v/>
      </c>
      <c r="BA344" s="51" t="str">
        <f>IF(OR($AZ344="", BA328=""), "", SUMIF('Actual Expenses &amp; Income'!$R$11:$R$3510, CONCATENATE($AZ344, " - ", BA328), 'Actual Expenses &amp; Income'!$E$11:$E$3510))</f>
        <v/>
      </c>
      <c r="BB344" s="51" t="str">
        <f>IF(OR($AZ344="", BA328=""), "", IFERROR(INDEX(Budgets!$V$28:$AG$52, MATCH($AZ344, Budgets!$D$28:$D$52, 0), MATCH(BA328, Budgets!$V$27:$AG$27, 0)), ""))</f>
        <v/>
      </c>
      <c r="BC344" s="51" t="str">
        <f>IF(OR($AZ344="", BA328=""), "", SUMIF('Actual Expenses &amp; Income'!$R$11:$R$3510, CONCATENATE($AZ344, " - ", BA328), 'Actual Expenses &amp; Income'!$F$11:$F$3510))</f>
        <v/>
      </c>
      <c r="BD344" s="51" t="str">
        <f>IF(OR($AZ344="", BA328=""), "", IFERROR(INDEX(Budgets!$V$11:$AG$20, MATCH($AZ344, Budgets!$D$11:$D$20, 0), MATCH(BA328, Budgets!$V$10:$AG$10, 0)), ""))</f>
        <v/>
      </c>
    </row>
    <row r="345" spans="52:56" hidden="1" x14ac:dyDescent="0.25">
      <c r="AZ345" s="12" t="str">
        <f>$AZ$79</f>
        <v/>
      </c>
      <c r="BA345" s="51" t="str">
        <f>IF(OR($AZ345="", BA328=""), "", SUMIF('Actual Expenses &amp; Income'!$R$11:$R$3510, CONCATENATE($AZ345, " - ", BA328), 'Actual Expenses &amp; Income'!$E$11:$E$3510))</f>
        <v/>
      </c>
      <c r="BB345" s="51" t="str">
        <f>IF(OR($AZ345="", BA328=""), "", IFERROR(INDEX(Budgets!$V$28:$AG$52, MATCH($AZ345, Budgets!$D$28:$D$52, 0), MATCH(BA328, Budgets!$V$27:$AG$27, 0)), ""))</f>
        <v/>
      </c>
      <c r="BC345" s="51" t="str">
        <f>IF(OR($AZ345="", BA328=""), "", SUMIF('Actual Expenses &amp; Income'!$R$11:$R$3510, CONCATENATE($AZ345, " - ", BA328), 'Actual Expenses &amp; Income'!$F$11:$F$3510))</f>
        <v/>
      </c>
      <c r="BD345" s="51" t="str">
        <f>IF(OR($AZ345="", BA328=""), "", IFERROR(INDEX(Budgets!$V$11:$AG$20, MATCH($AZ345, Budgets!$D$11:$D$20, 0), MATCH(BA328, Budgets!$V$10:$AG$10, 0)), ""))</f>
        <v/>
      </c>
    </row>
    <row r="346" spans="52:56" hidden="1" x14ac:dyDescent="0.25">
      <c r="AZ346" s="12" t="str">
        <f>$AZ$80</f>
        <v/>
      </c>
      <c r="BA346" s="51" t="str">
        <f>IF(OR($AZ346="", BA328=""), "", SUMIF('Actual Expenses &amp; Income'!$R$11:$R$3510, CONCATENATE($AZ346, " - ", BA328), 'Actual Expenses &amp; Income'!$E$11:$E$3510))</f>
        <v/>
      </c>
      <c r="BB346" s="51" t="str">
        <f>IF(OR($AZ346="", BA328=""), "", IFERROR(INDEX(Budgets!$V$28:$AG$52, MATCH($AZ346, Budgets!$D$28:$D$52, 0), MATCH(BA328, Budgets!$V$27:$AG$27, 0)), ""))</f>
        <v/>
      </c>
      <c r="BC346" s="51" t="str">
        <f>IF(OR($AZ346="", BA328=""), "", SUMIF('Actual Expenses &amp; Income'!$R$11:$R$3510, CONCATENATE($AZ346, " - ", BA328), 'Actual Expenses &amp; Income'!$F$11:$F$3510))</f>
        <v/>
      </c>
      <c r="BD346" s="51" t="str">
        <f>IF(OR($AZ346="", BA328=""), "", IFERROR(INDEX(Budgets!$V$11:$AG$20, MATCH($AZ346, Budgets!$D$11:$D$20, 0), MATCH(BA328, Budgets!$V$10:$AG$10, 0)), ""))</f>
        <v/>
      </c>
    </row>
    <row r="347" spans="52:56" hidden="1" x14ac:dyDescent="0.25">
      <c r="AZ347" s="12" t="str">
        <f>$AZ$81</f>
        <v/>
      </c>
      <c r="BA347" s="51" t="str">
        <f>IF(OR($AZ347="", BA328=""), "", SUMIF('Actual Expenses &amp; Income'!$R$11:$R$3510, CONCATENATE($AZ347, " - ", BA328), 'Actual Expenses &amp; Income'!$E$11:$E$3510))</f>
        <v/>
      </c>
      <c r="BB347" s="51" t="str">
        <f>IF(OR($AZ347="", BA328=""), "", IFERROR(INDEX(Budgets!$V$28:$AG$52, MATCH($AZ347, Budgets!$D$28:$D$52, 0), MATCH(BA328, Budgets!$V$27:$AG$27, 0)), ""))</f>
        <v/>
      </c>
      <c r="BC347" s="51" t="str">
        <f>IF(OR($AZ347="", BA328=""), "", SUMIF('Actual Expenses &amp; Income'!$R$11:$R$3510, CONCATENATE($AZ347, " - ", BA328), 'Actual Expenses &amp; Income'!$F$11:$F$3510))</f>
        <v/>
      </c>
      <c r="BD347" s="51" t="str">
        <f>IF(OR($AZ347="", BA328=""), "", IFERROR(INDEX(Budgets!$V$11:$AG$20, MATCH($AZ347, Budgets!$D$11:$D$20, 0), MATCH(BA328, Budgets!$V$10:$AG$10, 0)), ""))</f>
        <v/>
      </c>
    </row>
    <row r="348" spans="52:56" hidden="1" x14ac:dyDescent="0.25">
      <c r="AZ348" s="12" t="str">
        <f>$AZ$82</f>
        <v/>
      </c>
      <c r="BA348" s="51" t="str">
        <f>IF(OR($AZ348="", BA328=""), "", SUMIF('Actual Expenses &amp; Income'!$R$11:$R$3510, CONCATENATE($AZ348, " - ", BA328), 'Actual Expenses &amp; Income'!$E$11:$E$3510))</f>
        <v/>
      </c>
      <c r="BB348" s="51" t="str">
        <f>IF(OR($AZ348="", BA328=""), "", IFERROR(INDEX(Budgets!$V$28:$AG$52, MATCH($AZ348, Budgets!$D$28:$D$52, 0), MATCH(BA328, Budgets!$V$27:$AG$27, 0)), ""))</f>
        <v/>
      </c>
      <c r="BC348" s="51" t="str">
        <f>IF(OR($AZ348="", BA328=""), "", SUMIF('Actual Expenses &amp; Income'!$R$11:$R$3510, CONCATENATE($AZ348, " - ", BA328), 'Actual Expenses &amp; Income'!$F$11:$F$3510))</f>
        <v/>
      </c>
      <c r="BD348" s="51" t="str">
        <f>IF(OR($AZ348="", BA328=""), "", IFERROR(INDEX(Budgets!$V$11:$AG$20, MATCH($AZ348, Budgets!$D$11:$D$20, 0), MATCH(BA328, Budgets!$V$10:$AG$10, 0)), ""))</f>
        <v/>
      </c>
    </row>
    <row r="349" spans="52:56" hidden="1" x14ac:dyDescent="0.25">
      <c r="AZ349" s="12" t="str">
        <f>$AZ$83</f>
        <v/>
      </c>
      <c r="BA349" s="51" t="str">
        <f>IF(OR($AZ349="", BA328=""), "", SUMIF('Actual Expenses &amp; Income'!$R$11:$R$3510, CONCATENATE($AZ349, " - ", BA328), 'Actual Expenses &amp; Income'!$E$11:$E$3510))</f>
        <v/>
      </c>
      <c r="BB349" s="51" t="str">
        <f>IF(OR($AZ349="", BA328=""), "", IFERROR(INDEX(Budgets!$V$28:$AG$52, MATCH($AZ349, Budgets!$D$28:$D$52, 0), MATCH(BA328, Budgets!$V$27:$AG$27, 0)), ""))</f>
        <v/>
      </c>
      <c r="BC349" s="51" t="str">
        <f>IF(OR($AZ349="", BA328=""), "", SUMIF('Actual Expenses &amp; Income'!$R$11:$R$3510, CONCATENATE($AZ349, " - ", BA328), 'Actual Expenses &amp; Income'!$F$11:$F$3510))</f>
        <v/>
      </c>
      <c r="BD349" s="51" t="str">
        <f>IF(OR($AZ349="", BA328=""), "", IFERROR(INDEX(Budgets!$V$11:$AG$20, MATCH($AZ349, Budgets!$D$11:$D$20, 0), MATCH(BA328, Budgets!$V$10:$AG$10, 0)), ""))</f>
        <v/>
      </c>
    </row>
    <row r="350" spans="52:56" hidden="1" x14ac:dyDescent="0.25">
      <c r="AZ350" s="12" t="str">
        <f>$AZ$84</f>
        <v/>
      </c>
      <c r="BA350" s="51" t="str">
        <f>IF(OR($AZ350="", BA328=""), "", SUMIF('Actual Expenses &amp; Income'!$R$11:$R$3510, CONCATENATE($AZ350, " - ", BA328), 'Actual Expenses &amp; Income'!$E$11:$E$3510))</f>
        <v/>
      </c>
      <c r="BB350" s="51" t="str">
        <f>IF(OR($AZ350="", BA328=""), "", IFERROR(INDEX(Budgets!$V$28:$AG$52, MATCH($AZ350, Budgets!$D$28:$D$52, 0), MATCH(BA328, Budgets!$V$27:$AG$27, 0)), ""))</f>
        <v/>
      </c>
      <c r="BC350" s="51" t="str">
        <f>IF(OR($AZ350="", BA328=""), "", SUMIF('Actual Expenses &amp; Income'!$R$11:$R$3510, CONCATENATE($AZ350, " - ", BA328), 'Actual Expenses &amp; Income'!$F$11:$F$3510))</f>
        <v/>
      </c>
      <c r="BD350" s="51" t="str">
        <f>IF(OR($AZ350="", BA328=""), "", IFERROR(INDEX(Budgets!$V$11:$AG$20, MATCH($AZ350, Budgets!$D$11:$D$20, 0), MATCH(BA328, Budgets!$V$10:$AG$10, 0)), ""))</f>
        <v/>
      </c>
    </row>
    <row r="351" spans="52:56" hidden="1" x14ac:dyDescent="0.25">
      <c r="AZ351" s="12" t="str">
        <f>$AZ$85</f>
        <v/>
      </c>
      <c r="BA351" s="51" t="str">
        <f>IF(OR($AZ351="", BA328=""), "", SUMIF('Actual Expenses &amp; Income'!$R$11:$R$3510, CONCATENATE($AZ351, " - ", BA328), 'Actual Expenses &amp; Income'!$E$11:$E$3510))</f>
        <v/>
      </c>
      <c r="BB351" s="51" t="str">
        <f>IF(OR($AZ351="", BA328=""), "", IFERROR(INDEX(Budgets!$V$28:$AG$52, MATCH($AZ351, Budgets!$D$28:$D$52, 0), MATCH(BA328, Budgets!$V$27:$AG$27, 0)), ""))</f>
        <v/>
      </c>
      <c r="BC351" s="51" t="str">
        <f>IF(OR($AZ351="", BA328=""), "", SUMIF('Actual Expenses &amp; Income'!$R$11:$R$3510, CONCATENATE($AZ351, " - ", BA328), 'Actual Expenses &amp; Income'!$F$11:$F$3510))</f>
        <v/>
      </c>
      <c r="BD351" s="51" t="str">
        <f>IF(OR($AZ351="", BA328=""), "", IFERROR(INDEX(Budgets!$V$11:$AG$20, MATCH($AZ351, Budgets!$D$11:$D$20, 0), MATCH(BA328, Budgets!$V$10:$AG$10, 0)), ""))</f>
        <v/>
      </c>
    </row>
    <row r="352" spans="52:56" hidden="1" x14ac:dyDescent="0.25">
      <c r="AZ352" s="12" t="str">
        <f>$AZ$86</f>
        <v/>
      </c>
      <c r="BA352" s="51" t="str">
        <f>IF(OR($AZ352="", BA328=""), "", SUMIF('Actual Expenses &amp; Income'!$R$11:$R$3510, CONCATENATE($AZ352, " - ", BA328), 'Actual Expenses &amp; Income'!$E$11:$E$3510))</f>
        <v/>
      </c>
      <c r="BB352" s="51" t="str">
        <f>IF(OR($AZ352="", BA328=""), "", IFERROR(INDEX(Budgets!$V$28:$AG$52, MATCH($AZ352, Budgets!$D$28:$D$52, 0), MATCH(BA328, Budgets!$V$27:$AG$27, 0)), ""))</f>
        <v/>
      </c>
      <c r="BC352" s="51" t="str">
        <f>IF(OR($AZ352="", BA328=""), "", SUMIF('Actual Expenses &amp; Income'!$R$11:$R$3510, CONCATENATE($AZ352, " - ", BA328), 'Actual Expenses &amp; Income'!$F$11:$F$3510))</f>
        <v/>
      </c>
      <c r="BD352" s="51" t="str">
        <f>IF(OR($AZ352="", BA328=""), "", IFERROR(INDEX(Budgets!$V$11:$AG$20, MATCH($AZ352, Budgets!$D$11:$D$20, 0), MATCH(BA328, Budgets!$V$10:$AG$10, 0)), ""))</f>
        <v/>
      </c>
    </row>
    <row r="353" spans="52:56" hidden="1" x14ac:dyDescent="0.25">
      <c r="AZ353" s="12" t="str">
        <f>$AZ$87</f>
        <v/>
      </c>
      <c r="BA353" s="51" t="str">
        <f>IF(OR($AZ353="", BA328=""), "", SUMIF('Actual Expenses &amp; Income'!$R$11:$R$3510, CONCATENATE($AZ353, " - ", BA328), 'Actual Expenses &amp; Income'!$E$11:$E$3510))</f>
        <v/>
      </c>
      <c r="BB353" s="51" t="str">
        <f>IF(OR($AZ353="", BA328=""), "", IFERROR(INDEX(Budgets!$V$28:$AG$52, MATCH($AZ353, Budgets!$D$28:$D$52, 0), MATCH(BA328, Budgets!$V$27:$AG$27, 0)), ""))</f>
        <v/>
      </c>
      <c r="BC353" s="51" t="str">
        <f>IF(OR($AZ353="", BA328=""), "", SUMIF('Actual Expenses &amp; Income'!$R$11:$R$3510, CONCATENATE($AZ353, " - ", BA328), 'Actual Expenses &amp; Income'!$F$11:$F$3510))</f>
        <v/>
      </c>
      <c r="BD353" s="51" t="str">
        <f>IF(OR($AZ353="", BA328=""), "", IFERROR(INDEX(Budgets!$V$11:$AG$20, MATCH($AZ353, Budgets!$D$11:$D$20, 0), MATCH(BA328, Budgets!$V$10:$AG$10, 0)), ""))</f>
        <v/>
      </c>
    </row>
    <row r="354" spans="52:56" hidden="1" x14ac:dyDescent="0.25">
      <c r="AZ354" s="12" t="str">
        <f>$AZ$88</f>
        <v/>
      </c>
      <c r="BA354" s="51" t="str">
        <f>IF(OR($AZ354="", BA328=""), "", SUMIF('Actual Expenses &amp; Income'!$R$11:$R$3510, CONCATENATE($AZ354, " - ", BA328), 'Actual Expenses &amp; Income'!$E$11:$E$3510))</f>
        <v/>
      </c>
      <c r="BB354" s="51" t="str">
        <f>IF(OR($AZ354="", BA328=""), "", IFERROR(INDEX(Budgets!$V$28:$AG$52, MATCH($AZ354, Budgets!$D$28:$D$52, 0), MATCH(BA328, Budgets!$V$27:$AG$27, 0)), ""))</f>
        <v/>
      </c>
      <c r="BC354" s="51" t="str">
        <f>IF(OR($AZ354="", BA328=""), "", SUMIF('Actual Expenses &amp; Income'!$R$11:$R$3510, CONCATENATE($AZ354, " - ", BA328), 'Actual Expenses &amp; Income'!$F$11:$F$3510))</f>
        <v/>
      </c>
      <c r="BD354" s="51" t="str">
        <f>IF(OR($AZ354="", BA328=""), "", IFERROR(INDEX(Budgets!$V$11:$AG$20, MATCH($AZ354, Budgets!$D$11:$D$20, 0), MATCH(BA328, Budgets!$V$10:$AG$10, 0)), ""))</f>
        <v/>
      </c>
    </row>
    <row r="355" spans="52:56" hidden="1" x14ac:dyDescent="0.25">
      <c r="AZ355" s="12" t="str">
        <f>$AZ$89</f>
        <v/>
      </c>
      <c r="BA355" s="51" t="str">
        <f>IF(OR($AZ355="", BA328=""), "", SUMIF('Actual Expenses &amp; Income'!$R$11:$R$3510, CONCATENATE($AZ355, " - ", BA328), 'Actual Expenses &amp; Income'!$E$11:$E$3510))</f>
        <v/>
      </c>
      <c r="BB355" s="51" t="str">
        <f>IF(OR($AZ355="", BA328=""), "", IFERROR(INDEX(Budgets!$V$28:$AG$52, MATCH($AZ355, Budgets!$D$28:$D$52, 0), MATCH(BA328, Budgets!$V$27:$AG$27, 0)), ""))</f>
        <v/>
      </c>
      <c r="BC355" s="51" t="str">
        <f>IF(OR($AZ355="", BA328=""), "", SUMIF('Actual Expenses &amp; Income'!$R$11:$R$3510, CONCATENATE($AZ355, " - ", BA328), 'Actual Expenses &amp; Income'!$F$11:$F$3510))</f>
        <v/>
      </c>
      <c r="BD355" s="51" t="str">
        <f>IF(OR($AZ355="", BA328=""), "", IFERROR(INDEX(Budgets!$V$11:$AG$20, MATCH($AZ355, Budgets!$D$11:$D$20, 0), MATCH(BA328, Budgets!$V$10:$AG$10, 0)), ""))</f>
        <v/>
      </c>
    </row>
    <row r="356" spans="52:56" hidden="1" x14ac:dyDescent="0.25">
      <c r="AZ356" s="12" t="str">
        <f>$AZ$90</f>
        <v/>
      </c>
      <c r="BA356" s="51" t="str">
        <f>IF(OR($AZ356="", BA328=""), "", SUMIF('Actual Expenses &amp; Income'!$R$11:$R$3510, CONCATENATE($AZ356, " - ", BA328), 'Actual Expenses &amp; Income'!$E$11:$E$3510))</f>
        <v/>
      </c>
      <c r="BB356" s="51" t="str">
        <f>IF(OR($AZ356="", BA328=""), "", IFERROR(INDEX(Budgets!$V$28:$AG$52, MATCH($AZ356, Budgets!$D$28:$D$52, 0), MATCH(BA328, Budgets!$V$27:$AG$27, 0)), ""))</f>
        <v/>
      </c>
      <c r="BC356" s="51" t="str">
        <f>IF(OR($AZ356="", BA328=""), "", SUMIF('Actual Expenses &amp; Income'!$R$11:$R$3510, CONCATENATE($AZ356, " - ", BA328), 'Actual Expenses &amp; Income'!$F$11:$F$3510))</f>
        <v/>
      </c>
      <c r="BD356" s="51" t="str">
        <f>IF(OR($AZ356="", BA328=""), "", IFERROR(INDEX(Budgets!$V$11:$AG$20, MATCH($AZ356, Budgets!$D$11:$D$20, 0), MATCH(BA328, Budgets!$V$10:$AG$10, 0)), ""))</f>
        <v/>
      </c>
    </row>
    <row r="357" spans="52:56" hidden="1" x14ac:dyDescent="0.25">
      <c r="AZ357" s="12" t="str">
        <f>$AZ$91</f>
        <v/>
      </c>
      <c r="BA357" s="51" t="str">
        <f>IF(OR($AZ357="", BA328=""), "", SUMIF('Actual Expenses &amp; Income'!$R$11:$R$3510, CONCATENATE($AZ357, " - ", BA328), 'Actual Expenses &amp; Income'!$E$11:$E$3510))</f>
        <v/>
      </c>
      <c r="BB357" s="51" t="str">
        <f>IF(OR($AZ357="", BA328=""), "", IFERROR(INDEX(Budgets!$V$28:$AG$52, MATCH($AZ357, Budgets!$D$28:$D$52, 0), MATCH(BA328, Budgets!$V$27:$AG$27, 0)), ""))</f>
        <v/>
      </c>
      <c r="BC357" s="51" t="str">
        <f>IF(OR($AZ357="", BA328=""), "", SUMIF('Actual Expenses &amp; Income'!$R$11:$R$3510, CONCATENATE($AZ357, " - ", BA328), 'Actual Expenses &amp; Income'!$F$11:$F$3510))</f>
        <v/>
      </c>
      <c r="BD357" s="51" t="str">
        <f>IF(OR($AZ357="", BA328=""), "", IFERROR(INDEX(Budgets!$V$11:$AG$20, MATCH($AZ357, Budgets!$D$11:$D$20, 0), MATCH(BA328, Budgets!$V$10:$AG$10, 0)), ""))</f>
        <v/>
      </c>
    </row>
    <row r="358" spans="52:56" hidden="1" x14ac:dyDescent="0.25">
      <c r="AZ358" s="12" t="str">
        <f>$AZ$92</f>
        <v/>
      </c>
      <c r="BA358" s="51" t="str">
        <f>IF(OR($AZ358="", BA328=""), "", SUMIF('Actual Expenses &amp; Income'!$R$11:$R$3510, CONCATENATE($AZ358, " - ", BA328), 'Actual Expenses &amp; Income'!$E$11:$E$3510))</f>
        <v/>
      </c>
      <c r="BB358" s="51" t="str">
        <f>IF(OR($AZ358="", BA328=""), "", IFERROR(INDEX(Budgets!$V$28:$AG$52, MATCH($AZ358, Budgets!$D$28:$D$52, 0), MATCH(BA328, Budgets!$V$27:$AG$27, 0)), ""))</f>
        <v/>
      </c>
      <c r="BC358" s="51" t="str">
        <f>IF(OR($AZ358="", BA328=""), "", SUMIF('Actual Expenses &amp; Income'!$R$11:$R$3510, CONCATENATE($AZ358, " - ", BA328), 'Actual Expenses &amp; Income'!$F$11:$F$3510))</f>
        <v/>
      </c>
      <c r="BD358" s="51" t="str">
        <f>IF(OR($AZ358="", BA328=""), "", IFERROR(INDEX(Budgets!$V$11:$AG$20, MATCH($AZ358, Budgets!$D$11:$D$20, 0), MATCH(BA328, Budgets!$V$10:$AG$10, 0)), ""))</f>
        <v/>
      </c>
    </row>
    <row r="359" spans="52:56" hidden="1" x14ac:dyDescent="0.25">
      <c r="AZ359" s="12" t="str">
        <f>$AZ$93</f>
        <v/>
      </c>
      <c r="BA359" s="51" t="str">
        <f>IF(OR($AZ359="", BA328=""), "", SUMIF('Actual Expenses &amp; Income'!$R$11:$R$3510, CONCATENATE($AZ359, " - ", BA328), 'Actual Expenses &amp; Income'!$E$11:$E$3510))</f>
        <v/>
      </c>
      <c r="BB359" s="51" t="str">
        <f>IF(OR($AZ359="", BA328=""), "", IFERROR(INDEX(Budgets!$V$28:$AG$52, MATCH($AZ359, Budgets!$D$28:$D$52, 0), MATCH(BA328, Budgets!$V$27:$AG$27, 0)), ""))</f>
        <v/>
      </c>
      <c r="BC359" s="51" t="str">
        <f>IF(OR($AZ359="", BA328=""), "", SUMIF('Actual Expenses &amp; Income'!$R$11:$R$3510, CONCATENATE($AZ359, " - ", BA328), 'Actual Expenses &amp; Income'!$F$11:$F$3510))</f>
        <v/>
      </c>
      <c r="BD359" s="51" t="str">
        <f>IF(OR($AZ359="", BA328=""), "", IFERROR(INDEX(Budgets!$V$11:$AG$20, MATCH($AZ359, Budgets!$D$11:$D$20, 0), MATCH(BA328, Budgets!$V$10:$AG$10, 0)), ""))</f>
        <v/>
      </c>
    </row>
    <row r="360" spans="52:56" hidden="1" x14ac:dyDescent="0.25">
      <c r="AZ360" s="12" t="str">
        <f>$AZ$94</f>
        <v/>
      </c>
      <c r="BA360" s="51" t="str">
        <f>IF(OR($AZ360="", BA328=""), "", SUMIF('Actual Expenses &amp; Income'!$R$11:$R$3510, CONCATENATE($AZ360, " - ", BA328), 'Actual Expenses &amp; Income'!$E$11:$E$3510))</f>
        <v/>
      </c>
      <c r="BB360" s="51" t="str">
        <f>IF(OR($AZ360="", BA328=""), "", IFERROR(INDEX(Budgets!$V$28:$AG$52, MATCH($AZ360, Budgets!$D$28:$D$52, 0), MATCH(BA328, Budgets!$V$27:$AG$27, 0)), ""))</f>
        <v/>
      </c>
      <c r="BC360" s="51" t="str">
        <f>IF(OR($AZ360="", BA328=""), "", SUMIF('Actual Expenses &amp; Income'!$R$11:$R$3510, CONCATENATE($AZ360, " - ", BA328), 'Actual Expenses &amp; Income'!$F$11:$F$3510))</f>
        <v/>
      </c>
      <c r="BD360" s="51" t="str">
        <f>IF(OR($AZ360="", BA328=""), "", IFERROR(INDEX(Budgets!$V$11:$AG$20, MATCH($AZ360, Budgets!$D$11:$D$20, 0), MATCH(BA328, Budgets!$V$10:$AG$10, 0)), ""))</f>
        <v/>
      </c>
    </row>
    <row r="361" spans="52:56" hidden="1" x14ac:dyDescent="0.25">
      <c r="AZ361" s="12" t="str">
        <f>$AZ$95</f>
        <v/>
      </c>
      <c r="BA361" s="51" t="str">
        <f>IF(OR($AZ361="", BA328=""), "", SUMIF('Actual Expenses &amp; Income'!$R$11:$R$3510, CONCATENATE($AZ361, " - ", BA328), 'Actual Expenses &amp; Income'!$E$11:$E$3510))</f>
        <v/>
      </c>
      <c r="BB361" s="51" t="str">
        <f>IF(OR($AZ361="", BA328=""), "", IFERROR(INDEX(Budgets!$V$28:$AG$52, MATCH($AZ361, Budgets!$D$28:$D$52, 0), MATCH(BA328, Budgets!$V$27:$AG$27, 0)), ""))</f>
        <v/>
      </c>
      <c r="BC361" s="51" t="str">
        <f>IF(OR($AZ361="", BA328=""), "", SUMIF('Actual Expenses &amp; Income'!$R$11:$R$3510, CONCATENATE($AZ361, " - ", BA328), 'Actual Expenses &amp; Income'!$F$11:$F$3510))</f>
        <v/>
      </c>
      <c r="BD361" s="51" t="str">
        <f>IF(OR($AZ361="", BA328=""), "", IFERROR(INDEX(Budgets!$V$11:$AG$20, MATCH($AZ361, Budgets!$D$11:$D$20, 0), MATCH(BA328, Budgets!$V$10:$AG$10, 0)), ""))</f>
        <v/>
      </c>
    </row>
    <row r="362" spans="52:56" hidden="1" x14ac:dyDescent="0.25">
      <c r="AZ362" s="12" t="str">
        <f>$AZ$96</f>
        <v/>
      </c>
      <c r="BA362" s="51" t="str">
        <f>IF(OR($AZ362="", BA328=""), "", SUMIF('Actual Expenses &amp; Income'!$R$11:$R$3510, CONCATENATE($AZ362, " - ", BA328), 'Actual Expenses &amp; Income'!$E$11:$E$3510))</f>
        <v/>
      </c>
      <c r="BB362" s="51" t="str">
        <f>IF(OR($AZ362="", BA328=""), "", IFERROR(INDEX(Budgets!$V$28:$AG$52, MATCH($AZ362, Budgets!$D$28:$D$52, 0), MATCH(BA328, Budgets!$V$27:$AG$27, 0)), ""))</f>
        <v/>
      </c>
      <c r="BC362" s="51" t="str">
        <f>IF(OR($AZ362="", BA328=""), "", SUMIF('Actual Expenses &amp; Income'!$R$11:$R$3510, CONCATENATE($AZ362, " - ", BA328), 'Actual Expenses &amp; Income'!$F$11:$F$3510))</f>
        <v/>
      </c>
      <c r="BD362" s="51" t="str">
        <f>IF(OR($AZ362="", BA328=""), "", IFERROR(INDEX(Budgets!$V$11:$AG$20, MATCH($AZ362, Budgets!$D$11:$D$20, 0), MATCH(BA328, Budgets!$V$10:$AG$10, 0)), ""))</f>
        <v/>
      </c>
    </row>
    <row r="363" spans="52:56" hidden="1" x14ac:dyDescent="0.25">
      <c r="AZ363" s="12" t="str">
        <f>$AZ$97</f>
        <v/>
      </c>
      <c r="BA363" s="51" t="str">
        <f>IF(OR($AZ363="", BA328=""), "", SUMIF('Actual Expenses &amp; Income'!$R$11:$R$3510, CONCATENATE($AZ363, " - ", BA328), 'Actual Expenses &amp; Income'!$E$11:$E$3510))</f>
        <v/>
      </c>
      <c r="BB363" s="51" t="str">
        <f>IF(OR($AZ363="", BA328=""), "", IFERROR(INDEX(Budgets!$V$28:$AG$52, MATCH($AZ363, Budgets!$D$28:$D$52, 0), MATCH(BA328, Budgets!$V$27:$AG$27, 0)), ""))</f>
        <v/>
      </c>
      <c r="BC363" s="51" t="str">
        <f>IF(OR($AZ363="", BA328=""), "", SUMIF('Actual Expenses &amp; Income'!$R$11:$R$3510, CONCATENATE($AZ363, " - ", BA328), 'Actual Expenses &amp; Income'!$F$11:$F$3510))</f>
        <v/>
      </c>
      <c r="BD363" s="51" t="str">
        <f>IF(OR($AZ363="", BA328=""), "", IFERROR(INDEX(Budgets!$V$11:$AG$20, MATCH($AZ363, Budgets!$D$11:$D$20, 0), MATCH(BA328, Budgets!$V$10:$AG$10, 0)), ""))</f>
        <v/>
      </c>
    </row>
    <row r="364" spans="52:56" hidden="1" x14ac:dyDescent="0.25">
      <c r="AZ364" s="13" t="str">
        <f>$AZ$98</f>
        <v/>
      </c>
      <c r="BA364" s="52" t="str">
        <f>IF(OR($AZ364="", BA328=""), "", SUMIF('Actual Expenses &amp; Income'!$R$11:$R$3510, CONCATENATE($AZ364, " - ", BA328), 'Actual Expenses &amp; Income'!$E$11:$E$3510))</f>
        <v/>
      </c>
      <c r="BB364" s="52" t="str">
        <f>IF(OR($AZ364="", BA328=""), "", IFERROR(INDEX(Budgets!$V$28:$AG$52, MATCH($AZ364, Budgets!$D$28:$D$52, 0), MATCH(BA328, Budgets!$V$27:$AG$27, 0)), ""))</f>
        <v/>
      </c>
      <c r="BC364" s="52" t="str">
        <f>IF(OR($AZ364="", BA328=""), "", SUMIF('Actual Expenses &amp; Income'!$R$11:$R$3510, CONCATENATE($AZ364, " - ", BA328), 'Actual Expenses &amp; Income'!$F$11:$F$3510))</f>
        <v/>
      </c>
      <c r="BD364" s="52" t="str">
        <f>IF(OR($AZ364="", BA328=""), "", IFERROR(INDEX(Budgets!$V$11:$AG$20, MATCH($AZ364, Budgets!$D$11:$D$20, 0), MATCH(BA328, Budgets!$V$10:$AG$10, 0)), ""))</f>
        <v/>
      </c>
    </row>
    <row r="365" spans="52:56" hidden="1" x14ac:dyDescent="0.25"/>
    <row r="366" spans="52:56" hidden="1" x14ac:dyDescent="0.25">
      <c r="BA366" s="207" t="str">
        <f>$AZ$14</f>
        <v/>
      </c>
      <c r="BB366" s="208"/>
      <c r="BC366" s="208"/>
      <c r="BD366" s="209"/>
    </row>
    <row r="367" spans="52:56" hidden="1" x14ac:dyDescent="0.25">
      <c r="BA367" s="10" t="s">
        <v>18</v>
      </c>
      <c r="BB367" s="10" t="s">
        <v>44</v>
      </c>
      <c r="BC367" s="10" t="s">
        <v>4</v>
      </c>
      <c r="BD367" s="10" t="s">
        <v>43</v>
      </c>
    </row>
    <row r="368" spans="52:56" hidden="1" x14ac:dyDescent="0.25">
      <c r="AZ368" s="11" t="str">
        <f>$AZ$64</f>
        <v/>
      </c>
      <c r="BA368" s="50" t="str">
        <f>IF(OR($AZ368="", BA366=""), "", SUMIF('Actual Expenses &amp; Income'!$R$11:$R$3510, CONCATENATE($AZ368, " - ", BA366), 'Actual Expenses &amp; Income'!$E$11:$E$3510))</f>
        <v/>
      </c>
      <c r="BB368" s="50" t="str">
        <f>IF(OR($AZ368="", BA366=""), "", IFERROR(INDEX(Budgets!$V$28:$AG$52, MATCH($AZ368, Budgets!$D$28:$D$52, 0), MATCH(BA366, Budgets!$V$27:$AG$27, 0)), ""))</f>
        <v/>
      </c>
      <c r="BC368" s="50" t="str">
        <f>IF(OR($AZ368="", BA366=""), "", SUMIF('Actual Expenses &amp; Income'!$R$11:$R$3510, CONCATENATE($AZ368, " - ", BA366), 'Actual Expenses &amp; Income'!$F$11:$F$3510))</f>
        <v/>
      </c>
      <c r="BD368" s="50" t="str">
        <f>IF(OR($AZ368="", BA366=""), "", IFERROR(INDEX(Budgets!$V$11:$AG$20, MATCH($AZ368, Budgets!$D$11:$D$20, 0), MATCH(BA366, Budgets!$V$10:$AG$10, 0)), ""))</f>
        <v/>
      </c>
    </row>
    <row r="369" spans="52:56" hidden="1" x14ac:dyDescent="0.25">
      <c r="AZ369" s="12" t="str">
        <f>$AZ$65</f>
        <v/>
      </c>
      <c r="BA369" s="51" t="str">
        <f>IF(OR($AZ369="", BA366=""), "", SUMIF('Actual Expenses &amp; Income'!$R$11:$R$3510, CONCATENATE($AZ369, " - ", BA366), 'Actual Expenses &amp; Income'!$E$11:$E$3510))</f>
        <v/>
      </c>
      <c r="BB369" s="51" t="str">
        <f>IF(OR($AZ369="", BA366=""), "", IFERROR(INDEX(Budgets!$V$28:$AG$52, MATCH($AZ369, Budgets!$D$28:$D$52, 0), MATCH(BA366, Budgets!$V$27:$AG$27, 0)), ""))</f>
        <v/>
      </c>
      <c r="BC369" s="51" t="str">
        <f>IF(OR($AZ369="", BA366=""), "", SUMIF('Actual Expenses &amp; Income'!$R$11:$R$3510, CONCATENATE($AZ369, " - ", BA366), 'Actual Expenses &amp; Income'!$F$11:$F$3510))</f>
        <v/>
      </c>
      <c r="BD369" s="51" t="str">
        <f>IF(OR($AZ369="", BA366=""), "", IFERROR(INDEX(Budgets!$V$11:$AG$20, MATCH($AZ369, Budgets!$D$11:$D$20, 0), MATCH(BA366, Budgets!$V$10:$AG$10, 0)), ""))</f>
        <v/>
      </c>
    </row>
    <row r="370" spans="52:56" hidden="1" x14ac:dyDescent="0.25">
      <c r="AZ370" s="12" t="str">
        <f>$AZ$66</f>
        <v/>
      </c>
      <c r="BA370" s="51" t="str">
        <f>IF(OR($AZ370="", BA366=""), "", SUMIF('Actual Expenses &amp; Income'!$R$11:$R$3510, CONCATENATE($AZ370, " - ", BA366), 'Actual Expenses &amp; Income'!$E$11:$E$3510))</f>
        <v/>
      </c>
      <c r="BB370" s="51" t="str">
        <f>IF(OR($AZ370="", BA366=""), "", IFERROR(INDEX(Budgets!$V$28:$AG$52, MATCH($AZ370, Budgets!$D$28:$D$52, 0), MATCH(BA366, Budgets!$V$27:$AG$27, 0)), ""))</f>
        <v/>
      </c>
      <c r="BC370" s="51" t="str">
        <f>IF(OR($AZ370="", BA366=""), "", SUMIF('Actual Expenses &amp; Income'!$R$11:$R$3510, CONCATENATE($AZ370, " - ", BA366), 'Actual Expenses &amp; Income'!$F$11:$F$3510))</f>
        <v/>
      </c>
      <c r="BD370" s="51" t="str">
        <f>IF(OR($AZ370="", BA366=""), "", IFERROR(INDEX(Budgets!$V$11:$AG$20, MATCH($AZ370, Budgets!$D$11:$D$20, 0), MATCH(BA366, Budgets!$V$10:$AG$10, 0)), ""))</f>
        <v/>
      </c>
    </row>
    <row r="371" spans="52:56" hidden="1" x14ac:dyDescent="0.25">
      <c r="AZ371" s="12" t="str">
        <f>$AZ$67</f>
        <v/>
      </c>
      <c r="BA371" s="51" t="str">
        <f>IF(OR($AZ371="", BA366=""), "", SUMIF('Actual Expenses &amp; Income'!$R$11:$R$3510, CONCATENATE($AZ371, " - ", BA366), 'Actual Expenses &amp; Income'!$E$11:$E$3510))</f>
        <v/>
      </c>
      <c r="BB371" s="51" t="str">
        <f>IF(OR($AZ371="", BA366=""), "", IFERROR(INDEX(Budgets!$V$28:$AG$52, MATCH($AZ371, Budgets!$D$28:$D$52, 0), MATCH(BA366, Budgets!$V$27:$AG$27, 0)), ""))</f>
        <v/>
      </c>
      <c r="BC371" s="51" t="str">
        <f>IF(OR($AZ371="", BA366=""), "", SUMIF('Actual Expenses &amp; Income'!$R$11:$R$3510, CONCATENATE($AZ371, " - ", BA366), 'Actual Expenses &amp; Income'!$F$11:$F$3510))</f>
        <v/>
      </c>
      <c r="BD371" s="51" t="str">
        <f>IF(OR($AZ371="", BA366=""), "", IFERROR(INDEX(Budgets!$V$11:$AG$20, MATCH($AZ371, Budgets!$D$11:$D$20, 0), MATCH(BA366, Budgets!$V$10:$AG$10, 0)), ""))</f>
        <v/>
      </c>
    </row>
    <row r="372" spans="52:56" hidden="1" x14ac:dyDescent="0.25">
      <c r="AZ372" s="12" t="str">
        <f>$AZ$68</f>
        <v/>
      </c>
      <c r="BA372" s="51" t="str">
        <f>IF(OR($AZ372="", BA366=""), "", SUMIF('Actual Expenses &amp; Income'!$R$11:$R$3510, CONCATENATE($AZ372, " - ", BA366), 'Actual Expenses &amp; Income'!$E$11:$E$3510))</f>
        <v/>
      </c>
      <c r="BB372" s="51" t="str">
        <f>IF(OR($AZ372="", BA366=""), "", IFERROR(INDEX(Budgets!$V$28:$AG$52, MATCH($AZ372, Budgets!$D$28:$D$52, 0), MATCH(BA366, Budgets!$V$27:$AG$27, 0)), ""))</f>
        <v/>
      </c>
      <c r="BC372" s="51" t="str">
        <f>IF(OR($AZ372="", BA366=""), "", SUMIF('Actual Expenses &amp; Income'!$R$11:$R$3510, CONCATENATE($AZ372, " - ", BA366), 'Actual Expenses &amp; Income'!$F$11:$F$3510))</f>
        <v/>
      </c>
      <c r="BD372" s="51" t="str">
        <f>IF(OR($AZ372="", BA366=""), "", IFERROR(INDEX(Budgets!$V$11:$AG$20, MATCH($AZ372, Budgets!$D$11:$D$20, 0), MATCH(BA366, Budgets!$V$10:$AG$10, 0)), ""))</f>
        <v/>
      </c>
    </row>
    <row r="373" spans="52:56" hidden="1" x14ac:dyDescent="0.25">
      <c r="AZ373" s="12" t="str">
        <f>$AZ$69</f>
        <v/>
      </c>
      <c r="BA373" s="51" t="str">
        <f>IF(OR($AZ373="", BA366=""), "", SUMIF('Actual Expenses &amp; Income'!$R$11:$R$3510, CONCATENATE($AZ373, " - ", BA366), 'Actual Expenses &amp; Income'!$E$11:$E$3510))</f>
        <v/>
      </c>
      <c r="BB373" s="51" t="str">
        <f>IF(OR($AZ373="", BA366=""), "", IFERROR(INDEX(Budgets!$V$28:$AG$52, MATCH($AZ373, Budgets!$D$28:$D$52, 0), MATCH(BA366, Budgets!$V$27:$AG$27, 0)), ""))</f>
        <v/>
      </c>
      <c r="BC373" s="51" t="str">
        <f>IF(OR($AZ373="", BA366=""), "", SUMIF('Actual Expenses &amp; Income'!$R$11:$R$3510, CONCATENATE($AZ373, " - ", BA366), 'Actual Expenses &amp; Income'!$F$11:$F$3510))</f>
        <v/>
      </c>
      <c r="BD373" s="51" t="str">
        <f>IF(OR($AZ373="", BA366=""), "", IFERROR(INDEX(Budgets!$V$11:$AG$20, MATCH($AZ373, Budgets!$D$11:$D$20, 0), MATCH(BA366, Budgets!$V$10:$AG$10, 0)), ""))</f>
        <v/>
      </c>
    </row>
    <row r="374" spans="52:56" hidden="1" x14ac:dyDescent="0.25">
      <c r="AZ374" s="12" t="str">
        <f>$AZ$70</f>
        <v/>
      </c>
      <c r="BA374" s="51" t="str">
        <f>IF(OR($AZ374="", BA366=""), "", SUMIF('Actual Expenses &amp; Income'!$R$11:$R$3510, CONCATENATE($AZ374, " - ", BA366), 'Actual Expenses &amp; Income'!$E$11:$E$3510))</f>
        <v/>
      </c>
      <c r="BB374" s="51" t="str">
        <f>IF(OR($AZ374="", BA366=""), "", IFERROR(INDEX(Budgets!$V$28:$AG$52, MATCH($AZ374, Budgets!$D$28:$D$52, 0), MATCH(BA366, Budgets!$V$27:$AG$27, 0)), ""))</f>
        <v/>
      </c>
      <c r="BC374" s="51" t="str">
        <f>IF(OR($AZ374="", BA366=""), "", SUMIF('Actual Expenses &amp; Income'!$R$11:$R$3510, CONCATENATE($AZ374, " - ", BA366), 'Actual Expenses &amp; Income'!$F$11:$F$3510))</f>
        <v/>
      </c>
      <c r="BD374" s="51" t="str">
        <f>IF(OR($AZ374="", BA366=""), "", IFERROR(INDEX(Budgets!$V$11:$AG$20, MATCH($AZ374, Budgets!$D$11:$D$20, 0), MATCH(BA366, Budgets!$V$10:$AG$10, 0)), ""))</f>
        <v/>
      </c>
    </row>
    <row r="375" spans="52:56" hidden="1" x14ac:dyDescent="0.25">
      <c r="AZ375" s="12" t="str">
        <f>$AZ$71</f>
        <v/>
      </c>
      <c r="BA375" s="51" t="str">
        <f>IF(OR($AZ375="", BA366=""), "", SUMIF('Actual Expenses &amp; Income'!$R$11:$R$3510, CONCATENATE($AZ375, " - ", BA366), 'Actual Expenses &amp; Income'!$E$11:$E$3510))</f>
        <v/>
      </c>
      <c r="BB375" s="51" t="str">
        <f>IF(OR($AZ375="", BA366=""), "", IFERROR(INDEX(Budgets!$V$28:$AG$52, MATCH($AZ375, Budgets!$D$28:$D$52, 0), MATCH(BA366, Budgets!$V$27:$AG$27, 0)), ""))</f>
        <v/>
      </c>
      <c r="BC375" s="51" t="str">
        <f>IF(OR($AZ375="", BA366=""), "", SUMIF('Actual Expenses &amp; Income'!$R$11:$R$3510, CONCATENATE($AZ375, " - ", BA366), 'Actual Expenses &amp; Income'!$F$11:$F$3510))</f>
        <v/>
      </c>
      <c r="BD375" s="51" t="str">
        <f>IF(OR($AZ375="", BA366=""), "", IFERROR(INDEX(Budgets!$V$11:$AG$20, MATCH($AZ375, Budgets!$D$11:$D$20, 0), MATCH(BA366, Budgets!$V$10:$AG$10, 0)), ""))</f>
        <v/>
      </c>
    </row>
    <row r="376" spans="52:56" hidden="1" x14ac:dyDescent="0.25">
      <c r="AZ376" s="12" t="str">
        <f>$AZ$72</f>
        <v/>
      </c>
      <c r="BA376" s="51" t="str">
        <f>IF(OR($AZ376="", BA366=""), "", SUMIF('Actual Expenses &amp; Income'!$R$11:$R$3510, CONCATENATE($AZ376, " - ", BA366), 'Actual Expenses &amp; Income'!$E$11:$E$3510))</f>
        <v/>
      </c>
      <c r="BB376" s="51" t="str">
        <f>IF(OR($AZ376="", BA366=""), "", IFERROR(INDEX(Budgets!$V$28:$AG$52, MATCH($AZ376, Budgets!$D$28:$D$52, 0), MATCH(BA366, Budgets!$V$27:$AG$27, 0)), ""))</f>
        <v/>
      </c>
      <c r="BC376" s="51" t="str">
        <f>IF(OR($AZ376="", BA366=""), "", SUMIF('Actual Expenses &amp; Income'!$R$11:$R$3510, CONCATENATE($AZ376, " - ", BA366), 'Actual Expenses &amp; Income'!$F$11:$F$3510))</f>
        <v/>
      </c>
      <c r="BD376" s="51" t="str">
        <f>IF(OR($AZ376="", BA366=""), "", IFERROR(INDEX(Budgets!$V$11:$AG$20, MATCH($AZ376, Budgets!$D$11:$D$20, 0), MATCH(BA366, Budgets!$V$10:$AG$10, 0)), ""))</f>
        <v/>
      </c>
    </row>
    <row r="377" spans="52:56" hidden="1" x14ac:dyDescent="0.25">
      <c r="AZ377" s="13" t="str">
        <f>$AZ$73</f>
        <v/>
      </c>
      <c r="BA377" s="51" t="str">
        <f>IF(OR($AZ377="", BA366=""), "", SUMIF('Actual Expenses &amp; Income'!$R$11:$R$3510, CONCATENATE($AZ377, " - ", BA366), 'Actual Expenses &amp; Income'!$E$11:$E$3510))</f>
        <v/>
      </c>
      <c r="BB377" s="51" t="str">
        <f>IF(OR($AZ377="", BA366=""), "", IFERROR(INDEX(Budgets!$V$28:$AG$52, MATCH($AZ377, Budgets!$D$28:$D$52, 0), MATCH(BA366, Budgets!$V$27:$AG$27, 0)), ""))</f>
        <v/>
      </c>
      <c r="BC377" s="51" t="str">
        <f>IF(OR($AZ377="", BA366=""), "", SUMIF('Actual Expenses &amp; Income'!$R$11:$R$3510, CONCATENATE($AZ377, " - ", BA366), 'Actual Expenses &amp; Income'!$F$11:$F$3510))</f>
        <v/>
      </c>
      <c r="BD377" s="51" t="str">
        <f>IF(OR($AZ377="", BA366=""), "", IFERROR(INDEX(Budgets!$V$11:$AG$20, MATCH($AZ377, Budgets!$D$11:$D$20, 0), MATCH(BA366, Budgets!$V$10:$AG$10, 0)), ""))</f>
        <v/>
      </c>
    </row>
    <row r="378" spans="52:56" hidden="1" x14ac:dyDescent="0.25">
      <c r="AZ378" s="11" t="str">
        <f>$AZ$74</f>
        <v/>
      </c>
      <c r="BA378" s="51" t="str">
        <f>IF(OR($AZ378="", BA366=""), "", SUMIF('Actual Expenses &amp; Income'!$R$11:$R$3510, CONCATENATE($AZ378, " - ", BA366), 'Actual Expenses &amp; Income'!$E$11:$E$3510))</f>
        <v/>
      </c>
      <c r="BB378" s="51" t="str">
        <f>IF(OR($AZ378="", BA366=""), "", IFERROR(INDEX(Budgets!$V$28:$AG$52, MATCH($AZ378, Budgets!$D$28:$D$52, 0), MATCH(BA366, Budgets!$V$27:$AG$27, 0)), ""))</f>
        <v/>
      </c>
      <c r="BC378" s="51" t="str">
        <f>IF(OR($AZ378="", BA366=""), "", SUMIF('Actual Expenses &amp; Income'!$R$11:$R$3510, CONCATENATE($AZ378, " - ", BA366), 'Actual Expenses &amp; Income'!$F$11:$F$3510))</f>
        <v/>
      </c>
      <c r="BD378" s="51" t="str">
        <f>IF(OR($AZ378="", BA366=""), "", IFERROR(INDEX(Budgets!$V$11:$AG$20, MATCH($AZ378, Budgets!$D$11:$D$20, 0), MATCH(BA366, Budgets!$V$10:$AG$10, 0)), ""))</f>
        <v/>
      </c>
    </row>
    <row r="379" spans="52:56" hidden="1" x14ac:dyDescent="0.25">
      <c r="AZ379" s="12" t="str">
        <f>$AZ$75</f>
        <v/>
      </c>
      <c r="BA379" s="51" t="str">
        <f>IF(OR($AZ379="", BA366=""), "", SUMIF('Actual Expenses &amp; Income'!$R$11:$R$3510, CONCATENATE($AZ379, " - ", BA366), 'Actual Expenses &amp; Income'!$E$11:$E$3510))</f>
        <v/>
      </c>
      <c r="BB379" s="51" t="str">
        <f>IF(OR($AZ379="", BA366=""), "", IFERROR(INDEX(Budgets!$V$28:$AG$52, MATCH($AZ379, Budgets!$D$28:$D$52, 0), MATCH(BA366, Budgets!$V$27:$AG$27, 0)), ""))</f>
        <v/>
      </c>
      <c r="BC379" s="51" t="str">
        <f>IF(OR($AZ379="", BA366=""), "", SUMIF('Actual Expenses &amp; Income'!$R$11:$R$3510, CONCATENATE($AZ379, " - ", BA366), 'Actual Expenses &amp; Income'!$F$11:$F$3510))</f>
        <v/>
      </c>
      <c r="BD379" s="51" t="str">
        <f>IF(OR($AZ379="", BA366=""), "", IFERROR(INDEX(Budgets!$V$11:$AG$20, MATCH($AZ379, Budgets!$D$11:$D$20, 0), MATCH(BA366, Budgets!$V$10:$AG$10, 0)), ""))</f>
        <v/>
      </c>
    </row>
    <row r="380" spans="52:56" hidden="1" x14ac:dyDescent="0.25">
      <c r="AZ380" s="12" t="str">
        <f>$AZ$76</f>
        <v/>
      </c>
      <c r="BA380" s="51" t="str">
        <f>IF(OR($AZ380="", BA366=""), "", SUMIF('Actual Expenses &amp; Income'!$R$11:$R$3510, CONCATENATE($AZ380, " - ", BA366), 'Actual Expenses &amp; Income'!$E$11:$E$3510))</f>
        <v/>
      </c>
      <c r="BB380" s="51" t="str">
        <f>IF(OR($AZ380="", BA366=""), "", IFERROR(INDEX(Budgets!$V$28:$AG$52, MATCH($AZ380, Budgets!$D$28:$D$52, 0), MATCH(BA366, Budgets!$V$27:$AG$27, 0)), ""))</f>
        <v/>
      </c>
      <c r="BC380" s="51" t="str">
        <f>IF(OR($AZ380="", BA366=""), "", SUMIF('Actual Expenses &amp; Income'!$R$11:$R$3510, CONCATENATE($AZ380, " - ", BA366), 'Actual Expenses &amp; Income'!$F$11:$F$3510))</f>
        <v/>
      </c>
      <c r="BD380" s="51" t="str">
        <f>IF(OR($AZ380="", BA366=""), "", IFERROR(INDEX(Budgets!$V$11:$AG$20, MATCH($AZ380, Budgets!$D$11:$D$20, 0), MATCH(BA366, Budgets!$V$10:$AG$10, 0)), ""))</f>
        <v/>
      </c>
    </row>
    <row r="381" spans="52:56" hidden="1" x14ac:dyDescent="0.25">
      <c r="AZ381" s="12" t="str">
        <f>$AZ$77</f>
        <v/>
      </c>
      <c r="BA381" s="51" t="str">
        <f>IF(OR($AZ381="", BA366=""), "", SUMIF('Actual Expenses &amp; Income'!$R$11:$R$3510, CONCATENATE($AZ381, " - ", BA366), 'Actual Expenses &amp; Income'!$E$11:$E$3510))</f>
        <v/>
      </c>
      <c r="BB381" s="51" t="str">
        <f>IF(OR($AZ381="", BA366=""), "", IFERROR(INDEX(Budgets!$V$28:$AG$52, MATCH($AZ381, Budgets!$D$28:$D$52, 0), MATCH(BA366, Budgets!$V$27:$AG$27, 0)), ""))</f>
        <v/>
      </c>
      <c r="BC381" s="51" t="str">
        <f>IF(OR($AZ381="", BA366=""), "", SUMIF('Actual Expenses &amp; Income'!$R$11:$R$3510, CONCATENATE($AZ381, " - ", BA366), 'Actual Expenses &amp; Income'!$F$11:$F$3510))</f>
        <v/>
      </c>
      <c r="BD381" s="51" t="str">
        <f>IF(OR($AZ381="", BA366=""), "", IFERROR(INDEX(Budgets!$V$11:$AG$20, MATCH($AZ381, Budgets!$D$11:$D$20, 0), MATCH(BA366, Budgets!$V$10:$AG$10, 0)), ""))</f>
        <v/>
      </c>
    </row>
    <row r="382" spans="52:56" hidden="1" x14ac:dyDescent="0.25">
      <c r="AZ382" s="12" t="str">
        <f>$AZ$78</f>
        <v/>
      </c>
      <c r="BA382" s="51" t="str">
        <f>IF(OR($AZ382="", BA366=""), "", SUMIF('Actual Expenses &amp; Income'!$R$11:$R$3510, CONCATENATE($AZ382, " - ", BA366), 'Actual Expenses &amp; Income'!$E$11:$E$3510))</f>
        <v/>
      </c>
      <c r="BB382" s="51" t="str">
        <f>IF(OR($AZ382="", BA366=""), "", IFERROR(INDEX(Budgets!$V$28:$AG$52, MATCH($AZ382, Budgets!$D$28:$D$52, 0), MATCH(BA366, Budgets!$V$27:$AG$27, 0)), ""))</f>
        <v/>
      </c>
      <c r="BC382" s="51" t="str">
        <f>IF(OR($AZ382="", BA366=""), "", SUMIF('Actual Expenses &amp; Income'!$R$11:$R$3510, CONCATENATE($AZ382, " - ", BA366), 'Actual Expenses &amp; Income'!$F$11:$F$3510))</f>
        <v/>
      </c>
      <c r="BD382" s="51" t="str">
        <f>IF(OR($AZ382="", BA366=""), "", IFERROR(INDEX(Budgets!$V$11:$AG$20, MATCH($AZ382, Budgets!$D$11:$D$20, 0), MATCH(BA366, Budgets!$V$10:$AG$10, 0)), ""))</f>
        <v/>
      </c>
    </row>
    <row r="383" spans="52:56" hidden="1" x14ac:dyDescent="0.25">
      <c r="AZ383" s="12" t="str">
        <f>$AZ$79</f>
        <v/>
      </c>
      <c r="BA383" s="51" t="str">
        <f>IF(OR($AZ383="", BA366=""), "", SUMIF('Actual Expenses &amp; Income'!$R$11:$R$3510, CONCATENATE($AZ383, " - ", BA366), 'Actual Expenses &amp; Income'!$E$11:$E$3510))</f>
        <v/>
      </c>
      <c r="BB383" s="51" t="str">
        <f>IF(OR($AZ383="", BA366=""), "", IFERROR(INDEX(Budgets!$V$28:$AG$52, MATCH($AZ383, Budgets!$D$28:$D$52, 0), MATCH(BA366, Budgets!$V$27:$AG$27, 0)), ""))</f>
        <v/>
      </c>
      <c r="BC383" s="51" t="str">
        <f>IF(OR($AZ383="", BA366=""), "", SUMIF('Actual Expenses &amp; Income'!$R$11:$R$3510, CONCATENATE($AZ383, " - ", BA366), 'Actual Expenses &amp; Income'!$F$11:$F$3510))</f>
        <v/>
      </c>
      <c r="BD383" s="51" t="str">
        <f>IF(OR($AZ383="", BA366=""), "", IFERROR(INDEX(Budgets!$V$11:$AG$20, MATCH($AZ383, Budgets!$D$11:$D$20, 0), MATCH(BA366, Budgets!$V$10:$AG$10, 0)), ""))</f>
        <v/>
      </c>
    </row>
    <row r="384" spans="52:56" hidden="1" x14ac:dyDescent="0.25">
      <c r="AZ384" s="12" t="str">
        <f>$AZ$80</f>
        <v/>
      </c>
      <c r="BA384" s="51" t="str">
        <f>IF(OR($AZ384="", BA366=""), "", SUMIF('Actual Expenses &amp; Income'!$R$11:$R$3510, CONCATENATE($AZ384, " - ", BA366), 'Actual Expenses &amp; Income'!$E$11:$E$3510))</f>
        <v/>
      </c>
      <c r="BB384" s="51" t="str">
        <f>IF(OR($AZ384="", BA366=""), "", IFERROR(INDEX(Budgets!$V$28:$AG$52, MATCH($AZ384, Budgets!$D$28:$D$52, 0), MATCH(BA366, Budgets!$V$27:$AG$27, 0)), ""))</f>
        <v/>
      </c>
      <c r="BC384" s="51" t="str">
        <f>IF(OR($AZ384="", BA366=""), "", SUMIF('Actual Expenses &amp; Income'!$R$11:$R$3510, CONCATENATE($AZ384, " - ", BA366), 'Actual Expenses &amp; Income'!$F$11:$F$3510))</f>
        <v/>
      </c>
      <c r="BD384" s="51" t="str">
        <f>IF(OR($AZ384="", BA366=""), "", IFERROR(INDEX(Budgets!$V$11:$AG$20, MATCH($AZ384, Budgets!$D$11:$D$20, 0), MATCH(BA366, Budgets!$V$10:$AG$10, 0)), ""))</f>
        <v/>
      </c>
    </row>
    <row r="385" spans="52:56" hidden="1" x14ac:dyDescent="0.25">
      <c r="AZ385" s="12" t="str">
        <f>$AZ$81</f>
        <v/>
      </c>
      <c r="BA385" s="51" t="str">
        <f>IF(OR($AZ385="", BA366=""), "", SUMIF('Actual Expenses &amp; Income'!$R$11:$R$3510, CONCATENATE($AZ385, " - ", BA366), 'Actual Expenses &amp; Income'!$E$11:$E$3510))</f>
        <v/>
      </c>
      <c r="BB385" s="51" t="str">
        <f>IF(OR($AZ385="", BA366=""), "", IFERROR(INDEX(Budgets!$V$28:$AG$52, MATCH($AZ385, Budgets!$D$28:$D$52, 0), MATCH(BA366, Budgets!$V$27:$AG$27, 0)), ""))</f>
        <v/>
      </c>
      <c r="BC385" s="51" t="str">
        <f>IF(OR($AZ385="", BA366=""), "", SUMIF('Actual Expenses &amp; Income'!$R$11:$R$3510, CONCATENATE($AZ385, " - ", BA366), 'Actual Expenses &amp; Income'!$F$11:$F$3510))</f>
        <v/>
      </c>
      <c r="BD385" s="51" t="str">
        <f>IF(OR($AZ385="", BA366=""), "", IFERROR(INDEX(Budgets!$V$11:$AG$20, MATCH($AZ385, Budgets!$D$11:$D$20, 0), MATCH(BA366, Budgets!$V$10:$AG$10, 0)), ""))</f>
        <v/>
      </c>
    </row>
    <row r="386" spans="52:56" hidden="1" x14ac:dyDescent="0.25">
      <c r="AZ386" s="12" t="str">
        <f>$AZ$82</f>
        <v/>
      </c>
      <c r="BA386" s="51" t="str">
        <f>IF(OR($AZ386="", BA366=""), "", SUMIF('Actual Expenses &amp; Income'!$R$11:$R$3510, CONCATENATE($AZ386, " - ", BA366), 'Actual Expenses &amp; Income'!$E$11:$E$3510))</f>
        <v/>
      </c>
      <c r="BB386" s="51" t="str">
        <f>IF(OR($AZ386="", BA366=""), "", IFERROR(INDEX(Budgets!$V$28:$AG$52, MATCH($AZ386, Budgets!$D$28:$D$52, 0), MATCH(BA366, Budgets!$V$27:$AG$27, 0)), ""))</f>
        <v/>
      </c>
      <c r="BC386" s="51" t="str">
        <f>IF(OR($AZ386="", BA366=""), "", SUMIF('Actual Expenses &amp; Income'!$R$11:$R$3510, CONCATENATE($AZ386, " - ", BA366), 'Actual Expenses &amp; Income'!$F$11:$F$3510))</f>
        <v/>
      </c>
      <c r="BD386" s="51" t="str">
        <f>IF(OR($AZ386="", BA366=""), "", IFERROR(INDEX(Budgets!$V$11:$AG$20, MATCH($AZ386, Budgets!$D$11:$D$20, 0), MATCH(BA366, Budgets!$V$10:$AG$10, 0)), ""))</f>
        <v/>
      </c>
    </row>
    <row r="387" spans="52:56" hidden="1" x14ac:dyDescent="0.25">
      <c r="AZ387" s="12" t="str">
        <f>$AZ$83</f>
        <v/>
      </c>
      <c r="BA387" s="51" t="str">
        <f>IF(OR($AZ387="", BA366=""), "", SUMIF('Actual Expenses &amp; Income'!$R$11:$R$3510, CONCATENATE($AZ387, " - ", BA366), 'Actual Expenses &amp; Income'!$E$11:$E$3510))</f>
        <v/>
      </c>
      <c r="BB387" s="51" t="str">
        <f>IF(OR($AZ387="", BA366=""), "", IFERROR(INDEX(Budgets!$V$28:$AG$52, MATCH($AZ387, Budgets!$D$28:$D$52, 0), MATCH(BA366, Budgets!$V$27:$AG$27, 0)), ""))</f>
        <v/>
      </c>
      <c r="BC387" s="51" t="str">
        <f>IF(OR($AZ387="", BA366=""), "", SUMIF('Actual Expenses &amp; Income'!$R$11:$R$3510, CONCATENATE($AZ387, " - ", BA366), 'Actual Expenses &amp; Income'!$F$11:$F$3510))</f>
        <v/>
      </c>
      <c r="BD387" s="51" t="str">
        <f>IF(OR($AZ387="", BA366=""), "", IFERROR(INDEX(Budgets!$V$11:$AG$20, MATCH($AZ387, Budgets!$D$11:$D$20, 0), MATCH(BA366, Budgets!$V$10:$AG$10, 0)), ""))</f>
        <v/>
      </c>
    </row>
    <row r="388" spans="52:56" hidden="1" x14ac:dyDescent="0.25">
      <c r="AZ388" s="12" t="str">
        <f>$AZ$84</f>
        <v/>
      </c>
      <c r="BA388" s="51" t="str">
        <f>IF(OR($AZ388="", BA366=""), "", SUMIF('Actual Expenses &amp; Income'!$R$11:$R$3510, CONCATENATE($AZ388, " - ", BA366), 'Actual Expenses &amp; Income'!$E$11:$E$3510))</f>
        <v/>
      </c>
      <c r="BB388" s="51" t="str">
        <f>IF(OR($AZ388="", BA366=""), "", IFERROR(INDEX(Budgets!$V$28:$AG$52, MATCH($AZ388, Budgets!$D$28:$D$52, 0), MATCH(BA366, Budgets!$V$27:$AG$27, 0)), ""))</f>
        <v/>
      </c>
      <c r="BC388" s="51" t="str">
        <f>IF(OR($AZ388="", BA366=""), "", SUMIF('Actual Expenses &amp; Income'!$R$11:$R$3510, CONCATENATE($AZ388, " - ", BA366), 'Actual Expenses &amp; Income'!$F$11:$F$3510))</f>
        <v/>
      </c>
      <c r="BD388" s="51" t="str">
        <f>IF(OR($AZ388="", BA366=""), "", IFERROR(INDEX(Budgets!$V$11:$AG$20, MATCH($AZ388, Budgets!$D$11:$D$20, 0), MATCH(BA366, Budgets!$V$10:$AG$10, 0)), ""))</f>
        <v/>
      </c>
    </row>
    <row r="389" spans="52:56" hidden="1" x14ac:dyDescent="0.25">
      <c r="AZ389" s="12" t="str">
        <f>$AZ$85</f>
        <v/>
      </c>
      <c r="BA389" s="51" t="str">
        <f>IF(OR($AZ389="", BA366=""), "", SUMIF('Actual Expenses &amp; Income'!$R$11:$R$3510, CONCATENATE($AZ389, " - ", BA366), 'Actual Expenses &amp; Income'!$E$11:$E$3510))</f>
        <v/>
      </c>
      <c r="BB389" s="51" t="str">
        <f>IF(OR($AZ389="", BA366=""), "", IFERROR(INDEX(Budgets!$V$28:$AG$52, MATCH($AZ389, Budgets!$D$28:$D$52, 0), MATCH(BA366, Budgets!$V$27:$AG$27, 0)), ""))</f>
        <v/>
      </c>
      <c r="BC389" s="51" t="str">
        <f>IF(OR($AZ389="", BA366=""), "", SUMIF('Actual Expenses &amp; Income'!$R$11:$R$3510, CONCATENATE($AZ389, " - ", BA366), 'Actual Expenses &amp; Income'!$F$11:$F$3510))</f>
        <v/>
      </c>
      <c r="BD389" s="51" t="str">
        <f>IF(OR($AZ389="", BA366=""), "", IFERROR(INDEX(Budgets!$V$11:$AG$20, MATCH($AZ389, Budgets!$D$11:$D$20, 0), MATCH(BA366, Budgets!$V$10:$AG$10, 0)), ""))</f>
        <v/>
      </c>
    </row>
    <row r="390" spans="52:56" hidden="1" x14ac:dyDescent="0.25">
      <c r="AZ390" s="12" t="str">
        <f>$AZ$86</f>
        <v/>
      </c>
      <c r="BA390" s="51" t="str">
        <f>IF(OR($AZ390="", BA366=""), "", SUMIF('Actual Expenses &amp; Income'!$R$11:$R$3510, CONCATENATE($AZ390, " - ", BA366), 'Actual Expenses &amp; Income'!$E$11:$E$3510))</f>
        <v/>
      </c>
      <c r="BB390" s="51" t="str">
        <f>IF(OR($AZ390="", BA366=""), "", IFERROR(INDEX(Budgets!$V$28:$AG$52, MATCH($AZ390, Budgets!$D$28:$D$52, 0), MATCH(BA366, Budgets!$V$27:$AG$27, 0)), ""))</f>
        <v/>
      </c>
      <c r="BC390" s="51" t="str">
        <f>IF(OR($AZ390="", BA366=""), "", SUMIF('Actual Expenses &amp; Income'!$R$11:$R$3510, CONCATENATE($AZ390, " - ", BA366), 'Actual Expenses &amp; Income'!$F$11:$F$3510))</f>
        <v/>
      </c>
      <c r="BD390" s="51" t="str">
        <f>IF(OR($AZ390="", BA366=""), "", IFERROR(INDEX(Budgets!$V$11:$AG$20, MATCH($AZ390, Budgets!$D$11:$D$20, 0), MATCH(BA366, Budgets!$V$10:$AG$10, 0)), ""))</f>
        <v/>
      </c>
    </row>
    <row r="391" spans="52:56" hidden="1" x14ac:dyDescent="0.25">
      <c r="AZ391" s="12" t="str">
        <f>$AZ$87</f>
        <v/>
      </c>
      <c r="BA391" s="51" t="str">
        <f>IF(OR($AZ391="", BA366=""), "", SUMIF('Actual Expenses &amp; Income'!$R$11:$R$3510, CONCATENATE($AZ391, " - ", BA366), 'Actual Expenses &amp; Income'!$E$11:$E$3510))</f>
        <v/>
      </c>
      <c r="BB391" s="51" t="str">
        <f>IF(OR($AZ391="", BA366=""), "", IFERROR(INDEX(Budgets!$V$28:$AG$52, MATCH($AZ391, Budgets!$D$28:$D$52, 0), MATCH(BA366, Budgets!$V$27:$AG$27, 0)), ""))</f>
        <v/>
      </c>
      <c r="BC391" s="51" t="str">
        <f>IF(OR($AZ391="", BA366=""), "", SUMIF('Actual Expenses &amp; Income'!$R$11:$R$3510, CONCATENATE($AZ391, " - ", BA366), 'Actual Expenses &amp; Income'!$F$11:$F$3510))</f>
        <v/>
      </c>
      <c r="BD391" s="51" t="str">
        <f>IF(OR($AZ391="", BA366=""), "", IFERROR(INDEX(Budgets!$V$11:$AG$20, MATCH($AZ391, Budgets!$D$11:$D$20, 0), MATCH(BA366, Budgets!$V$10:$AG$10, 0)), ""))</f>
        <v/>
      </c>
    </row>
    <row r="392" spans="52:56" hidden="1" x14ac:dyDescent="0.25">
      <c r="AZ392" s="12" t="str">
        <f>$AZ$88</f>
        <v/>
      </c>
      <c r="BA392" s="51" t="str">
        <f>IF(OR($AZ392="", BA366=""), "", SUMIF('Actual Expenses &amp; Income'!$R$11:$R$3510, CONCATENATE($AZ392, " - ", BA366), 'Actual Expenses &amp; Income'!$E$11:$E$3510))</f>
        <v/>
      </c>
      <c r="BB392" s="51" t="str">
        <f>IF(OR($AZ392="", BA366=""), "", IFERROR(INDEX(Budgets!$V$28:$AG$52, MATCH($AZ392, Budgets!$D$28:$D$52, 0), MATCH(BA366, Budgets!$V$27:$AG$27, 0)), ""))</f>
        <v/>
      </c>
      <c r="BC392" s="51" t="str">
        <f>IF(OR($AZ392="", BA366=""), "", SUMIF('Actual Expenses &amp; Income'!$R$11:$R$3510, CONCATENATE($AZ392, " - ", BA366), 'Actual Expenses &amp; Income'!$F$11:$F$3510))</f>
        <v/>
      </c>
      <c r="BD392" s="51" t="str">
        <f>IF(OR($AZ392="", BA366=""), "", IFERROR(INDEX(Budgets!$V$11:$AG$20, MATCH($AZ392, Budgets!$D$11:$D$20, 0), MATCH(BA366, Budgets!$V$10:$AG$10, 0)), ""))</f>
        <v/>
      </c>
    </row>
    <row r="393" spans="52:56" hidden="1" x14ac:dyDescent="0.25">
      <c r="AZ393" s="12" t="str">
        <f>$AZ$89</f>
        <v/>
      </c>
      <c r="BA393" s="51" t="str">
        <f>IF(OR($AZ393="", BA366=""), "", SUMIF('Actual Expenses &amp; Income'!$R$11:$R$3510, CONCATENATE($AZ393, " - ", BA366), 'Actual Expenses &amp; Income'!$E$11:$E$3510))</f>
        <v/>
      </c>
      <c r="BB393" s="51" t="str">
        <f>IF(OR($AZ393="", BA366=""), "", IFERROR(INDEX(Budgets!$V$28:$AG$52, MATCH($AZ393, Budgets!$D$28:$D$52, 0), MATCH(BA366, Budgets!$V$27:$AG$27, 0)), ""))</f>
        <v/>
      </c>
      <c r="BC393" s="51" t="str">
        <f>IF(OR($AZ393="", BA366=""), "", SUMIF('Actual Expenses &amp; Income'!$R$11:$R$3510, CONCATENATE($AZ393, " - ", BA366), 'Actual Expenses &amp; Income'!$F$11:$F$3510))</f>
        <v/>
      </c>
      <c r="BD393" s="51" t="str">
        <f>IF(OR($AZ393="", BA366=""), "", IFERROR(INDEX(Budgets!$V$11:$AG$20, MATCH($AZ393, Budgets!$D$11:$D$20, 0), MATCH(BA366, Budgets!$V$10:$AG$10, 0)), ""))</f>
        <v/>
      </c>
    </row>
    <row r="394" spans="52:56" hidden="1" x14ac:dyDescent="0.25">
      <c r="AZ394" s="12" t="str">
        <f>$AZ$90</f>
        <v/>
      </c>
      <c r="BA394" s="51" t="str">
        <f>IF(OR($AZ394="", BA366=""), "", SUMIF('Actual Expenses &amp; Income'!$R$11:$R$3510, CONCATENATE($AZ394, " - ", BA366), 'Actual Expenses &amp; Income'!$E$11:$E$3510))</f>
        <v/>
      </c>
      <c r="BB394" s="51" t="str">
        <f>IF(OR($AZ394="", BA366=""), "", IFERROR(INDEX(Budgets!$V$28:$AG$52, MATCH($AZ394, Budgets!$D$28:$D$52, 0), MATCH(BA366, Budgets!$V$27:$AG$27, 0)), ""))</f>
        <v/>
      </c>
      <c r="BC394" s="51" t="str">
        <f>IF(OR($AZ394="", BA366=""), "", SUMIF('Actual Expenses &amp; Income'!$R$11:$R$3510, CONCATENATE($AZ394, " - ", BA366), 'Actual Expenses &amp; Income'!$F$11:$F$3510))</f>
        <v/>
      </c>
      <c r="BD394" s="51" t="str">
        <f>IF(OR($AZ394="", BA366=""), "", IFERROR(INDEX(Budgets!$V$11:$AG$20, MATCH($AZ394, Budgets!$D$11:$D$20, 0), MATCH(BA366, Budgets!$V$10:$AG$10, 0)), ""))</f>
        <v/>
      </c>
    </row>
    <row r="395" spans="52:56" hidden="1" x14ac:dyDescent="0.25">
      <c r="AZ395" s="12" t="str">
        <f>$AZ$91</f>
        <v/>
      </c>
      <c r="BA395" s="51" t="str">
        <f>IF(OR($AZ395="", BA366=""), "", SUMIF('Actual Expenses &amp; Income'!$R$11:$R$3510, CONCATENATE($AZ395, " - ", BA366), 'Actual Expenses &amp; Income'!$E$11:$E$3510))</f>
        <v/>
      </c>
      <c r="BB395" s="51" t="str">
        <f>IF(OR($AZ395="", BA366=""), "", IFERROR(INDEX(Budgets!$V$28:$AG$52, MATCH($AZ395, Budgets!$D$28:$D$52, 0), MATCH(BA366, Budgets!$V$27:$AG$27, 0)), ""))</f>
        <v/>
      </c>
      <c r="BC395" s="51" t="str">
        <f>IF(OR($AZ395="", BA366=""), "", SUMIF('Actual Expenses &amp; Income'!$R$11:$R$3510, CONCATENATE($AZ395, " - ", BA366), 'Actual Expenses &amp; Income'!$F$11:$F$3510))</f>
        <v/>
      </c>
      <c r="BD395" s="51" t="str">
        <f>IF(OR($AZ395="", BA366=""), "", IFERROR(INDEX(Budgets!$V$11:$AG$20, MATCH($AZ395, Budgets!$D$11:$D$20, 0), MATCH(BA366, Budgets!$V$10:$AG$10, 0)), ""))</f>
        <v/>
      </c>
    </row>
    <row r="396" spans="52:56" hidden="1" x14ac:dyDescent="0.25">
      <c r="AZ396" s="12" t="str">
        <f>$AZ$92</f>
        <v/>
      </c>
      <c r="BA396" s="51" t="str">
        <f>IF(OR($AZ396="", BA366=""), "", SUMIF('Actual Expenses &amp; Income'!$R$11:$R$3510, CONCATENATE($AZ396, " - ", BA366), 'Actual Expenses &amp; Income'!$E$11:$E$3510))</f>
        <v/>
      </c>
      <c r="BB396" s="51" t="str">
        <f>IF(OR($AZ396="", BA366=""), "", IFERROR(INDEX(Budgets!$V$28:$AG$52, MATCH($AZ396, Budgets!$D$28:$D$52, 0), MATCH(BA366, Budgets!$V$27:$AG$27, 0)), ""))</f>
        <v/>
      </c>
      <c r="BC396" s="51" t="str">
        <f>IF(OR($AZ396="", BA366=""), "", SUMIF('Actual Expenses &amp; Income'!$R$11:$R$3510, CONCATENATE($AZ396, " - ", BA366), 'Actual Expenses &amp; Income'!$F$11:$F$3510))</f>
        <v/>
      </c>
      <c r="BD396" s="51" t="str">
        <f>IF(OR($AZ396="", BA366=""), "", IFERROR(INDEX(Budgets!$V$11:$AG$20, MATCH($AZ396, Budgets!$D$11:$D$20, 0), MATCH(BA366, Budgets!$V$10:$AG$10, 0)), ""))</f>
        <v/>
      </c>
    </row>
    <row r="397" spans="52:56" hidden="1" x14ac:dyDescent="0.25">
      <c r="AZ397" s="12" t="str">
        <f>$AZ$93</f>
        <v/>
      </c>
      <c r="BA397" s="51" t="str">
        <f>IF(OR($AZ397="", BA366=""), "", SUMIF('Actual Expenses &amp; Income'!$R$11:$R$3510, CONCATENATE($AZ397, " - ", BA366), 'Actual Expenses &amp; Income'!$E$11:$E$3510))</f>
        <v/>
      </c>
      <c r="BB397" s="51" t="str">
        <f>IF(OR($AZ397="", BA366=""), "", IFERROR(INDEX(Budgets!$V$28:$AG$52, MATCH($AZ397, Budgets!$D$28:$D$52, 0), MATCH(BA366, Budgets!$V$27:$AG$27, 0)), ""))</f>
        <v/>
      </c>
      <c r="BC397" s="51" t="str">
        <f>IF(OR($AZ397="", BA366=""), "", SUMIF('Actual Expenses &amp; Income'!$R$11:$R$3510, CONCATENATE($AZ397, " - ", BA366), 'Actual Expenses &amp; Income'!$F$11:$F$3510))</f>
        <v/>
      </c>
      <c r="BD397" s="51" t="str">
        <f>IF(OR($AZ397="", BA366=""), "", IFERROR(INDEX(Budgets!$V$11:$AG$20, MATCH($AZ397, Budgets!$D$11:$D$20, 0), MATCH(BA366, Budgets!$V$10:$AG$10, 0)), ""))</f>
        <v/>
      </c>
    </row>
    <row r="398" spans="52:56" hidden="1" x14ac:dyDescent="0.25">
      <c r="AZ398" s="12" t="str">
        <f>$AZ$94</f>
        <v/>
      </c>
      <c r="BA398" s="51" t="str">
        <f>IF(OR($AZ398="", BA366=""), "", SUMIF('Actual Expenses &amp; Income'!$R$11:$R$3510, CONCATENATE($AZ398, " - ", BA366), 'Actual Expenses &amp; Income'!$E$11:$E$3510))</f>
        <v/>
      </c>
      <c r="BB398" s="51" t="str">
        <f>IF(OR($AZ398="", BA366=""), "", IFERROR(INDEX(Budgets!$V$28:$AG$52, MATCH($AZ398, Budgets!$D$28:$D$52, 0), MATCH(BA366, Budgets!$V$27:$AG$27, 0)), ""))</f>
        <v/>
      </c>
      <c r="BC398" s="51" t="str">
        <f>IF(OR($AZ398="", BA366=""), "", SUMIF('Actual Expenses &amp; Income'!$R$11:$R$3510, CONCATENATE($AZ398, " - ", BA366), 'Actual Expenses &amp; Income'!$F$11:$F$3510))</f>
        <v/>
      </c>
      <c r="BD398" s="51" t="str">
        <f>IF(OR($AZ398="", BA366=""), "", IFERROR(INDEX(Budgets!$V$11:$AG$20, MATCH($AZ398, Budgets!$D$11:$D$20, 0), MATCH(BA366, Budgets!$V$10:$AG$10, 0)), ""))</f>
        <v/>
      </c>
    </row>
    <row r="399" spans="52:56" hidden="1" x14ac:dyDescent="0.25">
      <c r="AZ399" s="12" t="str">
        <f>$AZ$95</f>
        <v/>
      </c>
      <c r="BA399" s="51" t="str">
        <f>IF(OR($AZ399="", BA366=""), "", SUMIF('Actual Expenses &amp; Income'!$R$11:$R$3510, CONCATENATE($AZ399, " - ", BA366), 'Actual Expenses &amp; Income'!$E$11:$E$3510))</f>
        <v/>
      </c>
      <c r="BB399" s="51" t="str">
        <f>IF(OR($AZ399="", BA366=""), "", IFERROR(INDEX(Budgets!$V$28:$AG$52, MATCH($AZ399, Budgets!$D$28:$D$52, 0), MATCH(BA366, Budgets!$V$27:$AG$27, 0)), ""))</f>
        <v/>
      </c>
      <c r="BC399" s="51" t="str">
        <f>IF(OR($AZ399="", BA366=""), "", SUMIF('Actual Expenses &amp; Income'!$R$11:$R$3510, CONCATENATE($AZ399, " - ", BA366), 'Actual Expenses &amp; Income'!$F$11:$F$3510))</f>
        <v/>
      </c>
      <c r="BD399" s="51" t="str">
        <f>IF(OR($AZ399="", BA366=""), "", IFERROR(INDEX(Budgets!$V$11:$AG$20, MATCH($AZ399, Budgets!$D$11:$D$20, 0), MATCH(BA366, Budgets!$V$10:$AG$10, 0)), ""))</f>
        <v/>
      </c>
    </row>
    <row r="400" spans="52:56" hidden="1" x14ac:dyDescent="0.25">
      <c r="AZ400" s="12" t="str">
        <f>$AZ$96</f>
        <v/>
      </c>
      <c r="BA400" s="51" t="str">
        <f>IF(OR($AZ400="", BA366=""), "", SUMIF('Actual Expenses &amp; Income'!$R$11:$R$3510, CONCATENATE($AZ400, " - ", BA366), 'Actual Expenses &amp; Income'!$E$11:$E$3510))</f>
        <v/>
      </c>
      <c r="BB400" s="51" t="str">
        <f>IF(OR($AZ400="", BA366=""), "", IFERROR(INDEX(Budgets!$V$28:$AG$52, MATCH($AZ400, Budgets!$D$28:$D$52, 0), MATCH(BA366, Budgets!$V$27:$AG$27, 0)), ""))</f>
        <v/>
      </c>
      <c r="BC400" s="51" t="str">
        <f>IF(OR($AZ400="", BA366=""), "", SUMIF('Actual Expenses &amp; Income'!$R$11:$R$3510, CONCATENATE($AZ400, " - ", BA366), 'Actual Expenses &amp; Income'!$F$11:$F$3510))</f>
        <v/>
      </c>
      <c r="BD400" s="51" t="str">
        <f>IF(OR($AZ400="", BA366=""), "", IFERROR(INDEX(Budgets!$V$11:$AG$20, MATCH($AZ400, Budgets!$D$11:$D$20, 0), MATCH(BA366, Budgets!$V$10:$AG$10, 0)), ""))</f>
        <v/>
      </c>
    </row>
    <row r="401" spans="52:56" hidden="1" x14ac:dyDescent="0.25">
      <c r="AZ401" s="12" t="str">
        <f>$AZ$97</f>
        <v/>
      </c>
      <c r="BA401" s="51" t="str">
        <f>IF(OR($AZ401="", BA366=""), "", SUMIF('Actual Expenses &amp; Income'!$R$11:$R$3510, CONCATENATE($AZ401, " - ", BA366), 'Actual Expenses &amp; Income'!$E$11:$E$3510))</f>
        <v/>
      </c>
      <c r="BB401" s="51" t="str">
        <f>IF(OR($AZ401="", BA366=""), "", IFERROR(INDEX(Budgets!$V$28:$AG$52, MATCH($AZ401, Budgets!$D$28:$D$52, 0), MATCH(BA366, Budgets!$V$27:$AG$27, 0)), ""))</f>
        <v/>
      </c>
      <c r="BC401" s="51" t="str">
        <f>IF(OR($AZ401="", BA366=""), "", SUMIF('Actual Expenses &amp; Income'!$R$11:$R$3510, CONCATENATE($AZ401, " - ", BA366), 'Actual Expenses &amp; Income'!$F$11:$F$3510))</f>
        <v/>
      </c>
      <c r="BD401" s="51" t="str">
        <f>IF(OR($AZ401="", BA366=""), "", IFERROR(INDEX(Budgets!$V$11:$AG$20, MATCH($AZ401, Budgets!$D$11:$D$20, 0), MATCH(BA366, Budgets!$V$10:$AG$10, 0)), ""))</f>
        <v/>
      </c>
    </row>
    <row r="402" spans="52:56" hidden="1" x14ac:dyDescent="0.25">
      <c r="AZ402" s="13" t="str">
        <f>$AZ$98</f>
        <v/>
      </c>
      <c r="BA402" s="52" t="str">
        <f>IF(OR($AZ402="", BA366=""), "", SUMIF('Actual Expenses &amp; Income'!$R$11:$R$3510, CONCATENATE($AZ402, " - ", BA366), 'Actual Expenses &amp; Income'!$E$11:$E$3510))</f>
        <v/>
      </c>
      <c r="BB402" s="52" t="str">
        <f>IF(OR($AZ402="", BA366=""), "", IFERROR(INDEX(Budgets!$V$28:$AG$52, MATCH($AZ402, Budgets!$D$28:$D$52, 0), MATCH(BA366, Budgets!$V$27:$AG$27, 0)), ""))</f>
        <v/>
      </c>
      <c r="BC402" s="52" t="str">
        <f>IF(OR($AZ402="", BA366=""), "", SUMIF('Actual Expenses &amp; Income'!$R$11:$R$3510, CONCATENATE($AZ402, " - ", BA366), 'Actual Expenses &amp; Income'!$F$11:$F$3510))</f>
        <v/>
      </c>
      <c r="BD402" s="52" t="str">
        <f>IF(OR($AZ402="", BA366=""), "", IFERROR(INDEX(Budgets!$V$11:$AG$20, MATCH($AZ402, Budgets!$D$11:$D$20, 0), MATCH(BA366, Budgets!$V$10:$AG$10, 0)), ""))</f>
        <v/>
      </c>
    </row>
    <row r="403" spans="52:56" hidden="1" x14ac:dyDescent="0.25"/>
    <row r="404" spans="52:56" hidden="1" x14ac:dyDescent="0.25">
      <c r="BA404" s="207" t="str">
        <f>$AZ$15</f>
        <v/>
      </c>
      <c r="BB404" s="208"/>
      <c r="BC404" s="208"/>
      <c r="BD404" s="209"/>
    </row>
    <row r="405" spans="52:56" hidden="1" x14ac:dyDescent="0.25">
      <c r="BA405" s="10" t="s">
        <v>18</v>
      </c>
      <c r="BB405" s="10" t="s">
        <v>44</v>
      </c>
      <c r="BC405" s="10" t="s">
        <v>4</v>
      </c>
      <c r="BD405" s="10" t="s">
        <v>43</v>
      </c>
    </row>
    <row r="406" spans="52:56" hidden="1" x14ac:dyDescent="0.25">
      <c r="AZ406" s="11" t="str">
        <f>$AZ$64</f>
        <v/>
      </c>
      <c r="BA406" s="50" t="str">
        <f>IF(OR($AZ406="", BA404=""), "", SUMIF('Actual Expenses &amp; Income'!$R$11:$R$3510, CONCATENATE($AZ406, " - ", BA404), 'Actual Expenses &amp; Income'!$E$11:$E$3510))</f>
        <v/>
      </c>
      <c r="BB406" s="50" t="str">
        <f>IF(OR($AZ406="", BA404=""), "", IFERROR(INDEX(Budgets!$V$28:$AG$52, MATCH($AZ406, Budgets!$D$28:$D$52, 0), MATCH(BA404, Budgets!$V$27:$AG$27, 0)), ""))</f>
        <v/>
      </c>
      <c r="BC406" s="50" t="str">
        <f>IF(OR($AZ406="", BA404=""), "", SUMIF('Actual Expenses &amp; Income'!$R$11:$R$3510, CONCATENATE($AZ406, " - ", BA404), 'Actual Expenses &amp; Income'!$F$11:$F$3510))</f>
        <v/>
      </c>
      <c r="BD406" s="50" t="str">
        <f>IF(OR($AZ406="", BA404=""), "", IFERROR(INDEX(Budgets!$V$11:$AG$20, MATCH($AZ406, Budgets!$D$11:$D$20, 0), MATCH(BA404, Budgets!$V$10:$AG$10, 0)), ""))</f>
        <v/>
      </c>
    </row>
    <row r="407" spans="52:56" hidden="1" x14ac:dyDescent="0.25">
      <c r="AZ407" s="12" t="str">
        <f>$AZ$65</f>
        <v/>
      </c>
      <c r="BA407" s="51" t="str">
        <f>IF(OR($AZ407="", BA404=""), "", SUMIF('Actual Expenses &amp; Income'!$R$11:$R$3510, CONCATENATE($AZ407, " - ", BA404), 'Actual Expenses &amp; Income'!$E$11:$E$3510))</f>
        <v/>
      </c>
      <c r="BB407" s="51" t="str">
        <f>IF(OR($AZ407="", BA404=""), "", IFERROR(INDEX(Budgets!$V$28:$AG$52, MATCH($AZ407, Budgets!$D$28:$D$52, 0), MATCH(BA404, Budgets!$V$27:$AG$27, 0)), ""))</f>
        <v/>
      </c>
      <c r="BC407" s="51" t="str">
        <f>IF(OR($AZ407="", BA404=""), "", SUMIF('Actual Expenses &amp; Income'!$R$11:$R$3510, CONCATENATE($AZ407, " - ", BA404), 'Actual Expenses &amp; Income'!$F$11:$F$3510))</f>
        <v/>
      </c>
      <c r="BD407" s="51" t="str">
        <f>IF(OR($AZ407="", BA404=""), "", IFERROR(INDEX(Budgets!$V$11:$AG$20, MATCH($AZ407, Budgets!$D$11:$D$20, 0), MATCH(BA404, Budgets!$V$10:$AG$10, 0)), ""))</f>
        <v/>
      </c>
    </row>
    <row r="408" spans="52:56" hidden="1" x14ac:dyDescent="0.25">
      <c r="AZ408" s="12" t="str">
        <f>$AZ$66</f>
        <v/>
      </c>
      <c r="BA408" s="51" t="str">
        <f>IF(OR($AZ408="", BA404=""), "", SUMIF('Actual Expenses &amp; Income'!$R$11:$R$3510, CONCATENATE($AZ408, " - ", BA404), 'Actual Expenses &amp; Income'!$E$11:$E$3510))</f>
        <v/>
      </c>
      <c r="BB408" s="51" t="str">
        <f>IF(OR($AZ408="", BA404=""), "", IFERROR(INDEX(Budgets!$V$28:$AG$52, MATCH($AZ408, Budgets!$D$28:$D$52, 0), MATCH(BA404, Budgets!$V$27:$AG$27, 0)), ""))</f>
        <v/>
      </c>
      <c r="BC408" s="51" t="str">
        <f>IF(OR($AZ408="", BA404=""), "", SUMIF('Actual Expenses &amp; Income'!$R$11:$R$3510, CONCATENATE($AZ408, " - ", BA404), 'Actual Expenses &amp; Income'!$F$11:$F$3510))</f>
        <v/>
      </c>
      <c r="BD408" s="51" t="str">
        <f>IF(OR($AZ408="", BA404=""), "", IFERROR(INDEX(Budgets!$V$11:$AG$20, MATCH($AZ408, Budgets!$D$11:$D$20, 0), MATCH(BA404, Budgets!$V$10:$AG$10, 0)), ""))</f>
        <v/>
      </c>
    </row>
    <row r="409" spans="52:56" hidden="1" x14ac:dyDescent="0.25">
      <c r="AZ409" s="12" t="str">
        <f>$AZ$67</f>
        <v/>
      </c>
      <c r="BA409" s="51" t="str">
        <f>IF(OR($AZ409="", BA404=""), "", SUMIF('Actual Expenses &amp; Income'!$R$11:$R$3510, CONCATENATE($AZ409, " - ", BA404), 'Actual Expenses &amp; Income'!$E$11:$E$3510))</f>
        <v/>
      </c>
      <c r="BB409" s="51" t="str">
        <f>IF(OR($AZ409="", BA404=""), "", IFERROR(INDEX(Budgets!$V$28:$AG$52, MATCH($AZ409, Budgets!$D$28:$D$52, 0), MATCH(BA404, Budgets!$V$27:$AG$27, 0)), ""))</f>
        <v/>
      </c>
      <c r="BC409" s="51" t="str">
        <f>IF(OR($AZ409="", BA404=""), "", SUMIF('Actual Expenses &amp; Income'!$R$11:$R$3510, CONCATENATE($AZ409, " - ", BA404), 'Actual Expenses &amp; Income'!$F$11:$F$3510))</f>
        <v/>
      </c>
      <c r="BD409" s="51" t="str">
        <f>IF(OR($AZ409="", BA404=""), "", IFERROR(INDEX(Budgets!$V$11:$AG$20, MATCH($AZ409, Budgets!$D$11:$D$20, 0), MATCH(BA404, Budgets!$V$10:$AG$10, 0)), ""))</f>
        <v/>
      </c>
    </row>
    <row r="410" spans="52:56" hidden="1" x14ac:dyDescent="0.25">
      <c r="AZ410" s="12" t="str">
        <f>$AZ$68</f>
        <v/>
      </c>
      <c r="BA410" s="51" t="str">
        <f>IF(OR($AZ410="", BA404=""), "", SUMIF('Actual Expenses &amp; Income'!$R$11:$R$3510, CONCATENATE($AZ410, " - ", BA404), 'Actual Expenses &amp; Income'!$E$11:$E$3510))</f>
        <v/>
      </c>
      <c r="BB410" s="51" t="str">
        <f>IF(OR($AZ410="", BA404=""), "", IFERROR(INDEX(Budgets!$V$28:$AG$52, MATCH($AZ410, Budgets!$D$28:$D$52, 0), MATCH(BA404, Budgets!$V$27:$AG$27, 0)), ""))</f>
        <v/>
      </c>
      <c r="BC410" s="51" t="str">
        <f>IF(OR($AZ410="", BA404=""), "", SUMIF('Actual Expenses &amp; Income'!$R$11:$R$3510, CONCATENATE($AZ410, " - ", BA404), 'Actual Expenses &amp; Income'!$F$11:$F$3510))</f>
        <v/>
      </c>
      <c r="BD410" s="51" t="str">
        <f>IF(OR($AZ410="", BA404=""), "", IFERROR(INDEX(Budgets!$V$11:$AG$20, MATCH($AZ410, Budgets!$D$11:$D$20, 0), MATCH(BA404, Budgets!$V$10:$AG$10, 0)), ""))</f>
        <v/>
      </c>
    </row>
    <row r="411" spans="52:56" hidden="1" x14ac:dyDescent="0.25">
      <c r="AZ411" s="12" t="str">
        <f>$AZ$69</f>
        <v/>
      </c>
      <c r="BA411" s="51" t="str">
        <f>IF(OR($AZ411="", BA404=""), "", SUMIF('Actual Expenses &amp; Income'!$R$11:$R$3510, CONCATENATE($AZ411, " - ", BA404), 'Actual Expenses &amp; Income'!$E$11:$E$3510))</f>
        <v/>
      </c>
      <c r="BB411" s="51" t="str">
        <f>IF(OR($AZ411="", BA404=""), "", IFERROR(INDEX(Budgets!$V$28:$AG$52, MATCH($AZ411, Budgets!$D$28:$D$52, 0), MATCH(BA404, Budgets!$V$27:$AG$27, 0)), ""))</f>
        <v/>
      </c>
      <c r="BC411" s="51" t="str">
        <f>IF(OR($AZ411="", BA404=""), "", SUMIF('Actual Expenses &amp; Income'!$R$11:$R$3510, CONCATENATE($AZ411, " - ", BA404), 'Actual Expenses &amp; Income'!$F$11:$F$3510))</f>
        <v/>
      </c>
      <c r="BD411" s="51" t="str">
        <f>IF(OR($AZ411="", BA404=""), "", IFERROR(INDEX(Budgets!$V$11:$AG$20, MATCH($AZ411, Budgets!$D$11:$D$20, 0), MATCH(BA404, Budgets!$V$10:$AG$10, 0)), ""))</f>
        <v/>
      </c>
    </row>
    <row r="412" spans="52:56" hidden="1" x14ac:dyDescent="0.25">
      <c r="AZ412" s="12" t="str">
        <f>$AZ$70</f>
        <v/>
      </c>
      <c r="BA412" s="51" t="str">
        <f>IF(OR($AZ412="", BA404=""), "", SUMIF('Actual Expenses &amp; Income'!$R$11:$R$3510, CONCATENATE($AZ412, " - ", BA404), 'Actual Expenses &amp; Income'!$E$11:$E$3510))</f>
        <v/>
      </c>
      <c r="BB412" s="51" t="str">
        <f>IF(OR($AZ412="", BA404=""), "", IFERROR(INDEX(Budgets!$V$28:$AG$52, MATCH($AZ412, Budgets!$D$28:$D$52, 0), MATCH(BA404, Budgets!$V$27:$AG$27, 0)), ""))</f>
        <v/>
      </c>
      <c r="BC412" s="51" t="str">
        <f>IF(OR($AZ412="", BA404=""), "", SUMIF('Actual Expenses &amp; Income'!$R$11:$R$3510, CONCATENATE($AZ412, " - ", BA404), 'Actual Expenses &amp; Income'!$F$11:$F$3510))</f>
        <v/>
      </c>
      <c r="BD412" s="51" t="str">
        <f>IF(OR($AZ412="", BA404=""), "", IFERROR(INDEX(Budgets!$V$11:$AG$20, MATCH($AZ412, Budgets!$D$11:$D$20, 0), MATCH(BA404, Budgets!$V$10:$AG$10, 0)), ""))</f>
        <v/>
      </c>
    </row>
    <row r="413" spans="52:56" hidden="1" x14ac:dyDescent="0.25">
      <c r="AZ413" s="12" t="str">
        <f>$AZ$71</f>
        <v/>
      </c>
      <c r="BA413" s="51" t="str">
        <f>IF(OR($AZ413="", BA404=""), "", SUMIF('Actual Expenses &amp; Income'!$R$11:$R$3510, CONCATENATE($AZ413, " - ", BA404), 'Actual Expenses &amp; Income'!$E$11:$E$3510))</f>
        <v/>
      </c>
      <c r="BB413" s="51" t="str">
        <f>IF(OR($AZ413="", BA404=""), "", IFERROR(INDEX(Budgets!$V$28:$AG$52, MATCH($AZ413, Budgets!$D$28:$D$52, 0), MATCH(BA404, Budgets!$V$27:$AG$27, 0)), ""))</f>
        <v/>
      </c>
      <c r="BC413" s="51" t="str">
        <f>IF(OR($AZ413="", BA404=""), "", SUMIF('Actual Expenses &amp; Income'!$R$11:$R$3510, CONCATENATE($AZ413, " - ", BA404), 'Actual Expenses &amp; Income'!$F$11:$F$3510))</f>
        <v/>
      </c>
      <c r="BD413" s="51" t="str">
        <f>IF(OR($AZ413="", BA404=""), "", IFERROR(INDEX(Budgets!$V$11:$AG$20, MATCH($AZ413, Budgets!$D$11:$D$20, 0), MATCH(BA404, Budgets!$V$10:$AG$10, 0)), ""))</f>
        <v/>
      </c>
    </row>
    <row r="414" spans="52:56" hidden="1" x14ac:dyDescent="0.25">
      <c r="AZ414" s="12" t="str">
        <f>$AZ$72</f>
        <v/>
      </c>
      <c r="BA414" s="51" t="str">
        <f>IF(OR($AZ414="", BA404=""), "", SUMIF('Actual Expenses &amp; Income'!$R$11:$R$3510, CONCATENATE($AZ414, " - ", BA404), 'Actual Expenses &amp; Income'!$E$11:$E$3510))</f>
        <v/>
      </c>
      <c r="BB414" s="51" t="str">
        <f>IF(OR($AZ414="", BA404=""), "", IFERROR(INDEX(Budgets!$V$28:$AG$52, MATCH($AZ414, Budgets!$D$28:$D$52, 0), MATCH(BA404, Budgets!$V$27:$AG$27, 0)), ""))</f>
        <v/>
      </c>
      <c r="BC414" s="51" t="str">
        <f>IF(OR($AZ414="", BA404=""), "", SUMIF('Actual Expenses &amp; Income'!$R$11:$R$3510, CONCATENATE($AZ414, " - ", BA404), 'Actual Expenses &amp; Income'!$F$11:$F$3510))</f>
        <v/>
      </c>
      <c r="BD414" s="51" t="str">
        <f>IF(OR($AZ414="", BA404=""), "", IFERROR(INDEX(Budgets!$V$11:$AG$20, MATCH($AZ414, Budgets!$D$11:$D$20, 0), MATCH(BA404, Budgets!$V$10:$AG$10, 0)), ""))</f>
        <v/>
      </c>
    </row>
    <row r="415" spans="52:56" hidden="1" x14ac:dyDescent="0.25">
      <c r="AZ415" s="13" t="str">
        <f>$AZ$73</f>
        <v/>
      </c>
      <c r="BA415" s="51" t="str">
        <f>IF(OR($AZ415="", BA404=""), "", SUMIF('Actual Expenses &amp; Income'!$R$11:$R$3510, CONCATENATE($AZ415, " - ", BA404), 'Actual Expenses &amp; Income'!$E$11:$E$3510))</f>
        <v/>
      </c>
      <c r="BB415" s="51" t="str">
        <f>IF(OR($AZ415="", BA404=""), "", IFERROR(INDEX(Budgets!$V$28:$AG$52, MATCH($AZ415, Budgets!$D$28:$D$52, 0), MATCH(BA404, Budgets!$V$27:$AG$27, 0)), ""))</f>
        <v/>
      </c>
      <c r="BC415" s="51" t="str">
        <f>IF(OR($AZ415="", BA404=""), "", SUMIF('Actual Expenses &amp; Income'!$R$11:$R$3510, CONCATENATE($AZ415, " - ", BA404), 'Actual Expenses &amp; Income'!$F$11:$F$3510))</f>
        <v/>
      </c>
      <c r="BD415" s="51" t="str">
        <f>IF(OR($AZ415="", BA404=""), "", IFERROR(INDEX(Budgets!$V$11:$AG$20, MATCH($AZ415, Budgets!$D$11:$D$20, 0), MATCH(BA404, Budgets!$V$10:$AG$10, 0)), ""))</f>
        <v/>
      </c>
    </row>
    <row r="416" spans="52:56" hidden="1" x14ac:dyDescent="0.25">
      <c r="AZ416" s="11" t="str">
        <f>$AZ$74</f>
        <v/>
      </c>
      <c r="BA416" s="51" t="str">
        <f>IF(OR($AZ416="", BA404=""), "", SUMIF('Actual Expenses &amp; Income'!$R$11:$R$3510, CONCATENATE($AZ416, " - ", BA404), 'Actual Expenses &amp; Income'!$E$11:$E$3510))</f>
        <v/>
      </c>
      <c r="BB416" s="51" t="str">
        <f>IF(OR($AZ416="", BA404=""), "", IFERROR(INDEX(Budgets!$V$28:$AG$52, MATCH($AZ416, Budgets!$D$28:$D$52, 0), MATCH(BA404, Budgets!$V$27:$AG$27, 0)), ""))</f>
        <v/>
      </c>
      <c r="BC416" s="51" t="str">
        <f>IF(OR($AZ416="", BA404=""), "", SUMIF('Actual Expenses &amp; Income'!$R$11:$R$3510, CONCATENATE($AZ416, " - ", BA404), 'Actual Expenses &amp; Income'!$F$11:$F$3510))</f>
        <v/>
      </c>
      <c r="BD416" s="51" t="str">
        <f>IF(OR($AZ416="", BA404=""), "", IFERROR(INDEX(Budgets!$V$11:$AG$20, MATCH($AZ416, Budgets!$D$11:$D$20, 0), MATCH(BA404, Budgets!$V$10:$AG$10, 0)), ""))</f>
        <v/>
      </c>
    </row>
    <row r="417" spans="52:56" hidden="1" x14ac:dyDescent="0.25">
      <c r="AZ417" s="12" t="str">
        <f>$AZ$75</f>
        <v/>
      </c>
      <c r="BA417" s="51" t="str">
        <f>IF(OR($AZ417="", BA404=""), "", SUMIF('Actual Expenses &amp; Income'!$R$11:$R$3510, CONCATENATE($AZ417, " - ", BA404), 'Actual Expenses &amp; Income'!$E$11:$E$3510))</f>
        <v/>
      </c>
      <c r="BB417" s="51" t="str">
        <f>IF(OR($AZ417="", BA404=""), "", IFERROR(INDEX(Budgets!$V$28:$AG$52, MATCH($AZ417, Budgets!$D$28:$D$52, 0), MATCH(BA404, Budgets!$V$27:$AG$27, 0)), ""))</f>
        <v/>
      </c>
      <c r="BC417" s="51" t="str">
        <f>IF(OR($AZ417="", BA404=""), "", SUMIF('Actual Expenses &amp; Income'!$R$11:$R$3510, CONCATENATE($AZ417, " - ", BA404), 'Actual Expenses &amp; Income'!$F$11:$F$3510))</f>
        <v/>
      </c>
      <c r="BD417" s="51" t="str">
        <f>IF(OR($AZ417="", BA404=""), "", IFERROR(INDEX(Budgets!$V$11:$AG$20, MATCH($AZ417, Budgets!$D$11:$D$20, 0), MATCH(BA404, Budgets!$V$10:$AG$10, 0)), ""))</f>
        <v/>
      </c>
    </row>
    <row r="418" spans="52:56" hidden="1" x14ac:dyDescent="0.25">
      <c r="AZ418" s="12" t="str">
        <f>$AZ$76</f>
        <v/>
      </c>
      <c r="BA418" s="51" t="str">
        <f>IF(OR($AZ418="", BA404=""), "", SUMIF('Actual Expenses &amp; Income'!$R$11:$R$3510, CONCATENATE($AZ418, " - ", BA404), 'Actual Expenses &amp; Income'!$E$11:$E$3510))</f>
        <v/>
      </c>
      <c r="BB418" s="51" t="str">
        <f>IF(OR($AZ418="", BA404=""), "", IFERROR(INDEX(Budgets!$V$28:$AG$52, MATCH($AZ418, Budgets!$D$28:$D$52, 0), MATCH(BA404, Budgets!$V$27:$AG$27, 0)), ""))</f>
        <v/>
      </c>
      <c r="BC418" s="51" t="str">
        <f>IF(OR($AZ418="", BA404=""), "", SUMIF('Actual Expenses &amp; Income'!$R$11:$R$3510, CONCATENATE($AZ418, " - ", BA404), 'Actual Expenses &amp; Income'!$F$11:$F$3510))</f>
        <v/>
      </c>
      <c r="BD418" s="51" t="str">
        <f>IF(OR($AZ418="", BA404=""), "", IFERROR(INDEX(Budgets!$V$11:$AG$20, MATCH($AZ418, Budgets!$D$11:$D$20, 0), MATCH(BA404, Budgets!$V$10:$AG$10, 0)), ""))</f>
        <v/>
      </c>
    </row>
    <row r="419" spans="52:56" hidden="1" x14ac:dyDescent="0.25">
      <c r="AZ419" s="12" t="str">
        <f>$AZ$77</f>
        <v/>
      </c>
      <c r="BA419" s="51" t="str">
        <f>IF(OR($AZ419="", BA404=""), "", SUMIF('Actual Expenses &amp; Income'!$R$11:$R$3510, CONCATENATE($AZ419, " - ", BA404), 'Actual Expenses &amp; Income'!$E$11:$E$3510))</f>
        <v/>
      </c>
      <c r="BB419" s="51" t="str">
        <f>IF(OR($AZ419="", BA404=""), "", IFERROR(INDEX(Budgets!$V$28:$AG$52, MATCH($AZ419, Budgets!$D$28:$D$52, 0), MATCH(BA404, Budgets!$V$27:$AG$27, 0)), ""))</f>
        <v/>
      </c>
      <c r="BC419" s="51" t="str">
        <f>IF(OR($AZ419="", BA404=""), "", SUMIF('Actual Expenses &amp; Income'!$R$11:$R$3510, CONCATENATE($AZ419, " - ", BA404), 'Actual Expenses &amp; Income'!$F$11:$F$3510))</f>
        <v/>
      </c>
      <c r="BD419" s="51" t="str">
        <f>IF(OR($AZ419="", BA404=""), "", IFERROR(INDEX(Budgets!$V$11:$AG$20, MATCH($AZ419, Budgets!$D$11:$D$20, 0), MATCH(BA404, Budgets!$V$10:$AG$10, 0)), ""))</f>
        <v/>
      </c>
    </row>
    <row r="420" spans="52:56" hidden="1" x14ac:dyDescent="0.25">
      <c r="AZ420" s="12" t="str">
        <f>$AZ$78</f>
        <v/>
      </c>
      <c r="BA420" s="51" t="str">
        <f>IF(OR($AZ420="", BA404=""), "", SUMIF('Actual Expenses &amp; Income'!$R$11:$R$3510, CONCATENATE($AZ420, " - ", BA404), 'Actual Expenses &amp; Income'!$E$11:$E$3510))</f>
        <v/>
      </c>
      <c r="BB420" s="51" t="str">
        <f>IF(OR($AZ420="", BA404=""), "", IFERROR(INDEX(Budgets!$V$28:$AG$52, MATCH($AZ420, Budgets!$D$28:$D$52, 0), MATCH(BA404, Budgets!$V$27:$AG$27, 0)), ""))</f>
        <v/>
      </c>
      <c r="BC420" s="51" t="str">
        <f>IF(OR($AZ420="", BA404=""), "", SUMIF('Actual Expenses &amp; Income'!$R$11:$R$3510, CONCATENATE($AZ420, " - ", BA404), 'Actual Expenses &amp; Income'!$F$11:$F$3510))</f>
        <v/>
      </c>
      <c r="BD420" s="51" t="str">
        <f>IF(OR($AZ420="", BA404=""), "", IFERROR(INDEX(Budgets!$V$11:$AG$20, MATCH($AZ420, Budgets!$D$11:$D$20, 0), MATCH(BA404, Budgets!$V$10:$AG$10, 0)), ""))</f>
        <v/>
      </c>
    </row>
    <row r="421" spans="52:56" hidden="1" x14ac:dyDescent="0.25">
      <c r="AZ421" s="12" t="str">
        <f>$AZ$79</f>
        <v/>
      </c>
      <c r="BA421" s="51" t="str">
        <f>IF(OR($AZ421="", BA404=""), "", SUMIF('Actual Expenses &amp; Income'!$R$11:$R$3510, CONCATENATE($AZ421, " - ", BA404), 'Actual Expenses &amp; Income'!$E$11:$E$3510))</f>
        <v/>
      </c>
      <c r="BB421" s="51" t="str">
        <f>IF(OR($AZ421="", BA404=""), "", IFERROR(INDEX(Budgets!$V$28:$AG$52, MATCH($AZ421, Budgets!$D$28:$D$52, 0), MATCH(BA404, Budgets!$V$27:$AG$27, 0)), ""))</f>
        <v/>
      </c>
      <c r="BC421" s="51" t="str">
        <f>IF(OR($AZ421="", BA404=""), "", SUMIF('Actual Expenses &amp; Income'!$R$11:$R$3510, CONCATENATE($AZ421, " - ", BA404), 'Actual Expenses &amp; Income'!$F$11:$F$3510))</f>
        <v/>
      </c>
      <c r="BD421" s="51" t="str">
        <f>IF(OR($AZ421="", BA404=""), "", IFERROR(INDEX(Budgets!$V$11:$AG$20, MATCH($AZ421, Budgets!$D$11:$D$20, 0), MATCH(BA404, Budgets!$V$10:$AG$10, 0)), ""))</f>
        <v/>
      </c>
    </row>
    <row r="422" spans="52:56" hidden="1" x14ac:dyDescent="0.25">
      <c r="AZ422" s="12" t="str">
        <f>$AZ$80</f>
        <v/>
      </c>
      <c r="BA422" s="51" t="str">
        <f>IF(OR($AZ422="", BA404=""), "", SUMIF('Actual Expenses &amp; Income'!$R$11:$R$3510, CONCATENATE($AZ422, " - ", BA404), 'Actual Expenses &amp; Income'!$E$11:$E$3510))</f>
        <v/>
      </c>
      <c r="BB422" s="51" t="str">
        <f>IF(OR($AZ422="", BA404=""), "", IFERROR(INDEX(Budgets!$V$28:$AG$52, MATCH($AZ422, Budgets!$D$28:$D$52, 0), MATCH(BA404, Budgets!$V$27:$AG$27, 0)), ""))</f>
        <v/>
      </c>
      <c r="BC422" s="51" t="str">
        <f>IF(OR($AZ422="", BA404=""), "", SUMIF('Actual Expenses &amp; Income'!$R$11:$R$3510, CONCATENATE($AZ422, " - ", BA404), 'Actual Expenses &amp; Income'!$F$11:$F$3510))</f>
        <v/>
      </c>
      <c r="BD422" s="51" t="str">
        <f>IF(OR($AZ422="", BA404=""), "", IFERROR(INDEX(Budgets!$V$11:$AG$20, MATCH($AZ422, Budgets!$D$11:$D$20, 0), MATCH(BA404, Budgets!$V$10:$AG$10, 0)), ""))</f>
        <v/>
      </c>
    </row>
    <row r="423" spans="52:56" hidden="1" x14ac:dyDescent="0.25">
      <c r="AZ423" s="12" t="str">
        <f>$AZ$81</f>
        <v/>
      </c>
      <c r="BA423" s="51" t="str">
        <f>IF(OR($AZ423="", BA404=""), "", SUMIF('Actual Expenses &amp; Income'!$R$11:$R$3510, CONCATENATE($AZ423, " - ", BA404), 'Actual Expenses &amp; Income'!$E$11:$E$3510))</f>
        <v/>
      </c>
      <c r="BB423" s="51" t="str">
        <f>IF(OR($AZ423="", BA404=""), "", IFERROR(INDEX(Budgets!$V$28:$AG$52, MATCH($AZ423, Budgets!$D$28:$D$52, 0), MATCH(BA404, Budgets!$V$27:$AG$27, 0)), ""))</f>
        <v/>
      </c>
      <c r="BC423" s="51" t="str">
        <f>IF(OR($AZ423="", BA404=""), "", SUMIF('Actual Expenses &amp; Income'!$R$11:$R$3510, CONCATENATE($AZ423, " - ", BA404), 'Actual Expenses &amp; Income'!$F$11:$F$3510))</f>
        <v/>
      </c>
      <c r="BD423" s="51" t="str">
        <f>IF(OR($AZ423="", BA404=""), "", IFERROR(INDEX(Budgets!$V$11:$AG$20, MATCH($AZ423, Budgets!$D$11:$D$20, 0), MATCH(BA404, Budgets!$V$10:$AG$10, 0)), ""))</f>
        <v/>
      </c>
    </row>
    <row r="424" spans="52:56" hidden="1" x14ac:dyDescent="0.25">
      <c r="AZ424" s="12" t="str">
        <f>$AZ$82</f>
        <v/>
      </c>
      <c r="BA424" s="51" t="str">
        <f>IF(OR($AZ424="", BA404=""), "", SUMIF('Actual Expenses &amp; Income'!$R$11:$R$3510, CONCATENATE($AZ424, " - ", BA404), 'Actual Expenses &amp; Income'!$E$11:$E$3510))</f>
        <v/>
      </c>
      <c r="BB424" s="51" t="str">
        <f>IF(OR($AZ424="", BA404=""), "", IFERROR(INDEX(Budgets!$V$28:$AG$52, MATCH($AZ424, Budgets!$D$28:$D$52, 0), MATCH(BA404, Budgets!$V$27:$AG$27, 0)), ""))</f>
        <v/>
      </c>
      <c r="BC424" s="51" t="str">
        <f>IF(OR($AZ424="", BA404=""), "", SUMIF('Actual Expenses &amp; Income'!$R$11:$R$3510, CONCATENATE($AZ424, " - ", BA404), 'Actual Expenses &amp; Income'!$F$11:$F$3510))</f>
        <v/>
      </c>
      <c r="BD424" s="51" t="str">
        <f>IF(OR($AZ424="", BA404=""), "", IFERROR(INDEX(Budgets!$V$11:$AG$20, MATCH($AZ424, Budgets!$D$11:$D$20, 0), MATCH(BA404, Budgets!$V$10:$AG$10, 0)), ""))</f>
        <v/>
      </c>
    </row>
    <row r="425" spans="52:56" hidden="1" x14ac:dyDescent="0.25">
      <c r="AZ425" s="12" t="str">
        <f>$AZ$83</f>
        <v/>
      </c>
      <c r="BA425" s="51" t="str">
        <f>IF(OR($AZ425="", BA404=""), "", SUMIF('Actual Expenses &amp; Income'!$R$11:$R$3510, CONCATENATE($AZ425, " - ", BA404), 'Actual Expenses &amp; Income'!$E$11:$E$3510))</f>
        <v/>
      </c>
      <c r="BB425" s="51" t="str">
        <f>IF(OR($AZ425="", BA404=""), "", IFERROR(INDEX(Budgets!$V$28:$AG$52, MATCH($AZ425, Budgets!$D$28:$D$52, 0), MATCH(BA404, Budgets!$V$27:$AG$27, 0)), ""))</f>
        <v/>
      </c>
      <c r="BC425" s="51" t="str">
        <f>IF(OR($AZ425="", BA404=""), "", SUMIF('Actual Expenses &amp; Income'!$R$11:$R$3510, CONCATENATE($AZ425, " - ", BA404), 'Actual Expenses &amp; Income'!$F$11:$F$3510))</f>
        <v/>
      </c>
      <c r="BD425" s="51" t="str">
        <f>IF(OR($AZ425="", BA404=""), "", IFERROR(INDEX(Budgets!$V$11:$AG$20, MATCH($AZ425, Budgets!$D$11:$D$20, 0), MATCH(BA404, Budgets!$V$10:$AG$10, 0)), ""))</f>
        <v/>
      </c>
    </row>
    <row r="426" spans="52:56" hidden="1" x14ac:dyDescent="0.25">
      <c r="AZ426" s="12" t="str">
        <f>$AZ$84</f>
        <v/>
      </c>
      <c r="BA426" s="51" t="str">
        <f>IF(OR($AZ426="", BA404=""), "", SUMIF('Actual Expenses &amp; Income'!$R$11:$R$3510, CONCATENATE($AZ426, " - ", BA404), 'Actual Expenses &amp; Income'!$E$11:$E$3510))</f>
        <v/>
      </c>
      <c r="BB426" s="51" t="str">
        <f>IF(OR($AZ426="", BA404=""), "", IFERROR(INDEX(Budgets!$V$28:$AG$52, MATCH($AZ426, Budgets!$D$28:$D$52, 0), MATCH(BA404, Budgets!$V$27:$AG$27, 0)), ""))</f>
        <v/>
      </c>
      <c r="BC426" s="51" t="str">
        <f>IF(OR($AZ426="", BA404=""), "", SUMIF('Actual Expenses &amp; Income'!$R$11:$R$3510, CONCATENATE($AZ426, " - ", BA404), 'Actual Expenses &amp; Income'!$F$11:$F$3510))</f>
        <v/>
      </c>
      <c r="BD426" s="51" t="str">
        <f>IF(OR($AZ426="", BA404=""), "", IFERROR(INDEX(Budgets!$V$11:$AG$20, MATCH($AZ426, Budgets!$D$11:$D$20, 0), MATCH(BA404, Budgets!$V$10:$AG$10, 0)), ""))</f>
        <v/>
      </c>
    </row>
    <row r="427" spans="52:56" hidden="1" x14ac:dyDescent="0.25">
      <c r="AZ427" s="12" t="str">
        <f>$AZ$85</f>
        <v/>
      </c>
      <c r="BA427" s="51" t="str">
        <f>IF(OR($AZ427="", BA404=""), "", SUMIF('Actual Expenses &amp; Income'!$R$11:$R$3510, CONCATENATE($AZ427, " - ", BA404), 'Actual Expenses &amp; Income'!$E$11:$E$3510))</f>
        <v/>
      </c>
      <c r="BB427" s="51" t="str">
        <f>IF(OR($AZ427="", BA404=""), "", IFERROR(INDEX(Budgets!$V$28:$AG$52, MATCH($AZ427, Budgets!$D$28:$D$52, 0), MATCH(BA404, Budgets!$V$27:$AG$27, 0)), ""))</f>
        <v/>
      </c>
      <c r="BC427" s="51" t="str">
        <f>IF(OR($AZ427="", BA404=""), "", SUMIF('Actual Expenses &amp; Income'!$R$11:$R$3510, CONCATENATE($AZ427, " - ", BA404), 'Actual Expenses &amp; Income'!$F$11:$F$3510))</f>
        <v/>
      </c>
      <c r="BD427" s="51" t="str">
        <f>IF(OR($AZ427="", BA404=""), "", IFERROR(INDEX(Budgets!$V$11:$AG$20, MATCH($AZ427, Budgets!$D$11:$D$20, 0), MATCH(BA404, Budgets!$V$10:$AG$10, 0)), ""))</f>
        <v/>
      </c>
    </row>
    <row r="428" spans="52:56" hidden="1" x14ac:dyDescent="0.25">
      <c r="AZ428" s="12" t="str">
        <f>$AZ$86</f>
        <v/>
      </c>
      <c r="BA428" s="51" t="str">
        <f>IF(OR($AZ428="", BA404=""), "", SUMIF('Actual Expenses &amp; Income'!$R$11:$R$3510, CONCATENATE($AZ428, " - ", BA404), 'Actual Expenses &amp; Income'!$E$11:$E$3510))</f>
        <v/>
      </c>
      <c r="BB428" s="51" t="str">
        <f>IF(OR($AZ428="", BA404=""), "", IFERROR(INDEX(Budgets!$V$28:$AG$52, MATCH($AZ428, Budgets!$D$28:$D$52, 0), MATCH(BA404, Budgets!$V$27:$AG$27, 0)), ""))</f>
        <v/>
      </c>
      <c r="BC428" s="51" t="str">
        <f>IF(OR($AZ428="", BA404=""), "", SUMIF('Actual Expenses &amp; Income'!$R$11:$R$3510, CONCATENATE($AZ428, " - ", BA404), 'Actual Expenses &amp; Income'!$F$11:$F$3510))</f>
        <v/>
      </c>
      <c r="BD428" s="51" t="str">
        <f>IF(OR($AZ428="", BA404=""), "", IFERROR(INDEX(Budgets!$V$11:$AG$20, MATCH($AZ428, Budgets!$D$11:$D$20, 0), MATCH(BA404, Budgets!$V$10:$AG$10, 0)), ""))</f>
        <v/>
      </c>
    </row>
    <row r="429" spans="52:56" hidden="1" x14ac:dyDescent="0.25">
      <c r="AZ429" s="12" t="str">
        <f>$AZ$87</f>
        <v/>
      </c>
      <c r="BA429" s="51" t="str">
        <f>IF(OR($AZ429="", BA404=""), "", SUMIF('Actual Expenses &amp; Income'!$R$11:$R$3510, CONCATENATE($AZ429, " - ", BA404), 'Actual Expenses &amp; Income'!$E$11:$E$3510))</f>
        <v/>
      </c>
      <c r="BB429" s="51" t="str">
        <f>IF(OR($AZ429="", BA404=""), "", IFERROR(INDEX(Budgets!$V$28:$AG$52, MATCH($AZ429, Budgets!$D$28:$D$52, 0), MATCH(BA404, Budgets!$V$27:$AG$27, 0)), ""))</f>
        <v/>
      </c>
      <c r="BC429" s="51" t="str">
        <f>IF(OR($AZ429="", BA404=""), "", SUMIF('Actual Expenses &amp; Income'!$R$11:$R$3510, CONCATENATE($AZ429, " - ", BA404), 'Actual Expenses &amp; Income'!$F$11:$F$3510))</f>
        <v/>
      </c>
      <c r="BD429" s="51" t="str">
        <f>IF(OR($AZ429="", BA404=""), "", IFERROR(INDEX(Budgets!$V$11:$AG$20, MATCH($AZ429, Budgets!$D$11:$D$20, 0), MATCH(BA404, Budgets!$V$10:$AG$10, 0)), ""))</f>
        <v/>
      </c>
    </row>
    <row r="430" spans="52:56" hidden="1" x14ac:dyDescent="0.25">
      <c r="AZ430" s="12" t="str">
        <f>$AZ$88</f>
        <v/>
      </c>
      <c r="BA430" s="51" t="str">
        <f>IF(OR($AZ430="", BA404=""), "", SUMIF('Actual Expenses &amp; Income'!$R$11:$R$3510, CONCATENATE($AZ430, " - ", BA404), 'Actual Expenses &amp; Income'!$E$11:$E$3510))</f>
        <v/>
      </c>
      <c r="BB430" s="51" t="str">
        <f>IF(OR($AZ430="", BA404=""), "", IFERROR(INDEX(Budgets!$V$28:$AG$52, MATCH($AZ430, Budgets!$D$28:$D$52, 0), MATCH(BA404, Budgets!$V$27:$AG$27, 0)), ""))</f>
        <v/>
      </c>
      <c r="BC430" s="51" t="str">
        <f>IF(OR($AZ430="", BA404=""), "", SUMIF('Actual Expenses &amp; Income'!$R$11:$R$3510, CONCATENATE($AZ430, " - ", BA404), 'Actual Expenses &amp; Income'!$F$11:$F$3510))</f>
        <v/>
      </c>
      <c r="BD430" s="51" t="str">
        <f>IF(OR($AZ430="", BA404=""), "", IFERROR(INDEX(Budgets!$V$11:$AG$20, MATCH($AZ430, Budgets!$D$11:$D$20, 0), MATCH(BA404, Budgets!$V$10:$AG$10, 0)), ""))</f>
        <v/>
      </c>
    </row>
    <row r="431" spans="52:56" hidden="1" x14ac:dyDescent="0.25">
      <c r="AZ431" s="12" t="str">
        <f>$AZ$89</f>
        <v/>
      </c>
      <c r="BA431" s="51" t="str">
        <f>IF(OR($AZ431="", BA404=""), "", SUMIF('Actual Expenses &amp; Income'!$R$11:$R$3510, CONCATENATE($AZ431, " - ", BA404), 'Actual Expenses &amp; Income'!$E$11:$E$3510))</f>
        <v/>
      </c>
      <c r="BB431" s="51" t="str">
        <f>IF(OR($AZ431="", BA404=""), "", IFERROR(INDEX(Budgets!$V$28:$AG$52, MATCH($AZ431, Budgets!$D$28:$D$52, 0), MATCH(BA404, Budgets!$V$27:$AG$27, 0)), ""))</f>
        <v/>
      </c>
      <c r="BC431" s="51" t="str">
        <f>IF(OR($AZ431="", BA404=""), "", SUMIF('Actual Expenses &amp; Income'!$R$11:$R$3510, CONCATENATE($AZ431, " - ", BA404), 'Actual Expenses &amp; Income'!$F$11:$F$3510))</f>
        <v/>
      </c>
      <c r="BD431" s="51" t="str">
        <f>IF(OR($AZ431="", BA404=""), "", IFERROR(INDEX(Budgets!$V$11:$AG$20, MATCH($AZ431, Budgets!$D$11:$D$20, 0), MATCH(BA404, Budgets!$V$10:$AG$10, 0)), ""))</f>
        <v/>
      </c>
    </row>
    <row r="432" spans="52:56" hidden="1" x14ac:dyDescent="0.25">
      <c r="AZ432" s="12" t="str">
        <f>$AZ$90</f>
        <v/>
      </c>
      <c r="BA432" s="51" t="str">
        <f>IF(OR($AZ432="", BA404=""), "", SUMIF('Actual Expenses &amp; Income'!$R$11:$R$3510, CONCATENATE($AZ432, " - ", BA404), 'Actual Expenses &amp; Income'!$E$11:$E$3510))</f>
        <v/>
      </c>
      <c r="BB432" s="51" t="str">
        <f>IF(OR($AZ432="", BA404=""), "", IFERROR(INDEX(Budgets!$V$28:$AG$52, MATCH($AZ432, Budgets!$D$28:$D$52, 0), MATCH(BA404, Budgets!$V$27:$AG$27, 0)), ""))</f>
        <v/>
      </c>
      <c r="BC432" s="51" t="str">
        <f>IF(OR($AZ432="", BA404=""), "", SUMIF('Actual Expenses &amp; Income'!$R$11:$R$3510, CONCATENATE($AZ432, " - ", BA404), 'Actual Expenses &amp; Income'!$F$11:$F$3510))</f>
        <v/>
      </c>
      <c r="BD432" s="51" t="str">
        <f>IF(OR($AZ432="", BA404=""), "", IFERROR(INDEX(Budgets!$V$11:$AG$20, MATCH($AZ432, Budgets!$D$11:$D$20, 0), MATCH(BA404, Budgets!$V$10:$AG$10, 0)), ""))</f>
        <v/>
      </c>
    </row>
    <row r="433" spans="52:56" hidden="1" x14ac:dyDescent="0.25">
      <c r="AZ433" s="12" t="str">
        <f>$AZ$91</f>
        <v/>
      </c>
      <c r="BA433" s="51" t="str">
        <f>IF(OR($AZ433="", BA404=""), "", SUMIF('Actual Expenses &amp; Income'!$R$11:$R$3510, CONCATENATE($AZ433, " - ", BA404), 'Actual Expenses &amp; Income'!$E$11:$E$3510))</f>
        <v/>
      </c>
      <c r="BB433" s="51" t="str">
        <f>IF(OR($AZ433="", BA404=""), "", IFERROR(INDEX(Budgets!$V$28:$AG$52, MATCH($AZ433, Budgets!$D$28:$D$52, 0), MATCH(BA404, Budgets!$V$27:$AG$27, 0)), ""))</f>
        <v/>
      </c>
      <c r="BC433" s="51" t="str">
        <f>IF(OR($AZ433="", BA404=""), "", SUMIF('Actual Expenses &amp; Income'!$R$11:$R$3510, CONCATENATE($AZ433, " - ", BA404), 'Actual Expenses &amp; Income'!$F$11:$F$3510))</f>
        <v/>
      </c>
      <c r="BD433" s="51" t="str">
        <f>IF(OR($AZ433="", BA404=""), "", IFERROR(INDEX(Budgets!$V$11:$AG$20, MATCH($AZ433, Budgets!$D$11:$D$20, 0), MATCH(BA404, Budgets!$V$10:$AG$10, 0)), ""))</f>
        <v/>
      </c>
    </row>
    <row r="434" spans="52:56" hidden="1" x14ac:dyDescent="0.25">
      <c r="AZ434" s="12" t="str">
        <f>$AZ$92</f>
        <v/>
      </c>
      <c r="BA434" s="51" t="str">
        <f>IF(OR($AZ434="", BA404=""), "", SUMIF('Actual Expenses &amp; Income'!$R$11:$R$3510, CONCATENATE($AZ434, " - ", BA404), 'Actual Expenses &amp; Income'!$E$11:$E$3510))</f>
        <v/>
      </c>
      <c r="BB434" s="51" t="str">
        <f>IF(OR($AZ434="", BA404=""), "", IFERROR(INDEX(Budgets!$V$28:$AG$52, MATCH($AZ434, Budgets!$D$28:$D$52, 0), MATCH(BA404, Budgets!$V$27:$AG$27, 0)), ""))</f>
        <v/>
      </c>
      <c r="BC434" s="51" t="str">
        <f>IF(OR($AZ434="", BA404=""), "", SUMIF('Actual Expenses &amp; Income'!$R$11:$R$3510, CONCATENATE($AZ434, " - ", BA404), 'Actual Expenses &amp; Income'!$F$11:$F$3510))</f>
        <v/>
      </c>
      <c r="BD434" s="51" t="str">
        <f>IF(OR($AZ434="", BA404=""), "", IFERROR(INDEX(Budgets!$V$11:$AG$20, MATCH($AZ434, Budgets!$D$11:$D$20, 0), MATCH(BA404, Budgets!$V$10:$AG$10, 0)), ""))</f>
        <v/>
      </c>
    </row>
    <row r="435" spans="52:56" hidden="1" x14ac:dyDescent="0.25">
      <c r="AZ435" s="12" t="str">
        <f>$AZ$93</f>
        <v/>
      </c>
      <c r="BA435" s="51" t="str">
        <f>IF(OR($AZ435="", BA404=""), "", SUMIF('Actual Expenses &amp; Income'!$R$11:$R$3510, CONCATENATE($AZ435, " - ", BA404), 'Actual Expenses &amp; Income'!$E$11:$E$3510))</f>
        <v/>
      </c>
      <c r="BB435" s="51" t="str">
        <f>IF(OR($AZ435="", BA404=""), "", IFERROR(INDEX(Budgets!$V$28:$AG$52, MATCH($AZ435, Budgets!$D$28:$D$52, 0), MATCH(BA404, Budgets!$V$27:$AG$27, 0)), ""))</f>
        <v/>
      </c>
      <c r="BC435" s="51" t="str">
        <f>IF(OR($AZ435="", BA404=""), "", SUMIF('Actual Expenses &amp; Income'!$R$11:$R$3510, CONCATENATE($AZ435, " - ", BA404), 'Actual Expenses &amp; Income'!$F$11:$F$3510))</f>
        <v/>
      </c>
      <c r="BD435" s="51" t="str">
        <f>IF(OR($AZ435="", BA404=""), "", IFERROR(INDEX(Budgets!$V$11:$AG$20, MATCH($AZ435, Budgets!$D$11:$D$20, 0), MATCH(BA404, Budgets!$V$10:$AG$10, 0)), ""))</f>
        <v/>
      </c>
    </row>
    <row r="436" spans="52:56" hidden="1" x14ac:dyDescent="0.25">
      <c r="AZ436" s="12" t="str">
        <f>$AZ$94</f>
        <v/>
      </c>
      <c r="BA436" s="51" t="str">
        <f>IF(OR($AZ436="", BA404=""), "", SUMIF('Actual Expenses &amp; Income'!$R$11:$R$3510, CONCATENATE($AZ436, " - ", BA404), 'Actual Expenses &amp; Income'!$E$11:$E$3510))</f>
        <v/>
      </c>
      <c r="BB436" s="51" t="str">
        <f>IF(OR($AZ436="", BA404=""), "", IFERROR(INDEX(Budgets!$V$28:$AG$52, MATCH($AZ436, Budgets!$D$28:$D$52, 0), MATCH(BA404, Budgets!$V$27:$AG$27, 0)), ""))</f>
        <v/>
      </c>
      <c r="BC436" s="51" t="str">
        <f>IF(OR($AZ436="", BA404=""), "", SUMIF('Actual Expenses &amp; Income'!$R$11:$R$3510, CONCATENATE($AZ436, " - ", BA404), 'Actual Expenses &amp; Income'!$F$11:$F$3510))</f>
        <v/>
      </c>
      <c r="BD436" s="51" t="str">
        <f>IF(OR($AZ436="", BA404=""), "", IFERROR(INDEX(Budgets!$V$11:$AG$20, MATCH($AZ436, Budgets!$D$11:$D$20, 0), MATCH(BA404, Budgets!$V$10:$AG$10, 0)), ""))</f>
        <v/>
      </c>
    </row>
    <row r="437" spans="52:56" hidden="1" x14ac:dyDescent="0.25">
      <c r="AZ437" s="12" t="str">
        <f>$AZ$95</f>
        <v/>
      </c>
      <c r="BA437" s="51" t="str">
        <f>IF(OR($AZ437="", BA404=""), "", SUMIF('Actual Expenses &amp; Income'!$R$11:$R$3510, CONCATENATE($AZ437, " - ", BA404), 'Actual Expenses &amp; Income'!$E$11:$E$3510))</f>
        <v/>
      </c>
      <c r="BB437" s="51" t="str">
        <f>IF(OR($AZ437="", BA404=""), "", IFERROR(INDEX(Budgets!$V$28:$AG$52, MATCH($AZ437, Budgets!$D$28:$D$52, 0), MATCH(BA404, Budgets!$V$27:$AG$27, 0)), ""))</f>
        <v/>
      </c>
      <c r="BC437" s="51" t="str">
        <f>IF(OR($AZ437="", BA404=""), "", SUMIF('Actual Expenses &amp; Income'!$R$11:$R$3510, CONCATENATE($AZ437, " - ", BA404), 'Actual Expenses &amp; Income'!$F$11:$F$3510))</f>
        <v/>
      </c>
      <c r="BD437" s="51" t="str">
        <f>IF(OR($AZ437="", BA404=""), "", IFERROR(INDEX(Budgets!$V$11:$AG$20, MATCH($AZ437, Budgets!$D$11:$D$20, 0), MATCH(BA404, Budgets!$V$10:$AG$10, 0)), ""))</f>
        <v/>
      </c>
    </row>
    <row r="438" spans="52:56" hidden="1" x14ac:dyDescent="0.25">
      <c r="AZ438" s="12" t="str">
        <f>$AZ$96</f>
        <v/>
      </c>
      <c r="BA438" s="51" t="str">
        <f>IF(OR($AZ438="", BA404=""), "", SUMIF('Actual Expenses &amp; Income'!$R$11:$R$3510, CONCATENATE($AZ438, " - ", BA404), 'Actual Expenses &amp; Income'!$E$11:$E$3510))</f>
        <v/>
      </c>
      <c r="BB438" s="51" t="str">
        <f>IF(OR($AZ438="", BA404=""), "", IFERROR(INDEX(Budgets!$V$28:$AG$52, MATCH($AZ438, Budgets!$D$28:$D$52, 0), MATCH(BA404, Budgets!$V$27:$AG$27, 0)), ""))</f>
        <v/>
      </c>
      <c r="BC438" s="51" t="str">
        <f>IF(OR($AZ438="", BA404=""), "", SUMIF('Actual Expenses &amp; Income'!$R$11:$R$3510, CONCATENATE($AZ438, " - ", BA404), 'Actual Expenses &amp; Income'!$F$11:$F$3510))</f>
        <v/>
      </c>
      <c r="BD438" s="51" t="str">
        <f>IF(OR($AZ438="", BA404=""), "", IFERROR(INDEX(Budgets!$V$11:$AG$20, MATCH($AZ438, Budgets!$D$11:$D$20, 0), MATCH(BA404, Budgets!$V$10:$AG$10, 0)), ""))</f>
        <v/>
      </c>
    </row>
    <row r="439" spans="52:56" hidden="1" x14ac:dyDescent="0.25">
      <c r="AZ439" s="12" t="str">
        <f>$AZ$97</f>
        <v/>
      </c>
      <c r="BA439" s="51" t="str">
        <f>IF(OR($AZ439="", BA404=""), "", SUMIF('Actual Expenses &amp; Income'!$R$11:$R$3510, CONCATENATE($AZ439, " - ", BA404), 'Actual Expenses &amp; Income'!$E$11:$E$3510))</f>
        <v/>
      </c>
      <c r="BB439" s="51" t="str">
        <f>IF(OR($AZ439="", BA404=""), "", IFERROR(INDEX(Budgets!$V$28:$AG$52, MATCH($AZ439, Budgets!$D$28:$D$52, 0), MATCH(BA404, Budgets!$V$27:$AG$27, 0)), ""))</f>
        <v/>
      </c>
      <c r="BC439" s="51" t="str">
        <f>IF(OR($AZ439="", BA404=""), "", SUMIF('Actual Expenses &amp; Income'!$R$11:$R$3510, CONCATENATE($AZ439, " - ", BA404), 'Actual Expenses &amp; Income'!$F$11:$F$3510))</f>
        <v/>
      </c>
      <c r="BD439" s="51" t="str">
        <f>IF(OR($AZ439="", BA404=""), "", IFERROR(INDEX(Budgets!$V$11:$AG$20, MATCH($AZ439, Budgets!$D$11:$D$20, 0), MATCH(BA404, Budgets!$V$10:$AG$10, 0)), ""))</f>
        <v/>
      </c>
    </row>
    <row r="440" spans="52:56" hidden="1" x14ac:dyDescent="0.25">
      <c r="AZ440" s="13" t="str">
        <f>$AZ$98</f>
        <v/>
      </c>
      <c r="BA440" s="52" t="str">
        <f>IF(OR($AZ440="", BA404=""), "", SUMIF('Actual Expenses &amp; Income'!$R$11:$R$3510, CONCATENATE($AZ440, " - ", BA404), 'Actual Expenses &amp; Income'!$E$11:$E$3510))</f>
        <v/>
      </c>
      <c r="BB440" s="52" t="str">
        <f>IF(OR($AZ440="", BA404=""), "", IFERROR(INDEX(Budgets!$V$28:$AG$52, MATCH($AZ440, Budgets!$D$28:$D$52, 0), MATCH(BA404, Budgets!$V$27:$AG$27, 0)), ""))</f>
        <v/>
      </c>
      <c r="BC440" s="52" t="str">
        <f>IF(OR($AZ440="", BA404=""), "", SUMIF('Actual Expenses &amp; Income'!$R$11:$R$3510, CONCATENATE($AZ440, " - ", BA404), 'Actual Expenses &amp; Income'!$F$11:$F$3510))</f>
        <v/>
      </c>
      <c r="BD440" s="52" t="str">
        <f>IF(OR($AZ440="", BA404=""), "", IFERROR(INDEX(Budgets!$V$11:$AG$20, MATCH($AZ440, Budgets!$D$11:$D$20, 0), MATCH(BA404, Budgets!$V$10:$AG$10, 0)), ""))</f>
        <v/>
      </c>
    </row>
    <row r="441" spans="52:56" hidden="1" x14ac:dyDescent="0.25"/>
    <row r="442" spans="52:56" hidden="1" x14ac:dyDescent="0.25">
      <c r="BA442" s="207" t="str">
        <f>$AZ$16</f>
        <v/>
      </c>
      <c r="BB442" s="208"/>
      <c r="BC442" s="208"/>
      <c r="BD442" s="209"/>
    </row>
    <row r="443" spans="52:56" hidden="1" x14ac:dyDescent="0.25">
      <c r="BA443" s="10" t="s">
        <v>18</v>
      </c>
      <c r="BB443" s="10" t="s">
        <v>44</v>
      </c>
      <c r="BC443" s="10" t="s">
        <v>4</v>
      </c>
      <c r="BD443" s="10" t="s">
        <v>43</v>
      </c>
    </row>
    <row r="444" spans="52:56" hidden="1" x14ac:dyDescent="0.25">
      <c r="AZ444" s="11" t="str">
        <f>$AZ$64</f>
        <v/>
      </c>
      <c r="BA444" s="50" t="str">
        <f>IF(OR($AZ444="", BA442=""), "", SUMIF('Actual Expenses &amp; Income'!$R$11:$R$3510, CONCATENATE($AZ444, " - ", BA442), 'Actual Expenses &amp; Income'!$E$11:$E$3510))</f>
        <v/>
      </c>
      <c r="BB444" s="50" t="str">
        <f>IF(OR($AZ444="", BA442=""), "", IFERROR(INDEX(Budgets!$V$28:$AG$52, MATCH($AZ444, Budgets!$D$28:$D$52, 0), MATCH(BA442, Budgets!$V$27:$AG$27, 0)), ""))</f>
        <v/>
      </c>
      <c r="BC444" s="50" t="str">
        <f>IF(OR($AZ444="", BA442=""), "", SUMIF('Actual Expenses &amp; Income'!$R$11:$R$3510, CONCATENATE($AZ444, " - ", BA442), 'Actual Expenses &amp; Income'!$F$11:$F$3510))</f>
        <v/>
      </c>
      <c r="BD444" s="50" t="str">
        <f>IF(OR($AZ444="", BA442=""), "", IFERROR(INDEX(Budgets!$V$11:$AG$20, MATCH($AZ444, Budgets!$D$11:$D$20, 0), MATCH(BA442, Budgets!$V$10:$AG$10, 0)), ""))</f>
        <v/>
      </c>
    </row>
    <row r="445" spans="52:56" hidden="1" x14ac:dyDescent="0.25">
      <c r="AZ445" s="12" t="str">
        <f>$AZ$65</f>
        <v/>
      </c>
      <c r="BA445" s="51" t="str">
        <f>IF(OR($AZ445="", BA442=""), "", SUMIF('Actual Expenses &amp; Income'!$R$11:$R$3510, CONCATENATE($AZ445, " - ", BA442), 'Actual Expenses &amp; Income'!$E$11:$E$3510))</f>
        <v/>
      </c>
      <c r="BB445" s="51" t="str">
        <f>IF(OR($AZ445="", BA442=""), "", IFERROR(INDEX(Budgets!$V$28:$AG$52, MATCH($AZ445, Budgets!$D$28:$D$52, 0), MATCH(BA442, Budgets!$V$27:$AG$27, 0)), ""))</f>
        <v/>
      </c>
      <c r="BC445" s="51" t="str">
        <f>IF(OR($AZ445="", BA442=""), "", SUMIF('Actual Expenses &amp; Income'!$R$11:$R$3510, CONCATENATE($AZ445, " - ", BA442), 'Actual Expenses &amp; Income'!$F$11:$F$3510))</f>
        <v/>
      </c>
      <c r="BD445" s="51" t="str">
        <f>IF(OR($AZ445="", BA442=""), "", IFERROR(INDEX(Budgets!$V$11:$AG$20, MATCH($AZ445, Budgets!$D$11:$D$20, 0), MATCH(BA442, Budgets!$V$10:$AG$10, 0)), ""))</f>
        <v/>
      </c>
    </row>
    <row r="446" spans="52:56" hidden="1" x14ac:dyDescent="0.25">
      <c r="AZ446" s="12" t="str">
        <f>$AZ$66</f>
        <v/>
      </c>
      <c r="BA446" s="51" t="str">
        <f>IF(OR($AZ446="", BA442=""), "", SUMIF('Actual Expenses &amp; Income'!$R$11:$R$3510, CONCATENATE($AZ446, " - ", BA442), 'Actual Expenses &amp; Income'!$E$11:$E$3510))</f>
        <v/>
      </c>
      <c r="BB446" s="51" t="str">
        <f>IF(OR($AZ446="", BA442=""), "", IFERROR(INDEX(Budgets!$V$28:$AG$52, MATCH($AZ446, Budgets!$D$28:$D$52, 0), MATCH(BA442, Budgets!$V$27:$AG$27, 0)), ""))</f>
        <v/>
      </c>
      <c r="BC446" s="51" t="str">
        <f>IF(OR($AZ446="", BA442=""), "", SUMIF('Actual Expenses &amp; Income'!$R$11:$R$3510, CONCATENATE($AZ446, " - ", BA442), 'Actual Expenses &amp; Income'!$F$11:$F$3510))</f>
        <v/>
      </c>
      <c r="BD446" s="51" t="str">
        <f>IF(OR($AZ446="", BA442=""), "", IFERROR(INDEX(Budgets!$V$11:$AG$20, MATCH($AZ446, Budgets!$D$11:$D$20, 0), MATCH(BA442, Budgets!$V$10:$AG$10, 0)), ""))</f>
        <v/>
      </c>
    </row>
    <row r="447" spans="52:56" hidden="1" x14ac:dyDescent="0.25">
      <c r="AZ447" s="12" t="str">
        <f>$AZ$67</f>
        <v/>
      </c>
      <c r="BA447" s="51" t="str">
        <f>IF(OR($AZ447="", BA442=""), "", SUMIF('Actual Expenses &amp; Income'!$R$11:$R$3510, CONCATENATE($AZ447, " - ", BA442), 'Actual Expenses &amp; Income'!$E$11:$E$3510))</f>
        <v/>
      </c>
      <c r="BB447" s="51" t="str">
        <f>IF(OR($AZ447="", BA442=""), "", IFERROR(INDEX(Budgets!$V$28:$AG$52, MATCH($AZ447, Budgets!$D$28:$D$52, 0), MATCH(BA442, Budgets!$V$27:$AG$27, 0)), ""))</f>
        <v/>
      </c>
      <c r="BC447" s="51" t="str">
        <f>IF(OR($AZ447="", BA442=""), "", SUMIF('Actual Expenses &amp; Income'!$R$11:$R$3510, CONCATENATE($AZ447, " - ", BA442), 'Actual Expenses &amp; Income'!$F$11:$F$3510))</f>
        <v/>
      </c>
      <c r="BD447" s="51" t="str">
        <f>IF(OR($AZ447="", BA442=""), "", IFERROR(INDEX(Budgets!$V$11:$AG$20, MATCH($AZ447, Budgets!$D$11:$D$20, 0), MATCH(BA442, Budgets!$V$10:$AG$10, 0)), ""))</f>
        <v/>
      </c>
    </row>
    <row r="448" spans="52:56" hidden="1" x14ac:dyDescent="0.25">
      <c r="AZ448" s="12" t="str">
        <f>$AZ$68</f>
        <v/>
      </c>
      <c r="BA448" s="51" t="str">
        <f>IF(OR($AZ448="", BA442=""), "", SUMIF('Actual Expenses &amp; Income'!$R$11:$R$3510, CONCATENATE($AZ448, " - ", BA442), 'Actual Expenses &amp; Income'!$E$11:$E$3510))</f>
        <v/>
      </c>
      <c r="BB448" s="51" t="str">
        <f>IF(OR($AZ448="", BA442=""), "", IFERROR(INDEX(Budgets!$V$28:$AG$52, MATCH($AZ448, Budgets!$D$28:$D$52, 0), MATCH(BA442, Budgets!$V$27:$AG$27, 0)), ""))</f>
        <v/>
      </c>
      <c r="BC448" s="51" t="str">
        <f>IF(OR($AZ448="", BA442=""), "", SUMIF('Actual Expenses &amp; Income'!$R$11:$R$3510, CONCATENATE($AZ448, " - ", BA442), 'Actual Expenses &amp; Income'!$F$11:$F$3510))</f>
        <v/>
      </c>
      <c r="BD448" s="51" t="str">
        <f>IF(OR($AZ448="", BA442=""), "", IFERROR(INDEX(Budgets!$V$11:$AG$20, MATCH($AZ448, Budgets!$D$11:$D$20, 0), MATCH(BA442, Budgets!$V$10:$AG$10, 0)), ""))</f>
        <v/>
      </c>
    </row>
    <row r="449" spans="52:56" hidden="1" x14ac:dyDescent="0.25">
      <c r="AZ449" s="12" t="str">
        <f>$AZ$69</f>
        <v/>
      </c>
      <c r="BA449" s="51" t="str">
        <f>IF(OR($AZ449="", BA442=""), "", SUMIF('Actual Expenses &amp; Income'!$R$11:$R$3510, CONCATENATE($AZ449, " - ", BA442), 'Actual Expenses &amp; Income'!$E$11:$E$3510))</f>
        <v/>
      </c>
      <c r="BB449" s="51" t="str">
        <f>IF(OR($AZ449="", BA442=""), "", IFERROR(INDEX(Budgets!$V$28:$AG$52, MATCH($AZ449, Budgets!$D$28:$D$52, 0), MATCH(BA442, Budgets!$V$27:$AG$27, 0)), ""))</f>
        <v/>
      </c>
      <c r="BC449" s="51" t="str">
        <f>IF(OR($AZ449="", BA442=""), "", SUMIF('Actual Expenses &amp; Income'!$R$11:$R$3510, CONCATENATE($AZ449, " - ", BA442), 'Actual Expenses &amp; Income'!$F$11:$F$3510))</f>
        <v/>
      </c>
      <c r="BD449" s="51" t="str">
        <f>IF(OR($AZ449="", BA442=""), "", IFERROR(INDEX(Budgets!$V$11:$AG$20, MATCH($AZ449, Budgets!$D$11:$D$20, 0), MATCH(BA442, Budgets!$V$10:$AG$10, 0)), ""))</f>
        <v/>
      </c>
    </row>
    <row r="450" spans="52:56" hidden="1" x14ac:dyDescent="0.25">
      <c r="AZ450" s="12" t="str">
        <f>$AZ$70</f>
        <v/>
      </c>
      <c r="BA450" s="51" t="str">
        <f>IF(OR($AZ450="", BA442=""), "", SUMIF('Actual Expenses &amp; Income'!$R$11:$R$3510, CONCATENATE($AZ450, " - ", BA442), 'Actual Expenses &amp; Income'!$E$11:$E$3510))</f>
        <v/>
      </c>
      <c r="BB450" s="51" t="str">
        <f>IF(OR($AZ450="", BA442=""), "", IFERROR(INDEX(Budgets!$V$28:$AG$52, MATCH($AZ450, Budgets!$D$28:$D$52, 0), MATCH(BA442, Budgets!$V$27:$AG$27, 0)), ""))</f>
        <v/>
      </c>
      <c r="BC450" s="51" t="str">
        <f>IF(OR($AZ450="", BA442=""), "", SUMIF('Actual Expenses &amp; Income'!$R$11:$R$3510, CONCATENATE($AZ450, " - ", BA442), 'Actual Expenses &amp; Income'!$F$11:$F$3510))</f>
        <v/>
      </c>
      <c r="BD450" s="51" t="str">
        <f>IF(OR($AZ450="", BA442=""), "", IFERROR(INDEX(Budgets!$V$11:$AG$20, MATCH($AZ450, Budgets!$D$11:$D$20, 0), MATCH(BA442, Budgets!$V$10:$AG$10, 0)), ""))</f>
        <v/>
      </c>
    </row>
    <row r="451" spans="52:56" hidden="1" x14ac:dyDescent="0.25">
      <c r="AZ451" s="12" t="str">
        <f>$AZ$71</f>
        <v/>
      </c>
      <c r="BA451" s="51" t="str">
        <f>IF(OR($AZ451="", BA442=""), "", SUMIF('Actual Expenses &amp; Income'!$R$11:$R$3510, CONCATENATE($AZ451, " - ", BA442), 'Actual Expenses &amp; Income'!$E$11:$E$3510))</f>
        <v/>
      </c>
      <c r="BB451" s="51" t="str">
        <f>IF(OR($AZ451="", BA442=""), "", IFERROR(INDEX(Budgets!$V$28:$AG$52, MATCH($AZ451, Budgets!$D$28:$D$52, 0), MATCH(BA442, Budgets!$V$27:$AG$27, 0)), ""))</f>
        <v/>
      </c>
      <c r="BC451" s="51" t="str">
        <f>IF(OR($AZ451="", BA442=""), "", SUMIF('Actual Expenses &amp; Income'!$R$11:$R$3510, CONCATENATE($AZ451, " - ", BA442), 'Actual Expenses &amp; Income'!$F$11:$F$3510))</f>
        <v/>
      </c>
      <c r="BD451" s="51" t="str">
        <f>IF(OR($AZ451="", BA442=""), "", IFERROR(INDEX(Budgets!$V$11:$AG$20, MATCH($AZ451, Budgets!$D$11:$D$20, 0), MATCH(BA442, Budgets!$V$10:$AG$10, 0)), ""))</f>
        <v/>
      </c>
    </row>
    <row r="452" spans="52:56" hidden="1" x14ac:dyDescent="0.25">
      <c r="AZ452" s="12" t="str">
        <f>$AZ$72</f>
        <v/>
      </c>
      <c r="BA452" s="51" t="str">
        <f>IF(OR($AZ452="", BA442=""), "", SUMIF('Actual Expenses &amp; Income'!$R$11:$R$3510, CONCATENATE($AZ452, " - ", BA442), 'Actual Expenses &amp; Income'!$E$11:$E$3510))</f>
        <v/>
      </c>
      <c r="BB452" s="51" t="str">
        <f>IF(OR($AZ452="", BA442=""), "", IFERROR(INDEX(Budgets!$V$28:$AG$52, MATCH($AZ452, Budgets!$D$28:$D$52, 0), MATCH(BA442, Budgets!$V$27:$AG$27, 0)), ""))</f>
        <v/>
      </c>
      <c r="BC452" s="51" t="str">
        <f>IF(OR($AZ452="", BA442=""), "", SUMIF('Actual Expenses &amp; Income'!$R$11:$R$3510, CONCATENATE($AZ452, " - ", BA442), 'Actual Expenses &amp; Income'!$F$11:$F$3510))</f>
        <v/>
      </c>
      <c r="BD452" s="51" t="str">
        <f>IF(OR($AZ452="", BA442=""), "", IFERROR(INDEX(Budgets!$V$11:$AG$20, MATCH($AZ452, Budgets!$D$11:$D$20, 0), MATCH(BA442, Budgets!$V$10:$AG$10, 0)), ""))</f>
        <v/>
      </c>
    </row>
    <row r="453" spans="52:56" hidden="1" x14ac:dyDescent="0.25">
      <c r="AZ453" s="13" t="str">
        <f>$AZ$73</f>
        <v/>
      </c>
      <c r="BA453" s="51" t="str">
        <f>IF(OR($AZ453="", BA442=""), "", SUMIF('Actual Expenses &amp; Income'!$R$11:$R$3510, CONCATENATE($AZ453, " - ", BA442), 'Actual Expenses &amp; Income'!$E$11:$E$3510))</f>
        <v/>
      </c>
      <c r="BB453" s="51" t="str">
        <f>IF(OR($AZ453="", BA442=""), "", IFERROR(INDEX(Budgets!$V$28:$AG$52, MATCH($AZ453, Budgets!$D$28:$D$52, 0), MATCH(BA442, Budgets!$V$27:$AG$27, 0)), ""))</f>
        <v/>
      </c>
      <c r="BC453" s="51" t="str">
        <f>IF(OR($AZ453="", BA442=""), "", SUMIF('Actual Expenses &amp; Income'!$R$11:$R$3510, CONCATENATE($AZ453, " - ", BA442), 'Actual Expenses &amp; Income'!$F$11:$F$3510))</f>
        <v/>
      </c>
      <c r="BD453" s="51" t="str">
        <f>IF(OR($AZ453="", BA442=""), "", IFERROR(INDEX(Budgets!$V$11:$AG$20, MATCH($AZ453, Budgets!$D$11:$D$20, 0), MATCH(BA442, Budgets!$V$10:$AG$10, 0)), ""))</f>
        <v/>
      </c>
    </row>
    <row r="454" spans="52:56" hidden="1" x14ac:dyDescent="0.25">
      <c r="AZ454" s="11" t="str">
        <f>$AZ$74</f>
        <v/>
      </c>
      <c r="BA454" s="51" t="str">
        <f>IF(OR($AZ454="", BA442=""), "", SUMIF('Actual Expenses &amp; Income'!$R$11:$R$3510, CONCATENATE($AZ454, " - ", BA442), 'Actual Expenses &amp; Income'!$E$11:$E$3510))</f>
        <v/>
      </c>
      <c r="BB454" s="51" t="str">
        <f>IF(OR($AZ454="", BA442=""), "", IFERROR(INDEX(Budgets!$V$28:$AG$52, MATCH($AZ454, Budgets!$D$28:$D$52, 0), MATCH(BA442, Budgets!$V$27:$AG$27, 0)), ""))</f>
        <v/>
      </c>
      <c r="BC454" s="51" t="str">
        <f>IF(OR($AZ454="", BA442=""), "", SUMIF('Actual Expenses &amp; Income'!$R$11:$R$3510, CONCATENATE($AZ454, " - ", BA442), 'Actual Expenses &amp; Income'!$F$11:$F$3510))</f>
        <v/>
      </c>
      <c r="BD454" s="51" t="str">
        <f>IF(OR($AZ454="", BA442=""), "", IFERROR(INDEX(Budgets!$V$11:$AG$20, MATCH($AZ454, Budgets!$D$11:$D$20, 0), MATCH(BA442, Budgets!$V$10:$AG$10, 0)), ""))</f>
        <v/>
      </c>
    </row>
    <row r="455" spans="52:56" hidden="1" x14ac:dyDescent="0.25">
      <c r="AZ455" s="12" t="str">
        <f>$AZ$75</f>
        <v/>
      </c>
      <c r="BA455" s="51" t="str">
        <f>IF(OR($AZ455="", BA442=""), "", SUMIF('Actual Expenses &amp; Income'!$R$11:$R$3510, CONCATENATE($AZ455, " - ", BA442), 'Actual Expenses &amp; Income'!$E$11:$E$3510))</f>
        <v/>
      </c>
      <c r="BB455" s="51" t="str">
        <f>IF(OR($AZ455="", BA442=""), "", IFERROR(INDEX(Budgets!$V$28:$AG$52, MATCH($AZ455, Budgets!$D$28:$D$52, 0), MATCH(BA442, Budgets!$V$27:$AG$27, 0)), ""))</f>
        <v/>
      </c>
      <c r="BC455" s="51" t="str">
        <f>IF(OR($AZ455="", BA442=""), "", SUMIF('Actual Expenses &amp; Income'!$R$11:$R$3510, CONCATENATE($AZ455, " - ", BA442), 'Actual Expenses &amp; Income'!$F$11:$F$3510))</f>
        <v/>
      </c>
      <c r="BD455" s="51" t="str">
        <f>IF(OR($AZ455="", BA442=""), "", IFERROR(INDEX(Budgets!$V$11:$AG$20, MATCH($AZ455, Budgets!$D$11:$D$20, 0), MATCH(BA442, Budgets!$V$10:$AG$10, 0)), ""))</f>
        <v/>
      </c>
    </row>
    <row r="456" spans="52:56" hidden="1" x14ac:dyDescent="0.25">
      <c r="AZ456" s="12" t="str">
        <f>$AZ$76</f>
        <v/>
      </c>
      <c r="BA456" s="51" t="str">
        <f>IF(OR($AZ456="", BA442=""), "", SUMIF('Actual Expenses &amp; Income'!$R$11:$R$3510, CONCATENATE($AZ456, " - ", BA442), 'Actual Expenses &amp; Income'!$E$11:$E$3510))</f>
        <v/>
      </c>
      <c r="BB456" s="51" t="str">
        <f>IF(OR($AZ456="", BA442=""), "", IFERROR(INDEX(Budgets!$V$28:$AG$52, MATCH($AZ456, Budgets!$D$28:$D$52, 0), MATCH(BA442, Budgets!$V$27:$AG$27, 0)), ""))</f>
        <v/>
      </c>
      <c r="BC456" s="51" t="str">
        <f>IF(OR($AZ456="", BA442=""), "", SUMIF('Actual Expenses &amp; Income'!$R$11:$R$3510, CONCATENATE($AZ456, " - ", BA442), 'Actual Expenses &amp; Income'!$F$11:$F$3510))</f>
        <v/>
      </c>
      <c r="BD456" s="51" t="str">
        <f>IF(OR($AZ456="", BA442=""), "", IFERROR(INDEX(Budgets!$V$11:$AG$20, MATCH($AZ456, Budgets!$D$11:$D$20, 0), MATCH(BA442, Budgets!$V$10:$AG$10, 0)), ""))</f>
        <v/>
      </c>
    </row>
    <row r="457" spans="52:56" hidden="1" x14ac:dyDescent="0.25">
      <c r="AZ457" s="12" t="str">
        <f>$AZ$77</f>
        <v/>
      </c>
      <c r="BA457" s="51" t="str">
        <f>IF(OR($AZ457="", BA442=""), "", SUMIF('Actual Expenses &amp; Income'!$R$11:$R$3510, CONCATENATE($AZ457, " - ", BA442), 'Actual Expenses &amp; Income'!$E$11:$E$3510))</f>
        <v/>
      </c>
      <c r="BB457" s="51" t="str">
        <f>IF(OR($AZ457="", BA442=""), "", IFERROR(INDEX(Budgets!$V$28:$AG$52, MATCH($AZ457, Budgets!$D$28:$D$52, 0), MATCH(BA442, Budgets!$V$27:$AG$27, 0)), ""))</f>
        <v/>
      </c>
      <c r="BC457" s="51" t="str">
        <f>IF(OR($AZ457="", BA442=""), "", SUMIF('Actual Expenses &amp; Income'!$R$11:$R$3510, CONCATENATE($AZ457, " - ", BA442), 'Actual Expenses &amp; Income'!$F$11:$F$3510))</f>
        <v/>
      </c>
      <c r="BD457" s="51" t="str">
        <f>IF(OR($AZ457="", BA442=""), "", IFERROR(INDEX(Budgets!$V$11:$AG$20, MATCH($AZ457, Budgets!$D$11:$D$20, 0), MATCH(BA442, Budgets!$V$10:$AG$10, 0)), ""))</f>
        <v/>
      </c>
    </row>
    <row r="458" spans="52:56" hidden="1" x14ac:dyDescent="0.25">
      <c r="AZ458" s="12" t="str">
        <f>$AZ$78</f>
        <v/>
      </c>
      <c r="BA458" s="51" t="str">
        <f>IF(OR($AZ458="", BA442=""), "", SUMIF('Actual Expenses &amp; Income'!$R$11:$R$3510, CONCATENATE($AZ458, " - ", BA442), 'Actual Expenses &amp; Income'!$E$11:$E$3510))</f>
        <v/>
      </c>
      <c r="BB458" s="51" t="str">
        <f>IF(OR($AZ458="", BA442=""), "", IFERROR(INDEX(Budgets!$V$28:$AG$52, MATCH($AZ458, Budgets!$D$28:$D$52, 0), MATCH(BA442, Budgets!$V$27:$AG$27, 0)), ""))</f>
        <v/>
      </c>
      <c r="BC458" s="51" t="str">
        <f>IF(OR($AZ458="", BA442=""), "", SUMIF('Actual Expenses &amp; Income'!$R$11:$R$3510, CONCATENATE($AZ458, " - ", BA442), 'Actual Expenses &amp; Income'!$F$11:$F$3510))</f>
        <v/>
      </c>
      <c r="BD458" s="51" t="str">
        <f>IF(OR($AZ458="", BA442=""), "", IFERROR(INDEX(Budgets!$V$11:$AG$20, MATCH($AZ458, Budgets!$D$11:$D$20, 0), MATCH(BA442, Budgets!$V$10:$AG$10, 0)), ""))</f>
        <v/>
      </c>
    </row>
    <row r="459" spans="52:56" hidden="1" x14ac:dyDescent="0.25">
      <c r="AZ459" s="12" t="str">
        <f>$AZ$79</f>
        <v/>
      </c>
      <c r="BA459" s="51" t="str">
        <f>IF(OR($AZ459="", BA442=""), "", SUMIF('Actual Expenses &amp; Income'!$R$11:$R$3510, CONCATENATE($AZ459, " - ", BA442), 'Actual Expenses &amp; Income'!$E$11:$E$3510))</f>
        <v/>
      </c>
      <c r="BB459" s="51" t="str">
        <f>IF(OR($AZ459="", BA442=""), "", IFERROR(INDEX(Budgets!$V$28:$AG$52, MATCH($AZ459, Budgets!$D$28:$D$52, 0), MATCH(BA442, Budgets!$V$27:$AG$27, 0)), ""))</f>
        <v/>
      </c>
      <c r="BC459" s="51" t="str">
        <f>IF(OR($AZ459="", BA442=""), "", SUMIF('Actual Expenses &amp; Income'!$R$11:$R$3510, CONCATENATE($AZ459, " - ", BA442), 'Actual Expenses &amp; Income'!$F$11:$F$3510))</f>
        <v/>
      </c>
      <c r="BD459" s="51" t="str">
        <f>IF(OR($AZ459="", BA442=""), "", IFERROR(INDEX(Budgets!$V$11:$AG$20, MATCH($AZ459, Budgets!$D$11:$D$20, 0), MATCH(BA442, Budgets!$V$10:$AG$10, 0)), ""))</f>
        <v/>
      </c>
    </row>
    <row r="460" spans="52:56" hidden="1" x14ac:dyDescent="0.25">
      <c r="AZ460" s="12" t="str">
        <f>$AZ$80</f>
        <v/>
      </c>
      <c r="BA460" s="51" t="str">
        <f>IF(OR($AZ460="", BA442=""), "", SUMIF('Actual Expenses &amp; Income'!$R$11:$R$3510, CONCATENATE($AZ460, " - ", BA442), 'Actual Expenses &amp; Income'!$E$11:$E$3510))</f>
        <v/>
      </c>
      <c r="BB460" s="51" t="str">
        <f>IF(OR($AZ460="", BA442=""), "", IFERROR(INDEX(Budgets!$V$28:$AG$52, MATCH($AZ460, Budgets!$D$28:$D$52, 0), MATCH(BA442, Budgets!$V$27:$AG$27, 0)), ""))</f>
        <v/>
      </c>
      <c r="BC460" s="51" t="str">
        <f>IF(OR($AZ460="", BA442=""), "", SUMIF('Actual Expenses &amp; Income'!$R$11:$R$3510, CONCATENATE($AZ460, " - ", BA442), 'Actual Expenses &amp; Income'!$F$11:$F$3510))</f>
        <v/>
      </c>
      <c r="BD460" s="51" t="str">
        <f>IF(OR($AZ460="", BA442=""), "", IFERROR(INDEX(Budgets!$V$11:$AG$20, MATCH($AZ460, Budgets!$D$11:$D$20, 0), MATCH(BA442, Budgets!$V$10:$AG$10, 0)), ""))</f>
        <v/>
      </c>
    </row>
    <row r="461" spans="52:56" hidden="1" x14ac:dyDescent="0.25">
      <c r="AZ461" s="12" t="str">
        <f>$AZ$81</f>
        <v/>
      </c>
      <c r="BA461" s="51" t="str">
        <f>IF(OR($AZ461="", BA442=""), "", SUMIF('Actual Expenses &amp; Income'!$R$11:$R$3510, CONCATENATE($AZ461, " - ", BA442), 'Actual Expenses &amp; Income'!$E$11:$E$3510))</f>
        <v/>
      </c>
      <c r="BB461" s="51" t="str">
        <f>IF(OR($AZ461="", BA442=""), "", IFERROR(INDEX(Budgets!$V$28:$AG$52, MATCH($AZ461, Budgets!$D$28:$D$52, 0), MATCH(BA442, Budgets!$V$27:$AG$27, 0)), ""))</f>
        <v/>
      </c>
      <c r="BC461" s="51" t="str">
        <f>IF(OR($AZ461="", BA442=""), "", SUMIF('Actual Expenses &amp; Income'!$R$11:$R$3510, CONCATENATE($AZ461, " - ", BA442), 'Actual Expenses &amp; Income'!$F$11:$F$3510))</f>
        <v/>
      </c>
      <c r="BD461" s="51" t="str">
        <f>IF(OR($AZ461="", BA442=""), "", IFERROR(INDEX(Budgets!$V$11:$AG$20, MATCH($AZ461, Budgets!$D$11:$D$20, 0), MATCH(BA442, Budgets!$V$10:$AG$10, 0)), ""))</f>
        <v/>
      </c>
    </row>
    <row r="462" spans="52:56" hidden="1" x14ac:dyDescent="0.25">
      <c r="AZ462" s="12" t="str">
        <f>$AZ$82</f>
        <v/>
      </c>
      <c r="BA462" s="51" t="str">
        <f>IF(OR($AZ462="", BA442=""), "", SUMIF('Actual Expenses &amp; Income'!$R$11:$R$3510, CONCATENATE($AZ462, " - ", BA442), 'Actual Expenses &amp; Income'!$E$11:$E$3510))</f>
        <v/>
      </c>
      <c r="BB462" s="51" t="str">
        <f>IF(OR($AZ462="", BA442=""), "", IFERROR(INDEX(Budgets!$V$28:$AG$52, MATCH($AZ462, Budgets!$D$28:$D$52, 0), MATCH(BA442, Budgets!$V$27:$AG$27, 0)), ""))</f>
        <v/>
      </c>
      <c r="BC462" s="51" t="str">
        <f>IF(OR($AZ462="", BA442=""), "", SUMIF('Actual Expenses &amp; Income'!$R$11:$R$3510, CONCATENATE($AZ462, " - ", BA442), 'Actual Expenses &amp; Income'!$F$11:$F$3510))</f>
        <v/>
      </c>
      <c r="BD462" s="51" t="str">
        <f>IF(OR($AZ462="", BA442=""), "", IFERROR(INDEX(Budgets!$V$11:$AG$20, MATCH($AZ462, Budgets!$D$11:$D$20, 0), MATCH(BA442, Budgets!$V$10:$AG$10, 0)), ""))</f>
        <v/>
      </c>
    </row>
    <row r="463" spans="52:56" hidden="1" x14ac:dyDescent="0.25">
      <c r="AZ463" s="12" t="str">
        <f>$AZ$83</f>
        <v/>
      </c>
      <c r="BA463" s="51" t="str">
        <f>IF(OR($AZ463="", BA442=""), "", SUMIF('Actual Expenses &amp; Income'!$R$11:$R$3510, CONCATENATE($AZ463, " - ", BA442), 'Actual Expenses &amp; Income'!$E$11:$E$3510))</f>
        <v/>
      </c>
      <c r="BB463" s="51" t="str">
        <f>IF(OR($AZ463="", BA442=""), "", IFERROR(INDEX(Budgets!$V$28:$AG$52, MATCH($AZ463, Budgets!$D$28:$D$52, 0), MATCH(BA442, Budgets!$V$27:$AG$27, 0)), ""))</f>
        <v/>
      </c>
      <c r="BC463" s="51" t="str">
        <f>IF(OR($AZ463="", BA442=""), "", SUMIF('Actual Expenses &amp; Income'!$R$11:$R$3510, CONCATENATE($AZ463, " - ", BA442), 'Actual Expenses &amp; Income'!$F$11:$F$3510))</f>
        <v/>
      </c>
      <c r="BD463" s="51" t="str">
        <f>IF(OR($AZ463="", BA442=""), "", IFERROR(INDEX(Budgets!$V$11:$AG$20, MATCH($AZ463, Budgets!$D$11:$D$20, 0), MATCH(BA442, Budgets!$V$10:$AG$10, 0)), ""))</f>
        <v/>
      </c>
    </row>
    <row r="464" spans="52:56" hidden="1" x14ac:dyDescent="0.25">
      <c r="AZ464" s="12" t="str">
        <f>$AZ$84</f>
        <v/>
      </c>
      <c r="BA464" s="51" t="str">
        <f>IF(OR($AZ464="", BA442=""), "", SUMIF('Actual Expenses &amp; Income'!$R$11:$R$3510, CONCATENATE($AZ464, " - ", BA442), 'Actual Expenses &amp; Income'!$E$11:$E$3510))</f>
        <v/>
      </c>
      <c r="BB464" s="51" t="str">
        <f>IF(OR($AZ464="", BA442=""), "", IFERROR(INDEX(Budgets!$V$28:$AG$52, MATCH($AZ464, Budgets!$D$28:$D$52, 0), MATCH(BA442, Budgets!$V$27:$AG$27, 0)), ""))</f>
        <v/>
      </c>
      <c r="BC464" s="51" t="str">
        <f>IF(OR($AZ464="", BA442=""), "", SUMIF('Actual Expenses &amp; Income'!$R$11:$R$3510, CONCATENATE($AZ464, " - ", BA442), 'Actual Expenses &amp; Income'!$F$11:$F$3510))</f>
        <v/>
      </c>
      <c r="BD464" s="51" t="str">
        <f>IF(OR($AZ464="", BA442=""), "", IFERROR(INDEX(Budgets!$V$11:$AG$20, MATCH($AZ464, Budgets!$D$11:$D$20, 0), MATCH(BA442, Budgets!$V$10:$AG$10, 0)), ""))</f>
        <v/>
      </c>
    </row>
    <row r="465" spans="52:56" hidden="1" x14ac:dyDescent="0.25">
      <c r="AZ465" s="12" t="str">
        <f>$AZ$85</f>
        <v/>
      </c>
      <c r="BA465" s="51" t="str">
        <f>IF(OR($AZ465="", BA442=""), "", SUMIF('Actual Expenses &amp; Income'!$R$11:$R$3510, CONCATENATE($AZ465, " - ", BA442), 'Actual Expenses &amp; Income'!$E$11:$E$3510))</f>
        <v/>
      </c>
      <c r="BB465" s="51" t="str">
        <f>IF(OR($AZ465="", BA442=""), "", IFERROR(INDEX(Budgets!$V$28:$AG$52, MATCH($AZ465, Budgets!$D$28:$D$52, 0), MATCH(BA442, Budgets!$V$27:$AG$27, 0)), ""))</f>
        <v/>
      </c>
      <c r="BC465" s="51" t="str">
        <f>IF(OR($AZ465="", BA442=""), "", SUMIF('Actual Expenses &amp; Income'!$R$11:$R$3510, CONCATENATE($AZ465, " - ", BA442), 'Actual Expenses &amp; Income'!$F$11:$F$3510))</f>
        <v/>
      </c>
      <c r="BD465" s="51" t="str">
        <f>IF(OR($AZ465="", BA442=""), "", IFERROR(INDEX(Budgets!$V$11:$AG$20, MATCH($AZ465, Budgets!$D$11:$D$20, 0), MATCH(BA442, Budgets!$V$10:$AG$10, 0)), ""))</f>
        <v/>
      </c>
    </row>
    <row r="466" spans="52:56" hidden="1" x14ac:dyDescent="0.25">
      <c r="AZ466" s="12" t="str">
        <f>$AZ$86</f>
        <v/>
      </c>
      <c r="BA466" s="51" t="str">
        <f>IF(OR($AZ466="", BA442=""), "", SUMIF('Actual Expenses &amp; Income'!$R$11:$R$3510, CONCATENATE($AZ466, " - ", BA442), 'Actual Expenses &amp; Income'!$E$11:$E$3510))</f>
        <v/>
      </c>
      <c r="BB466" s="51" t="str">
        <f>IF(OR($AZ466="", BA442=""), "", IFERROR(INDEX(Budgets!$V$28:$AG$52, MATCH($AZ466, Budgets!$D$28:$D$52, 0), MATCH(BA442, Budgets!$V$27:$AG$27, 0)), ""))</f>
        <v/>
      </c>
      <c r="BC466" s="51" t="str">
        <f>IF(OR($AZ466="", BA442=""), "", SUMIF('Actual Expenses &amp; Income'!$R$11:$R$3510, CONCATENATE($AZ466, " - ", BA442), 'Actual Expenses &amp; Income'!$F$11:$F$3510))</f>
        <v/>
      </c>
      <c r="BD466" s="51" t="str">
        <f>IF(OR($AZ466="", BA442=""), "", IFERROR(INDEX(Budgets!$V$11:$AG$20, MATCH($AZ466, Budgets!$D$11:$D$20, 0), MATCH(BA442, Budgets!$V$10:$AG$10, 0)), ""))</f>
        <v/>
      </c>
    </row>
    <row r="467" spans="52:56" hidden="1" x14ac:dyDescent="0.25">
      <c r="AZ467" s="12" t="str">
        <f>$AZ$87</f>
        <v/>
      </c>
      <c r="BA467" s="51" t="str">
        <f>IF(OR($AZ467="", BA442=""), "", SUMIF('Actual Expenses &amp; Income'!$R$11:$R$3510, CONCATENATE($AZ467, " - ", BA442), 'Actual Expenses &amp; Income'!$E$11:$E$3510))</f>
        <v/>
      </c>
      <c r="BB467" s="51" t="str">
        <f>IF(OR($AZ467="", BA442=""), "", IFERROR(INDEX(Budgets!$V$28:$AG$52, MATCH($AZ467, Budgets!$D$28:$D$52, 0), MATCH(BA442, Budgets!$V$27:$AG$27, 0)), ""))</f>
        <v/>
      </c>
      <c r="BC467" s="51" t="str">
        <f>IF(OR($AZ467="", BA442=""), "", SUMIF('Actual Expenses &amp; Income'!$R$11:$R$3510, CONCATENATE($AZ467, " - ", BA442), 'Actual Expenses &amp; Income'!$F$11:$F$3510))</f>
        <v/>
      </c>
      <c r="BD467" s="51" t="str">
        <f>IF(OR($AZ467="", BA442=""), "", IFERROR(INDEX(Budgets!$V$11:$AG$20, MATCH($AZ467, Budgets!$D$11:$D$20, 0), MATCH(BA442, Budgets!$V$10:$AG$10, 0)), ""))</f>
        <v/>
      </c>
    </row>
    <row r="468" spans="52:56" hidden="1" x14ac:dyDescent="0.25">
      <c r="AZ468" s="12" t="str">
        <f>$AZ$88</f>
        <v/>
      </c>
      <c r="BA468" s="51" t="str">
        <f>IF(OR($AZ468="", BA442=""), "", SUMIF('Actual Expenses &amp; Income'!$R$11:$R$3510, CONCATENATE($AZ468, " - ", BA442), 'Actual Expenses &amp; Income'!$E$11:$E$3510))</f>
        <v/>
      </c>
      <c r="BB468" s="51" t="str">
        <f>IF(OR($AZ468="", BA442=""), "", IFERROR(INDEX(Budgets!$V$28:$AG$52, MATCH($AZ468, Budgets!$D$28:$D$52, 0), MATCH(BA442, Budgets!$V$27:$AG$27, 0)), ""))</f>
        <v/>
      </c>
      <c r="BC468" s="51" t="str">
        <f>IF(OR($AZ468="", BA442=""), "", SUMIF('Actual Expenses &amp; Income'!$R$11:$R$3510, CONCATENATE($AZ468, " - ", BA442), 'Actual Expenses &amp; Income'!$F$11:$F$3510))</f>
        <v/>
      </c>
      <c r="BD468" s="51" t="str">
        <f>IF(OR($AZ468="", BA442=""), "", IFERROR(INDEX(Budgets!$V$11:$AG$20, MATCH($AZ468, Budgets!$D$11:$D$20, 0), MATCH(BA442, Budgets!$V$10:$AG$10, 0)), ""))</f>
        <v/>
      </c>
    </row>
    <row r="469" spans="52:56" hidden="1" x14ac:dyDescent="0.25">
      <c r="AZ469" s="12" t="str">
        <f>$AZ$89</f>
        <v/>
      </c>
      <c r="BA469" s="51" t="str">
        <f>IF(OR($AZ469="", BA442=""), "", SUMIF('Actual Expenses &amp; Income'!$R$11:$R$3510, CONCATENATE($AZ469, " - ", BA442), 'Actual Expenses &amp; Income'!$E$11:$E$3510))</f>
        <v/>
      </c>
      <c r="BB469" s="51" t="str">
        <f>IF(OR($AZ469="", BA442=""), "", IFERROR(INDEX(Budgets!$V$28:$AG$52, MATCH($AZ469, Budgets!$D$28:$D$52, 0), MATCH(BA442, Budgets!$V$27:$AG$27, 0)), ""))</f>
        <v/>
      </c>
      <c r="BC469" s="51" t="str">
        <f>IF(OR($AZ469="", BA442=""), "", SUMIF('Actual Expenses &amp; Income'!$R$11:$R$3510, CONCATENATE($AZ469, " - ", BA442), 'Actual Expenses &amp; Income'!$F$11:$F$3510))</f>
        <v/>
      </c>
      <c r="BD469" s="51" t="str">
        <f>IF(OR($AZ469="", BA442=""), "", IFERROR(INDEX(Budgets!$V$11:$AG$20, MATCH($AZ469, Budgets!$D$11:$D$20, 0), MATCH(BA442, Budgets!$V$10:$AG$10, 0)), ""))</f>
        <v/>
      </c>
    </row>
    <row r="470" spans="52:56" hidden="1" x14ac:dyDescent="0.25">
      <c r="AZ470" s="12" t="str">
        <f>$AZ$90</f>
        <v/>
      </c>
      <c r="BA470" s="51" t="str">
        <f>IF(OR($AZ470="", BA442=""), "", SUMIF('Actual Expenses &amp; Income'!$R$11:$R$3510, CONCATENATE($AZ470, " - ", BA442), 'Actual Expenses &amp; Income'!$E$11:$E$3510))</f>
        <v/>
      </c>
      <c r="BB470" s="51" t="str">
        <f>IF(OR($AZ470="", BA442=""), "", IFERROR(INDEX(Budgets!$V$28:$AG$52, MATCH($AZ470, Budgets!$D$28:$D$52, 0), MATCH(BA442, Budgets!$V$27:$AG$27, 0)), ""))</f>
        <v/>
      </c>
      <c r="BC470" s="51" t="str">
        <f>IF(OR($AZ470="", BA442=""), "", SUMIF('Actual Expenses &amp; Income'!$R$11:$R$3510, CONCATENATE($AZ470, " - ", BA442), 'Actual Expenses &amp; Income'!$F$11:$F$3510))</f>
        <v/>
      </c>
      <c r="BD470" s="51" t="str">
        <f>IF(OR($AZ470="", BA442=""), "", IFERROR(INDEX(Budgets!$V$11:$AG$20, MATCH($AZ470, Budgets!$D$11:$D$20, 0), MATCH(BA442, Budgets!$V$10:$AG$10, 0)), ""))</f>
        <v/>
      </c>
    </row>
    <row r="471" spans="52:56" hidden="1" x14ac:dyDescent="0.25">
      <c r="AZ471" s="12" t="str">
        <f>$AZ$91</f>
        <v/>
      </c>
      <c r="BA471" s="51" t="str">
        <f>IF(OR($AZ471="", BA442=""), "", SUMIF('Actual Expenses &amp; Income'!$R$11:$R$3510, CONCATENATE($AZ471, " - ", BA442), 'Actual Expenses &amp; Income'!$E$11:$E$3510))</f>
        <v/>
      </c>
      <c r="BB471" s="51" t="str">
        <f>IF(OR($AZ471="", BA442=""), "", IFERROR(INDEX(Budgets!$V$28:$AG$52, MATCH($AZ471, Budgets!$D$28:$D$52, 0), MATCH(BA442, Budgets!$V$27:$AG$27, 0)), ""))</f>
        <v/>
      </c>
      <c r="BC471" s="51" t="str">
        <f>IF(OR($AZ471="", BA442=""), "", SUMIF('Actual Expenses &amp; Income'!$R$11:$R$3510, CONCATENATE($AZ471, " - ", BA442), 'Actual Expenses &amp; Income'!$F$11:$F$3510))</f>
        <v/>
      </c>
      <c r="BD471" s="51" t="str">
        <f>IF(OR($AZ471="", BA442=""), "", IFERROR(INDEX(Budgets!$V$11:$AG$20, MATCH($AZ471, Budgets!$D$11:$D$20, 0), MATCH(BA442, Budgets!$V$10:$AG$10, 0)), ""))</f>
        <v/>
      </c>
    </row>
    <row r="472" spans="52:56" hidden="1" x14ac:dyDescent="0.25">
      <c r="AZ472" s="12" t="str">
        <f>$AZ$92</f>
        <v/>
      </c>
      <c r="BA472" s="51" t="str">
        <f>IF(OR($AZ472="", BA442=""), "", SUMIF('Actual Expenses &amp; Income'!$R$11:$R$3510, CONCATENATE($AZ472, " - ", BA442), 'Actual Expenses &amp; Income'!$E$11:$E$3510))</f>
        <v/>
      </c>
      <c r="BB472" s="51" t="str">
        <f>IF(OR($AZ472="", BA442=""), "", IFERROR(INDEX(Budgets!$V$28:$AG$52, MATCH($AZ472, Budgets!$D$28:$D$52, 0), MATCH(BA442, Budgets!$V$27:$AG$27, 0)), ""))</f>
        <v/>
      </c>
      <c r="BC472" s="51" t="str">
        <f>IF(OR($AZ472="", BA442=""), "", SUMIF('Actual Expenses &amp; Income'!$R$11:$R$3510, CONCATENATE($AZ472, " - ", BA442), 'Actual Expenses &amp; Income'!$F$11:$F$3510))</f>
        <v/>
      </c>
      <c r="BD472" s="51" t="str">
        <f>IF(OR($AZ472="", BA442=""), "", IFERROR(INDEX(Budgets!$V$11:$AG$20, MATCH($AZ472, Budgets!$D$11:$D$20, 0), MATCH(BA442, Budgets!$V$10:$AG$10, 0)), ""))</f>
        <v/>
      </c>
    </row>
    <row r="473" spans="52:56" hidden="1" x14ac:dyDescent="0.25">
      <c r="AZ473" s="12" t="str">
        <f>$AZ$93</f>
        <v/>
      </c>
      <c r="BA473" s="51" t="str">
        <f>IF(OR($AZ473="", BA442=""), "", SUMIF('Actual Expenses &amp; Income'!$R$11:$R$3510, CONCATENATE($AZ473, " - ", BA442), 'Actual Expenses &amp; Income'!$E$11:$E$3510))</f>
        <v/>
      </c>
      <c r="BB473" s="51" t="str">
        <f>IF(OR($AZ473="", BA442=""), "", IFERROR(INDEX(Budgets!$V$28:$AG$52, MATCH($AZ473, Budgets!$D$28:$D$52, 0), MATCH(BA442, Budgets!$V$27:$AG$27, 0)), ""))</f>
        <v/>
      </c>
      <c r="BC473" s="51" t="str">
        <f>IF(OR($AZ473="", BA442=""), "", SUMIF('Actual Expenses &amp; Income'!$R$11:$R$3510, CONCATENATE($AZ473, " - ", BA442), 'Actual Expenses &amp; Income'!$F$11:$F$3510))</f>
        <v/>
      </c>
      <c r="BD473" s="51" t="str">
        <f>IF(OR($AZ473="", BA442=""), "", IFERROR(INDEX(Budgets!$V$11:$AG$20, MATCH($AZ473, Budgets!$D$11:$D$20, 0), MATCH(BA442, Budgets!$V$10:$AG$10, 0)), ""))</f>
        <v/>
      </c>
    </row>
    <row r="474" spans="52:56" hidden="1" x14ac:dyDescent="0.25">
      <c r="AZ474" s="12" t="str">
        <f>$AZ$94</f>
        <v/>
      </c>
      <c r="BA474" s="51" t="str">
        <f>IF(OR($AZ474="", BA442=""), "", SUMIF('Actual Expenses &amp; Income'!$R$11:$R$3510, CONCATENATE($AZ474, " - ", BA442), 'Actual Expenses &amp; Income'!$E$11:$E$3510))</f>
        <v/>
      </c>
      <c r="BB474" s="51" t="str">
        <f>IF(OR($AZ474="", BA442=""), "", IFERROR(INDEX(Budgets!$V$28:$AG$52, MATCH($AZ474, Budgets!$D$28:$D$52, 0), MATCH(BA442, Budgets!$V$27:$AG$27, 0)), ""))</f>
        <v/>
      </c>
      <c r="BC474" s="51" t="str">
        <f>IF(OR($AZ474="", BA442=""), "", SUMIF('Actual Expenses &amp; Income'!$R$11:$R$3510, CONCATENATE($AZ474, " - ", BA442), 'Actual Expenses &amp; Income'!$F$11:$F$3510))</f>
        <v/>
      </c>
      <c r="BD474" s="51" t="str">
        <f>IF(OR($AZ474="", BA442=""), "", IFERROR(INDEX(Budgets!$V$11:$AG$20, MATCH($AZ474, Budgets!$D$11:$D$20, 0), MATCH(BA442, Budgets!$V$10:$AG$10, 0)), ""))</f>
        <v/>
      </c>
    </row>
    <row r="475" spans="52:56" hidden="1" x14ac:dyDescent="0.25">
      <c r="AZ475" s="12" t="str">
        <f>$AZ$95</f>
        <v/>
      </c>
      <c r="BA475" s="51" t="str">
        <f>IF(OR($AZ475="", BA442=""), "", SUMIF('Actual Expenses &amp; Income'!$R$11:$R$3510, CONCATENATE($AZ475, " - ", BA442), 'Actual Expenses &amp; Income'!$E$11:$E$3510))</f>
        <v/>
      </c>
      <c r="BB475" s="51" t="str">
        <f>IF(OR($AZ475="", BA442=""), "", IFERROR(INDEX(Budgets!$V$28:$AG$52, MATCH($AZ475, Budgets!$D$28:$D$52, 0), MATCH(BA442, Budgets!$V$27:$AG$27, 0)), ""))</f>
        <v/>
      </c>
      <c r="BC475" s="51" t="str">
        <f>IF(OR($AZ475="", BA442=""), "", SUMIF('Actual Expenses &amp; Income'!$R$11:$R$3510, CONCATENATE($AZ475, " - ", BA442), 'Actual Expenses &amp; Income'!$F$11:$F$3510))</f>
        <v/>
      </c>
      <c r="BD475" s="51" t="str">
        <f>IF(OR($AZ475="", BA442=""), "", IFERROR(INDEX(Budgets!$V$11:$AG$20, MATCH($AZ475, Budgets!$D$11:$D$20, 0), MATCH(BA442, Budgets!$V$10:$AG$10, 0)), ""))</f>
        <v/>
      </c>
    </row>
    <row r="476" spans="52:56" hidden="1" x14ac:dyDescent="0.25">
      <c r="AZ476" s="12" t="str">
        <f>$AZ$96</f>
        <v/>
      </c>
      <c r="BA476" s="51" t="str">
        <f>IF(OR($AZ476="", BA442=""), "", SUMIF('Actual Expenses &amp; Income'!$R$11:$R$3510, CONCATENATE($AZ476, " - ", BA442), 'Actual Expenses &amp; Income'!$E$11:$E$3510))</f>
        <v/>
      </c>
      <c r="BB476" s="51" t="str">
        <f>IF(OR($AZ476="", BA442=""), "", IFERROR(INDEX(Budgets!$V$28:$AG$52, MATCH($AZ476, Budgets!$D$28:$D$52, 0), MATCH(BA442, Budgets!$V$27:$AG$27, 0)), ""))</f>
        <v/>
      </c>
      <c r="BC476" s="51" t="str">
        <f>IF(OR($AZ476="", BA442=""), "", SUMIF('Actual Expenses &amp; Income'!$R$11:$R$3510, CONCATENATE($AZ476, " - ", BA442), 'Actual Expenses &amp; Income'!$F$11:$F$3510))</f>
        <v/>
      </c>
      <c r="BD476" s="51" t="str">
        <f>IF(OR($AZ476="", BA442=""), "", IFERROR(INDEX(Budgets!$V$11:$AG$20, MATCH($AZ476, Budgets!$D$11:$D$20, 0), MATCH(BA442, Budgets!$V$10:$AG$10, 0)), ""))</f>
        <v/>
      </c>
    </row>
    <row r="477" spans="52:56" hidden="1" x14ac:dyDescent="0.25">
      <c r="AZ477" s="12" t="str">
        <f>$AZ$97</f>
        <v/>
      </c>
      <c r="BA477" s="51" t="str">
        <f>IF(OR($AZ477="", BA442=""), "", SUMIF('Actual Expenses &amp; Income'!$R$11:$R$3510, CONCATENATE($AZ477, " - ", BA442), 'Actual Expenses &amp; Income'!$E$11:$E$3510))</f>
        <v/>
      </c>
      <c r="BB477" s="51" t="str">
        <f>IF(OR($AZ477="", BA442=""), "", IFERROR(INDEX(Budgets!$V$28:$AG$52, MATCH($AZ477, Budgets!$D$28:$D$52, 0), MATCH(BA442, Budgets!$V$27:$AG$27, 0)), ""))</f>
        <v/>
      </c>
      <c r="BC477" s="51" t="str">
        <f>IF(OR($AZ477="", BA442=""), "", SUMIF('Actual Expenses &amp; Income'!$R$11:$R$3510, CONCATENATE($AZ477, " - ", BA442), 'Actual Expenses &amp; Income'!$F$11:$F$3510))</f>
        <v/>
      </c>
      <c r="BD477" s="51" t="str">
        <f>IF(OR($AZ477="", BA442=""), "", IFERROR(INDEX(Budgets!$V$11:$AG$20, MATCH($AZ477, Budgets!$D$11:$D$20, 0), MATCH(BA442, Budgets!$V$10:$AG$10, 0)), ""))</f>
        <v/>
      </c>
    </row>
    <row r="478" spans="52:56" hidden="1" x14ac:dyDescent="0.25">
      <c r="AZ478" s="13" t="str">
        <f>$AZ$98</f>
        <v/>
      </c>
      <c r="BA478" s="52" t="str">
        <f>IF(OR($AZ478="", BA442=""), "", SUMIF('Actual Expenses &amp; Income'!$R$11:$R$3510, CONCATENATE($AZ478, " - ", BA442), 'Actual Expenses &amp; Income'!$E$11:$E$3510))</f>
        <v/>
      </c>
      <c r="BB478" s="52" t="str">
        <f>IF(OR($AZ478="", BA442=""), "", IFERROR(INDEX(Budgets!$V$28:$AG$52, MATCH($AZ478, Budgets!$D$28:$D$52, 0), MATCH(BA442, Budgets!$V$27:$AG$27, 0)), ""))</f>
        <v/>
      </c>
      <c r="BC478" s="52" t="str">
        <f>IF(OR($AZ478="", BA442=""), "", SUMIF('Actual Expenses &amp; Income'!$R$11:$R$3510, CONCATENATE($AZ478, " - ", BA442), 'Actual Expenses &amp; Income'!$F$11:$F$3510))</f>
        <v/>
      </c>
      <c r="BD478" s="52" t="str">
        <f>IF(OR($AZ478="", BA442=""), "", IFERROR(INDEX(Budgets!$V$11:$AG$20, MATCH($AZ478, Budgets!$D$11:$D$20, 0), MATCH(BA442, Budgets!$V$10:$AG$10, 0)), ""))</f>
        <v/>
      </c>
    </row>
    <row r="479" spans="52:56" hidden="1" x14ac:dyDescent="0.25"/>
    <row r="480" spans="52:56" hidden="1" x14ac:dyDescent="0.25">
      <c r="BA480" s="207" t="str">
        <f>$AZ$17</f>
        <v/>
      </c>
      <c r="BB480" s="208"/>
      <c r="BC480" s="208"/>
      <c r="BD480" s="209"/>
    </row>
    <row r="481" spans="52:56" hidden="1" x14ac:dyDescent="0.25">
      <c r="BA481" s="10" t="s">
        <v>18</v>
      </c>
      <c r="BB481" s="10" t="s">
        <v>44</v>
      </c>
      <c r="BC481" s="10" t="s">
        <v>4</v>
      </c>
      <c r="BD481" s="10" t="s">
        <v>43</v>
      </c>
    </row>
    <row r="482" spans="52:56" hidden="1" x14ac:dyDescent="0.25">
      <c r="AZ482" s="11" t="str">
        <f>$AZ$64</f>
        <v/>
      </c>
      <c r="BA482" s="50" t="str">
        <f>IF(OR($AZ482="", BA480=""), "", SUMIF('Actual Expenses &amp; Income'!$R$11:$R$3510, CONCATENATE($AZ482, " - ", BA480), 'Actual Expenses &amp; Income'!$E$11:$E$3510))</f>
        <v/>
      </c>
      <c r="BB482" s="50" t="str">
        <f>IF(OR($AZ482="", BA480=""), "", IFERROR(INDEX(Budgets!$V$28:$AG$52, MATCH($AZ482, Budgets!$D$28:$D$52, 0), MATCH(BA480, Budgets!$V$27:$AG$27, 0)), ""))</f>
        <v/>
      </c>
      <c r="BC482" s="50" t="str">
        <f>IF(OR($AZ482="", BA480=""), "", SUMIF('Actual Expenses &amp; Income'!$R$11:$R$3510, CONCATENATE($AZ482, " - ", BA480), 'Actual Expenses &amp; Income'!$F$11:$F$3510))</f>
        <v/>
      </c>
      <c r="BD482" s="50" t="str">
        <f>IF(OR($AZ482="", BA480=""), "", IFERROR(INDEX(Budgets!$V$11:$AG$20, MATCH($AZ482, Budgets!$D$11:$D$20, 0), MATCH(BA480, Budgets!$V$10:$AG$10, 0)), ""))</f>
        <v/>
      </c>
    </row>
    <row r="483" spans="52:56" hidden="1" x14ac:dyDescent="0.25">
      <c r="AZ483" s="12" t="str">
        <f>$AZ$65</f>
        <v/>
      </c>
      <c r="BA483" s="51" t="str">
        <f>IF(OR($AZ483="", BA480=""), "", SUMIF('Actual Expenses &amp; Income'!$R$11:$R$3510, CONCATENATE($AZ483, " - ", BA480), 'Actual Expenses &amp; Income'!$E$11:$E$3510))</f>
        <v/>
      </c>
      <c r="BB483" s="51" t="str">
        <f>IF(OR($AZ483="", BA480=""), "", IFERROR(INDEX(Budgets!$V$28:$AG$52, MATCH($AZ483, Budgets!$D$28:$D$52, 0), MATCH(BA480, Budgets!$V$27:$AG$27, 0)), ""))</f>
        <v/>
      </c>
      <c r="BC483" s="51" t="str">
        <f>IF(OR($AZ483="", BA480=""), "", SUMIF('Actual Expenses &amp; Income'!$R$11:$R$3510, CONCATENATE($AZ483, " - ", BA480), 'Actual Expenses &amp; Income'!$F$11:$F$3510))</f>
        <v/>
      </c>
      <c r="BD483" s="51" t="str">
        <f>IF(OR($AZ483="", BA480=""), "", IFERROR(INDEX(Budgets!$V$11:$AG$20, MATCH($AZ483, Budgets!$D$11:$D$20, 0), MATCH(BA480, Budgets!$V$10:$AG$10, 0)), ""))</f>
        <v/>
      </c>
    </row>
    <row r="484" spans="52:56" hidden="1" x14ac:dyDescent="0.25">
      <c r="AZ484" s="12" t="str">
        <f>$AZ$66</f>
        <v/>
      </c>
      <c r="BA484" s="51" t="str">
        <f>IF(OR($AZ484="", BA480=""), "", SUMIF('Actual Expenses &amp; Income'!$R$11:$R$3510, CONCATENATE($AZ484, " - ", BA480), 'Actual Expenses &amp; Income'!$E$11:$E$3510))</f>
        <v/>
      </c>
      <c r="BB484" s="51" t="str">
        <f>IF(OR($AZ484="", BA480=""), "", IFERROR(INDEX(Budgets!$V$28:$AG$52, MATCH($AZ484, Budgets!$D$28:$D$52, 0), MATCH(BA480, Budgets!$V$27:$AG$27, 0)), ""))</f>
        <v/>
      </c>
      <c r="BC484" s="51" t="str">
        <f>IF(OR($AZ484="", BA480=""), "", SUMIF('Actual Expenses &amp; Income'!$R$11:$R$3510, CONCATENATE($AZ484, " - ", BA480), 'Actual Expenses &amp; Income'!$F$11:$F$3510))</f>
        <v/>
      </c>
      <c r="BD484" s="51" t="str">
        <f>IF(OR($AZ484="", BA480=""), "", IFERROR(INDEX(Budgets!$V$11:$AG$20, MATCH($AZ484, Budgets!$D$11:$D$20, 0), MATCH(BA480, Budgets!$V$10:$AG$10, 0)), ""))</f>
        <v/>
      </c>
    </row>
    <row r="485" spans="52:56" hidden="1" x14ac:dyDescent="0.25">
      <c r="AZ485" s="12" t="str">
        <f>$AZ$67</f>
        <v/>
      </c>
      <c r="BA485" s="51" t="str">
        <f>IF(OR($AZ485="", BA480=""), "", SUMIF('Actual Expenses &amp; Income'!$R$11:$R$3510, CONCATENATE($AZ485, " - ", BA480), 'Actual Expenses &amp; Income'!$E$11:$E$3510))</f>
        <v/>
      </c>
      <c r="BB485" s="51" t="str">
        <f>IF(OR($AZ485="", BA480=""), "", IFERROR(INDEX(Budgets!$V$28:$AG$52, MATCH($AZ485, Budgets!$D$28:$D$52, 0), MATCH(BA480, Budgets!$V$27:$AG$27, 0)), ""))</f>
        <v/>
      </c>
      <c r="BC485" s="51" t="str">
        <f>IF(OR($AZ485="", BA480=""), "", SUMIF('Actual Expenses &amp; Income'!$R$11:$R$3510, CONCATENATE($AZ485, " - ", BA480), 'Actual Expenses &amp; Income'!$F$11:$F$3510))</f>
        <v/>
      </c>
      <c r="BD485" s="51" t="str">
        <f>IF(OR($AZ485="", BA480=""), "", IFERROR(INDEX(Budgets!$V$11:$AG$20, MATCH($AZ485, Budgets!$D$11:$D$20, 0), MATCH(BA480, Budgets!$V$10:$AG$10, 0)), ""))</f>
        <v/>
      </c>
    </row>
    <row r="486" spans="52:56" hidden="1" x14ac:dyDescent="0.25">
      <c r="AZ486" s="12" t="str">
        <f>$AZ$68</f>
        <v/>
      </c>
      <c r="BA486" s="51" t="str">
        <f>IF(OR($AZ486="", BA480=""), "", SUMIF('Actual Expenses &amp; Income'!$R$11:$R$3510, CONCATENATE($AZ486, " - ", BA480), 'Actual Expenses &amp; Income'!$E$11:$E$3510))</f>
        <v/>
      </c>
      <c r="BB486" s="51" t="str">
        <f>IF(OR($AZ486="", BA480=""), "", IFERROR(INDEX(Budgets!$V$28:$AG$52, MATCH($AZ486, Budgets!$D$28:$D$52, 0), MATCH(BA480, Budgets!$V$27:$AG$27, 0)), ""))</f>
        <v/>
      </c>
      <c r="BC486" s="51" t="str">
        <f>IF(OR($AZ486="", BA480=""), "", SUMIF('Actual Expenses &amp; Income'!$R$11:$R$3510, CONCATENATE($AZ486, " - ", BA480), 'Actual Expenses &amp; Income'!$F$11:$F$3510))</f>
        <v/>
      </c>
      <c r="BD486" s="51" t="str">
        <f>IF(OR($AZ486="", BA480=""), "", IFERROR(INDEX(Budgets!$V$11:$AG$20, MATCH($AZ486, Budgets!$D$11:$D$20, 0), MATCH(BA480, Budgets!$V$10:$AG$10, 0)), ""))</f>
        <v/>
      </c>
    </row>
    <row r="487" spans="52:56" hidden="1" x14ac:dyDescent="0.25">
      <c r="AZ487" s="12" t="str">
        <f>$AZ$69</f>
        <v/>
      </c>
      <c r="BA487" s="51" t="str">
        <f>IF(OR($AZ487="", BA480=""), "", SUMIF('Actual Expenses &amp; Income'!$R$11:$R$3510, CONCATENATE($AZ487, " - ", BA480), 'Actual Expenses &amp; Income'!$E$11:$E$3510))</f>
        <v/>
      </c>
      <c r="BB487" s="51" t="str">
        <f>IF(OR($AZ487="", BA480=""), "", IFERROR(INDEX(Budgets!$V$28:$AG$52, MATCH($AZ487, Budgets!$D$28:$D$52, 0), MATCH(BA480, Budgets!$V$27:$AG$27, 0)), ""))</f>
        <v/>
      </c>
      <c r="BC487" s="51" t="str">
        <f>IF(OR($AZ487="", BA480=""), "", SUMIF('Actual Expenses &amp; Income'!$R$11:$R$3510, CONCATENATE($AZ487, " - ", BA480), 'Actual Expenses &amp; Income'!$F$11:$F$3510))</f>
        <v/>
      </c>
      <c r="BD487" s="51" t="str">
        <f>IF(OR($AZ487="", BA480=""), "", IFERROR(INDEX(Budgets!$V$11:$AG$20, MATCH($AZ487, Budgets!$D$11:$D$20, 0), MATCH(BA480, Budgets!$V$10:$AG$10, 0)), ""))</f>
        <v/>
      </c>
    </row>
    <row r="488" spans="52:56" hidden="1" x14ac:dyDescent="0.25">
      <c r="AZ488" s="12" t="str">
        <f>$AZ$70</f>
        <v/>
      </c>
      <c r="BA488" s="51" t="str">
        <f>IF(OR($AZ488="", BA480=""), "", SUMIF('Actual Expenses &amp; Income'!$R$11:$R$3510, CONCATENATE($AZ488, " - ", BA480), 'Actual Expenses &amp; Income'!$E$11:$E$3510))</f>
        <v/>
      </c>
      <c r="BB488" s="51" t="str">
        <f>IF(OR($AZ488="", BA480=""), "", IFERROR(INDEX(Budgets!$V$28:$AG$52, MATCH($AZ488, Budgets!$D$28:$D$52, 0), MATCH(BA480, Budgets!$V$27:$AG$27, 0)), ""))</f>
        <v/>
      </c>
      <c r="BC488" s="51" t="str">
        <f>IF(OR($AZ488="", BA480=""), "", SUMIF('Actual Expenses &amp; Income'!$R$11:$R$3510, CONCATENATE($AZ488, " - ", BA480), 'Actual Expenses &amp; Income'!$F$11:$F$3510))</f>
        <v/>
      </c>
      <c r="BD488" s="51" t="str">
        <f>IF(OR($AZ488="", BA480=""), "", IFERROR(INDEX(Budgets!$V$11:$AG$20, MATCH($AZ488, Budgets!$D$11:$D$20, 0), MATCH(BA480, Budgets!$V$10:$AG$10, 0)), ""))</f>
        <v/>
      </c>
    </row>
    <row r="489" spans="52:56" hidden="1" x14ac:dyDescent="0.25">
      <c r="AZ489" s="12" t="str">
        <f>$AZ$71</f>
        <v/>
      </c>
      <c r="BA489" s="51" t="str">
        <f>IF(OR($AZ489="", BA480=""), "", SUMIF('Actual Expenses &amp; Income'!$R$11:$R$3510, CONCATENATE($AZ489, " - ", BA480), 'Actual Expenses &amp; Income'!$E$11:$E$3510))</f>
        <v/>
      </c>
      <c r="BB489" s="51" t="str">
        <f>IF(OR($AZ489="", BA480=""), "", IFERROR(INDEX(Budgets!$V$28:$AG$52, MATCH($AZ489, Budgets!$D$28:$D$52, 0), MATCH(BA480, Budgets!$V$27:$AG$27, 0)), ""))</f>
        <v/>
      </c>
      <c r="BC489" s="51" t="str">
        <f>IF(OR($AZ489="", BA480=""), "", SUMIF('Actual Expenses &amp; Income'!$R$11:$R$3510, CONCATENATE($AZ489, " - ", BA480), 'Actual Expenses &amp; Income'!$F$11:$F$3510))</f>
        <v/>
      </c>
      <c r="BD489" s="51" t="str">
        <f>IF(OR($AZ489="", BA480=""), "", IFERROR(INDEX(Budgets!$V$11:$AG$20, MATCH($AZ489, Budgets!$D$11:$D$20, 0), MATCH(BA480, Budgets!$V$10:$AG$10, 0)), ""))</f>
        <v/>
      </c>
    </row>
    <row r="490" spans="52:56" hidden="1" x14ac:dyDescent="0.25">
      <c r="AZ490" s="12" t="str">
        <f>$AZ$72</f>
        <v/>
      </c>
      <c r="BA490" s="51" t="str">
        <f>IF(OR($AZ490="", BA480=""), "", SUMIF('Actual Expenses &amp; Income'!$R$11:$R$3510, CONCATENATE($AZ490, " - ", BA480), 'Actual Expenses &amp; Income'!$E$11:$E$3510))</f>
        <v/>
      </c>
      <c r="BB490" s="51" t="str">
        <f>IF(OR($AZ490="", BA480=""), "", IFERROR(INDEX(Budgets!$V$28:$AG$52, MATCH($AZ490, Budgets!$D$28:$D$52, 0), MATCH(BA480, Budgets!$V$27:$AG$27, 0)), ""))</f>
        <v/>
      </c>
      <c r="BC490" s="51" t="str">
        <f>IF(OR($AZ490="", BA480=""), "", SUMIF('Actual Expenses &amp; Income'!$R$11:$R$3510, CONCATENATE($AZ490, " - ", BA480), 'Actual Expenses &amp; Income'!$F$11:$F$3510))</f>
        <v/>
      </c>
      <c r="BD490" s="51" t="str">
        <f>IF(OR($AZ490="", BA480=""), "", IFERROR(INDEX(Budgets!$V$11:$AG$20, MATCH($AZ490, Budgets!$D$11:$D$20, 0), MATCH(BA480, Budgets!$V$10:$AG$10, 0)), ""))</f>
        <v/>
      </c>
    </row>
    <row r="491" spans="52:56" hidden="1" x14ac:dyDescent="0.25">
      <c r="AZ491" s="13" t="str">
        <f>$AZ$73</f>
        <v/>
      </c>
      <c r="BA491" s="51" t="str">
        <f>IF(OR($AZ491="", BA480=""), "", SUMIF('Actual Expenses &amp; Income'!$R$11:$R$3510, CONCATENATE($AZ491, " - ", BA480), 'Actual Expenses &amp; Income'!$E$11:$E$3510))</f>
        <v/>
      </c>
      <c r="BB491" s="51" t="str">
        <f>IF(OR($AZ491="", BA480=""), "", IFERROR(INDEX(Budgets!$V$28:$AG$52, MATCH($AZ491, Budgets!$D$28:$D$52, 0), MATCH(BA480, Budgets!$V$27:$AG$27, 0)), ""))</f>
        <v/>
      </c>
      <c r="BC491" s="51" t="str">
        <f>IF(OR($AZ491="", BA480=""), "", SUMIF('Actual Expenses &amp; Income'!$R$11:$R$3510, CONCATENATE($AZ491, " - ", BA480), 'Actual Expenses &amp; Income'!$F$11:$F$3510))</f>
        <v/>
      </c>
      <c r="BD491" s="51" t="str">
        <f>IF(OR($AZ491="", BA480=""), "", IFERROR(INDEX(Budgets!$V$11:$AG$20, MATCH($AZ491, Budgets!$D$11:$D$20, 0), MATCH(BA480, Budgets!$V$10:$AG$10, 0)), ""))</f>
        <v/>
      </c>
    </row>
    <row r="492" spans="52:56" hidden="1" x14ac:dyDescent="0.25">
      <c r="AZ492" s="11" t="str">
        <f>$AZ$74</f>
        <v/>
      </c>
      <c r="BA492" s="51" t="str">
        <f>IF(OR($AZ492="", BA480=""), "", SUMIF('Actual Expenses &amp; Income'!$R$11:$R$3510, CONCATENATE($AZ492, " - ", BA480), 'Actual Expenses &amp; Income'!$E$11:$E$3510))</f>
        <v/>
      </c>
      <c r="BB492" s="51" t="str">
        <f>IF(OR($AZ492="", BA480=""), "", IFERROR(INDEX(Budgets!$V$28:$AG$52, MATCH($AZ492, Budgets!$D$28:$D$52, 0), MATCH(BA480, Budgets!$V$27:$AG$27, 0)), ""))</f>
        <v/>
      </c>
      <c r="BC492" s="51" t="str">
        <f>IF(OR($AZ492="", BA480=""), "", SUMIF('Actual Expenses &amp; Income'!$R$11:$R$3510, CONCATENATE($AZ492, " - ", BA480), 'Actual Expenses &amp; Income'!$F$11:$F$3510))</f>
        <v/>
      </c>
      <c r="BD492" s="51" t="str">
        <f>IF(OR($AZ492="", BA480=""), "", IFERROR(INDEX(Budgets!$V$11:$AG$20, MATCH($AZ492, Budgets!$D$11:$D$20, 0), MATCH(BA480, Budgets!$V$10:$AG$10, 0)), ""))</f>
        <v/>
      </c>
    </row>
    <row r="493" spans="52:56" hidden="1" x14ac:dyDescent="0.25">
      <c r="AZ493" s="12" t="str">
        <f>$AZ$75</f>
        <v/>
      </c>
      <c r="BA493" s="51" t="str">
        <f>IF(OR($AZ493="", BA480=""), "", SUMIF('Actual Expenses &amp; Income'!$R$11:$R$3510, CONCATENATE($AZ493, " - ", BA480), 'Actual Expenses &amp; Income'!$E$11:$E$3510))</f>
        <v/>
      </c>
      <c r="BB493" s="51" t="str">
        <f>IF(OR($AZ493="", BA480=""), "", IFERROR(INDEX(Budgets!$V$28:$AG$52, MATCH($AZ493, Budgets!$D$28:$D$52, 0), MATCH(BA480, Budgets!$V$27:$AG$27, 0)), ""))</f>
        <v/>
      </c>
      <c r="BC493" s="51" t="str">
        <f>IF(OR($AZ493="", BA480=""), "", SUMIF('Actual Expenses &amp; Income'!$R$11:$R$3510, CONCATENATE($AZ493, " - ", BA480), 'Actual Expenses &amp; Income'!$F$11:$F$3510))</f>
        <v/>
      </c>
      <c r="BD493" s="51" t="str">
        <f>IF(OR($AZ493="", BA480=""), "", IFERROR(INDEX(Budgets!$V$11:$AG$20, MATCH($AZ493, Budgets!$D$11:$D$20, 0), MATCH(BA480, Budgets!$V$10:$AG$10, 0)), ""))</f>
        <v/>
      </c>
    </row>
    <row r="494" spans="52:56" hidden="1" x14ac:dyDescent="0.25">
      <c r="AZ494" s="12" t="str">
        <f>$AZ$76</f>
        <v/>
      </c>
      <c r="BA494" s="51" t="str">
        <f>IF(OR($AZ494="", BA480=""), "", SUMIF('Actual Expenses &amp; Income'!$R$11:$R$3510, CONCATENATE($AZ494, " - ", BA480), 'Actual Expenses &amp; Income'!$E$11:$E$3510))</f>
        <v/>
      </c>
      <c r="BB494" s="51" t="str">
        <f>IF(OR($AZ494="", BA480=""), "", IFERROR(INDEX(Budgets!$V$28:$AG$52, MATCH($AZ494, Budgets!$D$28:$D$52, 0), MATCH(BA480, Budgets!$V$27:$AG$27, 0)), ""))</f>
        <v/>
      </c>
      <c r="BC494" s="51" t="str">
        <f>IF(OR($AZ494="", BA480=""), "", SUMIF('Actual Expenses &amp; Income'!$R$11:$R$3510, CONCATENATE($AZ494, " - ", BA480), 'Actual Expenses &amp; Income'!$F$11:$F$3510))</f>
        <v/>
      </c>
      <c r="BD494" s="51" t="str">
        <f>IF(OR($AZ494="", BA480=""), "", IFERROR(INDEX(Budgets!$V$11:$AG$20, MATCH($AZ494, Budgets!$D$11:$D$20, 0), MATCH(BA480, Budgets!$V$10:$AG$10, 0)), ""))</f>
        <v/>
      </c>
    </row>
    <row r="495" spans="52:56" hidden="1" x14ac:dyDescent="0.25">
      <c r="AZ495" s="12" t="str">
        <f>$AZ$77</f>
        <v/>
      </c>
      <c r="BA495" s="51" t="str">
        <f>IF(OR($AZ495="", BA480=""), "", SUMIF('Actual Expenses &amp; Income'!$R$11:$R$3510, CONCATENATE($AZ495, " - ", BA480), 'Actual Expenses &amp; Income'!$E$11:$E$3510))</f>
        <v/>
      </c>
      <c r="BB495" s="51" t="str">
        <f>IF(OR($AZ495="", BA480=""), "", IFERROR(INDEX(Budgets!$V$28:$AG$52, MATCH($AZ495, Budgets!$D$28:$D$52, 0), MATCH(BA480, Budgets!$V$27:$AG$27, 0)), ""))</f>
        <v/>
      </c>
      <c r="BC495" s="51" t="str">
        <f>IF(OR($AZ495="", BA480=""), "", SUMIF('Actual Expenses &amp; Income'!$R$11:$R$3510, CONCATENATE($AZ495, " - ", BA480), 'Actual Expenses &amp; Income'!$F$11:$F$3510))</f>
        <v/>
      </c>
      <c r="BD495" s="51" t="str">
        <f>IF(OR($AZ495="", BA480=""), "", IFERROR(INDEX(Budgets!$V$11:$AG$20, MATCH($AZ495, Budgets!$D$11:$D$20, 0), MATCH(BA480, Budgets!$V$10:$AG$10, 0)), ""))</f>
        <v/>
      </c>
    </row>
    <row r="496" spans="52:56" hidden="1" x14ac:dyDescent="0.25">
      <c r="AZ496" s="12" t="str">
        <f>$AZ$78</f>
        <v/>
      </c>
      <c r="BA496" s="51" t="str">
        <f>IF(OR($AZ496="", BA480=""), "", SUMIF('Actual Expenses &amp; Income'!$R$11:$R$3510, CONCATENATE($AZ496, " - ", BA480), 'Actual Expenses &amp; Income'!$E$11:$E$3510))</f>
        <v/>
      </c>
      <c r="BB496" s="51" t="str">
        <f>IF(OR($AZ496="", BA480=""), "", IFERROR(INDEX(Budgets!$V$28:$AG$52, MATCH($AZ496, Budgets!$D$28:$D$52, 0), MATCH(BA480, Budgets!$V$27:$AG$27, 0)), ""))</f>
        <v/>
      </c>
      <c r="BC496" s="51" t="str">
        <f>IF(OR($AZ496="", BA480=""), "", SUMIF('Actual Expenses &amp; Income'!$R$11:$R$3510, CONCATENATE($AZ496, " - ", BA480), 'Actual Expenses &amp; Income'!$F$11:$F$3510))</f>
        <v/>
      </c>
      <c r="BD496" s="51" t="str">
        <f>IF(OR($AZ496="", BA480=""), "", IFERROR(INDEX(Budgets!$V$11:$AG$20, MATCH($AZ496, Budgets!$D$11:$D$20, 0), MATCH(BA480, Budgets!$V$10:$AG$10, 0)), ""))</f>
        <v/>
      </c>
    </row>
    <row r="497" spans="52:56" hidden="1" x14ac:dyDescent="0.25">
      <c r="AZ497" s="12" t="str">
        <f>$AZ$79</f>
        <v/>
      </c>
      <c r="BA497" s="51" t="str">
        <f>IF(OR($AZ497="", BA480=""), "", SUMIF('Actual Expenses &amp; Income'!$R$11:$R$3510, CONCATENATE($AZ497, " - ", BA480), 'Actual Expenses &amp; Income'!$E$11:$E$3510))</f>
        <v/>
      </c>
      <c r="BB497" s="51" t="str">
        <f>IF(OR($AZ497="", BA480=""), "", IFERROR(INDEX(Budgets!$V$28:$AG$52, MATCH($AZ497, Budgets!$D$28:$D$52, 0), MATCH(BA480, Budgets!$V$27:$AG$27, 0)), ""))</f>
        <v/>
      </c>
      <c r="BC497" s="51" t="str">
        <f>IF(OR($AZ497="", BA480=""), "", SUMIF('Actual Expenses &amp; Income'!$R$11:$R$3510, CONCATENATE($AZ497, " - ", BA480), 'Actual Expenses &amp; Income'!$F$11:$F$3510))</f>
        <v/>
      </c>
      <c r="BD497" s="51" t="str">
        <f>IF(OR($AZ497="", BA480=""), "", IFERROR(INDEX(Budgets!$V$11:$AG$20, MATCH($AZ497, Budgets!$D$11:$D$20, 0), MATCH(BA480, Budgets!$V$10:$AG$10, 0)), ""))</f>
        <v/>
      </c>
    </row>
    <row r="498" spans="52:56" hidden="1" x14ac:dyDescent="0.25">
      <c r="AZ498" s="12" t="str">
        <f>$AZ$80</f>
        <v/>
      </c>
      <c r="BA498" s="51" t="str">
        <f>IF(OR($AZ498="", BA480=""), "", SUMIF('Actual Expenses &amp; Income'!$R$11:$R$3510, CONCATENATE($AZ498, " - ", BA480), 'Actual Expenses &amp; Income'!$E$11:$E$3510))</f>
        <v/>
      </c>
      <c r="BB498" s="51" t="str">
        <f>IF(OR($AZ498="", BA480=""), "", IFERROR(INDEX(Budgets!$V$28:$AG$52, MATCH($AZ498, Budgets!$D$28:$D$52, 0), MATCH(BA480, Budgets!$V$27:$AG$27, 0)), ""))</f>
        <v/>
      </c>
      <c r="BC498" s="51" t="str">
        <f>IF(OR($AZ498="", BA480=""), "", SUMIF('Actual Expenses &amp; Income'!$R$11:$R$3510, CONCATENATE($AZ498, " - ", BA480), 'Actual Expenses &amp; Income'!$F$11:$F$3510))</f>
        <v/>
      </c>
      <c r="BD498" s="51" t="str">
        <f>IF(OR($AZ498="", BA480=""), "", IFERROR(INDEX(Budgets!$V$11:$AG$20, MATCH($AZ498, Budgets!$D$11:$D$20, 0), MATCH(BA480, Budgets!$V$10:$AG$10, 0)), ""))</f>
        <v/>
      </c>
    </row>
    <row r="499" spans="52:56" hidden="1" x14ac:dyDescent="0.25">
      <c r="AZ499" s="12" t="str">
        <f>$AZ$81</f>
        <v/>
      </c>
      <c r="BA499" s="51" t="str">
        <f>IF(OR($AZ499="", BA480=""), "", SUMIF('Actual Expenses &amp; Income'!$R$11:$R$3510, CONCATENATE($AZ499, " - ", BA480), 'Actual Expenses &amp; Income'!$E$11:$E$3510))</f>
        <v/>
      </c>
      <c r="BB499" s="51" t="str">
        <f>IF(OR($AZ499="", BA480=""), "", IFERROR(INDEX(Budgets!$V$28:$AG$52, MATCH($AZ499, Budgets!$D$28:$D$52, 0), MATCH(BA480, Budgets!$V$27:$AG$27, 0)), ""))</f>
        <v/>
      </c>
      <c r="BC499" s="51" t="str">
        <f>IF(OR($AZ499="", BA480=""), "", SUMIF('Actual Expenses &amp; Income'!$R$11:$R$3510, CONCATENATE($AZ499, " - ", BA480), 'Actual Expenses &amp; Income'!$F$11:$F$3510))</f>
        <v/>
      </c>
      <c r="BD499" s="51" t="str">
        <f>IF(OR($AZ499="", BA480=""), "", IFERROR(INDEX(Budgets!$V$11:$AG$20, MATCH($AZ499, Budgets!$D$11:$D$20, 0), MATCH(BA480, Budgets!$V$10:$AG$10, 0)), ""))</f>
        <v/>
      </c>
    </row>
    <row r="500" spans="52:56" hidden="1" x14ac:dyDescent="0.25">
      <c r="AZ500" s="12" t="str">
        <f>$AZ$82</f>
        <v/>
      </c>
      <c r="BA500" s="51" t="str">
        <f>IF(OR($AZ500="", BA480=""), "", SUMIF('Actual Expenses &amp; Income'!$R$11:$R$3510, CONCATENATE($AZ500, " - ", BA480), 'Actual Expenses &amp; Income'!$E$11:$E$3510))</f>
        <v/>
      </c>
      <c r="BB500" s="51" t="str">
        <f>IF(OR($AZ500="", BA480=""), "", IFERROR(INDEX(Budgets!$V$28:$AG$52, MATCH($AZ500, Budgets!$D$28:$D$52, 0), MATCH(BA480, Budgets!$V$27:$AG$27, 0)), ""))</f>
        <v/>
      </c>
      <c r="BC500" s="51" t="str">
        <f>IF(OR($AZ500="", BA480=""), "", SUMIF('Actual Expenses &amp; Income'!$R$11:$R$3510, CONCATENATE($AZ500, " - ", BA480), 'Actual Expenses &amp; Income'!$F$11:$F$3510))</f>
        <v/>
      </c>
      <c r="BD500" s="51" t="str">
        <f>IF(OR($AZ500="", BA480=""), "", IFERROR(INDEX(Budgets!$V$11:$AG$20, MATCH($AZ500, Budgets!$D$11:$D$20, 0), MATCH(BA480, Budgets!$V$10:$AG$10, 0)), ""))</f>
        <v/>
      </c>
    </row>
    <row r="501" spans="52:56" hidden="1" x14ac:dyDescent="0.25">
      <c r="AZ501" s="12" t="str">
        <f>$AZ$83</f>
        <v/>
      </c>
      <c r="BA501" s="51" t="str">
        <f>IF(OR($AZ501="", BA480=""), "", SUMIF('Actual Expenses &amp; Income'!$R$11:$R$3510, CONCATENATE($AZ501, " - ", BA480), 'Actual Expenses &amp; Income'!$E$11:$E$3510))</f>
        <v/>
      </c>
      <c r="BB501" s="51" t="str">
        <f>IF(OR($AZ501="", BA480=""), "", IFERROR(INDEX(Budgets!$V$28:$AG$52, MATCH($AZ501, Budgets!$D$28:$D$52, 0), MATCH(BA480, Budgets!$V$27:$AG$27, 0)), ""))</f>
        <v/>
      </c>
      <c r="BC501" s="51" t="str">
        <f>IF(OR($AZ501="", BA480=""), "", SUMIF('Actual Expenses &amp; Income'!$R$11:$R$3510, CONCATENATE($AZ501, " - ", BA480), 'Actual Expenses &amp; Income'!$F$11:$F$3510))</f>
        <v/>
      </c>
      <c r="BD501" s="51" t="str">
        <f>IF(OR($AZ501="", BA480=""), "", IFERROR(INDEX(Budgets!$V$11:$AG$20, MATCH($AZ501, Budgets!$D$11:$D$20, 0), MATCH(BA480, Budgets!$V$10:$AG$10, 0)), ""))</f>
        <v/>
      </c>
    </row>
    <row r="502" spans="52:56" hidden="1" x14ac:dyDescent="0.25">
      <c r="AZ502" s="12" t="str">
        <f>$AZ$84</f>
        <v/>
      </c>
      <c r="BA502" s="51" t="str">
        <f>IF(OR($AZ502="", BA480=""), "", SUMIF('Actual Expenses &amp; Income'!$R$11:$R$3510, CONCATENATE($AZ502, " - ", BA480), 'Actual Expenses &amp; Income'!$E$11:$E$3510))</f>
        <v/>
      </c>
      <c r="BB502" s="51" t="str">
        <f>IF(OR($AZ502="", BA480=""), "", IFERROR(INDEX(Budgets!$V$28:$AG$52, MATCH($AZ502, Budgets!$D$28:$D$52, 0), MATCH(BA480, Budgets!$V$27:$AG$27, 0)), ""))</f>
        <v/>
      </c>
      <c r="BC502" s="51" t="str">
        <f>IF(OR($AZ502="", BA480=""), "", SUMIF('Actual Expenses &amp; Income'!$R$11:$R$3510, CONCATENATE($AZ502, " - ", BA480), 'Actual Expenses &amp; Income'!$F$11:$F$3510))</f>
        <v/>
      </c>
      <c r="BD502" s="51" t="str">
        <f>IF(OR($AZ502="", BA480=""), "", IFERROR(INDEX(Budgets!$V$11:$AG$20, MATCH($AZ502, Budgets!$D$11:$D$20, 0), MATCH(BA480, Budgets!$V$10:$AG$10, 0)), ""))</f>
        <v/>
      </c>
    </row>
    <row r="503" spans="52:56" hidden="1" x14ac:dyDescent="0.25">
      <c r="AZ503" s="12" t="str">
        <f>$AZ$85</f>
        <v/>
      </c>
      <c r="BA503" s="51" t="str">
        <f>IF(OR($AZ503="", BA480=""), "", SUMIF('Actual Expenses &amp; Income'!$R$11:$R$3510, CONCATENATE($AZ503, " - ", BA480), 'Actual Expenses &amp; Income'!$E$11:$E$3510))</f>
        <v/>
      </c>
      <c r="BB503" s="51" t="str">
        <f>IF(OR($AZ503="", BA480=""), "", IFERROR(INDEX(Budgets!$V$28:$AG$52, MATCH($AZ503, Budgets!$D$28:$D$52, 0), MATCH(BA480, Budgets!$V$27:$AG$27, 0)), ""))</f>
        <v/>
      </c>
      <c r="BC503" s="51" t="str">
        <f>IF(OR($AZ503="", BA480=""), "", SUMIF('Actual Expenses &amp; Income'!$R$11:$R$3510, CONCATENATE($AZ503, " - ", BA480), 'Actual Expenses &amp; Income'!$F$11:$F$3510))</f>
        <v/>
      </c>
      <c r="BD503" s="51" t="str">
        <f>IF(OR($AZ503="", BA480=""), "", IFERROR(INDEX(Budgets!$V$11:$AG$20, MATCH($AZ503, Budgets!$D$11:$D$20, 0), MATCH(BA480, Budgets!$V$10:$AG$10, 0)), ""))</f>
        <v/>
      </c>
    </row>
    <row r="504" spans="52:56" hidden="1" x14ac:dyDescent="0.25">
      <c r="AZ504" s="12" t="str">
        <f>$AZ$86</f>
        <v/>
      </c>
      <c r="BA504" s="51" t="str">
        <f>IF(OR($AZ504="", BA480=""), "", SUMIF('Actual Expenses &amp; Income'!$R$11:$R$3510, CONCATENATE($AZ504, " - ", BA480), 'Actual Expenses &amp; Income'!$E$11:$E$3510))</f>
        <v/>
      </c>
      <c r="BB504" s="51" t="str">
        <f>IF(OR($AZ504="", BA480=""), "", IFERROR(INDEX(Budgets!$V$28:$AG$52, MATCH($AZ504, Budgets!$D$28:$D$52, 0), MATCH(BA480, Budgets!$V$27:$AG$27, 0)), ""))</f>
        <v/>
      </c>
      <c r="BC504" s="51" t="str">
        <f>IF(OR($AZ504="", BA480=""), "", SUMIF('Actual Expenses &amp; Income'!$R$11:$R$3510, CONCATENATE($AZ504, " - ", BA480), 'Actual Expenses &amp; Income'!$F$11:$F$3510))</f>
        <v/>
      </c>
      <c r="BD504" s="51" t="str">
        <f>IF(OR($AZ504="", BA480=""), "", IFERROR(INDEX(Budgets!$V$11:$AG$20, MATCH($AZ504, Budgets!$D$11:$D$20, 0), MATCH(BA480, Budgets!$V$10:$AG$10, 0)), ""))</f>
        <v/>
      </c>
    </row>
    <row r="505" spans="52:56" hidden="1" x14ac:dyDescent="0.25">
      <c r="AZ505" s="12" t="str">
        <f>$AZ$87</f>
        <v/>
      </c>
      <c r="BA505" s="51" t="str">
        <f>IF(OR($AZ505="", BA480=""), "", SUMIF('Actual Expenses &amp; Income'!$R$11:$R$3510, CONCATENATE($AZ505, " - ", BA480), 'Actual Expenses &amp; Income'!$E$11:$E$3510))</f>
        <v/>
      </c>
      <c r="BB505" s="51" t="str">
        <f>IF(OR($AZ505="", BA480=""), "", IFERROR(INDEX(Budgets!$V$28:$AG$52, MATCH($AZ505, Budgets!$D$28:$D$52, 0), MATCH(BA480, Budgets!$V$27:$AG$27, 0)), ""))</f>
        <v/>
      </c>
      <c r="BC505" s="51" t="str">
        <f>IF(OR($AZ505="", BA480=""), "", SUMIF('Actual Expenses &amp; Income'!$R$11:$R$3510, CONCATENATE($AZ505, " - ", BA480), 'Actual Expenses &amp; Income'!$F$11:$F$3510))</f>
        <v/>
      </c>
      <c r="BD505" s="51" t="str">
        <f>IF(OR($AZ505="", BA480=""), "", IFERROR(INDEX(Budgets!$V$11:$AG$20, MATCH($AZ505, Budgets!$D$11:$D$20, 0), MATCH(BA480, Budgets!$V$10:$AG$10, 0)), ""))</f>
        <v/>
      </c>
    </row>
    <row r="506" spans="52:56" hidden="1" x14ac:dyDescent="0.25">
      <c r="AZ506" s="12" t="str">
        <f>$AZ$88</f>
        <v/>
      </c>
      <c r="BA506" s="51" t="str">
        <f>IF(OR($AZ506="", BA480=""), "", SUMIF('Actual Expenses &amp; Income'!$R$11:$R$3510, CONCATENATE($AZ506, " - ", BA480), 'Actual Expenses &amp; Income'!$E$11:$E$3510))</f>
        <v/>
      </c>
      <c r="BB506" s="51" t="str">
        <f>IF(OR($AZ506="", BA480=""), "", IFERROR(INDEX(Budgets!$V$28:$AG$52, MATCH($AZ506, Budgets!$D$28:$D$52, 0), MATCH(BA480, Budgets!$V$27:$AG$27, 0)), ""))</f>
        <v/>
      </c>
      <c r="BC506" s="51" t="str">
        <f>IF(OR($AZ506="", BA480=""), "", SUMIF('Actual Expenses &amp; Income'!$R$11:$R$3510, CONCATENATE($AZ506, " - ", BA480), 'Actual Expenses &amp; Income'!$F$11:$F$3510))</f>
        <v/>
      </c>
      <c r="BD506" s="51" t="str">
        <f>IF(OR($AZ506="", BA480=""), "", IFERROR(INDEX(Budgets!$V$11:$AG$20, MATCH($AZ506, Budgets!$D$11:$D$20, 0), MATCH(BA480, Budgets!$V$10:$AG$10, 0)), ""))</f>
        <v/>
      </c>
    </row>
    <row r="507" spans="52:56" hidden="1" x14ac:dyDescent="0.25">
      <c r="AZ507" s="12" t="str">
        <f>$AZ$89</f>
        <v/>
      </c>
      <c r="BA507" s="51" t="str">
        <f>IF(OR($AZ507="", BA480=""), "", SUMIF('Actual Expenses &amp; Income'!$R$11:$R$3510, CONCATENATE($AZ507, " - ", BA480), 'Actual Expenses &amp; Income'!$E$11:$E$3510))</f>
        <v/>
      </c>
      <c r="BB507" s="51" t="str">
        <f>IF(OR($AZ507="", BA480=""), "", IFERROR(INDEX(Budgets!$V$28:$AG$52, MATCH($AZ507, Budgets!$D$28:$D$52, 0), MATCH(BA480, Budgets!$V$27:$AG$27, 0)), ""))</f>
        <v/>
      </c>
      <c r="BC507" s="51" t="str">
        <f>IF(OR($AZ507="", BA480=""), "", SUMIF('Actual Expenses &amp; Income'!$R$11:$R$3510, CONCATENATE($AZ507, " - ", BA480), 'Actual Expenses &amp; Income'!$F$11:$F$3510))</f>
        <v/>
      </c>
      <c r="BD507" s="51" t="str">
        <f>IF(OR($AZ507="", BA480=""), "", IFERROR(INDEX(Budgets!$V$11:$AG$20, MATCH($AZ507, Budgets!$D$11:$D$20, 0), MATCH(BA480, Budgets!$V$10:$AG$10, 0)), ""))</f>
        <v/>
      </c>
    </row>
    <row r="508" spans="52:56" hidden="1" x14ac:dyDescent="0.25">
      <c r="AZ508" s="12" t="str">
        <f>$AZ$90</f>
        <v/>
      </c>
      <c r="BA508" s="51" t="str">
        <f>IF(OR($AZ508="", BA480=""), "", SUMIF('Actual Expenses &amp; Income'!$R$11:$R$3510, CONCATENATE($AZ508, " - ", BA480), 'Actual Expenses &amp; Income'!$E$11:$E$3510))</f>
        <v/>
      </c>
      <c r="BB508" s="51" t="str">
        <f>IF(OR($AZ508="", BA480=""), "", IFERROR(INDEX(Budgets!$V$28:$AG$52, MATCH($AZ508, Budgets!$D$28:$D$52, 0), MATCH(BA480, Budgets!$V$27:$AG$27, 0)), ""))</f>
        <v/>
      </c>
      <c r="BC508" s="51" t="str">
        <f>IF(OR($AZ508="", BA480=""), "", SUMIF('Actual Expenses &amp; Income'!$R$11:$R$3510, CONCATENATE($AZ508, " - ", BA480), 'Actual Expenses &amp; Income'!$F$11:$F$3510))</f>
        <v/>
      </c>
      <c r="BD508" s="51" t="str">
        <f>IF(OR($AZ508="", BA480=""), "", IFERROR(INDEX(Budgets!$V$11:$AG$20, MATCH($AZ508, Budgets!$D$11:$D$20, 0), MATCH(BA480, Budgets!$V$10:$AG$10, 0)), ""))</f>
        <v/>
      </c>
    </row>
    <row r="509" spans="52:56" hidden="1" x14ac:dyDescent="0.25">
      <c r="AZ509" s="12" t="str">
        <f>$AZ$91</f>
        <v/>
      </c>
      <c r="BA509" s="51" t="str">
        <f>IF(OR($AZ509="", BA480=""), "", SUMIF('Actual Expenses &amp; Income'!$R$11:$R$3510, CONCATENATE($AZ509, " - ", BA480), 'Actual Expenses &amp; Income'!$E$11:$E$3510))</f>
        <v/>
      </c>
      <c r="BB509" s="51" t="str">
        <f>IF(OR($AZ509="", BA480=""), "", IFERROR(INDEX(Budgets!$V$28:$AG$52, MATCH($AZ509, Budgets!$D$28:$D$52, 0), MATCH(BA480, Budgets!$V$27:$AG$27, 0)), ""))</f>
        <v/>
      </c>
      <c r="BC509" s="51" t="str">
        <f>IF(OR($AZ509="", BA480=""), "", SUMIF('Actual Expenses &amp; Income'!$R$11:$R$3510, CONCATENATE($AZ509, " - ", BA480), 'Actual Expenses &amp; Income'!$F$11:$F$3510))</f>
        <v/>
      </c>
      <c r="BD509" s="51" t="str">
        <f>IF(OR($AZ509="", BA480=""), "", IFERROR(INDEX(Budgets!$V$11:$AG$20, MATCH($AZ509, Budgets!$D$11:$D$20, 0), MATCH(BA480, Budgets!$V$10:$AG$10, 0)), ""))</f>
        <v/>
      </c>
    </row>
    <row r="510" spans="52:56" hidden="1" x14ac:dyDescent="0.25">
      <c r="AZ510" s="12" t="str">
        <f>$AZ$92</f>
        <v/>
      </c>
      <c r="BA510" s="51" t="str">
        <f>IF(OR($AZ510="", BA480=""), "", SUMIF('Actual Expenses &amp; Income'!$R$11:$R$3510, CONCATENATE($AZ510, " - ", BA480), 'Actual Expenses &amp; Income'!$E$11:$E$3510))</f>
        <v/>
      </c>
      <c r="BB510" s="51" t="str">
        <f>IF(OR($AZ510="", BA480=""), "", IFERROR(INDEX(Budgets!$V$28:$AG$52, MATCH($AZ510, Budgets!$D$28:$D$52, 0), MATCH(BA480, Budgets!$V$27:$AG$27, 0)), ""))</f>
        <v/>
      </c>
      <c r="BC510" s="51" t="str">
        <f>IF(OR($AZ510="", BA480=""), "", SUMIF('Actual Expenses &amp; Income'!$R$11:$R$3510, CONCATENATE($AZ510, " - ", BA480), 'Actual Expenses &amp; Income'!$F$11:$F$3510))</f>
        <v/>
      </c>
      <c r="BD510" s="51" t="str">
        <f>IF(OR($AZ510="", BA480=""), "", IFERROR(INDEX(Budgets!$V$11:$AG$20, MATCH($AZ510, Budgets!$D$11:$D$20, 0), MATCH(BA480, Budgets!$V$10:$AG$10, 0)), ""))</f>
        <v/>
      </c>
    </row>
    <row r="511" spans="52:56" hidden="1" x14ac:dyDescent="0.25">
      <c r="AZ511" s="12" t="str">
        <f>$AZ$93</f>
        <v/>
      </c>
      <c r="BA511" s="51" t="str">
        <f>IF(OR($AZ511="", BA480=""), "", SUMIF('Actual Expenses &amp; Income'!$R$11:$R$3510, CONCATENATE($AZ511, " - ", BA480), 'Actual Expenses &amp; Income'!$E$11:$E$3510))</f>
        <v/>
      </c>
      <c r="BB511" s="51" t="str">
        <f>IF(OR($AZ511="", BA480=""), "", IFERROR(INDEX(Budgets!$V$28:$AG$52, MATCH($AZ511, Budgets!$D$28:$D$52, 0), MATCH(BA480, Budgets!$V$27:$AG$27, 0)), ""))</f>
        <v/>
      </c>
      <c r="BC511" s="51" t="str">
        <f>IF(OR($AZ511="", BA480=""), "", SUMIF('Actual Expenses &amp; Income'!$R$11:$R$3510, CONCATENATE($AZ511, " - ", BA480), 'Actual Expenses &amp; Income'!$F$11:$F$3510))</f>
        <v/>
      </c>
      <c r="BD511" s="51" t="str">
        <f>IF(OR($AZ511="", BA480=""), "", IFERROR(INDEX(Budgets!$V$11:$AG$20, MATCH($AZ511, Budgets!$D$11:$D$20, 0), MATCH(BA480, Budgets!$V$10:$AG$10, 0)), ""))</f>
        <v/>
      </c>
    </row>
    <row r="512" spans="52:56" hidden="1" x14ac:dyDescent="0.25">
      <c r="AZ512" s="12" t="str">
        <f>$AZ$94</f>
        <v/>
      </c>
      <c r="BA512" s="51" t="str">
        <f>IF(OR($AZ512="", BA480=""), "", SUMIF('Actual Expenses &amp; Income'!$R$11:$R$3510, CONCATENATE($AZ512, " - ", BA480), 'Actual Expenses &amp; Income'!$E$11:$E$3510))</f>
        <v/>
      </c>
      <c r="BB512" s="51" t="str">
        <f>IF(OR($AZ512="", BA480=""), "", IFERROR(INDEX(Budgets!$V$28:$AG$52, MATCH($AZ512, Budgets!$D$28:$D$52, 0), MATCH(BA480, Budgets!$V$27:$AG$27, 0)), ""))</f>
        <v/>
      </c>
      <c r="BC512" s="51" t="str">
        <f>IF(OR($AZ512="", BA480=""), "", SUMIF('Actual Expenses &amp; Income'!$R$11:$R$3510, CONCATENATE($AZ512, " - ", BA480), 'Actual Expenses &amp; Income'!$F$11:$F$3510))</f>
        <v/>
      </c>
      <c r="BD512" s="51" t="str">
        <f>IF(OR($AZ512="", BA480=""), "", IFERROR(INDEX(Budgets!$V$11:$AG$20, MATCH($AZ512, Budgets!$D$11:$D$20, 0), MATCH(BA480, Budgets!$V$10:$AG$10, 0)), ""))</f>
        <v/>
      </c>
    </row>
    <row r="513" spans="52:56" hidden="1" x14ac:dyDescent="0.25">
      <c r="AZ513" s="12" t="str">
        <f>$AZ$95</f>
        <v/>
      </c>
      <c r="BA513" s="51" t="str">
        <f>IF(OR($AZ513="", BA480=""), "", SUMIF('Actual Expenses &amp; Income'!$R$11:$R$3510, CONCATENATE($AZ513, " - ", BA480), 'Actual Expenses &amp; Income'!$E$11:$E$3510))</f>
        <v/>
      </c>
      <c r="BB513" s="51" t="str">
        <f>IF(OR($AZ513="", BA480=""), "", IFERROR(INDEX(Budgets!$V$28:$AG$52, MATCH($AZ513, Budgets!$D$28:$D$52, 0), MATCH(BA480, Budgets!$V$27:$AG$27, 0)), ""))</f>
        <v/>
      </c>
      <c r="BC513" s="51" t="str">
        <f>IF(OR($AZ513="", BA480=""), "", SUMIF('Actual Expenses &amp; Income'!$R$11:$R$3510, CONCATENATE($AZ513, " - ", BA480), 'Actual Expenses &amp; Income'!$F$11:$F$3510))</f>
        <v/>
      </c>
      <c r="BD513" s="51" t="str">
        <f>IF(OR($AZ513="", BA480=""), "", IFERROR(INDEX(Budgets!$V$11:$AG$20, MATCH($AZ513, Budgets!$D$11:$D$20, 0), MATCH(BA480, Budgets!$V$10:$AG$10, 0)), ""))</f>
        <v/>
      </c>
    </row>
    <row r="514" spans="52:56" hidden="1" x14ac:dyDescent="0.25">
      <c r="AZ514" s="12" t="str">
        <f>$AZ$96</f>
        <v/>
      </c>
      <c r="BA514" s="51" t="str">
        <f>IF(OR($AZ514="", BA480=""), "", SUMIF('Actual Expenses &amp; Income'!$R$11:$R$3510, CONCATENATE($AZ514, " - ", BA480), 'Actual Expenses &amp; Income'!$E$11:$E$3510))</f>
        <v/>
      </c>
      <c r="BB514" s="51" t="str">
        <f>IF(OR($AZ514="", BA480=""), "", IFERROR(INDEX(Budgets!$V$28:$AG$52, MATCH($AZ514, Budgets!$D$28:$D$52, 0), MATCH(BA480, Budgets!$V$27:$AG$27, 0)), ""))</f>
        <v/>
      </c>
      <c r="BC514" s="51" t="str">
        <f>IF(OR($AZ514="", BA480=""), "", SUMIF('Actual Expenses &amp; Income'!$R$11:$R$3510, CONCATENATE($AZ514, " - ", BA480), 'Actual Expenses &amp; Income'!$F$11:$F$3510))</f>
        <v/>
      </c>
      <c r="BD514" s="51" t="str">
        <f>IF(OR($AZ514="", BA480=""), "", IFERROR(INDEX(Budgets!$V$11:$AG$20, MATCH($AZ514, Budgets!$D$11:$D$20, 0), MATCH(BA480, Budgets!$V$10:$AG$10, 0)), ""))</f>
        <v/>
      </c>
    </row>
    <row r="515" spans="52:56" hidden="1" x14ac:dyDescent="0.25">
      <c r="AZ515" s="12" t="str">
        <f>$AZ$97</f>
        <v/>
      </c>
      <c r="BA515" s="51" t="str">
        <f>IF(OR($AZ515="", BA480=""), "", SUMIF('Actual Expenses &amp; Income'!$R$11:$R$3510, CONCATENATE($AZ515, " - ", BA480), 'Actual Expenses &amp; Income'!$E$11:$E$3510))</f>
        <v/>
      </c>
      <c r="BB515" s="51" t="str">
        <f>IF(OR($AZ515="", BA480=""), "", IFERROR(INDEX(Budgets!$V$28:$AG$52, MATCH($AZ515, Budgets!$D$28:$D$52, 0), MATCH(BA480, Budgets!$V$27:$AG$27, 0)), ""))</f>
        <v/>
      </c>
      <c r="BC515" s="51" t="str">
        <f>IF(OR($AZ515="", BA480=""), "", SUMIF('Actual Expenses &amp; Income'!$R$11:$R$3510, CONCATENATE($AZ515, " - ", BA480), 'Actual Expenses &amp; Income'!$F$11:$F$3510))</f>
        <v/>
      </c>
      <c r="BD515" s="51" t="str">
        <f>IF(OR($AZ515="", BA480=""), "", IFERROR(INDEX(Budgets!$V$11:$AG$20, MATCH($AZ515, Budgets!$D$11:$D$20, 0), MATCH(BA480, Budgets!$V$10:$AG$10, 0)), ""))</f>
        <v/>
      </c>
    </row>
    <row r="516" spans="52:56" hidden="1" x14ac:dyDescent="0.25">
      <c r="AZ516" s="13" t="str">
        <f>$AZ$98</f>
        <v/>
      </c>
      <c r="BA516" s="52" t="str">
        <f>IF(OR($AZ516="", BA480=""), "", SUMIF('Actual Expenses &amp; Income'!$R$11:$R$3510, CONCATENATE($AZ516, " - ", BA480), 'Actual Expenses &amp; Income'!$E$11:$E$3510))</f>
        <v/>
      </c>
      <c r="BB516" s="52" t="str">
        <f>IF(OR($AZ516="", BA480=""), "", IFERROR(INDEX(Budgets!$V$28:$AG$52, MATCH($AZ516, Budgets!$D$28:$D$52, 0), MATCH(BA480, Budgets!$V$27:$AG$27, 0)), ""))</f>
        <v/>
      </c>
      <c r="BC516" s="52" t="str">
        <f>IF(OR($AZ516="", BA480=""), "", SUMIF('Actual Expenses &amp; Income'!$R$11:$R$3510, CONCATENATE($AZ516, " - ", BA480), 'Actual Expenses &amp; Income'!$F$11:$F$3510))</f>
        <v/>
      </c>
      <c r="BD516" s="52" t="str">
        <f>IF(OR($AZ516="", BA480=""), "", IFERROR(INDEX(Budgets!$V$11:$AG$20, MATCH($AZ516, Budgets!$D$11:$D$20, 0), MATCH(BA480, Budgets!$V$10:$AG$10, 0)), ""))</f>
        <v/>
      </c>
    </row>
  </sheetData>
  <sheetProtection algorithmName="SHA-512" hashValue="J9SmNncdN2PWNh/UdY0YNZeg4A6h/xOPRDbtUGg9hplHi/qSaIMyREYEVIuLgITKavU64/5kJA6w2c57KSHmDQ==" saltValue="0Tj9vvzNDKVBVCmCyvChrQ==" spinCount="100000" sheet="1" objects="1" scenarios="1"/>
  <mergeCells count="251">
    <mergeCell ref="B35:AS36"/>
    <mergeCell ref="B52:AS53"/>
    <mergeCell ref="Y5:AK5"/>
    <mergeCell ref="B81:K81"/>
    <mergeCell ref="L81:S81"/>
    <mergeCell ref="T81:AA81"/>
    <mergeCell ref="AB81:AI81"/>
    <mergeCell ref="AJ81:AQ81"/>
    <mergeCell ref="AR81:AS81"/>
    <mergeCell ref="B80:K80"/>
    <mergeCell ref="L80:S80"/>
    <mergeCell ref="T80:AA80"/>
    <mergeCell ref="AB80:AI80"/>
    <mergeCell ref="AJ80:AQ80"/>
    <mergeCell ref="AR80:AS80"/>
    <mergeCell ref="B79:K79"/>
    <mergeCell ref="L79:S79"/>
    <mergeCell ref="T79:AA79"/>
    <mergeCell ref="AB79:AI79"/>
    <mergeCell ref="AJ79:AQ79"/>
    <mergeCell ref="AR79:AS79"/>
    <mergeCell ref="B78:K78"/>
    <mergeCell ref="L78:S78"/>
    <mergeCell ref="T78:AA78"/>
    <mergeCell ref="AB78:AI78"/>
    <mergeCell ref="AJ78:AQ78"/>
    <mergeCell ref="AR78:AS78"/>
    <mergeCell ref="B77:K77"/>
    <mergeCell ref="L77:S77"/>
    <mergeCell ref="T77:AA77"/>
    <mergeCell ref="AB77:AI77"/>
    <mergeCell ref="AJ77:AQ77"/>
    <mergeCell ref="AR77:AS77"/>
    <mergeCell ref="B76:K76"/>
    <mergeCell ref="L76:S76"/>
    <mergeCell ref="T76:AA76"/>
    <mergeCell ref="AB76:AI76"/>
    <mergeCell ref="AJ76:AQ76"/>
    <mergeCell ref="AR76:AS76"/>
    <mergeCell ref="B75:K75"/>
    <mergeCell ref="L75:S75"/>
    <mergeCell ref="T75:AA75"/>
    <mergeCell ref="AB75:AI75"/>
    <mergeCell ref="AJ75:AQ75"/>
    <mergeCell ref="AR75:AS75"/>
    <mergeCell ref="B74:K74"/>
    <mergeCell ref="L74:S74"/>
    <mergeCell ref="T74:AA74"/>
    <mergeCell ref="AB74:AI74"/>
    <mergeCell ref="AJ74:AQ74"/>
    <mergeCell ref="AR74:AS74"/>
    <mergeCell ref="B73:K73"/>
    <mergeCell ref="L73:S73"/>
    <mergeCell ref="T73:AA73"/>
    <mergeCell ref="AB73:AI73"/>
    <mergeCell ref="AJ73:AQ73"/>
    <mergeCell ref="AR73:AS73"/>
    <mergeCell ref="B72:K72"/>
    <mergeCell ref="L72:S72"/>
    <mergeCell ref="T72:AA72"/>
    <mergeCell ref="AB72:AI72"/>
    <mergeCell ref="AJ72:AQ72"/>
    <mergeCell ref="AR72:AS72"/>
    <mergeCell ref="B71:K71"/>
    <mergeCell ref="L71:S71"/>
    <mergeCell ref="T71:AA71"/>
    <mergeCell ref="AB71:AI71"/>
    <mergeCell ref="AJ71:AQ71"/>
    <mergeCell ref="AR71:AS71"/>
    <mergeCell ref="B70:K70"/>
    <mergeCell ref="L70:S70"/>
    <mergeCell ref="T70:AA70"/>
    <mergeCell ref="AB70:AI70"/>
    <mergeCell ref="AJ70:AQ70"/>
    <mergeCell ref="AR70:AS70"/>
    <mergeCell ref="B69:K69"/>
    <mergeCell ref="L69:S69"/>
    <mergeCell ref="T69:AA69"/>
    <mergeCell ref="AB69:AI69"/>
    <mergeCell ref="AJ69:AQ69"/>
    <mergeCell ref="AR69:AS69"/>
    <mergeCell ref="B68:K68"/>
    <mergeCell ref="L68:S68"/>
    <mergeCell ref="T68:AA68"/>
    <mergeCell ref="AB68:AI68"/>
    <mergeCell ref="AJ68:AQ68"/>
    <mergeCell ref="AR68:AS68"/>
    <mergeCell ref="B67:K67"/>
    <mergeCell ref="L67:S67"/>
    <mergeCell ref="T67:AA67"/>
    <mergeCell ref="AB67:AI67"/>
    <mergeCell ref="AJ67:AQ67"/>
    <mergeCell ref="AR67:AS67"/>
    <mergeCell ref="B66:K66"/>
    <mergeCell ref="L66:S66"/>
    <mergeCell ref="T66:AA66"/>
    <mergeCell ref="AB66:AI66"/>
    <mergeCell ref="AJ66:AQ66"/>
    <mergeCell ref="AR66:AS66"/>
    <mergeCell ref="B65:K65"/>
    <mergeCell ref="L65:S65"/>
    <mergeCell ref="T65:AA65"/>
    <mergeCell ref="AB65:AI65"/>
    <mergeCell ref="AJ65:AQ65"/>
    <mergeCell ref="AR65:AS65"/>
    <mergeCell ref="B64:K64"/>
    <mergeCell ref="L64:S64"/>
    <mergeCell ref="T64:AA64"/>
    <mergeCell ref="AB64:AI64"/>
    <mergeCell ref="AJ64:AQ64"/>
    <mergeCell ref="AR64:AS64"/>
    <mergeCell ref="B63:K63"/>
    <mergeCell ref="L63:S63"/>
    <mergeCell ref="T63:AA63"/>
    <mergeCell ref="AB63:AI63"/>
    <mergeCell ref="AJ63:AQ63"/>
    <mergeCell ref="AR63:AS63"/>
    <mergeCell ref="B62:K62"/>
    <mergeCell ref="L62:S62"/>
    <mergeCell ref="T62:AA62"/>
    <mergeCell ref="AB62:AI62"/>
    <mergeCell ref="AJ62:AQ62"/>
    <mergeCell ref="AR62:AS62"/>
    <mergeCell ref="B61:K61"/>
    <mergeCell ref="L61:S61"/>
    <mergeCell ref="T61:AA61"/>
    <mergeCell ref="AB61:AI61"/>
    <mergeCell ref="AJ61:AQ61"/>
    <mergeCell ref="AR61:AS61"/>
    <mergeCell ref="B60:K60"/>
    <mergeCell ref="L60:S60"/>
    <mergeCell ref="T60:AA60"/>
    <mergeCell ref="AB60:AI60"/>
    <mergeCell ref="AJ60:AQ60"/>
    <mergeCell ref="AR60:AS60"/>
    <mergeCell ref="B59:K59"/>
    <mergeCell ref="L59:S59"/>
    <mergeCell ref="T59:AA59"/>
    <mergeCell ref="AB59:AI59"/>
    <mergeCell ref="AJ59:AQ59"/>
    <mergeCell ref="AR59:AS59"/>
    <mergeCell ref="B58:K58"/>
    <mergeCell ref="L58:S58"/>
    <mergeCell ref="T58:AA58"/>
    <mergeCell ref="AB58:AI58"/>
    <mergeCell ref="AJ58:AQ58"/>
    <mergeCell ref="AR58:AS58"/>
    <mergeCell ref="AR56:AS56"/>
    <mergeCell ref="B57:K57"/>
    <mergeCell ref="L57:S57"/>
    <mergeCell ref="T57:AA57"/>
    <mergeCell ref="AB57:AI57"/>
    <mergeCell ref="AJ57:AQ57"/>
    <mergeCell ref="AR57:AS57"/>
    <mergeCell ref="T55:AA55"/>
    <mergeCell ref="B56:K56"/>
    <mergeCell ref="L56:S56"/>
    <mergeCell ref="T56:AA56"/>
    <mergeCell ref="AB56:AI56"/>
    <mergeCell ref="AJ56:AQ56"/>
    <mergeCell ref="L55:S55"/>
    <mergeCell ref="AB55:AI55"/>
    <mergeCell ref="B49:K49"/>
    <mergeCell ref="L49:S49"/>
    <mergeCell ref="T49:AA49"/>
    <mergeCell ref="AB49:AI49"/>
    <mergeCell ref="AJ49:AQ49"/>
    <mergeCell ref="AR49:AS49"/>
    <mergeCell ref="B48:K48"/>
    <mergeCell ref="L48:S48"/>
    <mergeCell ref="T48:AA48"/>
    <mergeCell ref="AB48:AI48"/>
    <mergeCell ref="AJ48:AQ48"/>
    <mergeCell ref="AR48:AS48"/>
    <mergeCell ref="B47:K47"/>
    <mergeCell ref="L47:S47"/>
    <mergeCell ref="T47:AA47"/>
    <mergeCell ref="AB47:AI47"/>
    <mergeCell ref="AJ47:AQ47"/>
    <mergeCell ref="AR47:AS47"/>
    <mergeCell ref="AR43:AS43"/>
    <mergeCell ref="B46:K46"/>
    <mergeCell ref="L46:S46"/>
    <mergeCell ref="T46:AA46"/>
    <mergeCell ref="AB46:AI46"/>
    <mergeCell ref="AJ46:AQ46"/>
    <mergeCell ref="AR46:AS46"/>
    <mergeCell ref="B45:K45"/>
    <mergeCell ref="L45:S45"/>
    <mergeCell ref="T45:AA45"/>
    <mergeCell ref="AB45:AI45"/>
    <mergeCell ref="AJ45:AQ45"/>
    <mergeCell ref="AR45:AS45"/>
    <mergeCell ref="BA328:BD328"/>
    <mergeCell ref="BA366:BD366"/>
    <mergeCell ref="BA404:BD404"/>
    <mergeCell ref="BA442:BD442"/>
    <mergeCell ref="BA480:BD480"/>
    <mergeCell ref="B39:K39"/>
    <mergeCell ref="L39:S39"/>
    <mergeCell ref="T39:AA39"/>
    <mergeCell ref="AB39:AI39"/>
    <mergeCell ref="AJ39:AQ39"/>
    <mergeCell ref="BA100:BD100"/>
    <mergeCell ref="BA138:BD138"/>
    <mergeCell ref="BA176:BD176"/>
    <mergeCell ref="BA214:BD214"/>
    <mergeCell ref="BA252:BD252"/>
    <mergeCell ref="BA290:BD290"/>
    <mergeCell ref="B42:K42"/>
    <mergeCell ref="L42:S42"/>
    <mergeCell ref="T42:AA42"/>
    <mergeCell ref="AB42:AI42"/>
    <mergeCell ref="AJ42:AQ42"/>
    <mergeCell ref="AR42:AS42"/>
    <mergeCell ref="T40:AA40"/>
    <mergeCell ref="AB40:AI40"/>
    <mergeCell ref="BA62:BD62"/>
    <mergeCell ref="T38:AA38"/>
    <mergeCell ref="AR39:AS39"/>
    <mergeCell ref="B40:K40"/>
    <mergeCell ref="L40:S40"/>
    <mergeCell ref="AJ40:AQ40"/>
    <mergeCell ref="AR40:AS40"/>
    <mergeCell ref="B41:K41"/>
    <mergeCell ref="L41:S41"/>
    <mergeCell ref="T41:AA41"/>
    <mergeCell ref="AB41:AI41"/>
    <mergeCell ref="AJ41:AQ41"/>
    <mergeCell ref="AR41:AS41"/>
    <mergeCell ref="B44:K44"/>
    <mergeCell ref="L44:S44"/>
    <mergeCell ref="T44:AA44"/>
    <mergeCell ref="AB44:AI44"/>
    <mergeCell ref="AJ44:AQ44"/>
    <mergeCell ref="AR44:AS44"/>
    <mergeCell ref="B43:K43"/>
    <mergeCell ref="L43:S43"/>
    <mergeCell ref="T43:AA43"/>
    <mergeCell ref="AB43:AI43"/>
    <mergeCell ref="AJ43:AQ43"/>
    <mergeCell ref="B5:J5"/>
    <mergeCell ref="B6:J6"/>
    <mergeCell ref="K5:P5"/>
    <mergeCell ref="K6:P6"/>
    <mergeCell ref="R5:T6"/>
    <mergeCell ref="B2:AS3"/>
    <mergeCell ref="B4:AS4"/>
    <mergeCell ref="AL6:AS6"/>
    <mergeCell ref="Y6:AK6"/>
    <mergeCell ref="AL5:AS5"/>
  </mergeCells>
  <conditionalFormatting sqref="R5:T6">
    <cfRule type="expression" dxfId="3" priority="1">
      <formula>$R$5=$AX$3</formula>
    </cfRule>
    <cfRule type="expression" dxfId="2" priority="2">
      <formula>$R$5=$AX$2</formula>
    </cfRule>
  </conditionalFormatting>
  <dataValidations count="1">
    <dataValidation type="list" allowBlank="1" showInputMessage="1" showErrorMessage="1" sqref="AL6:AS6" xr:uid="{7D8E29F3-88E4-4B02-9B57-447968795F68}">
      <formula1>$AZ$21:$AZ$59</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 id="{753EFE0C-8C73-4D2B-BC1F-416FCDBF2905}">
            <xm:f>$AR40=Budgets!$T$5</xm:f>
            <x14:dxf>
              <font>
                <b/>
                <i val="0"/>
                <color rgb="FFFF0000"/>
              </font>
            </x14:dxf>
          </x14:cfRule>
          <x14:cfRule type="expression" priority="4" id="{5121E791-FB4F-4112-A5B3-8B144B4D2E0A}">
            <xm:f>$AR40=Budgets!$T$4</xm:f>
            <x14:dxf>
              <font>
                <b/>
                <i val="0"/>
                <color rgb="FF00B050"/>
              </font>
            </x14:dxf>
          </x14:cfRule>
          <xm:sqref>AJ40:AS49 AJ57:AS81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BB7B88-EEEB-4463-842E-A56D02584096}"/>
</file>

<file path=customXml/itemProps2.xml><?xml version="1.0" encoding="utf-8"?>
<ds:datastoreItem xmlns:ds="http://schemas.openxmlformats.org/officeDocument/2006/customXml" ds:itemID="{B1E33C0A-38DD-498C-9061-02E3835552AF}">
  <ds:schemaRefs>
    <ds:schemaRef ds:uri="http://schemas.microsoft.com/sharepoint/v3/contenttype/forms"/>
  </ds:schemaRefs>
</ds:datastoreItem>
</file>

<file path=customXml/itemProps3.xml><?xml version="1.0" encoding="utf-8"?>
<ds:datastoreItem xmlns:ds="http://schemas.openxmlformats.org/officeDocument/2006/customXml" ds:itemID="{7D16653A-C3EA-443C-935C-D8E242EB838B}">
  <ds:schemaRef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 &amp; Setup</vt:lpstr>
      <vt:lpstr>Budgets</vt:lpstr>
      <vt:lpstr>Actual Expenses &amp; Income</vt:lpstr>
      <vt:lpstr>Report</vt:lpstr>
      <vt:lpstr>'Actual Expenses &amp; Income'!Print_Area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2018-12-07T13:32:49Z</dcterms:created>
  <dcterms:modified xsi:type="dcterms:W3CDTF">2019-12-02T19:42:59Z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