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Annual Reminder/"/>
    </mc:Choice>
  </mc:AlternateContent>
  <xr:revisionPtr revIDLastSave="14" documentId="8_{A42DE13B-8AC8-4115-B691-9BFE3535AEFD}" xr6:coauthVersionLast="43" xr6:coauthVersionMax="43" xr10:uidLastSave="{1B6A7D2D-400A-4468-956F-C0BD4963E1B3}"/>
  <workbookProtection workbookAlgorithmName="SHA-512" workbookHashValue="1d6rWQzbUL4ixcsZIwIISIZJEHbZa5lYtiqjDFa7LWZZm429rIccVWg8l6i22W1muIy2wE7z0dAnRHuUrrWDqg==" workbookSaltValue="arTnX/IyZVm9Prk9ij4fdw==" workbookSpinCount="100000" lockStructure="1"/>
  <bookViews>
    <workbookView xWindow="-120" yWindow="-120" windowWidth="20730" windowHeight="11160" xr2:uid="{C2AFEE7E-0A17-49FA-AB20-1D3E5BE0FEA4}"/>
  </bookViews>
  <sheets>
    <sheet name="Intro &amp; Setup" sheetId="1" r:id="rId1"/>
    <sheet name="Dates List" sheetId="2" r:id="rId2"/>
    <sheet name="Calendar" sheetId="3" r:id="rId3"/>
  </sheets>
  <definedNames>
    <definedName name="_xlnm._FilterDatabase" localSheetId="1" hidden="1">'Dates List'!$B$10:$E$20</definedName>
    <definedName name="_xlnm.Print_Area" localSheetId="2">Calendar!$A$1:$AT$51</definedName>
    <definedName name="_xlnm.Print_Area" localSheetId="1">'Dates List'!$A$1:$O$1011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1010" i="2" l="1"/>
  <c r="AJ1009" i="2"/>
  <c r="AJ1008" i="2"/>
  <c r="AJ1007" i="2"/>
  <c r="AJ1006" i="2"/>
  <c r="AJ1005" i="2"/>
  <c r="AJ1004" i="2"/>
  <c r="AJ1003" i="2"/>
  <c r="AJ1002" i="2"/>
  <c r="AJ1001" i="2"/>
  <c r="AJ1000" i="2"/>
  <c r="AJ999" i="2"/>
  <c r="AJ998" i="2"/>
  <c r="AJ997" i="2"/>
  <c r="AJ996" i="2"/>
  <c r="AJ995" i="2"/>
  <c r="AJ994" i="2"/>
  <c r="AJ993" i="2"/>
  <c r="AJ992" i="2"/>
  <c r="AJ991" i="2"/>
  <c r="AJ990" i="2"/>
  <c r="AJ989" i="2"/>
  <c r="AJ988" i="2"/>
  <c r="AJ987" i="2"/>
  <c r="AJ986" i="2"/>
  <c r="AJ985" i="2"/>
  <c r="AJ984" i="2"/>
  <c r="AJ983" i="2"/>
  <c r="AJ982" i="2"/>
  <c r="AJ981" i="2"/>
  <c r="AJ980" i="2"/>
  <c r="AJ979" i="2"/>
  <c r="AJ978" i="2"/>
  <c r="AJ977" i="2"/>
  <c r="AJ976" i="2"/>
  <c r="AJ975" i="2"/>
  <c r="AJ974" i="2"/>
  <c r="AJ973" i="2"/>
  <c r="AJ972" i="2"/>
  <c r="AJ971" i="2"/>
  <c r="AJ970" i="2"/>
  <c r="AJ969" i="2"/>
  <c r="AJ968" i="2"/>
  <c r="AJ967" i="2"/>
  <c r="AJ966" i="2"/>
  <c r="AJ965" i="2"/>
  <c r="AJ964" i="2"/>
  <c r="AJ963" i="2"/>
  <c r="AJ962" i="2"/>
  <c r="AJ961" i="2"/>
  <c r="AJ960" i="2"/>
  <c r="AJ959" i="2"/>
  <c r="AJ958" i="2"/>
  <c r="AJ957" i="2"/>
  <c r="AJ956" i="2"/>
  <c r="AJ955" i="2"/>
  <c r="AJ954" i="2"/>
  <c r="AJ953" i="2"/>
  <c r="AJ952" i="2"/>
  <c r="AJ951" i="2"/>
  <c r="AJ950" i="2"/>
  <c r="AJ949" i="2"/>
  <c r="AJ948" i="2"/>
  <c r="AJ947" i="2"/>
  <c r="AJ946" i="2"/>
  <c r="AJ945" i="2"/>
  <c r="AJ944" i="2"/>
  <c r="AJ943" i="2"/>
  <c r="AJ942" i="2"/>
  <c r="AJ941" i="2"/>
  <c r="AJ940" i="2"/>
  <c r="AJ939" i="2"/>
  <c r="AJ938" i="2"/>
  <c r="AJ937" i="2"/>
  <c r="AJ936" i="2"/>
  <c r="AJ935" i="2"/>
  <c r="AJ934" i="2"/>
  <c r="AJ933" i="2"/>
  <c r="AJ932" i="2"/>
  <c r="AJ931" i="2"/>
  <c r="AJ930" i="2"/>
  <c r="AJ929" i="2"/>
  <c r="AJ928" i="2"/>
  <c r="AJ927" i="2"/>
  <c r="AJ926" i="2"/>
  <c r="AJ925" i="2"/>
  <c r="AJ924" i="2"/>
  <c r="AJ923" i="2"/>
  <c r="AJ922" i="2"/>
  <c r="AJ921" i="2"/>
  <c r="AJ920" i="2"/>
  <c r="AJ919" i="2"/>
  <c r="AJ918" i="2"/>
  <c r="AJ917" i="2"/>
  <c r="AJ916" i="2"/>
  <c r="AJ915" i="2"/>
  <c r="AJ914" i="2"/>
  <c r="AJ913" i="2"/>
  <c r="AJ912" i="2"/>
  <c r="AJ911" i="2"/>
  <c r="AJ910" i="2"/>
  <c r="AJ909" i="2"/>
  <c r="AJ908" i="2"/>
  <c r="AJ907" i="2"/>
  <c r="AJ906" i="2"/>
  <c r="AJ905" i="2"/>
  <c r="AJ904" i="2"/>
  <c r="AJ903" i="2"/>
  <c r="AJ902" i="2"/>
  <c r="AJ901" i="2"/>
  <c r="AJ900" i="2"/>
  <c r="AJ899" i="2"/>
  <c r="AJ898" i="2"/>
  <c r="AJ897" i="2"/>
  <c r="AJ896" i="2"/>
  <c r="AJ895" i="2"/>
  <c r="AJ894" i="2"/>
  <c r="AJ893" i="2"/>
  <c r="AJ892" i="2"/>
  <c r="AJ891" i="2"/>
  <c r="AJ890" i="2"/>
  <c r="AJ889" i="2"/>
  <c r="AJ888" i="2"/>
  <c r="AJ887" i="2"/>
  <c r="AJ886" i="2"/>
  <c r="AJ885" i="2"/>
  <c r="AJ884" i="2"/>
  <c r="AJ883" i="2"/>
  <c r="AJ882" i="2"/>
  <c r="AJ881" i="2"/>
  <c r="AJ880" i="2"/>
  <c r="AJ879" i="2"/>
  <c r="AJ878" i="2"/>
  <c r="AJ877" i="2"/>
  <c r="AJ876" i="2"/>
  <c r="AJ875" i="2"/>
  <c r="AJ874" i="2"/>
  <c r="AJ873" i="2"/>
  <c r="AJ872" i="2"/>
  <c r="AJ871" i="2"/>
  <c r="AJ870" i="2"/>
  <c r="AJ869" i="2"/>
  <c r="AJ868" i="2"/>
  <c r="AJ867" i="2"/>
  <c r="AJ866" i="2"/>
  <c r="AJ865" i="2"/>
  <c r="AJ864" i="2"/>
  <c r="AJ863" i="2"/>
  <c r="AJ862" i="2"/>
  <c r="AJ861" i="2"/>
  <c r="AJ860" i="2"/>
  <c r="AJ859" i="2"/>
  <c r="AJ858" i="2"/>
  <c r="AJ857" i="2"/>
  <c r="AJ856" i="2"/>
  <c r="AJ855" i="2"/>
  <c r="AJ854" i="2"/>
  <c r="AJ853" i="2"/>
  <c r="AJ852" i="2"/>
  <c r="AJ851" i="2"/>
  <c r="AJ850" i="2"/>
  <c r="AJ849" i="2"/>
  <c r="AJ848" i="2"/>
  <c r="AJ847" i="2"/>
  <c r="AJ846" i="2"/>
  <c r="AJ845" i="2"/>
  <c r="AJ844" i="2"/>
  <c r="AJ843" i="2"/>
  <c r="AJ842" i="2"/>
  <c r="AJ841" i="2"/>
  <c r="AJ840" i="2"/>
  <c r="AJ839" i="2"/>
  <c r="AJ838" i="2"/>
  <c r="AJ837" i="2"/>
  <c r="AJ836" i="2"/>
  <c r="AJ835" i="2"/>
  <c r="AJ834" i="2"/>
  <c r="AJ833" i="2"/>
  <c r="AJ832" i="2"/>
  <c r="AJ831" i="2"/>
  <c r="AJ830" i="2"/>
  <c r="AJ829" i="2"/>
  <c r="AJ828" i="2"/>
  <c r="AJ827" i="2"/>
  <c r="AJ826" i="2"/>
  <c r="AJ825" i="2"/>
  <c r="AJ824" i="2"/>
  <c r="AJ823" i="2"/>
  <c r="AJ822" i="2"/>
  <c r="AJ821" i="2"/>
  <c r="AJ820" i="2"/>
  <c r="AJ819" i="2"/>
  <c r="AJ818" i="2"/>
  <c r="AJ817" i="2"/>
  <c r="AJ816" i="2"/>
  <c r="AJ815" i="2"/>
  <c r="AJ814" i="2"/>
  <c r="AJ813" i="2"/>
  <c r="AJ812" i="2"/>
  <c r="AJ811" i="2"/>
  <c r="AJ810" i="2"/>
  <c r="AJ809" i="2"/>
  <c r="AJ808" i="2"/>
  <c r="AJ807" i="2"/>
  <c r="AJ806" i="2"/>
  <c r="AJ805" i="2"/>
  <c r="AJ804" i="2"/>
  <c r="AJ803" i="2"/>
  <c r="AJ802" i="2"/>
  <c r="AJ801" i="2"/>
  <c r="AJ800" i="2"/>
  <c r="AJ799" i="2"/>
  <c r="AJ798" i="2"/>
  <c r="AJ797" i="2"/>
  <c r="AJ796" i="2"/>
  <c r="AJ795" i="2"/>
  <c r="AJ794" i="2"/>
  <c r="AJ793" i="2"/>
  <c r="AJ792" i="2"/>
  <c r="AJ791" i="2"/>
  <c r="AJ790" i="2"/>
  <c r="AJ789" i="2"/>
  <c r="AJ788" i="2"/>
  <c r="AJ787" i="2"/>
  <c r="AJ786" i="2"/>
  <c r="AJ785" i="2"/>
  <c r="AJ784" i="2"/>
  <c r="AJ783" i="2"/>
  <c r="AJ782" i="2"/>
  <c r="AJ781" i="2"/>
  <c r="AJ780" i="2"/>
  <c r="AJ779" i="2"/>
  <c r="AJ778" i="2"/>
  <c r="AJ777" i="2"/>
  <c r="AJ776" i="2"/>
  <c r="AJ775" i="2"/>
  <c r="AJ774" i="2"/>
  <c r="AJ773" i="2"/>
  <c r="AJ772" i="2"/>
  <c r="AJ771" i="2"/>
  <c r="AJ770" i="2"/>
  <c r="AJ769" i="2"/>
  <c r="AJ768" i="2"/>
  <c r="AJ767" i="2"/>
  <c r="AJ766" i="2"/>
  <c r="AJ765" i="2"/>
  <c r="AJ764" i="2"/>
  <c r="AJ763" i="2"/>
  <c r="AJ762" i="2"/>
  <c r="AJ761" i="2"/>
  <c r="AJ760" i="2"/>
  <c r="AJ759" i="2"/>
  <c r="AJ758" i="2"/>
  <c r="AJ757" i="2"/>
  <c r="AJ756" i="2"/>
  <c r="AJ755" i="2"/>
  <c r="AJ754" i="2"/>
  <c r="AJ753" i="2"/>
  <c r="AJ752" i="2"/>
  <c r="AJ751" i="2"/>
  <c r="AJ750" i="2"/>
  <c r="AJ749" i="2"/>
  <c r="AJ748" i="2"/>
  <c r="AJ747" i="2"/>
  <c r="AJ746" i="2"/>
  <c r="AJ745" i="2"/>
  <c r="AJ744" i="2"/>
  <c r="AJ743" i="2"/>
  <c r="AJ742" i="2"/>
  <c r="AJ741" i="2"/>
  <c r="AJ740" i="2"/>
  <c r="AJ739" i="2"/>
  <c r="AJ738" i="2"/>
  <c r="AJ737" i="2"/>
  <c r="AJ736" i="2"/>
  <c r="AJ735" i="2"/>
  <c r="AJ734" i="2"/>
  <c r="AJ733" i="2"/>
  <c r="AJ732" i="2"/>
  <c r="AJ731" i="2"/>
  <c r="AJ730" i="2"/>
  <c r="AJ729" i="2"/>
  <c r="AJ728" i="2"/>
  <c r="AJ727" i="2"/>
  <c r="AJ726" i="2"/>
  <c r="AJ725" i="2"/>
  <c r="AJ724" i="2"/>
  <c r="AJ723" i="2"/>
  <c r="AJ722" i="2"/>
  <c r="AJ721" i="2"/>
  <c r="AJ720" i="2"/>
  <c r="AJ719" i="2"/>
  <c r="AJ718" i="2"/>
  <c r="AJ717" i="2"/>
  <c r="AJ716" i="2"/>
  <c r="AJ715" i="2"/>
  <c r="AJ714" i="2"/>
  <c r="AJ713" i="2"/>
  <c r="AJ712" i="2"/>
  <c r="AJ711" i="2"/>
  <c r="AJ710" i="2"/>
  <c r="AJ709" i="2"/>
  <c r="AJ708" i="2"/>
  <c r="AJ707" i="2"/>
  <c r="AJ706" i="2"/>
  <c r="AJ705" i="2"/>
  <c r="AJ704" i="2"/>
  <c r="AJ703" i="2"/>
  <c r="AJ702" i="2"/>
  <c r="AJ701" i="2"/>
  <c r="AJ700" i="2"/>
  <c r="AJ699" i="2"/>
  <c r="AJ698" i="2"/>
  <c r="AJ697" i="2"/>
  <c r="AJ696" i="2"/>
  <c r="AJ695" i="2"/>
  <c r="AJ694" i="2"/>
  <c r="AJ693" i="2"/>
  <c r="AJ692" i="2"/>
  <c r="AJ691" i="2"/>
  <c r="AJ690" i="2"/>
  <c r="AJ689" i="2"/>
  <c r="AJ688" i="2"/>
  <c r="AJ687" i="2"/>
  <c r="AJ686" i="2"/>
  <c r="AJ685" i="2"/>
  <c r="AJ684" i="2"/>
  <c r="AJ683" i="2"/>
  <c r="AJ682" i="2"/>
  <c r="AJ681" i="2"/>
  <c r="AJ680" i="2"/>
  <c r="AJ679" i="2"/>
  <c r="AJ678" i="2"/>
  <c r="AJ677" i="2"/>
  <c r="AJ676" i="2"/>
  <c r="AJ675" i="2"/>
  <c r="AJ674" i="2"/>
  <c r="AJ673" i="2"/>
  <c r="AJ672" i="2"/>
  <c r="AJ671" i="2"/>
  <c r="AJ670" i="2"/>
  <c r="AJ669" i="2"/>
  <c r="AJ668" i="2"/>
  <c r="AJ667" i="2"/>
  <c r="AJ666" i="2"/>
  <c r="AJ665" i="2"/>
  <c r="AJ664" i="2"/>
  <c r="AJ663" i="2"/>
  <c r="AJ662" i="2"/>
  <c r="AJ661" i="2"/>
  <c r="AJ660" i="2"/>
  <c r="AJ659" i="2"/>
  <c r="AJ658" i="2"/>
  <c r="AJ657" i="2"/>
  <c r="AJ656" i="2"/>
  <c r="AJ655" i="2"/>
  <c r="AJ654" i="2"/>
  <c r="AJ653" i="2"/>
  <c r="AJ652" i="2"/>
  <c r="AJ651" i="2"/>
  <c r="AJ650" i="2"/>
  <c r="AJ649" i="2"/>
  <c r="AJ648" i="2"/>
  <c r="AJ647" i="2"/>
  <c r="AJ646" i="2"/>
  <c r="AJ645" i="2"/>
  <c r="AJ644" i="2"/>
  <c r="AJ643" i="2"/>
  <c r="AJ642" i="2"/>
  <c r="AJ641" i="2"/>
  <c r="AJ640" i="2"/>
  <c r="AJ639" i="2"/>
  <c r="AJ638" i="2"/>
  <c r="AJ637" i="2"/>
  <c r="AJ636" i="2"/>
  <c r="AJ635" i="2"/>
  <c r="AJ634" i="2"/>
  <c r="AJ633" i="2"/>
  <c r="AJ632" i="2"/>
  <c r="AJ631" i="2"/>
  <c r="AJ630" i="2"/>
  <c r="AJ629" i="2"/>
  <c r="AJ628" i="2"/>
  <c r="AJ627" i="2"/>
  <c r="AJ626" i="2"/>
  <c r="AJ625" i="2"/>
  <c r="AJ624" i="2"/>
  <c r="AJ623" i="2"/>
  <c r="AJ622" i="2"/>
  <c r="AJ621" i="2"/>
  <c r="AJ620" i="2"/>
  <c r="AJ619" i="2"/>
  <c r="AJ618" i="2"/>
  <c r="AJ617" i="2"/>
  <c r="AJ616" i="2"/>
  <c r="AJ615" i="2"/>
  <c r="AJ614" i="2"/>
  <c r="AJ613" i="2"/>
  <c r="AJ612" i="2"/>
  <c r="AJ611" i="2"/>
  <c r="AJ610" i="2"/>
  <c r="AJ609" i="2"/>
  <c r="AJ608" i="2"/>
  <c r="AJ607" i="2"/>
  <c r="AJ606" i="2"/>
  <c r="AJ605" i="2"/>
  <c r="AJ604" i="2"/>
  <c r="AJ603" i="2"/>
  <c r="AJ602" i="2"/>
  <c r="AJ601" i="2"/>
  <c r="AJ600" i="2"/>
  <c r="AJ599" i="2"/>
  <c r="AJ598" i="2"/>
  <c r="AJ597" i="2"/>
  <c r="AJ596" i="2"/>
  <c r="AJ595" i="2"/>
  <c r="AJ594" i="2"/>
  <c r="AJ593" i="2"/>
  <c r="AJ592" i="2"/>
  <c r="AJ591" i="2"/>
  <c r="AJ590" i="2"/>
  <c r="AJ589" i="2"/>
  <c r="AJ588" i="2"/>
  <c r="AJ587" i="2"/>
  <c r="AJ586" i="2"/>
  <c r="AJ585" i="2"/>
  <c r="AJ584" i="2"/>
  <c r="AJ583" i="2"/>
  <c r="AJ582" i="2"/>
  <c r="AJ581" i="2"/>
  <c r="AJ580" i="2"/>
  <c r="AJ579" i="2"/>
  <c r="AJ578" i="2"/>
  <c r="AJ577" i="2"/>
  <c r="AJ576" i="2"/>
  <c r="AJ575" i="2"/>
  <c r="AJ574" i="2"/>
  <c r="AJ573" i="2"/>
  <c r="AJ572" i="2"/>
  <c r="AJ571" i="2"/>
  <c r="AJ570" i="2"/>
  <c r="AJ569" i="2"/>
  <c r="AJ568" i="2"/>
  <c r="AJ567" i="2"/>
  <c r="AJ566" i="2"/>
  <c r="AJ565" i="2"/>
  <c r="AJ564" i="2"/>
  <c r="AJ563" i="2"/>
  <c r="AJ562" i="2"/>
  <c r="AJ561" i="2"/>
  <c r="AJ560" i="2"/>
  <c r="AJ559" i="2"/>
  <c r="AJ558" i="2"/>
  <c r="AJ557" i="2"/>
  <c r="AJ556" i="2"/>
  <c r="AJ555" i="2"/>
  <c r="AJ554" i="2"/>
  <c r="AJ553" i="2"/>
  <c r="AJ552" i="2"/>
  <c r="AJ551" i="2"/>
  <c r="AJ550" i="2"/>
  <c r="AJ549" i="2"/>
  <c r="AJ548" i="2"/>
  <c r="AJ547" i="2"/>
  <c r="AJ546" i="2"/>
  <c r="AJ545" i="2"/>
  <c r="AJ544" i="2"/>
  <c r="AJ543" i="2"/>
  <c r="AJ542" i="2"/>
  <c r="AJ541" i="2"/>
  <c r="AJ540" i="2"/>
  <c r="AJ539" i="2"/>
  <c r="AJ538" i="2"/>
  <c r="AJ537" i="2"/>
  <c r="AJ536" i="2"/>
  <c r="AJ535" i="2"/>
  <c r="AJ534" i="2"/>
  <c r="AJ533" i="2"/>
  <c r="AJ532" i="2"/>
  <c r="AJ531" i="2"/>
  <c r="AJ530" i="2"/>
  <c r="AJ529" i="2"/>
  <c r="AJ528" i="2"/>
  <c r="AJ527" i="2"/>
  <c r="AJ526" i="2"/>
  <c r="AJ525" i="2"/>
  <c r="AJ524" i="2"/>
  <c r="AJ523" i="2"/>
  <c r="AJ522" i="2"/>
  <c r="AJ521" i="2"/>
  <c r="AJ520" i="2"/>
  <c r="AJ519" i="2"/>
  <c r="AJ518" i="2"/>
  <c r="AJ517" i="2"/>
  <c r="AJ516" i="2"/>
  <c r="AJ515" i="2"/>
  <c r="AJ514" i="2"/>
  <c r="AJ513" i="2"/>
  <c r="AJ512" i="2"/>
  <c r="AJ511" i="2"/>
  <c r="AJ510" i="2"/>
  <c r="AJ509" i="2"/>
  <c r="AJ508" i="2"/>
  <c r="AJ507" i="2"/>
  <c r="AJ506" i="2"/>
  <c r="AJ505" i="2"/>
  <c r="AJ504" i="2"/>
  <c r="AJ503" i="2"/>
  <c r="AJ502" i="2"/>
  <c r="AJ501" i="2"/>
  <c r="AJ500" i="2"/>
  <c r="AJ499" i="2"/>
  <c r="AJ498" i="2"/>
  <c r="AJ497" i="2"/>
  <c r="AJ496" i="2"/>
  <c r="AJ495" i="2"/>
  <c r="AJ494" i="2"/>
  <c r="AJ493" i="2"/>
  <c r="AJ492" i="2"/>
  <c r="AJ491" i="2"/>
  <c r="AJ490" i="2"/>
  <c r="AJ489" i="2"/>
  <c r="AJ488" i="2"/>
  <c r="AJ487" i="2"/>
  <c r="AJ486" i="2"/>
  <c r="AJ485" i="2"/>
  <c r="AJ484" i="2"/>
  <c r="AJ483" i="2"/>
  <c r="AJ482" i="2"/>
  <c r="AJ481" i="2"/>
  <c r="AJ480" i="2"/>
  <c r="AJ479" i="2"/>
  <c r="AJ478" i="2"/>
  <c r="AJ477" i="2"/>
  <c r="AJ476" i="2"/>
  <c r="AJ475" i="2"/>
  <c r="AJ474" i="2"/>
  <c r="AJ473" i="2"/>
  <c r="AJ472" i="2"/>
  <c r="AJ471" i="2"/>
  <c r="AJ470" i="2"/>
  <c r="AJ469" i="2"/>
  <c r="AJ468" i="2"/>
  <c r="AJ467" i="2"/>
  <c r="AJ466" i="2"/>
  <c r="AJ465" i="2"/>
  <c r="AJ464" i="2"/>
  <c r="AJ463" i="2"/>
  <c r="AJ462" i="2"/>
  <c r="AJ461" i="2"/>
  <c r="AJ460" i="2"/>
  <c r="AJ459" i="2"/>
  <c r="AJ458" i="2"/>
  <c r="AJ457" i="2"/>
  <c r="AJ456" i="2"/>
  <c r="AJ455" i="2"/>
  <c r="AJ454" i="2"/>
  <c r="AJ453" i="2"/>
  <c r="AJ452" i="2"/>
  <c r="AJ451" i="2"/>
  <c r="AJ450" i="2"/>
  <c r="AJ449" i="2"/>
  <c r="AJ448" i="2"/>
  <c r="AJ447" i="2"/>
  <c r="AJ446" i="2"/>
  <c r="AJ445" i="2"/>
  <c r="AJ444" i="2"/>
  <c r="AJ443" i="2"/>
  <c r="AJ442" i="2"/>
  <c r="AJ441" i="2"/>
  <c r="AJ440" i="2"/>
  <c r="AJ439" i="2"/>
  <c r="AJ438" i="2"/>
  <c r="AJ437" i="2"/>
  <c r="AJ436" i="2"/>
  <c r="AJ435" i="2"/>
  <c r="AJ434" i="2"/>
  <c r="AJ433" i="2"/>
  <c r="AJ432" i="2"/>
  <c r="AJ431" i="2"/>
  <c r="AJ430" i="2"/>
  <c r="AJ429" i="2"/>
  <c r="AJ428" i="2"/>
  <c r="AJ427" i="2"/>
  <c r="AJ426" i="2"/>
  <c r="AJ425" i="2"/>
  <c r="AJ424" i="2"/>
  <c r="AJ423" i="2"/>
  <c r="AJ422" i="2"/>
  <c r="AJ421" i="2"/>
  <c r="AJ420" i="2"/>
  <c r="AJ419" i="2"/>
  <c r="AJ418" i="2"/>
  <c r="AJ417" i="2"/>
  <c r="AJ416" i="2"/>
  <c r="AJ415" i="2"/>
  <c r="AJ414" i="2"/>
  <c r="AJ413" i="2"/>
  <c r="AJ412" i="2"/>
  <c r="AJ411" i="2"/>
  <c r="AJ410" i="2"/>
  <c r="AJ409" i="2"/>
  <c r="AJ408" i="2"/>
  <c r="AJ407" i="2"/>
  <c r="AJ406" i="2"/>
  <c r="AJ405" i="2"/>
  <c r="AJ404" i="2"/>
  <c r="AJ403" i="2"/>
  <c r="AJ402" i="2"/>
  <c r="AJ401" i="2"/>
  <c r="AJ400" i="2"/>
  <c r="AJ399" i="2"/>
  <c r="AJ398" i="2"/>
  <c r="AJ397" i="2"/>
  <c r="AJ396" i="2"/>
  <c r="AJ395" i="2"/>
  <c r="AJ394" i="2"/>
  <c r="AJ393" i="2"/>
  <c r="AJ392" i="2"/>
  <c r="AJ391" i="2"/>
  <c r="AJ390" i="2"/>
  <c r="AJ389" i="2"/>
  <c r="AJ388" i="2"/>
  <c r="AJ387" i="2"/>
  <c r="AJ386" i="2"/>
  <c r="AJ385" i="2"/>
  <c r="AJ384" i="2"/>
  <c r="AJ383" i="2"/>
  <c r="AJ382" i="2"/>
  <c r="AJ381" i="2"/>
  <c r="AJ380" i="2"/>
  <c r="AJ379" i="2"/>
  <c r="AJ378" i="2"/>
  <c r="AJ377" i="2"/>
  <c r="AJ376" i="2"/>
  <c r="AJ375" i="2"/>
  <c r="AJ374" i="2"/>
  <c r="AJ373" i="2"/>
  <c r="AJ372" i="2"/>
  <c r="AJ371" i="2"/>
  <c r="AJ370" i="2"/>
  <c r="AJ369" i="2"/>
  <c r="AJ368" i="2"/>
  <c r="AJ367" i="2"/>
  <c r="AJ366" i="2"/>
  <c r="AJ365" i="2"/>
  <c r="AJ364" i="2"/>
  <c r="AJ363" i="2"/>
  <c r="AJ362" i="2"/>
  <c r="AJ361" i="2"/>
  <c r="AJ360" i="2"/>
  <c r="AJ359" i="2"/>
  <c r="AJ358" i="2"/>
  <c r="AJ357" i="2"/>
  <c r="AJ356" i="2"/>
  <c r="AJ355" i="2"/>
  <c r="AJ354" i="2"/>
  <c r="AJ353" i="2"/>
  <c r="AJ352" i="2"/>
  <c r="AJ351" i="2"/>
  <c r="AJ350" i="2"/>
  <c r="AJ349" i="2"/>
  <c r="AJ348" i="2"/>
  <c r="AJ347" i="2"/>
  <c r="AJ346" i="2"/>
  <c r="AJ345" i="2"/>
  <c r="AJ344" i="2"/>
  <c r="AJ343" i="2"/>
  <c r="AJ342" i="2"/>
  <c r="AJ341" i="2"/>
  <c r="AJ340" i="2"/>
  <c r="AJ339" i="2"/>
  <c r="AJ338" i="2"/>
  <c r="AJ337" i="2"/>
  <c r="AJ336" i="2"/>
  <c r="AJ335" i="2"/>
  <c r="AJ334" i="2"/>
  <c r="AJ333" i="2"/>
  <c r="AJ332" i="2"/>
  <c r="AJ331" i="2"/>
  <c r="AJ330" i="2"/>
  <c r="AJ329" i="2"/>
  <c r="AJ328" i="2"/>
  <c r="AJ327" i="2"/>
  <c r="AJ326" i="2"/>
  <c r="AJ325" i="2"/>
  <c r="AJ324" i="2"/>
  <c r="AJ323" i="2"/>
  <c r="AJ322" i="2"/>
  <c r="AJ321" i="2"/>
  <c r="AJ320" i="2"/>
  <c r="AJ319" i="2"/>
  <c r="AJ318" i="2"/>
  <c r="AJ317" i="2"/>
  <c r="AJ316" i="2"/>
  <c r="AJ315" i="2"/>
  <c r="AJ314" i="2"/>
  <c r="AJ313" i="2"/>
  <c r="AJ312" i="2"/>
  <c r="AJ311" i="2"/>
  <c r="AJ310" i="2"/>
  <c r="AJ309" i="2"/>
  <c r="AJ308" i="2"/>
  <c r="AJ307" i="2"/>
  <c r="AJ306" i="2"/>
  <c r="AJ305" i="2"/>
  <c r="AJ304" i="2"/>
  <c r="AJ303" i="2"/>
  <c r="AJ302" i="2"/>
  <c r="AJ301" i="2"/>
  <c r="AJ300" i="2"/>
  <c r="AJ299" i="2"/>
  <c r="AJ298" i="2"/>
  <c r="AJ297" i="2"/>
  <c r="AJ296" i="2"/>
  <c r="AJ295" i="2"/>
  <c r="AJ294" i="2"/>
  <c r="AJ293" i="2"/>
  <c r="AJ292" i="2"/>
  <c r="AJ291" i="2"/>
  <c r="AJ290" i="2"/>
  <c r="AJ289" i="2"/>
  <c r="AJ288" i="2"/>
  <c r="AJ287" i="2"/>
  <c r="AJ286" i="2"/>
  <c r="AJ285" i="2"/>
  <c r="AJ284" i="2"/>
  <c r="AJ283" i="2"/>
  <c r="AJ282" i="2"/>
  <c r="AJ281" i="2"/>
  <c r="AJ280" i="2"/>
  <c r="AJ279" i="2"/>
  <c r="AJ278" i="2"/>
  <c r="AJ277" i="2"/>
  <c r="AJ276" i="2"/>
  <c r="AJ275" i="2"/>
  <c r="AJ274" i="2"/>
  <c r="AJ273" i="2"/>
  <c r="AJ272" i="2"/>
  <c r="AJ271" i="2"/>
  <c r="AJ270" i="2"/>
  <c r="AJ269" i="2"/>
  <c r="AJ268" i="2"/>
  <c r="AJ267" i="2"/>
  <c r="AJ266" i="2"/>
  <c r="AJ265" i="2"/>
  <c r="AJ264" i="2"/>
  <c r="AJ263" i="2"/>
  <c r="AJ262" i="2"/>
  <c r="AJ261" i="2"/>
  <c r="AJ260" i="2"/>
  <c r="AJ259" i="2"/>
  <c r="AJ258" i="2"/>
  <c r="AJ257" i="2"/>
  <c r="AJ256" i="2"/>
  <c r="AJ255" i="2"/>
  <c r="AJ254" i="2"/>
  <c r="AJ253" i="2"/>
  <c r="AJ252" i="2"/>
  <c r="AJ251" i="2"/>
  <c r="AJ250" i="2"/>
  <c r="AJ249" i="2"/>
  <c r="AJ248" i="2"/>
  <c r="AJ247" i="2"/>
  <c r="AJ246" i="2"/>
  <c r="AJ245" i="2"/>
  <c r="AJ244" i="2"/>
  <c r="AJ243" i="2"/>
  <c r="AJ242" i="2"/>
  <c r="AJ241" i="2"/>
  <c r="AJ240" i="2"/>
  <c r="AJ239" i="2"/>
  <c r="AJ238" i="2"/>
  <c r="AJ237" i="2"/>
  <c r="AJ236" i="2"/>
  <c r="AJ235" i="2"/>
  <c r="AJ234" i="2"/>
  <c r="AJ233" i="2"/>
  <c r="AJ232" i="2"/>
  <c r="AJ231" i="2"/>
  <c r="AJ230" i="2"/>
  <c r="AJ229" i="2"/>
  <c r="AJ228" i="2"/>
  <c r="AJ227" i="2"/>
  <c r="AJ226" i="2"/>
  <c r="AJ225" i="2"/>
  <c r="AJ224" i="2"/>
  <c r="AJ223" i="2"/>
  <c r="AJ222" i="2"/>
  <c r="AJ221" i="2"/>
  <c r="AJ220" i="2"/>
  <c r="AJ219" i="2"/>
  <c r="AJ218" i="2"/>
  <c r="AJ217" i="2"/>
  <c r="AJ216" i="2"/>
  <c r="AJ215" i="2"/>
  <c r="AJ214" i="2"/>
  <c r="AJ213" i="2"/>
  <c r="AJ212" i="2"/>
  <c r="AJ211" i="2"/>
  <c r="AJ210" i="2"/>
  <c r="AJ209" i="2"/>
  <c r="AJ208" i="2"/>
  <c r="AJ207" i="2"/>
  <c r="AJ206" i="2"/>
  <c r="AJ205" i="2"/>
  <c r="AJ204" i="2"/>
  <c r="AJ203" i="2"/>
  <c r="AJ202" i="2"/>
  <c r="AJ201" i="2"/>
  <c r="AJ200" i="2"/>
  <c r="AJ199" i="2"/>
  <c r="AJ198" i="2"/>
  <c r="AJ197" i="2"/>
  <c r="AJ196" i="2"/>
  <c r="AJ195" i="2"/>
  <c r="AJ194" i="2"/>
  <c r="AJ193" i="2"/>
  <c r="AJ192" i="2"/>
  <c r="AJ191" i="2"/>
  <c r="AJ190" i="2"/>
  <c r="AJ189" i="2"/>
  <c r="AJ188" i="2"/>
  <c r="AJ187" i="2"/>
  <c r="AJ186" i="2"/>
  <c r="AJ185" i="2"/>
  <c r="AJ184" i="2"/>
  <c r="AJ183" i="2"/>
  <c r="AJ182" i="2"/>
  <c r="AJ181" i="2"/>
  <c r="AJ180" i="2"/>
  <c r="AJ179" i="2"/>
  <c r="AJ178" i="2"/>
  <c r="AJ177" i="2"/>
  <c r="AJ176" i="2"/>
  <c r="AJ175" i="2"/>
  <c r="AJ174" i="2"/>
  <c r="AJ173" i="2"/>
  <c r="AJ172" i="2"/>
  <c r="AJ171" i="2"/>
  <c r="AJ170" i="2"/>
  <c r="AJ169" i="2"/>
  <c r="AJ168" i="2"/>
  <c r="AJ167" i="2"/>
  <c r="AJ166" i="2"/>
  <c r="AJ165" i="2"/>
  <c r="AJ164" i="2"/>
  <c r="AJ163" i="2"/>
  <c r="AJ162" i="2"/>
  <c r="AJ161" i="2"/>
  <c r="AJ160" i="2"/>
  <c r="AJ159" i="2"/>
  <c r="AJ158" i="2"/>
  <c r="AJ157" i="2"/>
  <c r="AJ156" i="2"/>
  <c r="AJ155" i="2"/>
  <c r="AJ154" i="2"/>
  <c r="AJ153" i="2"/>
  <c r="AJ152" i="2"/>
  <c r="AJ151" i="2"/>
  <c r="AJ150" i="2"/>
  <c r="AJ149" i="2"/>
  <c r="AJ148" i="2"/>
  <c r="AJ147" i="2"/>
  <c r="AJ146" i="2"/>
  <c r="AJ145" i="2"/>
  <c r="AJ144" i="2"/>
  <c r="AJ143" i="2"/>
  <c r="AJ142" i="2"/>
  <c r="AJ141" i="2"/>
  <c r="AJ140" i="2"/>
  <c r="AJ139" i="2"/>
  <c r="AJ138" i="2"/>
  <c r="AJ137" i="2"/>
  <c r="AJ136" i="2"/>
  <c r="AJ135" i="2"/>
  <c r="AJ134" i="2"/>
  <c r="AJ133" i="2"/>
  <c r="AJ132" i="2"/>
  <c r="AJ131" i="2"/>
  <c r="AJ130" i="2"/>
  <c r="AJ129" i="2"/>
  <c r="AJ128" i="2"/>
  <c r="AJ127" i="2"/>
  <c r="AJ126" i="2"/>
  <c r="AJ125" i="2"/>
  <c r="AJ124" i="2"/>
  <c r="AJ123" i="2"/>
  <c r="AJ122" i="2"/>
  <c r="AJ121" i="2"/>
  <c r="AJ120" i="2"/>
  <c r="AJ119" i="2"/>
  <c r="AJ118" i="2"/>
  <c r="AJ117" i="2"/>
  <c r="AJ116" i="2"/>
  <c r="AJ115" i="2"/>
  <c r="AJ114" i="2"/>
  <c r="AJ113" i="2"/>
  <c r="AJ112" i="2"/>
  <c r="AJ111" i="2"/>
  <c r="AJ110" i="2"/>
  <c r="AJ109" i="2"/>
  <c r="AJ108" i="2"/>
  <c r="AJ107" i="2"/>
  <c r="AJ106" i="2"/>
  <c r="AJ105" i="2"/>
  <c r="AJ104" i="2"/>
  <c r="AJ103" i="2"/>
  <c r="AJ102" i="2"/>
  <c r="AJ101" i="2"/>
  <c r="AJ100" i="2"/>
  <c r="AJ99" i="2"/>
  <c r="AJ98" i="2"/>
  <c r="AJ97" i="2"/>
  <c r="AJ96" i="2"/>
  <c r="AJ95" i="2"/>
  <c r="AJ94" i="2"/>
  <c r="AJ93" i="2"/>
  <c r="AJ92" i="2"/>
  <c r="AJ91" i="2"/>
  <c r="AJ90" i="2"/>
  <c r="AJ89" i="2"/>
  <c r="AJ88" i="2"/>
  <c r="AJ87" i="2"/>
  <c r="AJ86" i="2"/>
  <c r="AJ85" i="2"/>
  <c r="AJ84" i="2"/>
  <c r="AJ83" i="2"/>
  <c r="AJ82" i="2"/>
  <c r="AJ81" i="2"/>
  <c r="AJ80" i="2"/>
  <c r="AJ79" i="2"/>
  <c r="AJ78" i="2"/>
  <c r="AJ77" i="2"/>
  <c r="AJ76" i="2"/>
  <c r="AJ75" i="2"/>
  <c r="AJ74" i="2"/>
  <c r="AJ73" i="2"/>
  <c r="AJ72" i="2"/>
  <c r="AJ71" i="2"/>
  <c r="AJ70" i="2"/>
  <c r="AJ69" i="2"/>
  <c r="AJ68" i="2"/>
  <c r="AJ67" i="2"/>
  <c r="AJ66" i="2"/>
  <c r="AJ65" i="2"/>
  <c r="AJ64" i="2"/>
  <c r="AJ63" i="2"/>
  <c r="AJ62" i="2"/>
  <c r="AJ61" i="2"/>
  <c r="AJ60" i="2"/>
  <c r="AJ59" i="2"/>
  <c r="AJ58" i="2"/>
  <c r="AJ57" i="2"/>
  <c r="AJ56" i="2"/>
  <c r="AJ55" i="2"/>
  <c r="AJ54" i="2"/>
  <c r="AJ53" i="2"/>
  <c r="AJ52" i="2"/>
  <c r="AJ51" i="2"/>
  <c r="AJ50" i="2"/>
  <c r="AJ49" i="2"/>
  <c r="AJ48" i="2"/>
  <c r="AJ47" i="2"/>
  <c r="AJ46" i="2"/>
  <c r="AJ45" i="2"/>
  <c r="AJ44" i="2"/>
  <c r="AJ43" i="2"/>
  <c r="AJ42" i="2"/>
  <c r="AJ41" i="2"/>
  <c r="AJ40" i="2"/>
  <c r="AJ39" i="2"/>
  <c r="AJ38" i="2"/>
  <c r="AJ37" i="2"/>
  <c r="AJ36" i="2"/>
  <c r="AJ35" i="2"/>
  <c r="AJ34" i="2"/>
  <c r="AJ33" i="2"/>
  <c r="AJ32" i="2"/>
  <c r="AJ31" i="2"/>
  <c r="AJ30" i="2"/>
  <c r="AJ29" i="2"/>
  <c r="AJ28" i="2"/>
  <c r="AJ27" i="2"/>
  <c r="AJ26" i="2"/>
  <c r="AJ25" i="2"/>
  <c r="AJ24" i="2"/>
  <c r="AJ23" i="2"/>
  <c r="AJ22" i="2"/>
  <c r="AJ21" i="2"/>
  <c r="AJ20" i="2"/>
  <c r="AJ19" i="2"/>
  <c r="AJ18" i="2"/>
  <c r="AJ17" i="2"/>
  <c r="AJ16" i="2"/>
  <c r="AM7" i="3"/>
  <c r="AG7" i="3"/>
  <c r="AA7" i="3"/>
  <c r="U7" i="3"/>
  <c r="O7" i="3"/>
  <c r="I7" i="3"/>
  <c r="C7" i="3"/>
  <c r="AM6" i="3"/>
  <c r="AG6" i="3"/>
  <c r="AA6" i="3"/>
  <c r="P4" i="3"/>
  <c r="AH12" i="2"/>
  <c r="AH13" i="2"/>
  <c r="AH14" i="2"/>
  <c r="AH15" i="2"/>
  <c r="AH16" i="2"/>
  <c r="AH17" i="2"/>
  <c r="AH18" i="2"/>
  <c r="AH19" i="2"/>
  <c r="AH20" i="2"/>
  <c r="AH11" i="2"/>
  <c r="AJ15" i="2" s="1"/>
  <c r="AY20" i="1"/>
  <c r="AY21" i="1"/>
  <c r="AY22" i="1"/>
  <c r="AY23" i="1"/>
  <c r="AY24" i="1"/>
  <c r="AY25" i="1"/>
  <c r="AY26" i="1"/>
  <c r="AY27" i="1"/>
  <c r="AY28" i="1"/>
  <c r="AY19" i="1"/>
  <c r="AJ12" i="2" l="1"/>
  <c r="AJ13" i="2"/>
  <c r="AJ14" i="2"/>
  <c r="AJ11" i="2"/>
  <c r="AA1010" i="2"/>
  <c r="AA1009" i="2"/>
  <c r="AA1008" i="2"/>
  <c r="AA1007" i="2"/>
  <c r="AA1006" i="2"/>
  <c r="AA1005" i="2"/>
  <c r="AA1004" i="2"/>
  <c r="AA1003" i="2"/>
  <c r="AA1002" i="2"/>
  <c r="AA1001" i="2"/>
  <c r="AA1000" i="2"/>
  <c r="AA999" i="2"/>
  <c r="AA998" i="2"/>
  <c r="AA997" i="2"/>
  <c r="AA996" i="2"/>
  <c r="AA995" i="2"/>
  <c r="AA994" i="2"/>
  <c r="AA993" i="2"/>
  <c r="AA992" i="2"/>
  <c r="AA991" i="2"/>
  <c r="AA990" i="2"/>
  <c r="AA989" i="2"/>
  <c r="AA988" i="2"/>
  <c r="AA987" i="2"/>
  <c r="AA986" i="2"/>
  <c r="AA985" i="2"/>
  <c r="AA984" i="2"/>
  <c r="AA983" i="2"/>
  <c r="AA982" i="2"/>
  <c r="AA981" i="2"/>
  <c r="AA980" i="2"/>
  <c r="AA979" i="2"/>
  <c r="AA978" i="2"/>
  <c r="AA977" i="2"/>
  <c r="AA976" i="2"/>
  <c r="AA975" i="2"/>
  <c r="AA974" i="2"/>
  <c r="AA973" i="2"/>
  <c r="AA972" i="2"/>
  <c r="AA971" i="2"/>
  <c r="AA970" i="2"/>
  <c r="AA969" i="2"/>
  <c r="AA968" i="2"/>
  <c r="AA967" i="2"/>
  <c r="AA966" i="2"/>
  <c r="AA965" i="2"/>
  <c r="AA964" i="2"/>
  <c r="AA963" i="2"/>
  <c r="AA962" i="2"/>
  <c r="AA961" i="2"/>
  <c r="AA960" i="2"/>
  <c r="AA959" i="2"/>
  <c r="AA958" i="2"/>
  <c r="AA957" i="2"/>
  <c r="AA956" i="2"/>
  <c r="AA955" i="2"/>
  <c r="AA954" i="2"/>
  <c r="AA953" i="2"/>
  <c r="AA952" i="2"/>
  <c r="AA951" i="2"/>
  <c r="AA950" i="2"/>
  <c r="AA949" i="2"/>
  <c r="AA948" i="2"/>
  <c r="AA947" i="2"/>
  <c r="AA946" i="2"/>
  <c r="AA945" i="2"/>
  <c r="AA944" i="2"/>
  <c r="AA943" i="2"/>
  <c r="AA942" i="2"/>
  <c r="AA941" i="2"/>
  <c r="AA940" i="2"/>
  <c r="AA939" i="2"/>
  <c r="AA938" i="2"/>
  <c r="AA937" i="2"/>
  <c r="AA936" i="2"/>
  <c r="AA935" i="2"/>
  <c r="AA934" i="2"/>
  <c r="AA933" i="2"/>
  <c r="AA932" i="2"/>
  <c r="AA931" i="2"/>
  <c r="AA930" i="2"/>
  <c r="AA929" i="2"/>
  <c r="AA928" i="2"/>
  <c r="AA927" i="2"/>
  <c r="AA926" i="2"/>
  <c r="AA925" i="2"/>
  <c r="AA924" i="2"/>
  <c r="AA923" i="2"/>
  <c r="AA922" i="2"/>
  <c r="AA921" i="2"/>
  <c r="AA920" i="2"/>
  <c r="AA919" i="2"/>
  <c r="AA918" i="2"/>
  <c r="AA917" i="2"/>
  <c r="AA916" i="2"/>
  <c r="AA915" i="2"/>
  <c r="AA914" i="2"/>
  <c r="AA913" i="2"/>
  <c r="AA912" i="2"/>
  <c r="AA911" i="2"/>
  <c r="AA910" i="2"/>
  <c r="AA909" i="2"/>
  <c r="AA908" i="2"/>
  <c r="AA907" i="2"/>
  <c r="AA906" i="2"/>
  <c r="AA905" i="2"/>
  <c r="AA904" i="2"/>
  <c r="AA903" i="2"/>
  <c r="AA902" i="2"/>
  <c r="AA901" i="2"/>
  <c r="AA900" i="2"/>
  <c r="AA899" i="2"/>
  <c r="AA898" i="2"/>
  <c r="AA897" i="2"/>
  <c r="AA896" i="2"/>
  <c r="AA895" i="2"/>
  <c r="AA894" i="2"/>
  <c r="AA893" i="2"/>
  <c r="AA892" i="2"/>
  <c r="AA891" i="2"/>
  <c r="AA890" i="2"/>
  <c r="AA889" i="2"/>
  <c r="AA888" i="2"/>
  <c r="AA887" i="2"/>
  <c r="AA886" i="2"/>
  <c r="AA885" i="2"/>
  <c r="AA884" i="2"/>
  <c r="AA883" i="2"/>
  <c r="AA882" i="2"/>
  <c r="AA881" i="2"/>
  <c r="AA880" i="2"/>
  <c r="AA879" i="2"/>
  <c r="AA878" i="2"/>
  <c r="AA877" i="2"/>
  <c r="AA876" i="2"/>
  <c r="AA875" i="2"/>
  <c r="AA874" i="2"/>
  <c r="AA873" i="2"/>
  <c r="AA872" i="2"/>
  <c r="AA871" i="2"/>
  <c r="AA870" i="2"/>
  <c r="AA869" i="2"/>
  <c r="AA868" i="2"/>
  <c r="AA867" i="2"/>
  <c r="AA866" i="2"/>
  <c r="AA865" i="2"/>
  <c r="AA864" i="2"/>
  <c r="AA863" i="2"/>
  <c r="AA862" i="2"/>
  <c r="AA861" i="2"/>
  <c r="AA860" i="2"/>
  <c r="AA859" i="2"/>
  <c r="AA858" i="2"/>
  <c r="AA857" i="2"/>
  <c r="AA856" i="2"/>
  <c r="AA855" i="2"/>
  <c r="AA854" i="2"/>
  <c r="AA853" i="2"/>
  <c r="AA852" i="2"/>
  <c r="AA851" i="2"/>
  <c r="AA850" i="2"/>
  <c r="AA849" i="2"/>
  <c r="AA848" i="2"/>
  <c r="AA847" i="2"/>
  <c r="AA846" i="2"/>
  <c r="AA845" i="2"/>
  <c r="AA844" i="2"/>
  <c r="AA843" i="2"/>
  <c r="AA842" i="2"/>
  <c r="AA841" i="2"/>
  <c r="AA840" i="2"/>
  <c r="AA839" i="2"/>
  <c r="AA838" i="2"/>
  <c r="AA837" i="2"/>
  <c r="AA836" i="2"/>
  <c r="AA835" i="2"/>
  <c r="AA834" i="2"/>
  <c r="AA833" i="2"/>
  <c r="AA832" i="2"/>
  <c r="AA831" i="2"/>
  <c r="AA830" i="2"/>
  <c r="AA829" i="2"/>
  <c r="AA828" i="2"/>
  <c r="AA827" i="2"/>
  <c r="AA826" i="2"/>
  <c r="AA825" i="2"/>
  <c r="AA824" i="2"/>
  <c r="AA823" i="2"/>
  <c r="AA822" i="2"/>
  <c r="AA821" i="2"/>
  <c r="AA820" i="2"/>
  <c r="AA819" i="2"/>
  <c r="AA818" i="2"/>
  <c r="AA817" i="2"/>
  <c r="AA816" i="2"/>
  <c r="AA815" i="2"/>
  <c r="AA814" i="2"/>
  <c r="AA813" i="2"/>
  <c r="AA812" i="2"/>
  <c r="AA811" i="2"/>
  <c r="AA810" i="2"/>
  <c r="AA809" i="2"/>
  <c r="AA808" i="2"/>
  <c r="AA807" i="2"/>
  <c r="AA806" i="2"/>
  <c r="AA805" i="2"/>
  <c r="AA804" i="2"/>
  <c r="AA803" i="2"/>
  <c r="AA802" i="2"/>
  <c r="AA801" i="2"/>
  <c r="AA800" i="2"/>
  <c r="AA799" i="2"/>
  <c r="AA798" i="2"/>
  <c r="AA797" i="2"/>
  <c r="AA796" i="2"/>
  <c r="AA795" i="2"/>
  <c r="AA794" i="2"/>
  <c r="AA793" i="2"/>
  <c r="AA792" i="2"/>
  <c r="AA791" i="2"/>
  <c r="AA790" i="2"/>
  <c r="AA789" i="2"/>
  <c r="AA788" i="2"/>
  <c r="AA787" i="2"/>
  <c r="AA786" i="2"/>
  <c r="AA785" i="2"/>
  <c r="AA784" i="2"/>
  <c r="AA783" i="2"/>
  <c r="AA782" i="2"/>
  <c r="AA781" i="2"/>
  <c r="AA780" i="2"/>
  <c r="AA779" i="2"/>
  <c r="AA778" i="2"/>
  <c r="AA777" i="2"/>
  <c r="AA776" i="2"/>
  <c r="AA775" i="2"/>
  <c r="AA774" i="2"/>
  <c r="AA773" i="2"/>
  <c r="AA772" i="2"/>
  <c r="AA771" i="2"/>
  <c r="AA770" i="2"/>
  <c r="AA769" i="2"/>
  <c r="AA768" i="2"/>
  <c r="AA767" i="2"/>
  <c r="AA766" i="2"/>
  <c r="AA765" i="2"/>
  <c r="AA764" i="2"/>
  <c r="AA763" i="2"/>
  <c r="AA762" i="2"/>
  <c r="AA761" i="2"/>
  <c r="AA760" i="2"/>
  <c r="AA759" i="2"/>
  <c r="AA758" i="2"/>
  <c r="AA757" i="2"/>
  <c r="AA756" i="2"/>
  <c r="AA755" i="2"/>
  <c r="AA754" i="2"/>
  <c r="AA753" i="2"/>
  <c r="AA752" i="2"/>
  <c r="AA751" i="2"/>
  <c r="AA750" i="2"/>
  <c r="AA749" i="2"/>
  <c r="AA748" i="2"/>
  <c r="AA747" i="2"/>
  <c r="AA746" i="2"/>
  <c r="AA745" i="2"/>
  <c r="AA744" i="2"/>
  <c r="AA743" i="2"/>
  <c r="AA742" i="2"/>
  <c r="AA741" i="2"/>
  <c r="AA740" i="2"/>
  <c r="AA739" i="2"/>
  <c r="AA738" i="2"/>
  <c r="AA737" i="2"/>
  <c r="AA736" i="2"/>
  <c r="AA735" i="2"/>
  <c r="AA734" i="2"/>
  <c r="AA733" i="2"/>
  <c r="AA732" i="2"/>
  <c r="AA731" i="2"/>
  <c r="AA730" i="2"/>
  <c r="AA729" i="2"/>
  <c r="AA728" i="2"/>
  <c r="AA727" i="2"/>
  <c r="AA726" i="2"/>
  <c r="AA725" i="2"/>
  <c r="AA724" i="2"/>
  <c r="AA723" i="2"/>
  <c r="AA722" i="2"/>
  <c r="AA721" i="2"/>
  <c r="AA720" i="2"/>
  <c r="AA719" i="2"/>
  <c r="AA718" i="2"/>
  <c r="AA717" i="2"/>
  <c r="AA716" i="2"/>
  <c r="AA715" i="2"/>
  <c r="AA714" i="2"/>
  <c r="AA713" i="2"/>
  <c r="AA712" i="2"/>
  <c r="AA711" i="2"/>
  <c r="AA710" i="2"/>
  <c r="AA709" i="2"/>
  <c r="AA708" i="2"/>
  <c r="AA707" i="2"/>
  <c r="AA706" i="2"/>
  <c r="AA705" i="2"/>
  <c r="AA704" i="2"/>
  <c r="AA703" i="2"/>
  <c r="AA702" i="2"/>
  <c r="AA701" i="2"/>
  <c r="AA700" i="2"/>
  <c r="AA699" i="2"/>
  <c r="AA698" i="2"/>
  <c r="AA697" i="2"/>
  <c r="AA696" i="2"/>
  <c r="AA695" i="2"/>
  <c r="AA694" i="2"/>
  <c r="AA693" i="2"/>
  <c r="AA692" i="2"/>
  <c r="AA691" i="2"/>
  <c r="AA690" i="2"/>
  <c r="AA689" i="2"/>
  <c r="AA688" i="2"/>
  <c r="AA687" i="2"/>
  <c r="AA686" i="2"/>
  <c r="AA685" i="2"/>
  <c r="AA684" i="2"/>
  <c r="AA683" i="2"/>
  <c r="AA682" i="2"/>
  <c r="AA681" i="2"/>
  <c r="AA680" i="2"/>
  <c r="AA679" i="2"/>
  <c r="AA678" i="2"/>
  <c r="AA677" i="2"/>
  <c r="AA676" i="2"/>
  <c r="AA675" i="2"/>
  <c r="AA674" i="2"/>
  <c r="AA673" i="2"/>
  <c r="AA672" i="2"/>
  <c r="AA671" i="2"/>
  <c r="AA670" i="2"/>
  <c r="AA669" i="2"/>
  <c r="AA668" i="2"/>
  <c r="AA667" i="2"/>
  <c r="AA666" i="2"/>
  <c r="AA665" i="2"/>
  <c r="AA664" i="2"/>
  <c r="AA663" i="2"/>
  <c r="AA662" i="2"/>
  <c r="AA661" i="2"/>
  <c r="AA660" i="2"/>
  <c r="AA659" i="2"/>
  <c r="AA658" i="2"/>
  <c r="AA657" i="2"/>
  <c r="AA656" i="2"/>
  <c r="AA655" i="2"/>
  <c r="AA654" i="2"/>
  <c r="AA653" i="2"/>
  <c r="AA652" i="2"/>
  <c r="AA651" i="2"/>
  <c r="AA650" i="2"/>
  <c r="AA649" i="2"/>
  <c r="AA648" i="2"/>
  <c r="AA647" i="2"/>
  <c r="AA646" i="2"/>
  <c r="AA645" i="2"/>
  <c r="AA644" i="2"/>
  <c r="AA643" i="2"/>
  <c r="AA642" i="2"/>
  <c r="AA641" i="2"/>
  <c r="AA640" i="2"/>
  <c r="AA639" i="2"/>
  <c r="AA638" i="2"/>
  <c r="AA637" i="2"/>
  <c r="AA636" i="2"/>
  <c r="AA635" i="2"/>
  <c r="AA634" i="2"/>
  <c r="AA633" i="2"/>
  <c r="AA632" i="2"/>
  <c r="AA631" i="2"/>
  <c r="AA630" i="2"/>
  <c r="AA629" i="2"/>
  <c r="AA628" i="2"/>
  <c r="AA627" i="2"/>
  <c r="AA626" i="2"/>
  <c r="AA625" i="2"/>
  <c r="AA624" i="2"/>
  <c r="AA623" i="2"/>
  <c r="AA622" i="2"/>
  <c r="AA621" i="2"/>
  <c r="AA620" i="2"/>
  <c r="AA619" i="2"/>
  <c r="AA618" i="2"/>
  <c r="AA617" i="2"/>
  <c r="AA616" i="2"/>
  <c r="AA615" i="2"/>
  <c r="AA614" i="2"/>
  <c r="AA613" i="2"/>
  <c r="AA612" i="2"/>
  <c r="AA611" i="2"/>
  <c r="AA610" i="2"/>
  <c r="AA609" i="2"/>
  <c r="AA608" i="2"/>
  <c r="AA607" i="2"/>
  <c r="AA606" i="2"/>
  <c r="AA605" i="2"/>
  <c r="AA604" i="2"/>
  <c r="AA603" i="2"/>
  <c r="AA602" i="2"/>
  <c r="AA601" i="2"/>
  <c r="AA600" i="2"/>
  <c r="AA599" i="2"/>
  <c r="AA598" i="2"/>
  <c r="AA597" i="2"/>
  <c r="AA596" i="2"/>
  <c r="AA595" i="2"/>
  <c r="AA594" i="2"/>
  <c r="AA593" i="2"/>
  <c r="AA592" i="2"/>
  <c r="AA591" i="2"/>
  <c r="AA590" i="2"/>
  <c r="AA589" i="2"/>
  <c r="AA588" i="2"/>
  <c r="AA587" i="2"/>
  <c r="AA586" i="2"/>
  <c r="AA585" i="2"/>
  <c r="AA584" i="2"/>
  <c r="AA583" i="2"/>
  <c r="AA582" i="2"/>
  <c r="AA581" i="2"/>
  <c r="AA580" i="2"/>
  <c r="AA579" i="2"/>
  <c r="AA578" i="2"/>
  <c r="AA577" i="2"/>
  <c r="AA576" i="2"/>
  <c r="AA575" i="2"/>
  <c r="AA574" i="2"/>
  <c r="AA573" i="2"/>
  <c r="AA572" i="2"/>
  <c r="AA571" i="2"/>
  <c r="AA570" i="2"/>
  <c r="AA569" i="2"/>
  <c r="AA568" i="2"/>
  <c r="AA567" i="2"/>
  <c r="AA566" i="2"/>
  <c r="AA565" i="2"/>
  <c r="AA564" i="2"/>
  <c r="AA563" i="2"/>
  <c r="AA562" i="2"/>
  <c r="AA561" i="2"/>
  <c r="AA560" i="2"/>
  <c r="AA559" i="2"/>
  <c r="AA558" i="2"/>
  <c r="AA557" i="2"/>
  <c r="AA556" i="2"/>
  <c r="AA555" i="2"/>
  <c r="AA554" i="2"/>
  <c r="AA553" i="2"/>
  <c r="AA552" i="2"/>
  <c r="AA551" i="2"/>
  <c r="AA550" i="2"/>
  <c r="AA549" i="2"/>
  <c r="AA548" i="2"/>
  <c r="AA547" i="2"/>
  <c r="AA546" i="2"/>
  <c r="AA545" i="2"/>
  <c r="AA544" i="2"/>
  <c r="AA543" i="2"/>
  <c r="AA542" i="2"/>
  <c r="AA541" i="2"/>
  <c r="AA540" i="2"/>
  <c r="AA539" i="2"/>
  <c r="AA538" i="2"/>
  <c r="AA537" i="2"/>
  <c r="AA536" i="2"/>
  <c r="AA535" i="2"/>
  <c r="AA534" i="2"/>
  <c r="AA533" i="2"/>
  <c r="AA532" i="2"/>
  <c r="AA531" i="2"/>
  <c r="AA530" i="2"/>
  <c r="AA529" i="2"/>
  <c r="AA528" i="2"/>
  <c r="AA527" i="2"/>
  <c r="AA526" i="2"/>
  <c r="AA525" i="2"/>
  <c r="AA524" i="2"/>
  <c r="AA523" i="2"/>
  <c r="AA522" i="2"/>
  <c r="AA521" i="2"/>
  <c r="AA520" i="2"/>
  <c r="AA519" i="2"/>
  <c r="AA518" i="2"/>
  <c r="AA517" i="2"/>
  <c r="AA516" i="2"/>
  <c r="AA515" i="2"/>
  <c r="AA514" i="2"/>
  <c r="AA513" i="2"/>
  <c r="AA512" i="2"/>
  <c r="AA511" i="2"/>
  <c r="AA510" i="2"/>
  <c r="AA509" i="2"/>
  <c r="AA508" i="2"/>
  <c r="AA507" i="2"/>
  <c r="AA506" i="2"/>
  <c r="AA505" i="2"/>
  <c r="AA504" i="2"/>
  <c r="AA503" i="2"/>
  <c r="AA502" i="2"/>
  <c r="AA501" i="2"/>
  <c r="AA500" i="2"/>
  <c r="AA499" i="2"/>
  <c r="AA498" i="2"/>
  <c r="AA497" i="2"/>
  <c r="AA496" i="2"/>
  <c r="AA495" i="2"/>
  <c r="AA494" i="2"/>
  <c r="AA493" i="2"/>
  <c r="AA492" i="2"/>
  <c r="AA491" i="2"/>
  <c r="AA490" i="2"/>
  <c r="AA489" i="2"/>
  <c r="AA488" i="2"/>
  <c r="AA487" i="2"/>
  <c r="AA486" i="2"/>
  <c r="AA485" i="2"/>
  <c r="AA484" i="2"/>
  <c r="AA483" i="2"/>
  <c r="AA482" i="2"/>
  <c r="AA481" i="2"/>
  <c r="AA480" i="2"/>
  <c r="AA479" i="2"/>
  <c r="AA478" i="2"/>
  <c r="AA477" i="2"/>
  <c r="AA476" i="2"/>
  <c r="AA475" i="2"/>
  <c r="AA474" i="2"/>
  <c r="AA473" i="2"/>
  <c r="AA472" i="2"/>
  <c r="AA471" i="2"/>
  <c r="AA470" i="2"/>
  <c r="AA469" i="2"/>
  <c r="AA468" i="2"/>
  <c r="AA467" i="2"/>
  <c r="AA466" i="2"/>
  <c r="AA465" i="2"/>
  <c r="AA464" i="2"/>
  <c r="AA463" i="2"/>
  <c r="AA462" i="2"/>
  <c r="AA461" i="2"/>
  <c r="AA460" i="2"/>
  <c r="AA459" i="2"/>
  <c r="AA458" i="2"/>
  <c r="AA457" i="2"/>
  <c r="AA456" i="2"/>
  <c r="AA455" i="2"/>
  <c r="AA454" i="2"/>
  <c r="AA453" i="2"/>
  <c r="AA452" i="2"/>
  <c r="AA451" i="2"/>
  <c r="AA450" i="2"/>
  <c r="AA449" i="2"/>
  <c r="AA448" i="2"/>
  <c r="AA447" i="2"/>
  <c r="AA446" i="2"/>
  <c r="AA445" i="2"/>
  <c r="AA444" i="2"/>
  <c r="AA443" i="2"/>
  <c r="AA442" i="2"/>
  <c r="AA441" i="2"/>
  <c r="AA440" i="2"/>
  <c r="AA439" i="2"/>
  <c r="AA438" i="2"/>
  <c r="AA437" i="2"/>
  <c r="AA436" i="2"/>
  <c r="AA435" i="2"/>
  <c r="AA434" i="2"/>
  <c r="AA433" i="2"/>
  <c r="AA432" i="2"/>
  <c r="AA431" i="2"/>
  <c r="AA430" i="2"/>
  <c r="AA429" i="2"/>
  <c r="AA428" i="2"/>
  <c r="AA427" i="2"/>
  <c r="AA426" i="2"/>
  <c r="AA425" i="2"/>
  <c r="AA424" i="2"/>
  <c r="AA423" i="2"/>
  <c r="AA422" i="2"/>
  <c r="AA421" i="2"/>
  <c r="AA420" i="2"/>
  <c r="AA419" i="2"/>
  <c r="AA418" i="2"/>
  <c r="AA417" i="2"/>
  <c r="AA416" i="2"/>
  <c r="AA415" i="2"/>
  <c r="AA414" i="2"/>
  <c r="AA413" i="2"/>
  <c r="AA412" i="2"/>
  <c r="AA411" i="2"/>
  <c r="AA410" i="2"/>
  <c r="AA409" i="2"/>
  <c r="AA408" i="2"/>
  <c r="AA407" i="2"/>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6" i="2"/>
  <c r="AA375" i="2"/>
  <c r="AA374" i="2"/>
  <c r="AA373" i="2"/>
  <c r="AA372" i="2"/>
  <c r="AA371" i="2"/>
  <c r="AA370" i="2"/>
  <c r="AA369" i="2"/>
  <c r="AA368" i="2"/>
  <c r="AA367" i="2"/>
  <c r="AA366" i="2"/>
  <c r="AA365" i="2"/>
  <c r="AA364" i="2"/>
  <c r="AA363" i="2"/>
  <c r="AA362" i="2"/>
  <c r="AA361" i="2"/>
  <c r="AA360" i="2"/>
  <c r="AA359" i="2"/>
  <c r="AA358" i="2"/>
  <c r="AA357" i="2"/>
  <c r="AA356" i="2"/>
  <c r="AA355" i="2"/>
  <c r="AA354" i="2"/>
  <c r="AA353" i="2"/>
  <c r="AA352" i="2"/>
  <c r="AA351" i="2"/>
  <c r="AA350" i="2"/>
  <c r="AA349" i="2"/>
  <c r="AA348"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9" i="2"/>
  <c r="AA278" i="2"/>
  <c r="AA277" i="2"/>
  <c r="AA276" i="2"/>
  <c r="AA275" i="2"/>
  <c r="AA274" i="2"/>
  <c r="AA273" i="2"/>
  <c r="AA272" i="2"/>
  <c r="AA271" i="2"/>
  <c r="AA270" i="2"/>
  <c r="AA269" i="2"/>
  <c r="AA268" i="2"/>
  <c r="AA267" i="2"/>
  <c r="AA266" i="2"/>
  <c r="AA265" i="2"/>
  <c r="AA264" i="2"/>
  <c r="AA263" i="2"/>
  <c r="AA262" i="2"/>
  <c r="AA261" i="2"/>
  <c r="AA260" i="2"/>
  <c r="AA259" i="2"/>
  <c r="AA258" i="2"/>
  <c r="AA257" i="2"/>
  <c r="AA256" i="2"/>
  <c r="AA255" i="2"/>
  <c r="AA254" i="2"/>
  <c r="AA253"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4"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Z1010" i="2"/>
  <c r="Z1009" i="2"/>
  <c r="Z1008" i="2"/>
  <c r="Z1007" i="2"/>
  <c r="Z1006" i="2"/>
  <c r="Z1005" i="2"/>
  <c r="Z1004" i="2"/>
  <c r="Z1003" i="2"/>
  <c r="Z1002" i="2"/>
  <c r="Z1001" i="2"/>
  <c r="Z1000" i="2"/>
  <c r="Z999" i="2"/>
  <c r="Z998" i="2"/>
  <c r="Z997" i="2"/>
  <c r="Z996" i="2"/>
  <c r="Z995" i="2"/>
  <c r="Z994" i="2"/>
  <c r="Z993" i="2"/>
  <c r="Z992" i="2"/>
  <c r="Z991" i="2"/>
  <c r="Z990" i="2"/>
  <c r="Z989" i="2"/>
  <c r="Z988" i="2"/>
  <c r="Z987" i="2"/>
  <c r="Z986" i="2"/>
  <c r="Z985" i="2"/>
  <c r="Z984" i="2"/>
  <c r="Z983" i="2"/>
  <c r="Z982" i="2"/>
  <c r="Z981" i="2"/>
  <c r="Z980" i="2"/>
  <c r="Z979" i="2"/>
  <c r="Z978" i="2"/>
  <c r="Z977" i="2"/>
  <c r="Z976" i="2"/>
  <c r="Z975" i="2"/>
  <c r="Z974" i="2"/>
  <c r="Z973" i="2"/>
  <c r="Z972" i="2"/>
  <c r="Z971" i="2"/>
  <c r="Z970" i="2"/>
  <c r="Z969" i="2"/>
  <c r="Z968" i="2"/>
  <c r="Z967" i="2"/>
  <c r="Z966" i="2"/>
  <c r="Z965" i="2"/>
  <c r="Z964" i="2"/>
  <c r="Z963" i="2"/>
  <c r="Z962" i="2"/>
  <c r="Z961" i="2"/>
  <c r="Z960" i="2"/>
  <c r="Z959" i="2"/>
  <c r="Z958" i="2"/>
  <c r="Z957" i="2"/>
  <c r="Z956" i="2"/>
  <c r="Z955" i="2"/>
  <c r="Z954" i="2"/>
  <c r="Z953" i="2"/>
  <c r="Z952" i="2"/>
  <c r="Z951" i="2"/>
  <c r="Z950" i="2"/>
  <c r="Z949" i="2"/>
  <c r="Z948" i="2"/>
  <c r="Z947" i="2"/>
  <c r="Z946" i="2"/>
  <c r="Z945" i="2"/>
  <c r="Z944" i="2"/>
  <c r="Z943" i="2"/>
  <c r="Z942" i="2"/>
  <c r="Z941" i="2"/>
  <c r="Z940" i="2"/>
  <c r="Z939" i="2"/>
  <c r="Z938" i="2"/>
  <c r="Z937" i="2"/>
  <c r="Z936" i="2"/>
  <c r="Z935" i="2"/>
  <c r="Z934" i="2"/>
  <c r="Z933" i="2"/>
  <c r="Z932" i="2"/>
  <c r="Z931" i="2"/>
  <c r="Z930" i="2"/>
  <c r="Z929" i="2"/>
  <c r="Z928" i="2"/>
  <c r="Z927" i="2"/>
  <c r="Z926" i="2"/>
  <c r="Z925" i="2"/>
  <c r="Z924" i="2"/>
  <c r="Z923" i="2"/>
  <c r="Z922" i="2"/>
  <c r="Z921" i="2"/>
  <c r="Z920" i="2"/>
  <c r="Z919" i="2"/>
  <c r="Z918" i="2"/>
  <c r="Z917" i="2"/>
  <c r="Z916" i="2"/>
  <c r="Z915" i="2"/>
  <c r="Z914" i="2"/>
  <c r="Z913" i="2"/>
  <c r="Z912" i="2"/>
  <c r="Z911" i="2"/>
  <c r="Z910" i="2"/>
  <c r="Z909" i="2"/>
  <c r="Z908" i="2"/>
  <c r="Z907" i="2"/>
  <c r="Z906" i="2"/>
  <c r="Z905" i="2"/>
  <c r="Z904" i="2"/>
  <c r="Z903" i="2"/>
  <c r="Z902" i="2"/>
  <c r="Z901" i="2"/>
  <c r="Z900" i="2"/>
  <c r="Z899" i="2"/>
  <c r="Z898" i="2"/>
  <c r="Z897" i="2"/>
  <c r="Z896" i="2"/>
  <c r="Z895" i="2"/>
  <c r="Z894" i="2"/>
  <c r="Z893" i="2"/>
  <c r="Z892" i="2"/>
  <c r="Z891" i="2"/>
  <c r="Z890" i="2"/>
  <c r="Z889" i="2"/>
  <c r="Z888" i="2"/>
  <c r="Z887" i="2"/>
  <c r="Z886" i="2"/>
  <c r="Z885" i="2"/>
  <c r="Z884" i="2"/>
  <c r="Z883" i="2"/>
  <c r="Z882" i="2"/>
  <c r="Z881" i="2"/>
  <c r="Z880" i="2"/>
  <c r="Z879" i="2"/>
  <c r="Z878" i="2"/>
  <c r="Z877" i="2"/>
  <c r="Z876" i="2"/>
  <c r="Z875" i="2"/>
  <c r="Z874" i="2"/>
  <c r="Z873" i="2"/>
  <c r="Z872" i="2"/>
  <c r="Z871" i="2"/>
  <c r="Z870" i="2"/>
  <c r="Z869" i="2"/>
  <c r="Z868" i="2"/>
  <c r="Z867" i="2"/>
  <c r="Z866" i="2"/>
  <c r="Z865" i="2"/>
  <c r="Z864" i="2"/>
  <c r="Z863" i="2"/>
  <c r="Z862" i="2"/>
  <c r="Z861" i="2"/>
  <c r="Z860" i="2"/>
  <c r="Z859" i="2"/>
  <c r="Z858" i="2"/>
  <c r="Z857" i="2"/>
  <c r="Z856" i="2"/>
  <c r="Z855" i="2"/>
  <c r="Z854" i="2"/>
  <c r="Z853" i="2"/>
  <c r="Z852" i="2"/>
  <c r="Z851" i="2"/>
  <c r="Z850" i="2"/>
  <c r="Z849" i="2"/>
  <c r="Z848" i="2"/>
  <c r="Z847" i="2"/>
  <c r="Z846" i="2"/>
  <c r="Z845" i="2"/>
  <c r="Z844" i="2"/>
  <c r="Z843" i="2"/>
  <c r="Z842" i="2"/>
  <c r="Z841" i="2"/>
  <c r="Z840" i="2"/>
  <c r="Z839" i="2"/>
  <c r="Z838" i="2"/>
  <c r="Z837" i="2"/>
  <c r="Z836" i="2"/>
  <c r="Z835" i="2"/>
  <c r="Z834" i="2"/>
  <c r="Z833" i="2"/>
  <c r="Z832" i="2"/>
  <c r="Z831" i="2"/>
  <c r="Z830" i="2"/>
  <c r="Z829" i="2"/>
  <c r="Z828" i="2"/>
  <c r="Z827" i="2"/>
  <c r="Z826" i="2"/>
  <c r="Z825" i="2"/>
  <c r="Z824" i="2"/>
  <c r="Z823" i="2"/>
  <c r="Z822" i="2"/>
  <c r="Z821" i="2"/>
  <c r="Z820" i="2"/>
  <c r="Z819" i="2"/>
  <c r="Z818" i="2"/>
  <c r="Z817" i="2"/>
  <c r="Z816" i="2"/>
  <c r="Z815" i="2"/>
  <c r="Z814" i="2"/>
  <c r="Z813" i="2"/>
  <c r="Z812" i="2"/>
  <c r="Z811" i="2"/>
  <c r="Z810" i="2"/>
  <c r="Z809" i="2"/>
  <c r="Z808" i="2"/>
  <c r="Z807" i="2"/>
  <c r="Z806" i="2"/>
  <c r="Z805" i="2"/>
  <c r="Z804" i="2"/>
  <c r="Z803" i="2"/>
  <c r="Z802" i="2"/>
  <c r="Z801" i="2"/>
  <c r="Z800" i="2"/>
  <c r="Z799" i="2"/>
  <c r="Z798" i="2"/>
  <c r="Z797" i="2"/>
  <c r="Z796" i="2"/>
  <c r="Z795" i="2"/>
  <c r="Z794" i="2"/>
  <c r="Z793" i="2"/>
  <c r="Z792" i="2"/>
  <c r="Z791" i="2"/>
  <c r="Z790" i="2"/>
  <c r="Z789" i="2"/>
  <c r="Z788" i="2"/>
  <c r="Z787" i="2"/>
  <c r="Z786" i="2"/>
  <c r="Z785" i="2"/>
  <c r="Z784" i="2"/>
  <c r="Z783" i="2"/>
  <c r="Z782" i="2"/>
  <c r="Z781" i="2"/>
  <c r="Z780" i="2"/>
  <c r="Z779" i="2"/>
  <c r="Z778" i="2"/>
  <c r="Z777" i="2"/>
  <c r="Z776" i="2"/>
  <c r="Z775" i="2"/>
  <c r="Z774" i="2"/>
  <c r="Z773" i="2"/>
  <c r="Z772" i="2"/>
  <c r="Z771" i="2"/>
  <c r="Z770" i="2"/>
  <c r="Z769" i="2"/>
  <c r="Z768" i="2"/>
  <c r="Z767" i="2"/>
  <c r="Z766" i="2"/>
  <c r="Z765" i="2"/>
  <c r="Z764" i="2"/>
  <c r="Z763" i="2"/>
  <c r="Z762" i="2"/>
  <c r="Z761" i="2"/>
  <c r="Z760" i="2"/>
  <c r="Z759" i="2"/>
  <c r="Z758" i="2"/>
  <c r="Z757" i="2"/>
  <c r="Z756" i="2"/>
  <c r="Z755" i="2"/>
  <c r="Z754" i="2"/>
  <c r="Z753" i="2"/>
  <c r="Z752" i="2"/>
  <c r="Z751" i="2"/>
  <c r="Z750" i="2"/>
  <c r="Z749" i="2"/>
  <c r="Z748" i="2"/>
  <c r="Z747" i="2"/>
  <c r="Z746" i="2"/>
  <c r="Z745" i="2"/>
  <c r="Z744" i="2"/>
  <c r="Z743" i="2"/>
  <c r="Z742" i="2"/>
  <c r="Z741" i="2"/>
  <c r="Z740" i="2"/>
  <c r="Z739" i="2"/>
  <c r="Z738" i="2"/>
  <c r="Z737" i="2"/>
  <c r="Z736" i="2"/>
  <c r="Z735" i="2"/>
  <c r="Z734" i="2"/>
  <c r="Z733" i="2"/>
  <c r="Z732" i="2"/>
  <c r="Z731" i="2"/>
  <c r="Z730" i="2"/>
  <c r="Z729" i="2"/>
  <c r="Z728" i="2"/>
  <c r="Z727" i="2"/>
  <c r="Z726" i="2"/>
  <c r="Z725" i="2"/>
  <c r="Z724" i="2"/>
  <c r="Z723" i="2"/>
  <c r="Z722" i="2"/>
  <c r="Z721" i="2"/>
  <c r="Z720" i="2"/>
  <c r="Z719" i="2"/>
  <c r="Z718" i="2"/>
  <c r="Z717" i="2"/>
  <c r="Z716" i="2"/>
  <c r="Z715" i="2"/>
  <c r="Z714" i="2"/>
  <c r="Z713" i="2"/>
  <c r="Z712" i="2"/>
  <c r="Z711" i="2"/>
  <c r="Z710" i="2"/>
  <c r="Z709" i="2"/>
  <c r="Z708" i="2"/>
  <c r="Z707" i="2"/>
  <c r="Z706" i="2"/>
  <c r="Z705" i="2"/>
  <c r="Z704" i="2"/>
  <c r="Z703" i="2"/>
  <c r="Z702" i="2"/>
  <c r="Z701" i="2"/>
  <c r="Z700" i="2"/>
  <c r="Z699" i="2"/>
  <c r="Z698" i="2"/>
  <c r="Z697" i="2"/>
  <c r="Z696" i="2"/>
  <c r="Z695" i="2"/>
  <c r="Z694" i="2"/>
  <c r="Z693" i="2"/>
  <c r="Z692" i="2"/>
  <c r="Z691" i="2"/>
  <c r="Z690" i="2"/>
  <c r="Z689" i="2"/>
  <c r="Z688" i="2"/>
  <c r="Z687" i="2"/>
  <c r="Z686" i="2"/>
  <c r="Z685" i="2"/>
  <c r="Z684" i="2"/>
  <c r="Z683" i="2"/>
  <c r="Z682" i="2"/>
  <c r="Z681" i="2"/>
  <c r="Z680" i="2"/>
  <c r="Z679" i="2"/>
  <c r="Z678" i="2"/>
  <c r="Z677" i="2"/>
  <c r="Z676" i="2"/>
  <c r="Z675" i="2"/>
  <c r="Z674" i="2"/>
  <c r="Z673" i="2"/>
  <c r="Z672" i="2"/>
  <c r="Z671" i="2"/>
  <c r="Z670" i="2"/>
  <c r="Z669" i="2"/>
  <c r="Z668" i="2"/>
  <c r="Z667" i="2"/>
  <c r="Z666" i="2"/>
  <c r="Z665" i="2"/>
  <c r="Z664" i="2"/>
  <c r="Z663" i="2"/>
  <c r="Z662" i="2"/>
  <c r="Z661" i="2"/>
  <c r="Z660" i="2"/>
  <c r="Z659" i="2"/>
  <c r="Z658" i="2"/>
  <c r="Z657" i="2"/>
  <c r="Z656" i="2"/>
  <c r="Z655" i="2"/>
  <c r="Z654" i="2"/>
  <c r="Z653" i="2"/>
  <c r="Z652" i="2"/>
  <c r="Z651" i="2"/>
  <c r="Z650" i="2"/>
  <c r="Z649" i="2"/>
  <c r="Z648" i="2"/>
  <c r="Z647" i="2"/>
  <c r="Z646" i="2"/>
  <c r="Z645" i="2"/>
  <c r="Z644" i="2"/>
  <c r="Z643" i="2"/>
  <c r="Z642" i="2"/>
  <c r="Z641" i="2"/>
  <c r="Z640" i="2"/>
  <c r="Z639" i="2"/>
  <c r="Z638" i="2"/>
  <c r="Z637" i="2"/>
  <c r="Z636" i="2"/>
  <c r="Z635" i="2"/>
  <c r="Z634" i="2"/>
  <c r="Z633" i="2"/>
  <c r="Z632" i="2"/>
  <c r="Z631" i="2"/>
  <c r="Z630" i="2"/>
  <c r="Z629" i="2"/>
  <c r="Z628" i="2"/>
  <c r="Z627" i="2"/>
  <c r="Z626" i="2"/>
  <c r="Z625" i="2"/>
  <c r="Z624" i="2"/>
  <c r="Z623" i="2"/>
  <c r="Z622" i="2"/>
  <c r="Z621" i="2"/>
  <c r="Z620" i="2"/>
  <c r="Z619" i="2"/>
  <c r="Z618" i="2"/>
  <c r="Z617" i="2"/>
  <c r="Z616" i="2"/>
  <c r="Z615" i="2"/>
  <c r="Z614" i="2"/>
  <c r="Z613" i="2"/>
  <c r="Z612" i="2"/>
  <c r="Z611" i="2"/>
  <c r="Z610" i="2"/>
  <c r="Z609" i="2"/>
  <c r="Z608" i="2"/>
  <c r="Z607" i="2"/>
  <c r="Z606" i="2"/>
  <c r="Z605" i="2"/>
  <c r="Z604" i="2"/>
  <c r="Z603" i="2"/>
  <c r="Z602" i="2"/>
  <c r="Z601" i="2"/>
  <c r="Z600" i="2"/>
  <c r="Z599" i="2"/>
  <c r="Z598" i="2"/>
  <c r="Z597" i="2"/>
  <c r="Z596" i="2"/>
  <c r="Z595" i="2"/>
  <c r="Z594" i="2"/>
  <c r="Z593" i="2"/>
  <c r="Z592" i="2"/>
  <c r="Z591" i="2"/>
  <c r="Z590" i="2"/>
  <c r="Z589" i="2"/>
  <c r="Z588" i="2"/>
  <c r="Z587" i="2"/>
  <c r="Z586" i="2"/>
  <c r="Z585" i="2"/>
  <c r="Z584" i="2"/>
  <c r="Z583" i="2"/>
  <c r="Z582" i="2"/>
  <c r="Z581" i="2"/>
  <c r="Z580" i="2"/>
  <c r="Z579" i="2"/>
  <c r="Z578" i="2"/>
  <c r="Z577" i="2"/>
  <c r="Z576" i="2"/>
  <c r="Z575" i="2"/>
  <c r="Z574" i="2"/>
  <c r="Z573" i="2"/>
  <c r="Z572" i="2"/>
  <c r="Z571" i="2"/>
  <c r="Z570" i="2"/>
  <c r="Z569" i="2"/>
  <c r="Z568" i="2"/>
  <c r="Z567" i="2"/>
  <c r="Z566" i="2"/>
  <c r="Z565" i="2"/>
  <c r="Z564" i="2"/>
  <c r="Z563" i="2"/>
  <c r="Z562" i="2"/>
  <c r="Z561" i="2"/>
  <c r="Z560" i="2"/>
  <c r="Z559" i="2"/>
  <c r="Z558" i="2"/>
  <c r="Z557" i="2"/>
  <c r="Z556" i="2"/>
  <c r="Z555" i="2"/>
  <c r="Z554" i="2"/>
  <c r="Z553" i="2"/>
  <c r="Z552" i="2"/>
  <c r="Z551" i="2"/>
  <c r="Z550" i="2"/>
  <c r="Z549" i="2"/>
  <c r="Z548" i="2"/>
  <c r="Z547" i="2"/>
  <c r="Z546" i="2"/>
  <c r="Z545" i="2"/>
  <c r="Z544" i="2"/>
  <c r="Z543" i="2"/>
  <c r="Z542" i="2"/>
  <c r="Z541" i="2"/>
  <c r="Z540" i="2"/>
  <c r="Z539" i="2"/>
  <c r="Z538" i="2"/>
  <c r="Z537" i="2"/>
  <c r="Z536" i="2"/>
  <c r="Z535" i="2"/>
  <c r="Z534" i="2"/>
  <c r="Z533" i="2"/>
  <c r="Z532" i="2"/>
  <c r="Z531" i="2"/>
  <c r="Z530" i="2"/>
  <c r="Z529" i="2"/>
  <c r="Z528" i="2"/>
  <c r="Z527" i="2"/>
  <c r="Z526" i="2"/>
  <c r="Z525" i="2"/>
  <c r="Z524" i="2"/>
  <c r="Z523" i="2"/>
  <c r="Z522" i="2"/>
  <c r="Z521" i="2"/>
  <c r="Z520" i="2"/>
  <c r="Z519" i="2"/>
  <c r="Z518" i="2"/>
  <c r="Z517" i="2"/>
  <c r="Z516" i="2"/>
  <c r="Z515" i="2"/>
  <c r="Z514" i="2"/>
  <c r="Z513" i="2"/>
  <c r="Z512" i="2"/>
  <c r="Z511" i="2"/>
  <c r="Z510" i="2"/>
  <c r="Z509" i="2"/>
  <c r="Z508" i="2"/>
  <c r="Z507" i="2"/>
  <c r="Z506" i="2"/>
  <c r="Z505" i="2"/>
  <c r="Z504" i="2"/>
  <c r="Z503" i="2"/>
  <c r="Z502" i="2"/>
  <c r="Z501" i="2"/>
  <c r="Z500" i="2"/>
  <c r="Z499" i="2"/>
  <c r="Z498" i="2"/>
  <c r="Z497" i="2"/>
  <c r="Z496" i="2"/>
  <c r="Z495" i="2"/>
  <c r="Z494" i="2"/>
  <c r="Z493" i="2"/>
  <c r="Z492" i="2"/>
  <c r="Z491" i="2"/>
  <c r="Z490" i="2"/>
  <c r="Z489" i="2"/>
  <c r="Z488" i="2"/>
  <c r="Z487" i="2"/>
  <c r="Z486" i="2"/>
  <c r="Z485" i="2"/>
  <c r="Z484" i="2"/>
  <c r="Z483" i="2"/>
  <c r="Z482" i="2"/>
  <c r="Z481" i="2"/>
  <c r="Z480" i="2"/>
  <c r="Z479" i="2"/>
  <c r="Z478" i="2"/>
  <c r="Z477" i="2"/>
  <c r="Z476" i="2"/>
  <c r="Z475" i="2"/>
  <c r="Z474" i="2"/>
  <c r="Z473" i="2"/>
  <c r="Z472" i="2"/>
  <c r="Z471" i="2"/>
  <c r="Z470" i="2"/>
  <c r="Z469" i="2"/>
  <c r="Z468" i="2"/>
  <c r="Z467" i="2"/>
  <c r="Z466" i="2"/>
  <c r="Z465" i="2"/>
  <c r="Z464" i="2"/>
  <c r="Z463" i="2"/>
  <c r="Z462" i="2"/>
  <c r="Z461" i="2"/>
  <c r="Z460" i="2"/>
  <c r="Z459" i="2"/>
  <c r="Z458" i="2"/>
  <c r="Z457" i="2"/>
  <c r="Z456" i="2"/>
  <c r="Z455" i="2"/>
  <c r="Z454" i="2"/>
  <c r="Z453" i="2"/>
  <c r="Z452" i="2"/>
  <c r="Z451" i="2"/>
  <c r="Z450" i="2"/>
  <c r="Z449" i="2"/>
  <c r="Z448" i="2"/>
  <c r="Z447" i="2"/>
  <c r="Z446" i="2"/>
  <c r="Z445" i="2"/>
  <c r="Z444" i="2"/>
  <c r="Z443" i="2"/>
  <c r="Z442" i="2"/>
  <c r="Z441" i="2"/>
  <c r="Z440" i="2"/>
  <c r="Z439" i="2"/>
  <c r="Z438" i="2"/>
  <c r="Z437" i="2"/>
  <c r="Z436" i="2"/>
  <c r="Z435" i="2"/>
  <c r="Z434" i="2"/>
  <c r="Z433" i="2"/>
  <c r="Z432" i="2"/>
  <c r="Z431" i="2"/>
  <c r="Z430" i="2"/>
  <c r="Z429" i="2"/>
  <c r="Z428" i="2"/>
  <c r="Z427" i="2"/>
  <c r="Z426" i="2"/>
  <c r="Z425" i="2"/>
  <c r="Z424" i="2"/>
  <c r="Z423" i="2"/>
  <c r="Z422" i="2"/>
  <c r="Z421" i="2"/>
  <c r="Z420" i="2"/>
  <c r="Z419" i="2"/>
  <c r="Z418" i="2"/>
  <c r="Z417" i="2"/>
  <c r="Z416" i="2"/>
  <c r="Z415" i="2"/>
  <c r="Z414" i="2"/>
  <c r="Z413" i="2"/>
  <c r="Z412" i="2"/>
  <c r="Z411" i="2"/>
  <c r="Z410" i="2"/>
  <c r="Z409" i="2"/>
  <c r="Z408" i="2"/>
  <c r="Z407" i="2"/>
  <c r="Z406" i="2"/>
  <c r="Z405" i="2"/>
  <c r="Z404" i="2"/>
  <c r="Z403" i="2"/>
  <c r="Z402" i="2"/>
  <c r="Z401" i="2"/>
  <c r="Z400" i="2"/>
  <c r="Z399" i="2"/>
  <c r="Z398" i="2"/>
  <c r="Z397" i="2"/>
  <c r="Z396" i="2"/>
  <c r="Z395" i="2"/>
  <c r="Z394" i="2"/>
  <c r="Z393" i="2"/>
  <c r="Z392" i="2"/>
  <c r="Z391" i="2"/>
  <c r="Z390" i="2"/>
  <c r="Z389" i="2"/>
  <c r="Z388" i="2"/>
  <c r="Z387" i="2"/>
  <c r="Z386" i="2"/>
  <c r="Z385" i="2"/>
  <c r="Z384" i="2"/>
  <c r="Z383" i="2"/>
  <c r="Z382" i="2"/>
  <c r="Z381" i="2"/>
  <c r="Z380" i="2"/>
  <c r="Z379" i="2"/>
  <c r="Z378" i="2"/>
  <c r="Z377" i="2"/>
  <c r="Z376" i="2"/>
  <c r="Z375" i="2"/>
  <c r="Z374" i="2"/>
  <c r="Z373" i="2"/>
  <c r="Z372" i="2"/>
  <c r="Z371" i="2"/>
  <c r="Z370" i="2"/>
  <c r="Z369" i="2"/>
  <c r="Z368" i="2"/>
  <c r="Z367" i="2"/>
  <c r="Z366" i="2"/>
  <c r="Z365" i="2"/>
  <c r="Z364" i="2"/>
  <c r="Z363" i="2"/>
  <c r="Z362" i="2"/>
  <c r="Z361" i="2"/>
  <c r="Z360" i="2"/>
  <c r="Z359" i="2"/>
  <c r="Z358" i="2"/>
  <c r="Z357" i="2"/>
  <c r="Z356" i="2"/>
  <c r="Z355" i="2"/>
  <c r="Z354" i="2"/>
  <c r="Z353" i="2"/>
  <c r="Z352" i="2"/>
  <c r="Z351" i="2"/>
  <c r="Z350" i="2"/>
  <c r="Z349" i="2"/>
  <c r="Z348" i="2"/>
  <c r="Z347" i="2"/>
  <c r="Z346" i="2"/>
  <c r="Z345" i="2"/>
  <c r="Z344" i="2"/>
  <c r="Z343" i="2"/>
  <c r="Z342" i="2"/>
  <c r="Z341" i="2"/>
  <c r="Z340" i="2"/>
  <c r="Z339" i="2"/>
  <c r="Z338" i="2"/>
  <c r="Z337" i="2"/>
  <c r="Z336" i="2"/>
  <c r="Z335" i="2"/>
  <c r="Z334" i="2"/>
  <c r="Z333" i="2"/>
  <c r="Z332" i="2"/>
  <c r="Z331" i="2"/>
  <c r="Z330" i="2"/>
  <c r="Z329" i="2"/>
  <c r="Z328" i="2"/>
  <c r="Z327" i="2"/>
  <c r="Z326" i="2"/>
  <c r="Z325" i="2"/>
  <c r="Z324" i="2"/>
  <c r="Z323" i="2"/>
  <c r="Z322" i="2"/>
  <c r="Z321" i="2"/>
  <c r="Z320" i="2"/>
  <c r="Z319" i="2"/>
  <c r="Z318" i="2"/>
  <c r="Z317" i="2"/>
  <c r="Z316" i="2"/>
  <c r="Z315" i="2"/>
  <c r="Z314" i="2"/>
  <c r="Z313" i="2"/>
  <c r="Z312" i="2"/>
  <c r="Z311" i="2"/>
  <c r="Z310" i="2"/>
  <c r="Z309" i="2"/>
  <c r="Z308" i="2"/>
  <c r="Z307" i="2"/>
  <c r="Z306" i="2"/>
  <c r="Z305" i="2"/>
  <c r="Z304" i="2"/>
  <c r="Z303" i="2"/>
  <c r="Z302" i="2"/>
  <c r="Z301" i="2"/>
  <c r="Z300" i="2"/>
  <c r="Z299" i="2"/>
  <c r="Z298" i="2"/>
  <c r="Z297" i="2"/>
  <c r="Z296" i="2"/>
  <c r="Z295" i="2"/>
  <c r="Z294" i="2"/>
  <c r="Z293" i="2"/>
  <c r="Z292" i="2"/>
  <c r="Z291" i="2"/>
  <c r="Z290" i="2"/>
  <c r="Z289" i="2"/>
  <c r="Z288" i="2"/>
  <c r="Z287" i="2"/>
  <c r="Z286" i="2"/>
  <c r="Z285" i="2"/>
  <c r="Z284" i="2"/>
  <c r="Z283" i="2"/>
  <c r="Z282" i="2"/>
  <c r="Z281" i="2"/>
  <c r="Z280" i="2"/>
  <c r="Z279" i="2"/>
  <c r="Z278" i="2"/>
  <c r="Z277" i="2"/>
  <c r="Z276" i="2"/>
  <c r="Z275" i="2"/>
  <c r="Z274" i="2"/>
  <c r="Z273" i="2"/>
  <c r="Z272" i="2"/>
  <c r="Z271" i="2"/>
  <c r="Z270" i="2"/>
  <c r="Z269" i="2"/>
  <c r="Z268" i="2"/>
  <c r="Z267" i="2"/>
  <c r="Z266" i="2"/>
  <c r="Z265" i="2"/>
  <c r="Z264" i="2"/>
  <c r="Z263" i="2"/>
  <c r="Z262" i="2"/>
  <c r="Z261" i="2"/>
  <c r="Z260" i="2"/>
  <c r="Z259" i="2"/>
  <c r="Z258" i="2"/>
  <c r="Z257" i="2"/>
  <c r="Z256" i="2"/>
  <c r="Z255" i="2"/>
  <c r="Z254" i="2"/>
  <c r="Z253" i="2"/>
  <c r="Z252" i="2"/>
  <c r="Z251" i="2"/>
  <c r="Z250" i="2"/>
  <c r="Z249" i="2"/>
  <c r="Z248" i="2"/>
  <c r="Z247" i="2"/>
  <c r="Z246" i="2"/>
  <c r="Z245" i="2"/>
  <c r="Z244" i="2"/>
  <c r="Z243" i="2"/>
  <c r="Z242" i="2"/>
  <c r="Z241" i="2"/>
  <c r="Z240" i="2"/>
  <c r="Z239" i="2"/>
  <c r="Z238" i="2"/>
  <c r="Z237" i="2"/>
  <c r="Z236"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2" i="2"/>
  <c r="Z151" i="2"/>
  <c r="Z150" i="2"/>
  <c r="Z149" i="2"/>
  <c r="Z148" i="2"/>
  <c r="Z147" i="2"/>
  <c r="Z146" i="2"/>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BA3" i="3"/>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T1010" i="2"/>
  <c r="R1010" i="2"/>
  <c r="T1009" i="2"/>
  <c r="R1009" i="2"/>
  <c r="T1008" i="2"/>
  <c r="R1008" i="2"/>
  <c r="T1007" i="2"/>
  <c r="R1007" i="2"/>
  <c r="T1006" i="2"/>
  <c r="R1006" i="2"/>
  <c r="T1005" i="2"/>
  <c r="R1005" i="2"/>
  <c r="T1004" i="2"/>
  <c r="R1004" i="2"/>
  <c r="T1003" i="2"/>
  <c r="R1003" i="2"/>
  <c r="T1002" i="2"/>
  <c r="R1002" i="2"/>
  <c r="T1001" i="2"/>
  <c r="R1001" i="2"/>
  <c r="T1000" i="2"/>
  <c r="R1000" i="2"/>
  <c r="T999" i="2"/>
  <c r="R999" i="2"/>
  <c r="T998" i="2"/>
  <c r="R998" i="2"/>
  <c r="T997" i="2"/>
  <c r="R997" i="2"/>
  <c r="T996" i="2"/>
  <c r="R996" i="2"/>
  <c r="T995" i="2"/>
  <c r="R995" i="2"/>
  <c r="T994" i="2"/>
  <c r="R994" i="2"/>
  <c r="T993" i="2"/>
  <c r="R993" i="2"/>
  <c r="T992" i="2"/>
  <c r="R992" i="2"/>
  <c r="T991" i="2"/>
  <c r="R991" i="2"/>
  <c r="T990" i="2"/>
  <c r="R990" i="2"/>
  <c r="T989" i="2"/>
  <c r="R989" i="2"/>
  <c r="T988" i="2"/>
  <c r="R988" i="2"/>
  <c r="T987" i="2"/>
  <c r="R987" i="2"/>
  <c r="T986" i="2"/>
  <c r="R986" i="2"/>
  <c r="T985" i="2"/>
  <c r="R985" i="2"/>
  <c r="T984" i="2"/>
  <c r="R984" i="2"/>
  <c r="T983" i="2"/>
  <c r="R983" i="2"/>
  <c r="T982" i="2"/>
  <c r="R982" i="2"/>
  <c r="T981" i="2"/>
  <c r="R981" i="2"/>
  <c r="T980" i="2"/>
  <c r="R980" i="2"/>
  <c r="T979" i="2"/>
  <c r="R979" i="2"/>
  <c r="T978" i="2"/>
  <c r="R978" i="2"/>
  <c r="T977" i="2"/>
  <c r="R977" i="2"/>
  <c r="T976" i="2"/>
  <c r="R976" i="2"/>
  <c r="T975" i="2"/>
  <c r="R975" i="2"/>
  <c r="T974" i="2"/>
  <c r="R974" i="2"/>
  <c r="T973" i="2"/>
  <c r="R973" i="2"/>
  <c r="T972" i="2"/>
  <c r="R972" i="2"/>
  <c r="T971" i="2"/>
  <c r="R971" i="2"/>
  <c r="T970" i="2"/>
  <c r="R970" i="2"/>
  <c r="T969" i="2"/>
  <c r="R969" i="2"/>
  <c r="T968" i="2"/>
  <c r="R968" i="2"/>
  <c r="T967" i="2"/>
  <c r="R967" i="2"/>
  <c r="T966" i="2"/>
  <c r="R966" i="2"/>
  <c r="T965" i="2"/>
  <c r="R965" i="2"/>
  <c r="T964" i="2"/>
  <c r="R964" i="2"/>
  <c r="T963" i="2"/>
  <c r="R963" i="2"/>
  <c r="T962" i="2"/>
  <c r="R962" i="2"/>
  <c r="T961" i="2"/>
  <c r="R961" i="2"/>
  <c r="T960" i="2"/>
  <c r="R960" i="2"/>
  <c r="T959" i="2"/>
  <c r="R959" i="2"/>
  <c r="T958" i="2"/>
  <c r="R958" i="2"/>
  <c r="T957" i="2"/>
  <c r="R957" i="2"/>
  <c r="T956" i="2"/>
  <c r="R956" i="2"/>
  <c r="T955" i="2"/>
  <c r="R955" i="2"/>
  <c r="T954" i="2"/>
  <c r="R954" i="2"/>
  <c r="T953" i="2"/>
  <c r="R953" i="2"/>
  <c r="T952" i="2"/>
  <c r="R952" i="2"/>
  <c r="T951" i="2"/>
  <c r="R951" i="2"/>
  <c r="T950" i="2"/>
  <c r="R950" i="2"/>
  <c r="T949" i="2"/>
  <c r="R949" i="2"/>
  <c r="T948" i="2"/>
  <c r="R948" i="2"/>
  <c r="T947" i="2"/>
  <c r="R947" i="2"/>
  <c r="T946" i="2"/>
  <c r="R946" i="2"/>
  <c r="T945" i="2"/>
  <c r="R945" i="2"/>
  <c r="T944" i="2"/>
  <c r="R944" i="2"/>
  <c r="T943" i="2"/>
  <c r="R943" i="2"/>
  <c r="T942" i="2"/>
  <c r="R942" i="2"/>
  <c r="T941" i="2"/>
  <c r="R941" i="2"/>
  <c r="T940" i="2"/>
  <c r="R940" i="2"/>
  <c r="T939" i="2"/>
  <c r="R939" i="2"/>
  <c r="T938" i="2"/>
  <c r="R938" i="2"/>
  <c r="T937" i="2"/>
  <c r="R937" i="2"/>
  <c r="T936" i="2"/>
  <c r="R936" i="2"/>
  <c r="T935" i="2"/>
  <c r="R935" i="2"/>
  <c r="T934" i="2"/>
  <c r="R934" i="2"/>
  <c r="T933" i="2"/>
  <c r="R933" i="2"/>
  <c r="T932" i="2"/>
  <c r="R932" i="2"/>
  <c r="T931" i="2"/>
  <c r="R931" i="2"/>
  <c r="T930" i="2"/>
  <c r="R930" i="2"/>
  <c r="T929" i="2"/>
  <c r="R929" i="2"/>
  <c r="T928" i="2"/>
  <c r="R928" i="2"/>
  <c r="T927" i="2"/>
  <c r="R927" i="2"/>
  <c r="T926" i="2"/>
  <c r="R926" i="2"/>
  <c r="T925" i="2"/>
  <c r="R925" i="2"/>
  <c r="T924" i="2"/>
  <c r="R924" i="2"/>
  <c r="T923" i="2"/>
  <c r="R923" i="2"/>
  <c r="T922" i="2"/>
  <c r="R922" i="2"/>
  <c r="T921" i="2"/>
  <c r="R921" i="2"/>
  <c r="T920" i="2"/>
  <c r="R920" i="2"/>
  <c r="T919" i="2"/>
  <c r="R919" i="2"/>
  <c r="T918" i="2"/>
  <c r="R918" i="2"/>
  <c r="T917" i="2"/>
  <c r="R917" i="2"/>
  <c r="T916" i="2"/>
  <c r="R916" i="2"/>
  <c r="T915" i="2"/>
  <c r="R915" i="2"/>
  <c r="T914" i="2"/>
  <c r="R914" i="2"/>
  <c r="T913" i="2"/>
  <c r="R913" i="2"/>
  <c r="T912" i="2"/>
  <c r="R912" i="2"/>
  <c r="T911" i="2"/>
  <c r="R911" i="2"/>
  <c r="T910" i="2"/>
  <c r="R910" i="2"/>
  <c r="T909" i="2"/>
  <c r="R909" i="2"/>
  <c r="T908" i="2"/>
  <c r="R908" i="2"/>
  <c r="T907" i="2"/>
  <c r="R907" i="2"/>
  <c r="T906" i="2"/>
  <c r="R906" i="2"/>
  <c r="T905" i="2"/>
  <c r="R905" i="2"/>
  <c r="T904" i="2"/>
  <c r="R904" i="2"/>
  <c r="T903" i="2"/>
  <c r="R903" i="2"/>
  <c r="T902" i="2"/>
  <c r="R902" i="2"/>
  <c r="T901" i="2"/>
  <c r="R901" i="2"/>
  <c r="T900" i="2"/>
  <c r="R900" i="2"/>
  <c r="T899" i="2"/>
  <c r="R899" i="2"/>
  <c r="T898" i="2"/>
  <c r="R898" i="2"/>
  <c r="T897" i="2"/>
  <c r="R897" i="2"/>
  <c r="T896" i="2"/>
  <c r="R896" i="2"/>
  <c r="T895" i="2"/>
  <c r="R895" i="2"/>
  <c r="T894" i="2"/>
  <c r="R894" i="2"/>
  <c r="T893" i="2"/>
  <c r="R893" i="2"/>
  <c r="T892" i="2"/>
  <c r="R892" i="2"/>
  <c r="T891" i="2"/>
  <c r="R891" i="2"/>
  <c r="T890" i="2"/>
  <c r="R890" i="2"/>
  <c r="T889" i="2"/>
  <c r="R889" i="2"/>
  <c r="T888" i="2"/>
  <c r="R888" i="2"/>
  <c r="T887" i="2"/>
  <c r="R887" i="2"/>
  <c r="T886" i="2"/>
  <c r="R886" i="2"/>
  <c r="T885" i="2"/>
  <c r="R885" i="2"/>
  <c r="T884" i="2"/>
  <c r="R884" i="2"/>
  <c r="T883" i="2"/>
  <c r="R883" i="2"/>
  <c r="T882" i="2"/>
  <c r="R882" i="2"/>
  <c r="T881" i="2"/>
  <c r="R881" i="2"/>
  <c r="T880" i="2"/>
  <c r="R880" i="2"/>
  <c r="T879" i="2"/>
  <c r="R879" i="2"/>
  <c r="T878" i="2"/>
  <c r="R878" i="2"/>
  <c r="T877" i="2"/>
  <c r="R877" i="2"/>
  <c r="T876" i="2"/>
  <c r="R876" i="2"/>
  <c r="T875" i="2"/>
  <c r="R875" i="2"/>
  <c r="T874" i="2"/>
  <c r="R874" i="2"/>
  <c r="T873" i="2"/>
  <c r="R873" i="2"/>
  <c r="T872" i="2"/>
  <c r="R872" i="2"/>
  <c r="T871" i="2"/>
  <c r="R871" i="2"/>
  <c r="T870" i="2"/>
  <c r="R870" i="2"/>
  <c r="T869" i="2"/>
  <c r="R869" i="2"/>
  <c r="T868" i="2"/>
  <c r="R868" i="2"/>
  <c r="T867" i="2"/>
  <c r="R867" i="2"/>
  <c r="T866" i="2"/>
  <c r="R866" i="2"/>
  <c r="T865" i="2"/>
  <c r="R865" i="2"/>
  <c r="T864" i="2"/>
  <c r="R864" i="2"/>
  <c r="T863" i="2"/>
  <c r="R863" i="2"/>
  <c r="T862" i="2"/>
  <c r="R862" i="2"/>
  <c r="T861" i="2"/>
  <c r="R861" i="2"/>
  <c r="T860" i="2"/>
  <c r="R860" i="2"/>
  <c r="T859" i="2"/>
  <c r="R859" i="2"/>
  <c r="T858" i="2"/>
  <c r="R858" i="2"/>
  <c r="T857" i="2"/>
  <c r="R857" i="2"/>
  <c r="T856" i="2"/>
  <c r="R856" i="2"/>
  <c r="T855" i="2"/>
  <c r="R855" i="2"/>
  <c r="T854" i="2"/>
  <c r="R854" i="2"/>
  <c r="T853" i="2"/>
  <c r="R853" i="2"/>
  <c r="T852" i="2"/>
  <c r="R852" i="2"/>
  <c r="T851" i="2"/>
  <c r="R851" i="2"/>
  <c r="T850" i="2"/>
  <c r="R850" i="2"/>
  <c r="T849" i="2"/>
  <c r="R849" i="2"/>
  <c r="T848" i="2"/>
  <c r="R848" i="2"/>
  <c r="T847" i="2"/>
  <c r="R847" i="2"/>
  <c r="T846" i="2"/>
  <c r="R846" i="2"/>
  <c r="T845" i="2"/>
  <c r="R845" i="2"/>
  <c r="T844" i="2"/>
  <c r="R844" i="2"/>
  <c r="T843" i="2"/>
  <c r="R843" i="2"/>
  <c r="T842" i="2"/>
  <c r="R842" i="2"/>
  <c r="T841" i="2"/>
  <c r="R841" i="2"/>
  <c r="T840" i="2"/>
  <c r="R840" i="2"/>
  <c r="T839" i="2"/>
  <c r="R839" i="2"/>
  <c r="T838" i="2"/>
  <c r="R838" i="2"/>
  <c r="T837" i="2"/>
  <c r="R837" i="2"/>
  <c r="T836" i="2"/>
  <c r="R836" i="2"/>
  <c r="T835" i="2"/>
  <c r="R835" i="2"/>
  <c r="T834" i="2"/>
  <c r="R834" i="2"/>
  <c r="T833" i="2"/>
  <c r="R833" i="2"/>
  <c r="T832" i="2"/>
  <c r="R832" i="2"/>
  <c r="T831" i="2"/>
  <c r="R831" i="2"/>
  <c r="T830" i="2"/>
  <c r="R830" i="2"/>
  <c r="T829" i="2"/>
  <c r="R829" i="2"/>
  <c r="T828" i="2"/>
  <c r="R828" i="2"/>
  <c r="T827" i="2"/>
  <c r="R827" i="2"/>
  <c r="T826" i="2"/>
  <c r="R826" i="2"/>
  <c r="T825" i="2"/>
  <c r="R825" i="2"/>
  <c r="T824" i="2"/>
  <c r="R824" i="2"/>
  <c r="T823" i="2"/>
  <c r="R823" i="2"/>
  <c r="T822" i="2"/>
  <c r="R822" i="2"/>
  <c r="T821" i="2"/>
  <c r="R821" i="2"/>
  <c r="T820" i="2"/>
  <c r="R820" i="2"/>
  <c r="T819" i="2"/>
  <c r="R819" i="2"/>
  <c r="T818" i="2"/>
  <c r="R818" i="2"/>
  <c r="T817" i="2"/>
  <c r="R817" i="2"/>
  <c r="T816" i="2"/>
  <c r="R816" i="2"/>
  <c r="T815" i="2"/>
  <c r="R815" i="2"/>
  <c r="T814" i="2"/>
  <c r="R814" i="2"/>
  <c r="T813" i="2"/>
  <c r="R813" i="2"/>
  <c r="T812" i="2"/>
  <c r="R812" i="2"/>
  <c r="T811" i="2"/>
  <c r="R811" i="2"/>
  <c r="T810" i="2"/>
  <c r="R810" i="2"/>
  <c r="T809" i="2"/>
  <c r="R809" i="2"/>
  <c r="T808" i="2"/>
  <c r="R808" i="2"/>
  <c r="T807" i="2"/>
  <c r="R807" i="2"/>
  <c r="T806" i="2"/>
  <c r="R806" i="2"/>
  <c r="T805" i="2"/>
  <c r="R805" i="2"/>
  <c r="T804" i="2"/>
  <c r="R804" i="2"/>
  <c r="T803" i="2"/>
  <c r="R803" i="2"/>
  <c r="T802" i="2"/>
  <c r="R802" i="2"/>
  <c r="T801" i="2"/>
  <c r="R801" i="2"/>
  <c r="T800" i="2"/>
  <c r="R800" i="2"/>
  <c r="T799" i="2"/>
  <c r="R799" i="2"/>
  <c r="T798" i="2"/>
  <c r="R798" i="2"/>
  <c r="T797" i="2"/>
  <c r="R797" i="2"/>
  <c r="T796" i="2"/>
  <c r="R796" i="2"/>
  <c r="T795" i="2"/>
  <c r="R795" i="2"/>
  <c r="T794" i="2"/>
  <c r="R794" i="2"/>
  <c r="T793" i="2"/>
  <c r="R793" i="2"/>
  <c r="T792" i="2"/>
  <c r="R792" i="2"/>
  <c r="T791" i="2"/>
  <c r="R791" i="2"/>
  <c r="T790" i="2"/>
  <c r="R790" i="2"/>
  <c r="T789" i="2"/>
  <c r="R789" i="2"/>
  <c r="T788" i="2"/>
  <c r="R788" i="2"/>
  <c r="T787" i="2"/>
  <c r="R787" i="2"/>
  <c r="T786" i="2"/>
  <c r="R786" i="2"/>
  <c r="T785" i="2"/>
  <c r="R785" i="2"/>
  <c r="T784" i="2"/>
  <c r="R784" i="2"/>
  <c r="T783" i="2"/>
  <c r="R783" i="2"/>
  <c r="T782" i="2"/>
  <c r="R782" i="2"/>
  <c r="T781" i="2"/>
  <c r="R781" i="2"/>
  <c r="T780" i="2"/>
  <c r="R780" i="2"/>
  <c r="T779" i="2"/>
  <c r="R779" i="2"/>
  <c r="T778" i="2"/>
  <c r="R778" i="2"/>
  <c r="T777" i="2"/>
  <c r="R777" i="2"/>
  <c r="T776" i="2"/>
  <c r="R776" i="2"/>
  <c r="T775" i="2"/>
  <c r="R775" i="2"/>
  <c r="T774" i="2"/>
  <c r="R774" i="2"/>
  <c r="T773" i="2"/>
  <c r="R773" i="2"/>
  <c r="T772" i="2"/>
  <c r="R772" i="2"/>
  <c r="T771" i="2"/>
  <c r="R771" i="2"/>
  <c r="T770" i="2"/>
  <c r="R770" i="2"/>
  <c r="T769" i="2"/>
  <c r="R769" i="2"/>
  <c r="T768" i="2"/>
  <c r="R768" i="2"/>
  <c r="T767" i="2"/>
  <c r="R767" i="2"/>
  <c r="T766" i="2"/>
  <c r="R766" i="2"/>
  <c r="T765" i="2"/>
  <c r="R765" i="2"/>
  <c r="T764" i="2"/>
  <c r="R764" i="2"/>
  <c r="T763" i="2"/>
  <c r="R763" i="2"/>
  <c r="T762" i="2"/>
  <c r="R762" i="2"/>
  <c r="T761" i="2"/>
  <c r="R761" i="2"/>
  <c r="T760" i="2"/>
  <c r="R760" i="2"/>
  <c r="T759" i="2"/>
  <c r="R759" i="2"/>
  <c r="T758" i="2"/>
  <c r="R758" i="2"/>
  <c r="T757" i="2"/>
  <c r="R757" i="2"/>
  <c r="T756" i="2"/>
  <c r="R756" i="2"/>
  <c r="T755" i="2"/>
  <c r="R755" i="2"/>
  <c r="T754" i="2"/>
  <c r="R754" i="2"/>
  <c r="T753" i="2"/>
  <c r="R753" i="2"/>
  <c r="T752" i="2"/>
  <c r="R752" i="2"/>
  <c r="T751" i="2"/>
  <c r="R751" i="2"/>
  <c r="T750" i="2"/>
  <c r="R750" i="2"/>
  <c r="T749" i="2"/>
  <c r="R749" i="2"/>
  <c r="T748" i="2"/>
  <c r="R748" i="2"/>
  <c r="T747" i="2"/>
  <c r="R747" i="2"/>
  <c r="T746" i="2"/>
  <c r="R746" i="2"/>
  <c r="T745" i="2"/>
  <c r="R745" i="2"/>
  <c r="T744" i="2"/>
  <c r="R744" i="2"/>
  <c r="T743" i="2"/>
  <c r="R743" i="2"/>
  <c r="T742" i="2"/>
  <c r="R742" i="2"/>
  <c r="T741" i="2"/>
  <c r="R741" i="2"/>
  <c r="T740" i="2"/>
  <c r="R740" i="2"/>
  <c r="T739" i="2"/>
  <c r="R739" i="2"/>
  <c r="T738" i="2"/>
  <c r="R738" i="2"/>
  <c r="T737" i="2"/>
  <c r="R737" i="2"/>
  <c r="T736" i="2"/>
  <c r="R736" i="2"/>
  <c r="T735" i="2"/>
  <c r="R735" i="2"/>
  <c r="T734" i="2"/>
  <c r="R734" i="2"/>
  <c r="T733" i="2"/>
  <c r="R733" i="2"/>
  <c r="T732" i="2"/>
  <c r="R732" i="2"/>
  <c r="T731" i="2"/>
  <c r="R731" i="2"/>
  <c r="T730" i="2"/>
  <c r="R730" i="2"/>
  <c r="T729" i="2"/>
  <c r="R729" i="2"/>
  <c r="T728" i="2"/>
  <c r="R728" i="2"/>
  <c r="T727" i="2"/>
  <c r="R727" i="2"/>
  <c r="T726" i="2"/>
  <c r="R726" i="2"/>
  <c r="T725" i="2"/>
  <c r="R725" i="2"/>
  <c r="T724" i="2"/>
  <c r="R724" i="2"/>
  <c r="T723" i="2"/>
  <c r="R723" i="2"/>
  <c r="T722" i="2"/>
  <c r="R722" i="2"/>
  <c r="T721" i="2"/>
  <c r="R721" i="2"/>
  <c r="T720" i="2"/>
  <c r="R720" i="2"/>
  <c r="T719" i="2"/>
  <c r="R719" i="2"/>
  <c r="T718" i="2"/>
  <c r="R718" i="2"/>
  <c r="T717" i="2"/>
  <c r="R717" i="2"/>
  <c r="T716" i="2"/>
  <c r="R716" i="2"/>
  <c r="T715" i="2"/>
  <c r="R715" i="2"/>
  <c r="T714" i="2"/>
  <c r="R714" i="2"/>
  <c r="T713" i="2"/>
  <c r="R713" i="2"/>
  <c r="T712" i="2"/>
  <c r="R712" i="2"/>
  <c r="T711" i="2"/>
  <c r="R711" i="2"/>
  <c r="T710" i="2"/>
  <c r="R710" i="2"/>
  <c r="T709" i="2"/>
  <c r="R709" i="2"/>
  <c r="T708" i="2"/>
  <c r="R708" i="2"/>
  <c r="T707" i="2"/>
  <c r="R707" i="2"/>
  <c r="T706" i="2"/>
  <c r="R706" i="2"/>
  <c r="T705" i="2"/>
  <c r="R705" i="2"/>
  <c r="T704" i="2"/>
  <c r="R704" i="2"/>
  <c r="T703" i="2"/>
  <c r="R703" i="2"/>
  <c r="T702" i="2"/>
  <c r="R702" i="2"/>
  <c r="T701" i="2"/>
  <c r="R701" i="2"/>
  <c r="T700" i="2"/>
  <c r="R700" i="2"/>
  <c r="T699" i="2"/>
  <c r="R699" i="2"/>
  <c r="T698" i="2"/>
  <c r="R698" i="2"/>
  <c r="T697" i="2"/>
  <c r="R697" i="2"/>
  <c r="T696" i="2"/>
  <c r="R696" i="2"/>
  <c r="T695" i="2"/>
  <c r="R695" i="2"/>
  <c r="T694" i="2"/>
  <c r="R694" i="2"/>
  <c r="T693" i="2"/>
  <c r="R693" i="2"/>
  <c r="T692" i="2"/>
  <c r="R692" i="2"/>
  <c r="T691" i="2"/>
  <c r="R691" i="2"/>
  <c r="T690" i="2"/>
  <c r="R690" i="2"/>
  <c r="T689" i="2"/>
  <c r="R689" i="2"/>
  <c r="T688" i="2"/>
  <c r="R688" i="2"/>
  <c r="T687" i="2"/>
  <c r="R687" i="2"/>
  <c r="T686" i="2"/>
  <c r="R686" i="2"/>
  <c r="T685" i="2"/>
  <c r="R685" i="2"/>
  <c r="T684" i="2"/>
  <c r="R684" i="2"/>
  <c r="T683" i="2"/>
  <c r="R683" i="2"/>
  <c r="T682" i="2"/>
  <c r="R682" i="2"/>
  <c r="T681" i="2"/>
  <c r="R681" i="2"/>
  <c r="T680" i="2"/>
  <c r="R680" i="2"/>
  <c r="T679" i="2"/>
  <c r="R679" i="2"/>
  <c r="T678" i="2"/>
  <c r="R678" i="2"/>
  <c r="T677" i="2"/>
  <c r="R677" i="2"/>
  <c r="T676" i="2"/>
  <c r="R676" i="2"/>
  <c r="T675" i="2"/>
  <c r="R675" i="2"/>
  <c r="T674" i="2"/>
  <c r="R674" i="2"/>
  <c r="T673" i="2"/>
  <c r="R673" i="2"/>
  <c r="T672" i="2"/>
  <c r="R672" i="2"/>
  <c r="T671" i="2"/>
  <c r="R671" i="2"/>
  <c r="T670" i="2"/>
  <c r="R670" i="2"/>
  <c r="T669" i="2"/>
  <c r="R669" i="2"/>
  <c r="T668" i="2"/>
  <c r="R668" i="2"/>
  <c r="T667" i="2"/>
  <c r="R667" i="2"/>
  <c r="T666" i="2"/>
  <c r="R666" i="2"/>
  <c r="T665" i="2"/>
  <c r="R665" i="2"/>
  <c r="T664" i="2"/>
  <c r="R664" i="2"/>
  <c r="T663" i="2"/>
  <c r="R663" i="2"/>
  <c r="T662" i="2"/>
  <c r="R662" i="2"/>
  <c r="T661" i="2"/>
  <c r="R661" i="2"/>
  <c r="T660" i="2"/>
  <c r="R660" i="2"/>
  <c r="T659" i="2"/>
  <c r="R659" i="2"/>
  <c r="T658" i="2"/>
  <c r="R658" i="2"/>
  <c r="T657" i="2"/>
  <c r="R657" i="2"/>
  <c r="T656" i="2"/>
  <c r="R656" i="2"/>
  <c r="T655" i="2"/>
  <c r="R655" i="2"/>
  <c r="T654" i="2"/>
  <c r="R654" i="2"/>
  <c r="T653" i="2"/>
  <c r="R653" i="2"/>
  <c r="T652" i="2"/>
  <c r="R652" i="2"/>
  <c r="T651" i="2"/>
  <c r="R651" i="2"/>
  <c r="T650" i="2"/>
  <c r="R650" i="2"/>
  <c r="T649" i="2"/>
  <c r="R649" i="2"/>
  <c r="T648" i="2"/>
  <c r="R648" i="2"/>
  <c r="T647" i="2"/>
  <c r="R647" i="2"/>
  <c r="T646" i="2"/>
  <c r="R646" i="2"/>
  <c r="T645" i="2"/>
  <c r="R645" i="2"/>
  <c r="T644" i="2"/>
  <c r="R644" i="2"/>
  <c r="T643" i="2"/>
  <c r="R643" i="2"/>
  <c r="T642" i="2"/>
  <c r="R642" i="2"/>
  <c r="T641" i="2"/>
  <c r="R641" i="2"/>
  <c r="T640" i="2"/>
  <c r="R640" i="2"/>
  <c r="T639" i="2"/>
  <c r="R639" i="2"/>
  <c r="T638" i="2"/>
  <c r="R638" i="2"/>
  <c r="T637" i="2"/>
  <c r="R637" i="2"/>
  <c r="T636" i="2"/>
  <c r="R636" i="2"/>
  <c r="T635" i="2"/>
  <c r="R635" i="2"/>
  <c r="T634" i="2"/>
  <c r="R634" i="2"/>
  <c r="T633" i="2"/>
  <c r="R633" i="2"/>
  <c r="T632" i="2"/>
  <c r="R632" i="2"/>
  <c r="T631" i="2"/>
  <c r="R631" i="2"/>
  <c r="T630" i="2"/>
  <c r="R630" i="2"/>
  <c r="T629" i="2"/>
  <c r="R629" i="2"/>
  <c r="T628" i="2"/>
  <c r="R628" i="2"/>
  <c r="T627" i="2"/>
  <c r="R627" i="2"/>
  <c r="T626" i="2"/>
  <c r="R626" i="2"/>
  <c r="T625" i="2"/>
  <c r="R625" i="2"/>
  <c r="T624" i="2"/>
  <c r="R624" i="2"/>
  <c r="T623" i="2"/>
  <c r="R623" i="2"/>
  <c r="T622" i="2"/>
  <c r="R622" i="2"/>
  <c r="T621" i="2"/>
  <c r="R621" i="2"/>
  <c r="T620" i="2"/>
  <c r="R620" i="2"/>
  <c r="T619" i="2"/>
  <c r="R619" i="2"/>
  <c r="T618" i="2"/>
  <c r="R618" i="2"/>
  <c r="T617" i="2"/>
  <c r="R617" i="2"/>
  <c r="T616" i="2"/>
  <c r="R616" i="2"/>
  <c r="T615" i="2"/>
  <c r="R615" i="2"/>
  <c r="T614" i="2"/>
  <c r="R614" i="2"/>
  <c r="T613" i="2"/>
  <c r="R613" i="2"/>
  <c r="T612" i="2"/>
  <c r="R612" i="2"/>
  <c r="T611" i="2"/>
  <c r="R611" i="2"/>
  <c r="T610" i="2"/>
  <c r="R610" i="2"/>
  <c r="T609" i="2"/>
  <c r="R609" i="2"/>
  <c r="T608" i="2"/>
  <c r="R608" i="2"/>
  <c r="T607" i="2"/>
  <c r="R607" i="2"/>
  <c r="T606" i="2"/>
  <c r="R606" i="2"/>
  <c r="T605" i="2"/>
  <c r="R605" i="2"/>
  <c r="T604" i="2"/>
  <c r="R604" i="2"/>
  <c r="T603" i="2"/>
  <c r="R603" i="2"/>
  <c r="T602" i="2"/>
  <c r="R602" i="2"/>
  <c r="T601" i="2"/>
  <c r="R601" i="2"/>
  <c r="T600" i="2"/>
  <c r="R600" i="2"/>
  <c r="T599" i="2"/>
  <c r="R599" i="2"/>
  <c r="T598" i="2"/>
  <c r="R598" i="2"/>
  <c r="T597" i="2"/>
  <c r="R597" i="2"/>
  <c r="T596" i="2"/>
  <c r="R596" i="2"/>
  <c r="T595" i="2"/>
  <c r="R595" i="2"/>
  <c r="T594" i="2"/>
  <c r="R594" i="2"/>
  <c r="T593" i="2"/>
  <c r="R593" i="2"/>
  <c r="T592" i="2"/>
  <c r="R592" i="2"/>
  <c r="T591" i="2"/>
  <c r="R591" i="2"/>
  <c r="T590" i="2"/>
  <c r="R590" i="2"/>
  <c r="T589" i="2"/>
  <c r="R589" i="2"/>
  <c r="T588" i="2"/>
  <c r="R588" i="2"/>
  <c r="T587" i="2"/>
  <c r="R587" i="2"/>
  <c r="T586" i="2"/>
  <c r="R586" i="2"/>
  <c r="T585" i="2"/>
  <c r="R585" i="2"/>
  <c r="T584" i="2"/>
  <c r="R584" i="2"/>
  <c r="T583" i="2"/>
  <c r="R583" i="2"/>
  <c r="T582" i="2"/>
  <c r="R582" i="2"/>
  <c r="T581" i="2"/>
  <c r="R581" i="2"/>
  <c r="T580" i="2"/>
  <c r="R580" i="2"/>
  <c r="T579" i="2"/>
  <c r="R579" i="2"/>
  <c r="T578" i="2"/>
  <c r="R578" i="2"/>
  <c r="T577" i="2"/>
  <c r="R577" i="2"/>
  <c r="T576" i="2"/>
  <c r="R576" i="2"/>
  <c r="T575" i="2"/>
  <c r="R575" i="2"/>
  <c r="T574" i="2"/>
  <c r="R574" i="2"/>
  <c r="T573" i="2"/>
  <c r="R573" i="2"/>
  <c r="T572" i="2"/>
  <c r="R572" i="2"/>
  <c r="T571" i="2"/>
  <c r="R571" i="2"/>
  <c r="T570" i="2"/>
  <c r="R570" i="2"/>
  <c r="T569" i="2"/>
  <c r="R569" i="2"/>
  <c r="T568" i="2"/>
  <c r="R568" i="2"/>
  <c r="T567" i="2"/>
  <c r="R567" i="2"/>
  <c r="T566" i="2"/>
  <c r="R566" i="2"/>
  <c r="T565" i="2"/>
  <c r="R565" i="2"/>
  <c r="T564" i="2"/>
  <c r="R564" i="2"/>
  <c r="T563" i="2"/>
  <c r="R563" i="2"/>
  <c r="T562" i="2"/>
  <c r="R562" i="2"/>
  <c r="T561" i="2"/>
  <c r="R561" i="2"/>
  <c r="T560" i="2"/>
  <c r="R560" i="2"/>
  <c r="T559" i="2"/>
  <c r="R559" i="2"/>
  <c r="T558" i="2"/>
  <c r="R558" i="2"/>
  <c r="T557" i="2"/>
  <c r="R557" i="2"/>
  <c r="T556" i="2"/>
  <c r="R556" i="2"/>
  <c r="T555" i="2"/>
  <c r="R555" i="2"/>
  <c r="T554" i="2"/>
  <c r="R554" i="2"/>
  <c r="T553" i="2"/>
  <c r="R553" i="2"/>
  <c r="T552" i="2"/>
  <c r="R552" i="2"/>
  <c r="T551" i="2"/>
  <c r="R551" i="2"/>
  <c r="T550" i="2"/>
  <c r="R550" i="2"/>
  <c r="T549" i="2"/>
  <c r="R549" i="2"/>
  <c r="T548" i="2"/>
  <c r="R548" i="2"/>
  <c r="T547" i="2"/>
  <c r="R547" i="2"/>
  <c r="T546" i="2"/>
  <c r="R546" i="2"/>
  <c r="T545" i="2"/>
  <c r="R545" i="2"/>
  <c r="T544" i="2"/>
  <c r="R544" i="2"/>
  <c r="T543" i="2"/>
  <c r="R543" i="2"/>
  <c r="T542" i="2"/>
  <c r="R542" i="2"/>
  <c r="T541" i="2"/>
  <c r="R541" i="2"/>
  <c r="T540" i="2"/>
  <c r="R540" i="2"/>
  <c r="T539" i="2"/>
  <c r="R539" i="2"/>
  <c r="T538" i="2"/>
  <c r="R538" i="2"/>
  <c r="T537" i="2"/>
  <c r="R537" i="2"/>
  <c r="T536" i="2"/>
  <c r="R536" i="2"/>
  <c r="T535" i="2"/>
  <c r="R535" i="2"/>
  <c r="T534" i="2"/>
  <c r="R534" i="2"/>
  <c r="T533" i="2"/>
  <c r="R533" i="2"/>
  <c r="T532" i="2"/>
  <c r="R532" i="2"/>
  <c r="T531" i="2"/>
  <c r="R531" i="2"/>
  <c r="T530" i="2"/>
  <c r="R530" i="2"/>
  <c r="T529" i="2"/>
  <c r="R529" i="2"/>
  <c r="T528" i="2"/>
  <c r="R528" i="2"/>
  <c r="T527" i="2"/>
  <c r="R527" i="2"/>
  <c r="T526" i="2"/>
  <c r="R526" i="2"/>
  <c r="T525" i="2"/>
  <c r="R525" i="2"/>
  <c r="T524" i="2"/>
  <c r="R524" i="2"/>
  <c r="T523" i="2"/>
  <c r="R523" i="2"/>
  <c r="T522" i="2"/>
  <c r="R522" i="2"/>
  <c r="T521" i="2"/>
  <c r="R521" i="2"/>
  <c r="T520" i="2"/>
  <c r="R520" i="2"/>
  <c r="T519" i="2"/>
  <c r="R519" i="2"/>
  <c r="T518" i="2"/>
  <c r="R518" i="2"/>
  <c r="T517" i="2"/>
  <c r="R517" i="2"/>
  <c r="T516" i="2"/>
  <c r="R516" i="2"/>
  <c r="T515" i="2"/>
  <c r="R515" i="2"/>
  <c r="T514" i="2"/>
  <c r="R514" i="2"/>
  <c r="T513" i="2"/>
  <c r="R513" i="2"/>
  <c r="T512" i="2"/>
  <c r="R512" i="2"/>
  <c r="T511" i="2"/>
  <c r="R511" i="2"/>
  <c r="T510" i="2"/>
  <c r="R510" i="2"/>
  <c r="T509" i="2"/>
  <c r="R509" i="2"/>
  <c r="T508" i="2"/>
  <c r="R508" i="2"/>
  <c r="T507" i="2"/>
  <c r="R507" i="2"/>
  <c r="T506" i="2"/>
  <c r="R506" i="2"/>
  <c r="T505" i="2"/>
  <c r="R505" i="2"/>
  <c r="T504" i="2"/>
  <c r="R504" i="2"/>
  <c r="T503" i="2"/>
  <c r="R503" i="2"/>
  <c r="T502" i="2"/>
  <c r="R502" i="2"/>
  <c r="T501" i="2"/>
  <c r="R501" i="2"/>
  <c r="T500" i="2"/>
  <c r="R500" i="2"/>
  <c r="T499" i="2"/>
  <c r="R499" i="2"/>
  <c r="T498" i="2"/>
  <c r="R498" i="2"/>
  <c r="T497" i="2"/>
  <c r="R497" i="2"/>
  <c r="T496" i="2"/>
  <c r="R496" i="2"/>
  <c r="T495" i="2"/>
  <c r="R495" i="2"/>
  <c r="T494" i="2"/>
  <c r="R494" i="2"/>
  <c r="T493" i="2"/>
  <c r="R493" i="2"/>
  <c r="T492" i="2"/>
  <c r="R492" i="2"/>
  <c r="T491" i="2"/>
  <c r="R491" i="2"/>
  <c r="T490" i="2"/>
  <c r="R490" i="2"/>
  <c r="T489" i="2"/>
  <c r="R489" i="2"/>
  <c r="T488" i="2"/>
  <c r="R488" i="2"/>
  <c r="T487" i="2"/>
  <c r="R487" i="2"/>
  <c r="T486" i="2"/>
  <c r="R486" i="2"/>
  <c r="T485" i="2"/>
  <c r="R485" i="2"/>
  <c r="T484" i="2"/>
  <c r="R484" i="2"/>
  <c r="T483" i="2"/>
  <c r="R483" i="2"/>
  <c r="T482" i="2"/>
  <c r="R482" i="2"/>
  <c r="T481" i="2"/>
  <c r="R481" i="2"/>
  <c r="T480" i="2"/>
  <c r="R480" i="2"/>
  <c r="T479" i="2"/>
  <c r="R479" i="2"/>
  <c r="T478" i="2"/>
  <c r="R478" i="2"/>
  <c r="T477" i="2"/>
  <c r="R477" i="2"/>
  <c r="T476" i="2"/>
  <c r="R476" i="2"/>
  <c r="T475" i="2"/>
  <c r="R475" i="2"/>
  <c r="T474" i="2"/>
  <c r="R474" i="2"/>
  <c r="T473" i="2"/>
  <c r="R473" i="2"/>
  <c r="T472" i="2"/>
  <c r="R472" i="2"/>
  <c r="T471" i="2"/>
  <c r="R471" i="2"/>
  <c r="T470" i="2"/>
  <c r="R470" i="2"/>
  <c r="T469" i="2"/>
  <c r="R469" i="2"/>
  <c r="T468" i="2"/>
  <c r="R468" i="2"/>
  <c r="T467" i="2"/>
  <c r="R467" i="2"/>
  <c r="T466" i="2"/>
  <c r="R466" i="2"/>
  <c r="T465" i="2"/>
  <c r="R465" i="2"/>
  <c r="T464" i="2"/>
  <c r="R464" i="2"/>
  <c r="T463" i="2"/>
  <c r="R463" i="2"/>
  <c r="T462" i="2"/>
  <c r="R462" i="2"/>
  <c r="T461" i="2"/>
  <c r="R461" i="2"/>
  <c r="T460" i="2"/>
  <c r="R460" i="2"/>
  <c r="T459" i="2"/>
  <c r="R459" i="2"/>
  <c r="T458" i="2"/>
  <c r="R458" i="2"/>
  <c r="T457" i="2"/>
  <c r="R457" i="2"/>
  <c r="T456" i="2"/>
  <c r="R456" i="2"/>
  <c r="T455" i="2"/>
  <c r="R455" i="2"/>
  <c r="T454" i="2"/>
  <c r="R454" i="2"/>
  <c r="T453" i="2"/>
  <c r="R453" i="2"/>
  <c r="T452" i="2"/>
  <c r="R452" i="2"/>
  <c r="T451" i="2"/>
  <c r="R451" i="2"/>
  <c r="T450" i="2"/>
  <c r="R450" i="2"/>
  <c r="T449" i="2"/>
  <c r="R449" i="2"/>
  <c r="T448" i="2"/>
  <c r="R448" i="2"/>
  <c r="T447" i="2"/>
  <c r="R447" i="2"/>
  <c r="T446" i="2"/>
  <c r="R446" i="2"/>
  <c r="T445" i="2"/>
  <c r="R445" i="2"/>
  <c r="T444" i="2"/>
  <c r="R444" i="2"/>
  <c r="T443" i="2"/>
  <c r="R443" i="2"/>
  <c r="T442" i="2"/>
  <c r="R442" i="2"/>
  <c r="T441" i="2"/>
  <c r="R441" i="2"/>
  <c r="T440" i="2"/>
  <c r="R440" i="2"/>
  <c r="T439" i="2"/>
  <c r="R439" i="2"/>
  <c r="T438" i="2"/>
  <c r="R438" i="2"/>
  <c r="T437" i="2"/>
  <c r="R437" i="2"/>
  <c r="T436" i="2"/>
  <c r="R436" i="2"/>
  <c r="T435" i="2"/>
  <c r="R435" i="2"/>
  <c r="T434" i="2"/>
  <c r="R434" i="2"/>
  <c r="T433" i="2"/>
  <c r="R433" i="2"/>
  <c r="T432" i="2"/>
  <c r="R432" i="2"/>
  <c r="T431" i="2"/>
  <c r="R431" i="2"/>
  <c r="T430" i="2"/>
  <c r="R430" i="2"/>
  <c r="T429" i="2"/>
  <c r="R429" i="2"/>
  <c r="T428" i="2"/>
  <c r="R428" i="2"/>
  <c r="T427" i="2"/>
  <c r="R427" i="2"/>
  <c r="T426" i="2"/>
  <c r="R426" i="2"/>
  <c r="T425" i="2"/>
  <c r="R425" i="2"/>
  <c r="T424" i="2"/>
  <c r="R424" i="2"/>
  <c r="T423" i="2"/>
  <c r="R423" i="2"/>
  <c r="T422" i="2"/>
  <c r="R422" i="2"/>
  <c r="T421" i="2"/>
  <c r="R421" i="2"/>
  <c r="T420" i="2"/>
  <c r="R420" i="2"/>
  <c r="T419" i="2"/>
  <c r="R419" i="2"/>
  <c r="T418" i="2"/>
  <c r="R418" i="2"/>
  <c r="T417" i="2"/>
  <c r="R417" i="2"/>
  <c r="T416" i="2"/>
  <c r="R416" i="2"/>
  <c r="T415" i="2"/>
  <c r="R415" i="2"/>
  <c r="T414" i="2"/>
  <c r="R414" i="2"/>
  <c r="T413" i="2"/>
  <c r="R413" i="2"/>
  <c r="T412" i="2"/>
  <c r="R412" i="2"/>
  <c r="T411" i="2"/>
  <c r="R411" i="2"/>
  <c r="T410" i="2"/>
  <c r="R410" i="2"/>
  <c r="T409" i="2"/>
  <c r="R409" i="2"/>
  <c r="T408" i="2"/>
  <c r="R408" i="2"/>
  <c r="T407" i="2"/>
  <c r="R407" i="2"/>
  <c r="T406" i="2"/>
  <c r="R406" i="2"/>
  <c r="T405" i="2"/>
  <c r="R405" i="2"/>
  <c r="T404" i="2"/>
  <c r="R404" i="2"/>
  <c r="T403" i="2"/>
  <c r="R403" i="2"/>
  <c r="T402" i="2"/>
  <c r="R402" i="2"/>
  <c r="T401" i="2"/>
  <c r="R401" i="2"/>
  <c r="T400" i="2"/>
  <c r="R400" i="2"/>
  <c r="T399" i="2"/>
  <c r="R399" i="2"/>
  <c r="T398" i="2"/>
  <c r="R398" i="2"/>
  <c r="T397" i="2"/>
  <c r="R397" i="2"/>
  <c r="T396" i="2"/>
  <c r="R396" i="2"/>
  <c r="T395" i="2"/>
  <c r="R395" i="2"/>
  <c r="T394" i="2"/>
  <c r="R394" i="2"/>
  <c r="T393" i="2"/>
  <c r="R393" i="2"/>
  <c r="T392" i="2"/>
  <c r="R392" i="2"/>
  <c r="T391" i="2"/>
  <c r="R391" i="2"/>
  <c r="T390" i="2"/>
  <c r="R390" i="2"/>
  <c r="T389" i="2"/>
  <c r="R389" i="2"/>
  <c r="T388" i="2"/>
  <c r="R388" i="2"/>
  <c r="T387" i="2"/>
  <c r="R387" i="2"/>
  <c r="T386" i="2"/>
  <c r="R386" i="2"/>
  <c r="T385" i="2"/>
  <c r="R385" i="2"/>
  <c r="T384" i="2"/>
  <c r="R384" i="2"/>
  <c r="T383" i="2"/>
  <c r="R383" i="2"/>
  <c r="T382" i="2"/>
  <c r="R382" i="2"/>
  <c r="T381" i="2"/>
  <c r="R381" i="2"/>
  <c r="T380" i="2"/>
  <c r="R380" i="2"/>
  <c r="T379" i="2"/>
  <c r="R379" i="2"/>
  <c r="T378" i="2"/>
  <c r="R378" i="2"/>
  <c r="T377" i="2"/>
  <c r="R377" i="2"/>
  <c r="T376" i="2"/>
  <c r="R376" i="2"/>
  <c r="T375" i="2"/>
  <c r="R375" i="2"/>
  <c r="T374" i="2"/>
  <c r="R374" i="2"/>
  <c r="T373" i="2"/>
  <c r="R373" i="2"/>
  <c r="T372" i="2"/>
  <c r="R372" i="2"/>
  <c r="T371" i="2"/>
  <c r="R371" i="2"/>
  <c r="T370" i="2"/>
  <c r="R370" i="2"/>
  <c r="T369" i="2"/>
  <c r="R369" i="2"/>
  <c r="T368" i="2"/>
  <c r="R368" i="2"/>
  <c r="T367" i="2"/>
  <c r="R367" i="2"/>
  <c r="T366" i="2"/>
  <c r="R366" i="2"/>
  <c r="T365" i="2"/>
  <c r="R365" i="2"/>
  <c r="T364" i="2"/>
  <c r="R364" i="2"/>
  <c r="T363" i="2"/>
  <c r="R363" i="2"/>
  <c r="T362" i="2"/>
  <c r="R362" i="2"/>
  <c r="T361" i="2"/>
  <c r="R361" i="2"/>
  <c r="T360" i="2"/>
  <c r="R360" i="2"/>
  <c r="T359" i="2"/>
  <c r="R359" i="2"/>
  <c r="T358" i="2"/>
  <c r="R358" i="2"/>
  <c r="T357" i="2"/>
  <c r="R357" i="2"/>
  <c r="T356" i="2"/>
  <c r="R356" i="2"/>
  <c r="T355" i="2"/>
  <c r="R355" i="2"/>
  <c r="T354" i="2"/>
  <c r="R354" i="2"/>
  <c r="T353" i="2"/>
  <c r="R353" i="2"/>
  <c r="T352" i="2"/>
  <c r="R352" i="2"/>
  <c r="T351" i="2"/>
  <c r="R351" i="2"/>
  <c r="T350" i="2"/>
  <c r="R350" i="2"/>
  <c r="T349" i="2"/>
  <c r="R349" i="2"/>
  <c r="T348" i="2"/>
  <c r="R348" i="2"/>
  <c r="T347" i="2"/>
  <c r="R347" i="2"/>
  <c r="T346" i="2"/>
  <c r="R346" i="2"/>
  <c r="T345" i="2"/>
  <c r="R345" i="2"/>
  <c r="T344" i="2"/>
  <c r="R344" i="2"/>
  <c r="T343" i="2"/>
  <c r="R343" i="2"/>
  <c r="T342" i="2"/>
  <c r="R342" i="2"/>
  <c r="T341" i="2"/>
  <c r="R341" i="2"/>
  <c r="T340" i="2"/>
  <c r="R340" i="2"/>
  <c r="T339" i="2"/>
  <c r="R339" i="2"/>
  <c r="T338" i="2"/>
  <c r="R338" i="2"/>
  <c r="T337" i="2"/>
  <c r="R337" i="2"/>
  <c r="T336" i="2"/>
  <c r="R336" i="2"/>
  <c r="T335" i="2"/>
  <c r="R335" i="2"/>
  <c r="T334" i="2"/>
  <c r="R334" i="2"/>
  <c r="T333" i="2"/>
  <c r="R333" i="2"/>
  <c r="T332" i="2"/>
  <c r="R332" i="2"/>
  <c r="T331" i="2"/>
  <c r="R331" i="2"/>
  <c r="T330" i="2"/>
  <c r="R330" i="2"/>
  <c r="T329" i="2"/>
  <c r="R329" i="2"/>
  <c r="T328" i="2"/>
  <c r="R328" i="2"/>
  <c r="T327" i="2"/>
  <c r="R327" i="2"/>
  <c r="T326" i="2"/>
  <c r="R326" i="2"/>
  <c r="T325" i="2"/>
  <c r="R325" i="2"/>
  <c r="T324" i="2"/>
  <c r="R324" i="2"/>
  <c r="T323" i="2"/>
  <c r="R323" i="2"/>
  <c r="T322" i="2"/>
  <c r="R322" i="2"/>
  <c r="T321" i="2"/>
  <c r="R321" i="2"/>
  <c r="T320" i="2"/>
  <c r="R320" i="2"/>
  <c r="T319" i="2"/>
  <c r="R319" i="2"/>
  <c r="T318" i="2"/>
  <c r="R318" i="2"/>
  <c r="T317" i="2"/>
  <c r="R317" i="2"/>
  <c r="T316" i="2"/>
  <c r="R316" i="2"/>
  <c r="T315" i="2"/>
  <c r="R315" i="2"/>
  <c r="T314" i="2"/>
  <c r="R314" i="2"/>
  <c r="T313" i="2"/>
  <c r="R313" i="2"/>
  <c r="T312" i="2"/>
  <c r="R312" i="2"/>
  <c r="T311" i="2"/>
  <c r="R311" i="2"/>
  <c r="T310" i="2"/>
  <c r="R310" i="2"/>
  <c r="T309" i="2"/>
  <c r="R309" i="2"/>
  <c r="T308" i="2"/>
  <c r="R308" i="2"/>
  <c r="T307" i="2"/>
  <c r="R307" i="2"/>
  <c r="T306" i="2"/>
  <c r="R306" i="2"/>
  <c r="T305" i="2"/>
  <c r="R305" i="2"/>
  <c r="T304" i="2"/>
  <c r="R304" i="2"/>
  <c r="T303" i="2"/>
  <c r="R303" i="2"/>
  <c r="T302" i="2"/>
  <c r="R302" i="2"/>
  <c r="T301" i="2"/>
  <c r="R301" i="2"/>
  <c r="T300" i="2"/>
  <c r="R300" i="2"/>
  <c r="T299" i="2"/>
  <c r="R299" i="2"/>
  <c r="T298" i="2"/>
  <c r="R298" i="2"/>
  <c r="T297" i="2"/>
  <c r="R297" i="2"/>
  <c r="T296" i="2"/>
  <c r="R296" i="2"/>
  <c r="T295" i="2"/>
  <c r="R295" i="2"/>
  <c r="T294" i="2"/>
  <c r="R294" i="2"/>
  <c r="T293" i="2"/>
  <c r="R293" i="2"/>
  <c r="T292" i="2"/>
  <c r="R292" i="2"/>
  <c r="T291" i="2"/>
  <c r="R291" i="2"/>
  <c r="T290" i="2"/>
  <c r="R290" i="2"/>
  <c r="T289" i="2"/>
  <c r="R289" i="2"/>
  <c r="T288" i="2"/>
  <c r="R288" i="2"/>
  <c r="T287" i="2"/>
  <c r="R287" i="2"/>
  <c r="T286" i="2"/>
  <c r="R286" i="2"/>
  <c r="T285" i="2"/>
  <c r="R285" i="2"/>
  <c r="T284" i="2"/>
  <c r="R284" i="2"/>
  <c r="T283" i="2"/>
  <c r="R283" i="2"/>
  <c r="T282" i="2"/>
  <c r="R282" i="2"/>
  <c r="T281" i="2"/>
  <c r="R281" i="2"/>
  <c r="T280" i="2"/>
  <c r="R280" i="2"/>
  <c r="T279" i="2"/>
  <c r="R279" i="2"/>
  <c r="T278" i="2"/>
  <c r="R278" i="2"/>
  <c r="T277" i="2"/>
  <c r="R277" i="2"/>
  <c r="T276" i="2"/>
  <c r="R276" i="2"/>
  <c r="T275" i="2"/>
  <c r="R275" i="2"/>
  <c r="T274" i="2"/>
  <c r="R274" i="2"/>
  <c r="T273" i="2"/>
  <c r="R273" i="2"/>
  <c r="T272" i="2"/>
  <c r="R272" i="2"/>
  <c r="T271" i="2"/>
  <c r="R271" i="2"/>
  <c r="T270" i="2"/>
  <c r="R270" i="2"/>
  <c r="T269" i="2"/>
  <c r="R269" i="2"/>
  <c r="T268" i="2"/>
  <c r="R268" i="2"/>
  <c r="T267" i="2"/>
  <c r="R267" i="2"/>
  <c r="T266" i="2"/>
  <c r="R266" i="2"/>
  <c r="T265" i="2"/>
  <c r="R265" i="2"/>
  <c r="T264" i="2"/>
  <c r="R264" i="2"/>
  <c r="T263" i="2"/>
  <c r="R263" i="2"/>
  <c r="T262" i="2"/>
  <c r="R262" i="2"/>
  <c r="T261" i="2"/>
  <c r="R261" i="2"/>
  <c r="T260" i="2"/>
  <c r="R260" i="2"/>
  <c r="T259" i="2"/>
  <c r="R259" i="2"/>
  <c r="T258" i="2"/>
  <c r="R258" i="2"/>
  <c r="T257" i="2"/>
  <c r="R257" i="2"/>
  <c r="T256" i="2"/>
  <c r="R256" i="2"/>
  <c r="T255" i="2"/>
  <c r="R255" i="2"/>
  <c r="T254" i="2"/>
  <c r="R254" i="2"/>
  <c r="T253" i="2"/>
  <c r="R253" i="2"/>
  <c r="T252" i="2"/>
  <c r="R252" i="2"/>
  <c r="T251" i="2"/>
  <c r="R251" i="2"/>
  <c r="T250" i="2"/>
  <c r="R250" i="2"/>
  <c r="T249" i="2"/>
  <c r="R249" i="2"/>
  <c r="T248" i="2"/>
  <c r="R248" i="2"/>
  <c r="T247" i="2"/>
  <c r="R247" i="2"/>
  <c r="T246" i="2"/>
  <c r="R246" i="2"/>
  <c r="T245" i="2"/>
  <c r="R245" i="2"/>
  <c r="T244" i="2"/>
  <c r="R244" i="2"/>
  <c r="T243" i="2"/>
  <c r="R243" i="2"/>
  <c r="T242" i="2"/>
  <c r="R242" i="2"/>
  <c r="T241" i="2"/>
  <c r="R241" i="2"/>
  <c r="T240" i="2"/>
  <c r="R240" i="2"/>
  <c r="T239" i="2"/>
  <c r="R239" i="2"/>
  <c r="T238" i="2"/>
  <c r="R238" i="2"/>
  <c r="T237" i="2"/>
  <c r="R237" i="2"/>
  <c r="T236" i="2"/>
  <c r="R236" i="2"/>
  <c r="T235" i="2"/>
  <c r="R235" i="2"/>
  <c r="T234" i="2"/>
  <c r="R234" i="2"/>
  <c r="T233" i="2"/>
  <c r="R233" i="2"/>
  <c r="T232" i="2"/>
  <c r="R232" i="2"/>
  <c r="T231" i="2"/>
  <c r="R231" i="2"/>
  <c r="T230" i="2"/>
  <c r="R230" i="2"/>
  <c r="T229" i="2"/>
  <c r="R229" i="2"/>
  <c r="T228" i="2"/>
  <c r="R228" i="2"/>
  <c r="T227" i="2"/>
  <c r="R227" i="2"/>
  <c r="T226" i="2"/>
  <c r="R226" i="2"/>
  <c r="T225" i="2"/>
  <c r="R225" i="2"/>
  <c r="T224" i="2"/>
  <c r="R224" i="2"/>
  <c r="T223" i="2"/>
  <c r="R223" i="2"/>
  <c r="T222" i="2"/>
  <c r="R222" i="2"/>
  <c r="T221" i="2"/>
  <c r="R221" i="2"/>
  <c r="T220" i="2"/>
  <c r="R220" i="2"/>
  <c r="T219" i="2"/>
  <c r="R219" i="2"/>
  <c r="T218" i="2"/>
  <c r="R218" i="2"/>
  <c r="T217" i="2"/>
  <c r="R217" i="2"/>
  <c r="T216" i="2"/>
  <c r="R216" i="2"/>
  <c r="T215" i="2"/>
  <c r="R215" i="2"/>
  <c r="T214" i="2"/>
  <c r="R214" i="2"/>
  <c r="T213" i="2"/>
  <c r="R213" i="2"/>
  <c r="T212" i="2"/>
  <c r="R212" i="2"/>
  <c r="T211" i="2"/>
  <c r="R211" i="2"/>
  <c r="T210" i="2"/>
  <c r="R210" i="2"/>
  <c r="T209" i="2"/>
  <c r="R209" i="2"/>
  <c r="T208" i="2"/>
  <c r="R208" i="2"/>
  <c r="T207" i="2"/>
  <c r="R207" i="2"/>
  <c r="T206" i="2"/>
  <c r="R206" i="2"/>
  <c r="T205" i="2"/>
  <c r="R205" i="2"/>
  <c r="T204" i="2"/>
  <c r="R204" i="2"/>
  <c r="T203" i="2"/>
  <c r="R203" i="2"/>
  <c r="T202" i="2"/>
  <c r="R202" i="2"/>
  <c r="T201" i="2"/>
  <c r="R201" i="2"/>
  <c r="T200" i="2"/>
  <c r="R200" i="2"/>
  <c r="T199" i="2"/>
  <c r="R199" i="2"/>
  <c r="T198" i="2"/>
  <c r="R198" i="2"/>
  <c r="T197" i="2"/>
  <c r="R197" i="2"/>
  <c r="T196" i="2"/>
  <c r="R196" i="2"/>
  <c r="T195" i="2"/>
  <c r="R195" i="2"/>
  <c r="T194" i="2"/>
  <c r="R194" i="2"/>
  <c r="T193" i="2"/>
  <c r="R193" i="2"/>
  <c r="T192" i="2"/>
  <c r="R192" i="2"/>
  <c r="T191" i="2"/>
  <c r="R191" i="2"/>
  <c r="T190" i="2"/>
  <c r="R190" i="2"/>
  <c r="T189" i="2"/>
  <c r="R189" i="2"/>
  <c r="T188" i="2"/>
  <c r="R188" i="2"/>
  <c r="T187" i="2"/>
  <c r="R187" i="2"/>
  <c r="T186" i="2"/>
  <c r="R186" i="2"/>
  <c r="T185" i="2"/>
  <c r="R185" i="2"/>
  <c r="T184" i="2"/>
  <c r="R184" i="2"/>
  <c r="T183" i="2"/>
  <c r="R183" i="2"/>
  <c r="T182" i="2"/>
  <c r="R182" i="2"/>
  <c r="T181" i="2"/>
  <c r="R181" i="2"/>
  <c r="T180" i="2"/>
  <c r="R180" i="2"/>
  <c r="T179" i="2"/>
  <c r="R179" i="2"/>
  <c r="T178" i="2"/>
  <c r="R178" i="2"/>
  <c r="T177" i="2"/>
  <c r="R177" i="2"/>
  <c r="T176" i="2"/>
  <c r="R176" i="2"/>
  <c r="T175" i="2"/>
  <c r="R175" i="2"/>
  <c r="T174" i="2"/>
  <c r="R174" i="2"/>
  <c r="T173" i="2"/>
  <c r="R173" i="2"/>
  <c r="T172" i="2"/>
  <c r="R172" i="2"/>
  <c r="T171" i="2"/>
  <c r="R171" i="2"/>
  <c r="T170" i="2"/>
  <c r="R170" i="2"/>
  <c r="T169" i="2"/>
  <c r="R169" i="2"/>
  <c r="T168" i="2"/>
  <c r="R168" i="2"/>
  <c r="T167" i="2"/>
  <c r="R167" i="2"/>
  <c r="T166" i="2"/>
  <c r="R166" i="2"/>
  <c r="T165" i="2"/>
  <c r="R165" i="2"/>
  <c r="T164" i="2"/>
  <c r="R164" i="2"/>
  <c r="T163" i="2"/>
  <c r="R163" i="2"/>
  <c r="T162" i="2"/>
  <c r="R162" i="2"/>
  <c r="T161" i="2"/>
  <c r="R161" i="2"/>
  <c r="T160" i="2"/>
  <c r="R160" i="2"/>
  <c r="T159" i="2"/>
  <c r="R159" i="2"/>
  <c r="T158" i="2"/>
  <c r="R158" i="2"/>
  <c r="T157" i="2"/>
  <c r="R157" i="2"/>
  <c r="T156" i="2"/>
  <c r="R156" i="2"/>
  <c r="T155" i="2"/>
  <c r="R155" i="2"/>
  <c r="T154" i="2"/>
  <c r="R154" i="2"/>
  <c r="T153" i="2"/>
  <c r="R153" i="2"/>
  <c r="T152" i="2"/>
  <c r="R152" i="2"/>
  <c r="T151" i="2"/>
  <c r="R151" i="2"/>
  <c r="T150" i="2"/>
  <c r="R150" i="2"/>
  <c r="T149" i="2"/>
  <c r="R149" i="2"/>
  <c r="T148" i="2"/>
  <c r="R148" i="2"/>
  <c r="T147" i="2"/>
  <c r="R147" i="2"/>
  <c r="T146" i="2"/>
  <c r="R146" i="2"/>
  <c r="T145" i="2"/>
  <c r="R145" i="2"/>
  <c r="T144" i="2"/>
  <c r="R144" i="2"/>
  <c r="T143" i="2"/>
  <c r="R143" i="2"/>
  <c r="T142" i="2"/>
  <c r="R142" i="2"/>
  <c r="T141" i="2"/>
  <c r="R141" i="2"/>
  <c r="T140" i="2"/>
  <c r="R140" i="2"/>
  <c r="T139" i="2"/>
  <c r="R139" i="2"/>
  <c r="T138" i="2"/>
  <c r="R138" i="2"/>
  <c r="T137" i="2"/>
  <c r="R137" i="2"/>
  <c r="T136" i="2"/>
  <c r="R136" i="2"/>
  <c r="T135" i="2"/>
  <c r="R135" i="2"/>
  <c r="T134" i="2"/>
  <c r="R134" i="2"/>
  <c r="T133" i="2"/>
  <c r="R133" i="2"/>
  <c r="T132" i="2"/>
  <c r="R132" i="2"/>
  <c r="T131" i="2"/>
  <c r="R131" i="2"/>
  <c r="T130" i="2"/>
  <c r="R130" i="2"/>
  <c r="T129" i="2"/>
  <c r="R129" i="2"/>
  <c r="T128" i="2"/>
  <c r="R128" i="2"/>
  <c r="T127" i="2"/>
  <c r="R127" i="2"/>
  <c r="T126" i="2"/>
  <c r="R126" i="2"/>
  <c r="T125" i="2"/>
  <c r="R125" i="2"/>
  <c r="T124" i="2"/>
  <c r="R124" i="2"/>
  <c r="T123" i="2"/>
  <c r="R123" i="2"/>
  <c r="T122" i="2"/>
  <c r="R122" i="2"/>
  <c r="T121" i="2"/>
  <c r="R121" i="2"/>
  <c r="T120" i="2"/>
  <c r="R120" i="2"/>
  <c r="T119" i="2"/>
  <c r="R119" i="2"/>
  <c r="T118" i="2"/>
  <c r="R118" i="2"/>
  <c r="T117" i="2"/>
  <c r="R117" i="2"/>
  <c r="T116" i="2"/>
  <c r="R116" i="2"/>
  <c r="T115" i="2"/>
  <c r="R115" i="2"/>
  <c r="T114" i="2"/>
  <c r="R114" i="2"/>
  <c r="T113" i="2"/>
  <c r="R113" i="2"/>
  <c r="T112" i="2"/>
  <c r="R112" i="2"/>
  <c r="T111" i="2"/>
  <c r="R111" i="2"/>
  <c r="T110" i="2"/>
  <c r="R110" i="2"/>
  <c r="T109" i="2"/>
  <c r="R109" i="2"/>
  <c r="T108" i="2"/>
  <c r="R108" i="2"/>
  <c r="T107" i="2"/>
  <c r="R107" i="2"/>
  <c r="T106" i="2"/>
  <c r="R106" i="2"/>
  <c r="T105" i="2"/>
  <c r="R105" i="2"/>
  <c r="T104" i="2"/>
  <c r="R104" i="2"/>
  <c r="T103" i="2"/>
  <c r="R103" i="2"/>
  <c r="T102" i="2"/>
  <c r="R102" i="2"/>
  <c r="T101" i="2"/>
  <c r="R101" i="2"/>
  <c r="T100" i="2"/>
  <c r="R100" i="2"/>
  <c r="T99" i="2"/>
  <c r="R99" i="2"/>
  <c r="T98" i="2"/>
  <c r="R98" i="2"/>
  <c r="T97" i="2"/>
  <c r="R97" i="2"/>
  <c r="T96" i="2"/>
  <c r="R96" i="2"/>
  <c r="T95" i="2"/>
  <c r="R95" i="2"/>
  <c r="T94" i="2"/>
  <c r="R94" i="2"/>
  <c r="T93" i="2"/>
  <c r="R93" i="2"/>
  <c r="T92" i="2"/>
  <c r="R92" i="2"/>
  <c r="T91" i="2"/>
  <c r="R91" i="2"/>
  <c r="T90" i="2"/>
  <c r="R90" i="2"/>
  <c r="T89" i="2"/>
  <c r="R89" i="2"/>
  <c r="T88" i="2"/>
  <c r="R88" i="2"/>
  <c r="T87" i="2"/>
  <c r="R87" i="2"/>
  <c r="T86" i="2"/>
  <c r="R86" i="2"/>
  <c r="T85" i="2"/>
  <c r="R85" i="2"/>
  <c r="T84" i="2"/>
  <c r="R84" i="2"/>
  <c r="T83" i="2"/>
  <c r="R83" i="2"/>
  <c r="T82" i="2"/>
  <c r="R82" i="2"/>
  <c r="T81" i="2"/>
  <c r="R81" i="2"/>
  <c r="T80" i="2"/>
  <c r="R80" i="2"/>
  <c r="T79" i="2"/>
  <c r="R79" i="2"/>
  <c r="T78" i="2"/>
  <c r="R78" i="2"/>
  <c r="T77" i="2"/>
  <c r="R77" i="2"/>
  <c r="T76" i="2"/>
  <c r="R76" i="2"/>
  <c r="T75" i="2"/>
  <c r="R75" i="2"/>
  <c r="T74" i="2"/>
  <c r="R74" i="2"/>
  <c r="T73" i="2"/>
  <c r="R73" i="2"/>
  <c r="T72" i="2"/>
  <c r="R72" i="2"/>
  <c r="T71" i="2"/>
  <c r="R71" i="2"/>
  <c r="T70" i="2"/>
  <c r="R70" i="2"/>
  <c r="T69" i="2"/>
  <c r="R69" i="2"/>
  <c r="T68" i="2"/>
  <c r="R68" i="2"/>
  <c r="T67" i="2"/>
  <c r="R67" i="2"/>
  <c r="T66" i="2"/>
  <c r="R66" i="2"/>
  <c r="T65" i="2"/>
  <c r="R65" i="2"/>
  <c r="T64" i="2"/>
  <c r="R64" i="2"/>
  <c r="T63" i="2"/>
  <c r="R63" i="2"/>
  <c r="T62" i="2"/>
  <c r="R62" i="2"/>
  <c r="T61" i="2"/>
  <c r="R61" i="2"/>
  <c r="T60" i="2"/>
  <c r="R60" i="2"/>
  <c r="T59" i="2"/>
  <c r="R59" i="2"/>
  <c r="T58" i="2"/>
  <c r="R58" i="2"/>
  <c r="T57" i="2"/>
  <c r="R57" i="2"/>
  <c r="T56" i="2"/>
  <c r="R56" i="2"/>
  <c r="T55" i="2"/>
  <c r="R55" i="2"/>
  <c r="T54" i="2"/>
  <c r="R54" i="2"/>
  <c r="T53" i="2"/>
  <c r="R53" i="2"/>
  <c r="T52" i="2"/>
  <c r="R52" i="2"/>
  <c r="T51" i="2"/>
  <c r="R51" i="2"/>
  <c r="T50" i="2"/>
  <c r="R50" i="2"/>
  <c r="T49" i="2"/>
  <c r="R49" i="2"/>
  <c r="T48" i="2"/>
  <c r="R48" i="2"/>
  <c r="T47" i="2"/>
  <c r="R47" i="2"/>
  <c r="T46" i="2"/>
  <c r="R46" i="2"/>
  <c r="T45" i="2"/>
  <c r="R45" i="2"/>
  <c r="T44" i="2"/>
  <c r="R44" i="2"/>
  <c r="T43" i="2"/>
  <c r="R43" i="2"/>
  <c r="T42" i="2"/>
  <c r="R42" i="2"/>
  <c r="T41" i="2"/>
  <c r="R41" i="2"/>
  <c r="T40" i="2"/>
  <c r="R40" i="2"/>
  <c r="T39" i="2"/>
  <c r="R39" i="2"/>
  <c r="T38" i="2"/>
  <c r="R38" i="2"/>
  <c r="T37" i="2"/>
  <c r="R37" i="2"/>
  <c r="T36" i="2"/>
  <c r="R36" i="2"/>
  <c r="T35" i="2"/>
  <c r="R35" i="2"/>
  <c r="T34" i="2"/>
  <c r="R34" i="2"/>
  <c r="T33" i="2"/>
  <c r="R33" i="2"/>
  <c r="T32" i="2"/>
  <c r="R32" i="2"/>
  <c r="T31" i="2"/>
  <c r="R31" i="2"/>
  <c r="T30" i="2"/>
  <c r="R30" i="2"/>
  <c r="T29" i="2"/>
  <c r="R29" i="2"/>
  <c r="T28" i="2"/>
  <c r="R28" i="2"/>
  <c r="T27" i="2"/>
  <c r="R27" i="2"/>
  <c r="T26" i="2"/>
  <c r="R26" i="2"/>
  <c r="T25" i="2"/>
  <c r="R25" i="2"/>
  <c r="T24" i="2"/>
  <c r="R24" i="2"/>
  <c r="T23" i="2"/>
  <c r="R23" i="2"/>
  <c r="T22" i="2"/>
  <c r="R22" i="2"/>
  <c r="T21" i="2"/>
  <c r="R21" i="2"/>
  <c r="T20" i="2"/>
  <c r="R20" i="2"/>
  <c r="R4" i="2"/>
  <c r="G991" i="2" s="1"/>
  <c r="U991" i="2" s="1"/>
  <c r="AJ8" i="2" l="1"/>
  <c r="C8" i="2" s="1"/>
  <c r="R19" i="2"/>
  <c r="S19" i="2" s="1"/>
  <c r="T19" i="2"/>
  <c r="R18" i="2"/>
  <c r="S18" i="2" s="1"/>
  <c r="T18" i="2"/>
  <c r="G18" i="2" s="1"/>
  <c r="H18" i="2" s="1"/>
  <c r="T15" i="2"/>
  <c r="R17" i="2"/>
  <c r="S17" i="2" s="1"/>
  <c r="T17" i="2"/>
  <c r="T16" i="2"/>
  <c r="R15" i="2"/>
  <c r="S15" i="2" s="1"/>
  <c r="R16" i="2"/>
  <c r="S16" i="2" s="1"/>
  <c r="AD23" i="2"/>
  <c r="AC23" i="2"/>
  <c r="AF23" i="2" s="1"/>
  <c r="AD27" i="2"/>
  <c r="AC27" i="2"/>
  <c r="AF27" i="2" s="1"/>
  <c r="AD31" i="2"/>
  <c r="AC31" i="2"/>
  <c r="AF31" i="2" s="1"/>
  <c r="AD35" i="2"/>
  <c r="AC35" i="2"/>
  <c r="AF35" i="2" s="1"/>
  <c r="AD39" i="2"/>
  <c r="AC39" i="2"/>
  <c r="AF39" i="2" s="1"/>
  <c r="AD43" i="2"/>
  <c r="AC43" i="2"/>
  <c r="AF43" i="2" s="1"/>
  <c r="AD47" i="2"/>
  <c r="AC47" i="2"/>
  <c r="AF47" i="2" s="1"/>
  <c r="AD51" i="2"/>
  <c r="AC51" i="2"/>
  <c r="AF51" i="2" s="1"/>
  <c r="AD55" i="2"/>
  <c r="AC55" i="2"/>
  <c r="AF55" i="2" s="1"/>
  <c r="AD59" i="2"/>
  <c r="AC59" i="2"/>
  <c r="AF59" i="2" s="1"/>
  <c r="AD63" i="2"/>
  <c r="AC63" i="2"/>
  <c r="AF63" i="2" s="1"/>
  <c r="AD67" i="2"/>
  <c r="AC67" i="2"/>
  <c r="AF67" i="2" s="1"/>
  <c r="AD71" i="2"/>
  <c r="AC71" i="2"/>
  <c r="AF71" i="2" s="1"/>
  <c r="AD75" i="2"/>
  <c r="AC75" i="2"/>
  <c r="AF75" i="2" s="1"/>
  <c r="AD79" i="2"/>
  <c r="AC79" i="2"/>
  <c r="AF79" i="2" s="1"/>
  <c r="AD83" i="2"/>
  <c r="AC83" i="2"/>
  <c r="AF83" i="2" s="1"/>
  <c r="AD87" i="2"/>
  <c r="AC87" i="2"/>
  <c r="AF87" i="2" s="1"/>
  <c r="AD91" i="2"/>
  <c r="AC91" i="2"/>
  <c r="AF91" i="2" s="1"/>
  <c r="AD95" i="2"/>
  <c r="AC95" i="2"/>
  <c r="AF95" i="2" s="1"/>
  <c r="AD99" i="2"/>
  <c r="AC99" i="2"/>
  <c r="AF99" i="2" s="1"/>
  <c r="AD103" i="2"/>
  <c r="AC103" i="2"/>
  <c r="AF103" i="2" s="1"/>
  <c r="AD107" i="2"/>
  <c r="AC107" i="2"/>
  <c r="AF107" i="2" s="1"/>
  <c r="AD111" i="2"/>
  <c r="AC111" i="2"/>
  <c r="AF111" i="2" s="1"/>
  <c r="AD115" i="2"/>
  <c r="AC115" i="2"/>
  <c r="AF115" i="2" s="1"/>
  <c r="AD119" i="2"/>
  <c r="AC119" i="2"/>
  <c r="AF119" i="2" s="1"/>
  <c r="AD123" i="2"/>
  <c r="AC123" i="2"/>
  <c r="AF123" i="2" s="1"/>
  <c r="AD127" i="2"/>
  <c r="AC127" i="2"/>
  <c r="AF127" i="2" s="1"/>
  <c r="AD131" i="2"/>
  <c r="AC131" i="2"/>
  <c r="AF131" i="2" s="1"/>
  <c r="AD135" i="2"/>
  <c r="AC135" i="2"/>
  <c r="AF135" i="2" s="1"/>
  <c r="AD139" i="2"/>
  <c r="AC139" i="2"/>
  <c r="AF139" i="2" s="1"/>
  <c r="AD143" i="2"/>
  <c r="AC143" i="2"/>
  <c r="AF143" i="2" s="1"/>
  <c r="AD147" i="2"/>
  <c r="AC147" i="2"/>
  <c r="AF147" i="2" s="1"/>
  <c r="AD151" i="2"/>
  <c r="AC151" i="2"/>
  <c r="AF151" i="2" s="1"/>
  <c r="AD155" i="2"/>
  <c r="AC155" i="2"/>
  <c r="AF155" i="2" s="1"/>
  <c r="AD159" i="2"/>
  <c r="AC159" i="2"/>
  <c r="AF159" i="2" s="1"/>
  <c r="AD163" i="2"/>
  <c r="AC163" i="2"/>
  <c r="AF163" i="2" s="1"/>
  <c r="AD167" i="2"/>
  <c r="AC167" i="2"/>
  <c r="AF167" i="2" s="1"/>
  <c r="AD171" i="2"/>
  <c r="AC171" i="2"/>
  <c r="AF171" i="2" s="1"/>
  <c r="AD175" i="2"/>
  <c r="AC175" i="2"/>
  <c r="AF175" i="2" s="1"/>
  <c r="AD179" i="2"/>
  <c r="AC179" i="2"/>
  <c r="AF179" i="2" s="1"/>
  <c r="AD183" i="2"/>
  <c r="AC183" i="2"/>
  <c r="AF183" i="2" s="1"/>
  <c r="AD187" i="2"/>
  <c r="AC187" i="2"/>
  <c r="AF187" i="2" s="1"/>
  <c r="AD191" i="2"/>
  <c r="AC191" i="2"/>
  <c r="AF191" i="2" s="1"/>
  <c r="AD195" i="2"/>
  <c r="AC195" i="2"/>
  <c r="AF195" i="2" s="1"/>
  <c r="AD199" i="2"/>
  <c r="AC199" i="2"/>
  <c r="AF199" i="2" s="1"/>
  <c r="AD203" i="2"/>
  <c r="AC203" i="2"/>
  <c r="AF203" i="2" s="1"/>
  <c r="AD207" i="2"/>
  <c r="AC207" i="2"/>
  <c r="AF207" i="2" s="1"/>
  <c r="AD211" i="2"/>
  <c r="AC211" i="2"/>
  <c r="AF211" i="2" s="1"/>
  <c r="AD215" i="2"/>
  <c r="AC215" i="2"/>
  <c r="AF215" i="2" s="1"/>
  <c r="AD219" i="2"/>
  <c r="AC219" i="2"/>
  <c r="AF219" i="2" s="1"/>
  <c r="AD223" i="2"/>
  <c r="AC223" i="2"/>
  <c r="AF223" i="2" s="1"/>
  <c r="AD227" i="2"/>
  <c r="AC227" i="2"/>
  <c r="AF227" i="2" s="1"/>
  <c r="AD231" i="2"/>
  <c r="AC231" i="2"/>
  <c r="AF231" i="2" s="1"/>
  <c r="AD235" i="2"/>
  <c r="AC235" i="2"/>
  <c r="AF235" i="2" s="1"/>
  <c r="AD239" i="2"/>
  <c r="AC239" i="2"/>
  <c r="AF239" i="2" s="1"/>
  <c r="AD243" i="2"/>
  <c r="AC243" i="2"/>
  <c r="AF243" i="2" s="1"/>
  <c r="AD247" i="2"/>
  <c r="AC247" i="2"/>
  <c r="AF247" i="2" s="1"/>
  <c r="AD251" i="2"/>
  <c r="AC251" i="2"/>
  <c r="AF251" i="2" s="1"/>
  <c r="AD255" i="2"/>
  <c r="AC255" i="2"/>
  <c r="AF255" i="2" s="1"/>
  <c r="AD259" i="2"/>
  <c r="AC259" i="2"/>
  <c r="AF259" i="2" s="1"/>
  <c r="AD263" i="2"/>
  <c r="AC263" i="2"/>
  <c r="AF263" i="2" s="1"/>
  <c r="AD267" i="2"/>
  <c r="AC267" i="2"/>
  <c r="AF267" i="2" s="1"/>
  <c r="AD271" i="2"/>
  <c r="AC271" i="2"/>
  <c r="AF271" i="2" s="1"/>
  <c r="AD275" i="2"/>
  <c r="AC275" i="2"/>
  <c r="AF275" i="2" s="1"/>
  <c r="AD279" i="2"/>
  <c r="AC279" i="2"/>
  <c r="AF279" i="2" s="1"/>
  <c r="AD283" i="2"/>
  <c r="AC283" i="2"/>
  <c r="AF283" i="2" s="1"/>
  <c r="AD287" i="2"/>
  <c r="AC287" i="2"/>
  <c r="AF287" i="2" s="1"/>
  <c r="AD291" i="2"/>
  <c r="AC291" i="2"/>
  <c r="AF291" i="2" s="1"/>
  <c r="AD295" i="2"/>
  <c r="AC295" i="2"/>
  <c r="AF295" i="2" s="1"/>
  <c r="AD299" i="2"/>
  <c r="AC299" i="2"/>
  <c r="AF299" i="2" s="1"/>
  <c r="AD303" i="2"/>
  <c r="AC303" i="2"/>
  <c r="AF303" i="2" s="1"/>
  <c r="AD307" i="2"/>
  <c r="AC307" i="2"/>
  <c r="AF307" i="2" s="1"/>
  <c r="AD311" i="2"/>
  <c r="AC311" i="2"/>
  <c r="AF311" i="2" s="1"/>
  <c r="AD315" i="2"/>
  <c r="AC315" i="2"/>
  <c r="AF315" i="2" s="1"/>
  <c r="AD319" i="2"/>
  <c r="AC319" i="2"/>
  <c r="AF319" i="2" s="1"/>
  <c r="AD323" i="2"/>
  <c r="AC323" i="2"/>
  <c r="AF323" i="2" s="1"/>
  <c r="AD327" i="2"/>
  <c r="AC327" i="2"/>
  <c r="AF327" i="2" s="1"/>
  <c r="AD331" i="2"/>
  <c r="AC331" i="2"/>
  <c r="AF331" i="2" s="1"/>
  <c r="AD335" i="2"/>
  <c r="AC335" i="2"/>
  <c r="AF335" i="2" s="1"/>
  <c r="AD339" i="2"/>
  <c r="AC339" i="2"/>
  <c r="AF339" i="2" s="1"/>
  <c r="AD343" i="2"/>
  <c r="AC343" i="2"/>
  <c r="AF343" i="2" s="1"/>
  <c r="AD347" i="2"/>
  <c r="AC347" i="2"/>
  <c r="AF347" i="2" s="1"/>
  <c r="AD351" i="2"/>
  <c r="AC351" i="2"/>
  <c r="AF351" i="2" s="1"/>
  <c r="AD355" i="2"/>
  <c r="AC355" i="2"/>
  <c r="AF355" i="2" s="1"/>
  <c r="AD359" i="2"/>
  <c r="AC359" i="2"/>
  <c r="AF359" i="2" s="1"/>
  <c r="AD363" i="2"/>
  <c r="AC363" i="2"/>
  <c r="AF363" i="2" s="1"/>
  <c r="AD367" i="2"/>
  <c r="AC367" i="2"/>
  <c r="AF367" i="2" s="1"/>
  <c r="AD371" i="2"/>
  <c r="AC371" i="2"/>
  <c r="AF371" i="2" s="1"/>
  <c r="AD375" i="2"/>
  <c r="AC375" i="2"/>
  <c r="AF375" i="2" s="1"/>
  <c r="AD379" i="2"/>
  <c r="AC379" i="2"/>
  <c r="AF379" i="2" s="1"/>
  <c r="AD383" i="2"/>
  <c r="AC383" i="2"/>
  <c r="AF383" i="2" s="1"/>
  <c r="AD387" i="2"/>
  <c r="AC387" i="2"/>
  <c r="AF387" i="2" s="1"/>
  <c r="AD391" i="2"/>
  <c r="AC391" i="2"/>
  <c r="AF391" i="2" s="1"/>
  <c r="AD395" i="2"/>
  <c r="AC395" i="2"/>
  <c r="AF395" i="2" s="1"/>
  <c r="AD399" i="2"/>
  <c r="AC399" i="2"/>
  <c r="AF399" i="2" s="1"/>
  <c r="AD403" i="2"/>
  <c r="AC403" i="2"/>
  <c r="AF403" i="2" s="1"/>
  <c r="AD407" i="2"/>
  <c r="AC407" i="2"/>
  <c r="AF407" i="2" s="1"/>
  <c r="AD411" i="2"/>
  <c r="AC411" i="2"/>
  <c r="AF411" i="2" s="1"/>
  <c r="AD415" i="2"/>
  <c r="AC415" i="2"/>
  <c r="AF415" i="2" s="1"/>
  <c r="AD419" i="2"/>
  <c r="AC419" i="2"/>
  <c r="AF419" i="2" s="1"/>
  <c r="AD423" i="2"/>
  <c r="AC423" i="2"/>
  <c r="AF423" i="2" s="1"/>
  <c r="AD427" i="2"/>
  <c r="AC427" i="2"/>
  <c r="AF427" i="2" s="1"/>
  <c r="AD431" i="2"/>
  <c r="AC431" i="2"/>
  <c r="AF431" i="2" s="1"/>
  <c r="AD435" i="2"/>
  <c r="AC435" i="2"/>
  <c r="AF435" i="2" s="1"/>
  <c r="AD439" i="2"/>
  <c r="AC439" i="2"/>
  <c r="AF439" i="2" s="1"/>
  <c r="AD443" i="2"/>
  <c r="AC443" i="2"/>
  <c r="AF443" i="2" s="1"/>
  <c r="AD447" i="2"/>
  <c r="AC447" i="2"/>
  <c r="AF447" i="2" s="1"/>
  <c r="AD451" i="2"/>
  <c r="AC451" i="2"/>
  <c r="AF451" i="2" s="1"/>
  <c r="AD455" i="2"/>
  <c r="AC455" i="2"/>
  <c r="AF455" i="2" s="1"/>
  <c r="AD459" i="2"/>
  <c r="AC459" i="2"/>
  <c r="AF459" i="2" s="1"/>
  <c r="AD463" i="2"/>
  <c r="AC463" i="2"/>
  <c r="AF463" i="2" s="1"/>
  <c r="AD467" i="2"/>
  <c r="AC467" i="2"/>
  <c r="AF467" i="2" s="1"/>
  <c r="AD471" i="2"/>
  <c r="AC471" i="2"/>
  <c r="AF471" i="2" s="1"/>
  <c r="AD475" i="2"/>
  <c r="AC475" i="2"/>
  <c r="AF475" i="2" s="1"/>
  <c r="AD479" i="2"/>
  <c r="AC479" i="2"/>
  <c r="AF479" i="2" s="1"/>
  <c r="AD483" i="2"/>
  <c r="AC483" i="2"/>
  <c r="AF483" i="2" s="1"/>
  <c r="AD487" i="2"/>
  <c r="AC487" i="2"/>
  <c r="AF487" i="2" s="1"/>
  <c r="AD491" i="2"/>
  <c r="AC491" i="2"/>
  <c r="AF491" i="2" s="1"/>
  <c r="AD495" i="2"/>
  <c r="AC495" i="2"/>
  <c r="AF495" i="2" s="1"/>
  <c r="AD499" i="2"/>
  <c r="AC499" i="2"/>
  <c r="AF499" i="2" s="1"/>
  <c r="AD503" i="2"/>
  <c r="AC503" i="2"/>
  <c r="AF503" i="2" s="1"/>
  <c r="AD507" i="2"/>
  <c r="AC507" i="2"/>
  <c r="AF507" i="2" s="1"/>
  <c r="AD511" i="2"/>
  <c r="AC511" i="2"/>
  <c r="AF511" i="2" s="1"/>
  <c r="AD515" i="2"/>
  <c r="AC515" i="2"/>
  <c r="AF515" i="2" s="1"/>
  <c r="AD519" i="2"/>
  <c r="AC519" i="2"/>
  <c r="AF519" i="2" s="1"/>
  <c r="AD523" i="2"/>
  <c r="AC523" i="2"/>
  <c r="AF523" i="2" s="1"/>
  <c r="AD527" i="2"/>
  <c r="AC527" i="2"/>
  <c r="AF527" i="2" s="1"/>
  <c r="AD531" i="2"/>
  <c r="AC531" i="2"/>
  <c r="AF531" i="2" s="1"/>
  <c r="AD535" i="2"/>
  <c r="AC535" i="2"/>
  <c r="AF535" i="2" s="1"/>
  <c r="AD539" i="2"/>
  <c r="AC539" i="2"/>
  <c r="AF539" i="2" s="1"/>
  <c r="AD543" i="2"/>
  <c r="AC543" i="2"/>
  <c r="AF543" i="2" s="1"/>
  <c r="AD547" i="2"/>
  <c r="AC547" i="2"/>
  <c r="AF547" i="2" s="1"/>
  <c r="AD551" i="2"/>
  <c r="AC551" i="2"/>
  <c r="AF551" i="2" s="1"/>
  <c r="AD555" i="2"/>
  <c r="AC555" i="2"/>
  <c r="AF555" i="2" s="1"/>
  <c r="AD559" i="2"/>
  <c r="AC559" i="2"/>
  <c r="AF559" i="2" s="1"/>
  <c r="AD563" i="2"/>
  <c r="AC563" i="2"/>
  <c r="AF563" i="2" s="1"/>
  <c r="AD567" i="2"/>
  <c r="AC567" i="2"/>
  <c r="AF567" i="2" s="1"/>
  <c r="AD571" i="2"/>
  <c r="AC571" i="2"/>
  <c r="AF571" i="2" s="1"/>
  <c r="AD575" i="2"/>
  <c r="AC575" i="2"/>
  <c r="AF575" i="2" s="1"/>
  <c r="AD579" i="2"/>
  <c r="AC579" i="2"/>
  <c r="AF579" i="2" s="1"/>
  <c r="AD583" i="2"/>
  <c r="AC583" i="2"/>
  <c r="AF583" i="2" s="1"/>
  <c r="AD587" i="2"/>
  <c r="AC587" i="2"/>
  <c r="AF587" i="2" s="1"/>
  <c r="AD591" i="2"/>
  <c r="AC591" i="2"/>
  <c r="AF591" i="2" s="1"/>
  <c r="AD595" i="2"/>
  <c r="AC595" i="2"/>
  <c r="AF595" i="2" s="1"/>
  <c r="AD599" i="2"/>
  <c r="AC599" i="2"/>
  <c r="AF599" i="2" s="1"/>
  <c r="AD603" i="2"/>
  <c r="AC603" i="2"/>
  <c r="AF603" i="2" s="1"/>
  <c r="AD607" i="2"/>
  <c r="AC607" i="2"/>
  <c r="AF607" i="2" s="1"/>
  <c r="AD611" i="2"/>
  <c r="AC611" i="2"/>
  <c r="AF611" i="2" s="1"/>
  <c r="AD615" i="2"/>
  <c r="AC615" i="2"/>
  <c r="AF615" i="2" s="1"/>
  <c r="AD619" i="2"/>
  <c r="AC619" i="2"/>
  <c r="AF619" i="2" s="1"/>
  <c r="AD623" i="2"/>
  <c r="AC623" i="2"/>
  <c r="AF623" i="2" s="1"/>
  <c r="AD627" i="2"/>
  <c r="AC627" i="2"/>
  <c r="AF627" i="2" s="1"/>
  <c r="AD631" i="2"/>
  <c r="AC631" i="2"/>
  <c r="AF631" i="2" s="1"/>
  <c r="AD635" i="2"/>
  <c r="AC635" i="2"/>
  <c r="AF635" i="2" s="1"/>
  <c r="AD639" i="2"/>
  <c r="AC639" i="2"/>
  <c r="AF639" i="2" s="1"/>
  <c r="AD643" i="2"/>
  <c r="AC643" i="2"/>
  <c r="AF643" i="2" s="1"/>
  <c r="AD647" i="2"/>
  <c r="AC647" i="2"/>
  <c r="AF647" i="2" s="1"/>
  <c r="AD651" i="2"/>
  <c r="AC651" i="2"/>
  <c r="AF651" i="2" s="1"/>
  <c r="AD655" i="2"/>
  <c r="AC655" i="2"/>
  <c r="AF655" i="2" s="1"/>
  <c r="AD659" i="2"/>
  <c r="AC659" i="2"/>
  <c r="AF659" i="2" s="1"/>
  <c r="AD663" i="2"/>
  <c r="AC663" i="2"/>
  <c r="AF663" i="2" s="1"/>
  <c r="AD667" i="2"/>
  <c r="AC667" i="2"/>
  <c r="AF667" i="2" s="1"/>
  <c r="AC671" i="2"/>
  <c r="AF671" i="2" s="1"/>
  <c r="AD671" i="2"/>
  <c r="AD675" i="2"/>
  <c r="AC675" i="2"/>
  <c r="AF675" i="2" s="1"/>
  <c r="AC679" i="2"/>
  <c r="AF679" i="2" s="1"/>
  <c r="AD679" i="2"/>
  <c r="AD683" i="2"/>
  <c r="AC683" i="2"/>
  <c r="AF683" i="2" s="1"/>
  <c r="AC687" i="2"/>
  <c r="AF687" i="2" s="1"/>
  <c r="AD687" i="2"/>
  <c r="AD691" i="2"/>
  <c r="AC691" i="2"/>
  <c r="AF691" i="2" s="1"/>
  <c r="AC695" i="2"/>
  <c r="AF695" i="2" s="1"/>
  <c r="AD695" i="2"/>
  <c r="AD699" i="2"/>
  <c r="AC699" i="2"/>
  <c r="AF699" i="2" s="1"/>
  <c r="AC703" i="2"/>
  <c r="AF703" i="2" s="1"/>
  <c r="AD703" i="2"/>
  <c r="AD707" i="2"/>
  <c r="AC707" i="2"/>
  <c r="AF707" i="2" s="1"/>
  <c r="AC711" i="2"/>
  <c r="AF711" i="2" s="1"/>
  <c r="AD711" i="2"/>
  <c r="AD715" i="2"/>
  <c r="AC715" i="2"/>
  <c r="AF715" i="2" s="1"/>
  <c r="AC719" i="2"/>
  <c r="AF719" i="2" s="1"/>
  <c r="AD719" i="2"/>
  <c r="AD723" i="2"/>
  <c r="AC723" i="2"/>
  <c r="AF723" i="2" s="1"/>
  <c r="AC727" i="2"/>
  <c r="AF727" i="2" s="1"/>
  <c r="AD727" i="2"/>
  <c r="AD731" i="2"/>
  <c r="AC731" i="2"/>
  <c r="AF731" i="2" s="1"/>
  <c r="AC735" i="2"/>
  <c r="AF735" i="2" s="1"/>
  <c r="AD735" i="2"/>
  <c r="AD739" i="2"/>
  <c r="AC739" i="2"/>
  <c r="AF739" i="2" s="1"/>
  <c r="AC743" i="2"/>
  <c r="AF743" i="2" s="1"/>
  <c r="AD743" i="2"/>
  <c r="AD747" i="2"/>
  <c r="AC747" i="2"/>
  <c r="AF747" i="2" s="1"/>
  <c r="AC751" i="2"/>
  <c r="AF751" i="2" s="1"/>
  <c r="AD751" i="2"/>
  <c r="AD755" i="2"/>
  <c r="AC755" i="2"/>
  <c r="AF755" i="2" s="1"/>
  <c r="AC759" i="2"/>
  <c r="AF759" i="2" s="1"/>
  <c r="AD759" i="2"/>
  <c r="AD763" i="2"/>
  <c r="AC763" i="2"/>
  <c r="AF763" i="2" s="1"/>
  <c r="AC767" i="2"/>
  <c r="AF767" i="2" s="1"/>
  <c r="AD767" i="2"/>
  <c r="AD771" i="2"/>
  <c r="AC771" i="2"/>
  <c r="AF771" i="2" s="1"/>
  <c r="AC775" i="2"/>
  <c r="AF775" i="2" s="1"/>
  <c r="AD775" i="2"/>
  <c r="AD779" i="2"/>
  <c r="AC779" i="2"/>
  <c r="AF779" i="2" s="1"/>
  <c r="AC783" i="2"/>
  <c r="AF783" i="2" s="1"/>
  <c r="AD783" i="2"/>
  <c r="AD787" i="2"/>
  <c r="AC787" i="2"/>
  <c r="AF787" i="2" s="1"/>
  <c r="AC791" i="2"/>
  <c r="AF791" i="2" s="1"/>
  <c r="AD791" i="2"/>
  <c r="AD795" i="2"/>
  <c r="AC795" i="2"/>
  <c r="AF795" i="2" s="1"/>
  <c r="AC799" i="2"/>
  <c r="AF799" i="2" s="1"/>
  <c r="AD799" i="2"/>
  <c r="AD803" i="2"/>
  <c r="AC803" i="2"/>
  <c r="AF803" i="2" s="1"/>
  <c r="AC807" i="2"/>
  <c r="AF807" i="2" s="1"/>
  <c r="AD807" i="2"/>
  <c r="AD811" i="2"/>
  <c r="AC811" i="2"/>
  <c r="AF811" i="2" s="1"/>
  <c r="AC815" i="2"/>
  <c r="AF815" i="2" s="1"/>
  <c r="AD815" i="2"/>
  <c r="AD819" i="2"/>
  <c r="AC819" i="2"/>
  <c r="AF819" i="2" s="1"/>
  <c r="AC823" i="2"/>
  <c r="AF823" i="2" s="1"/>
  <c r="AD823" i="2"/>
  <c r="AD827" i="2"/>
  <c r="AC827" i="2"/>
  <c r="AF827" i="2" s="1"/>
  <c r="AC831" i="2"/>
  <c r="AF831" i="2" s="1"/>
  <c r="AD831" i="2"/>
  <c r="AD835" i="2"/>
  <c r="AC835" i="2"/>
  <c r="AF835" i="2" s="1"/>
  <c r="AC839" i="2"/>
  <c r="AF839" i="2" s="1"/>
  <c r="AD839" i="2"/>
  <c r="AD843" i="2"/>
  <c r="AC843" i="2"/>
  <c r="AF843" i="2" s="1"/>
  <c r="AC847" i="2"/>
  <c r="AF847" i="2" s="1"/>
  <c r="AD847" i="2"/>
  <c r="AD851" i="2"/>
  <c r="AC851" i="2"/>
  <c r="AF851" i="2" s="1"/>
  <c r="AC855" i="2"/>
  <c r="AF855" i="2" s="1"/>
  <c r="AD855" i="2"/>
  <c r="AD859" i="2"/>
  <c r="AC859" i="2"/>
  <c r="AF859" i="2" s="1"/>
  <c r="AC863" i="2"/>
  <c r="AF863" i="2" s="1"/>
  <c r="AD863" i="2"/>
  <c r="AD867" i="2"/>
  <c r="AC867" i="2"/>
  <c r="AF867" i="2" s="1"/>
  <c r="AC871" i="2"/>
  <c r="AF871" i="2" s="1"/>
  <c r="AD871" i="2"/>
  <c r="AD875" i="2"/>
  <c r="AC875" i="2"/>
  <c r="AF875" i="2" s="1"/>
  <c r="AC879" i="2"/>
  <c r="AF879" i="2" s="1"/>
  <c r="AD879" i="2"/>
  <c r="AD883" i="2"/>
  <c r="AC883" i="2"/>
  <c r="AF883" i="2" s="1"/>
  <c r="AC887" i="2"/>
  <c r="AF887" i="2" s="1"/>
  <c r="AD887" i="2"/>
  <c r="AD891" i="2"/>
  <c r="AC891" i="2"/>
  <c r="AF891" i="2" s="1"/>
  <c r="AC895" i="2"/>
  <c r="AF895" i="2" s="1"/>
  <c r="AD895" i="2"/>
  <c r="AD899" i="2"/>
  <c r="AC899" i="2"/>
  <c r="AF899" i="2" s="1"/>
  <c r="AC903" i="2"/>
  <c r="AF903" i="2" s="1"/>
  <c r="AD903" i="2"/>
  <c r="AD907" i="2"/>
  <c r="AC907" i="2"/>
  <c r="AF907" i="2" s="1"/>
  <c r="AC911" i="2"/>
  <c r="AF911" i="2" s="1"/>
  <c r="AD911" i="2"/>
  <c r="AD915" i="2"/>
  <c r="AC915" i="2"/>
  <c r="AF915" i="2" s="1"/>
  <c r="AC919" i="2"/>
  <c r="AF919" i="2" s="1"/>
  <c r="AD919" i="2"/>
  <c r="AD923" i="2"/>
  <c r="AC923" i="2"/>
  <c r="AF923" i="2" s="1"/>
  <c r="AC927" i="2"/>
  <c r="AF927" i="2" s="1"/>
  <c r="AD927" i="2"/>
  <c r="AD931" i="2"/>
  <c r="AC931" i="2"/>
  <c r="AF931" i="2" s="1"/>
  <c r="AC935" i="2"/>
  <c r="AF935" i="2" s="1"/>
  <c r="AD935" i="2"/>
  <c r="AD939" i="2"/>
  <c r="AC939" i="2"/>
  <c r="AF939" i="2" s="1"/>
  <c r="AC943" i="2"/>
  <c r="AF943" i="2" s="1"/>
  <c r="AD943" i="2"/>
  <c r="AD947" i="2"/>
  <c r="AC947" i="2"/>
  <c r="AF947" i="2" s="1"/>
  <c r="AC951" i="2"/>
  <c r="AF951" i="2" s="1"/>
  <c r="AD951" i="2"/>
  <c r="AD955" i="2"/>
  <c r="AC955" i="2"/>
  <c r="AF955" i="2" s="1"/>
  <c r="AC959" i="2"/>
  <c r="AF959" i="2" s="1"/>
  <c r="AD959" i="2"/>
  <c r="AC963" i="2"/>
  <c r="AF963" i="2" s="1"/>
  <c r="AD963" i="2"/>
  <c r="AC967" i="2"/>
  <c r="AF967" i="2" s="1"/>
  <c r="AD967" i="2"/>
  <c r="AC971" i="2"/>
  <c r="AF971" i="2" s="1"/>
  <c r="AD971" i="2"/>
  <c r="AC975" i="2"/>
  <c r="AF975" i="2" s="1"/>
  <c r="AD975" i="2"/>
  <c r="AC979" i="2"/>
  <c r="AF979" i="2" s="1"/>
  <c r="AD979" i="2"/>
  <c r="AC983" i="2"/>
  <c r="AF983" i="2" s="1"/>
  <c r="AD983" i="2"/>
  <c r="AC987" i="2"/>
  <c r="AF987" i="2" s="1"/>
  <c r="AD987" i="2"/>
  <c r="AC991" i="2"/>
  <c r="AF991" i="2" s="1"/>
  <c r="AD991" i="2"/>
  <c r="AC995" i="2"/>
  <c r="AF995" i="2" s="1"/>
  <c r="AD995" i="2"/>
  <c r="AC999" i="2"/>
  <c r="AF999" i="2" s="1"/>
  <c r="AD999" i="2"/>
  <c r="AC1003" i="2"/>
  <c r="AF1003" i="2" s="1"/>
  <c r="AD1003" i="2"/>
  <c r="AC1007" i="2"/>
  <c r="AF1007" i="2" s="1"/>
  <c r="AD1007" i="2"/>
  <c r="AD20" i="2"/>
  <c r="AC20" i="2"/>
  <c r="AF20" i="2" s="1"/>
  <c r="AD24" i="2"/>
  <c r="AC24" i="2"/>
  <c r="AF24" i="2" s="1"/>
  <c r="AD28" i="2"/>
  <c r="AC28" i="2"/>
  <c r="AF28" i="2" s="1"/>
  <c r="AD32" i="2"/>
  <c r="AC32" i="2"/>
  <c r="AF32" i="2" s="1"/>
  <c r="AD36" i="2"/>
  <c r="AC36" i="2"/>
  <c r="AF36" i="2" s="1"/>
  <c r="AD40" i="2"/>
  <c r="AC40" i="2"/>
  <c r="AF40" i="2" s="1"/>
  <c r="AD44" i="2"/>
  <c r="AC44" i="2"/>
  <c r="AF44" i="2" s="1"/>
  <c r="AD48" i="2"/>
  <c r="AC48" i="2"/>
  <c r="AF48" i="2" s="1"/>
  <c r="AD52" i="2"/>
  <c r="AC52" i="2"/>
  <c r="AF52" i="2" s="1"/>
  <c r="AD56" i="2"/>
  <c r="AC56" i="2"/>
  <c r="AF56" i="2" s="1"/>
  <c r="AD60" i="2"/>
  <c r="AC60" i="2"/>
  <c r="AF60" i="2" s="1"/>
  <c r="AD64" i="2"/>
  <c r="AC64" i="2"/>
  <c r="AF64" i="2" s="1"/>
  <c r="AD68" i="2"/>
  <c r="AC68" i="2"/>
  <c r="AF68" i="2" s="1"/>
  <c r="AD72" i="2"/>
  <c r="AC72" i="2"/>
  <c r="AF72" i="2" s="1"/>
  <c r="AD76" i="2"/>
  <c r="AC76" i="2"/>
  <c r="AF76" i="2" s="1"/>
  <c r="AD80" i="2"/>
  <c r="AC80" i="2"/>
  <c r="AF80" i="2" s="1"/>
  <c r="AD84" i="2"/>
  <c r="AC84" i="2"/>
  <c r="AF84" i="2" s="1"/>
  <c r="AD88" i="2"/>
  <c r="AC88" i="2"/>
  <c r="AF88" i="2" s="1"/>
  <c r="AD92" i="2"/>
  <c r="AC92" i="2"/>
  <c r="AF92" i="2" s="1"/>
  <c r="AD96" i="2"/>
  <c r="AC96" i="2"/>
  <c r="AF96" i="2" s="1"/>
  <c r="AD100" i="2"/>
  <c r="AC100" i="2"/>
  <c r="AF100" i="2" s="1"/>
  <c r="AD104" i="2"/>
  <c r="AC104" i="2"/>
  <c r="AF104" i="2" s="1"/>
  <c r="AD108" i="2"/>
  <c r="AC108" i="2"/>
  <c r="AF108" i="2" s="1"/>
  <c r="AD112" i="2"/>
  <c r="AC112" i="2"/>
  <c r="AF112" i="2" s="1"/>
  <c r="AD116" i="2"/>
  <c r="AC116" i="2"/>
  <c r="AF116" i="2" s="1"/>
  <c r="AD120" i="2"/>
  <c r="AC120" i="2"/>
  <c r="AF120" i="2" s="1"/>
  <c r="AD124" i="2"/>
  <c r="AC124" i="2"/>
  <c r="AF124" i="2" s="1"/>
  <c r="AD128" i="2"/>
  <c r="AC128" i="2"/>
  <c r="AF128" i="2" s="1"/>
  <c r="AD132" i="2"/>
  <c r="AC132" i="2"/>
  <c r="AF132" i="2" s="1"/>
  <c r="AD136" i="2"/>
  <c r="AC136" i="2"/>
  <c r="AF136" i="2" s="1"/>
  <c r="AD140" i="2"/>
  <c r="AC140" i="2"/>
  <c r="AF140" i="2" s="1"/>
  <c r="AD144" i="2"/>
  <c r="AC144" i="2"/>
  <c r="AF144" i="2" s="1"/>
  <c r="AD148" i="2"/>
  <c r="AC148" i="2"/>
  <c r="AF148" i="2" s="1"/>
  <c r="AD152" i="2"/>
  <c r="AC152" i="2"/>
  <c r="AF152" i="2" s="1"/>
  <c r="AD156" i="2"/>
  <c r="AC156" i="2"/>
  <c r="AF156" i="2" s="1"/>
  <c r="AD160" i="2"/>
  <c r="AC160" i="2"/>
  <c r="AF160" i="2" s="1"/>
  <c r="AD164" i="2"/>
  <c r="AC164" i="2"/>
  <c r="AF164" i="2" s="1"/>
  <c r="AD168" i="2"/>
  <c r="AC168" i="2"/>
  <c r="AF168" i="2" s="1"/>
  <c r="AD172" i="2"/>
  <c r="AC172" i="2"/>
  <c r="AF172" i="2" s="1"/>
  <c r="AD176" i="2"/>
  <c r="AC176" i="2"/>
  <c r="AF176" i="2" s="1"/>
  <c r="AD180" i="2"/>
  <c r="AC180" i="2"/>
  <c r="AF180" i="2" s="1"/>
  <c r="AD184" i="2"/>
  <c r="AC184" i="2"/>
  <c r="AF184" i="2" s="1"/>
  <c r="AD188" i="2"/>
  <c r="AC188" i="2"/>
  <c r="AF188" i="2" s="1"/>
  <c r="AD192" i="2"/>
  <c r="AC192" i="2"/>
  <c r="AF192" i="2" s="1"/>
  <c r="AD196" i="2"/>
  <c r="AC196" i="2"/>
  <c r="AF196" i="2" s="1"/>
  <c r="AD200" i="2"/>
  <c r="AC200" i="2"/>
  <c r="AF200" i="2" s="1"/>
  <c r="AD204" i="2"/>
  <c r="AC204" i="2"/>
  <c r="AF204" i="2" s="1"/>
  <c r="AD208" i="2"/>
  <c r="AC208" i="2"/>
  <c r="AF208" i="2" s="1"/>
  <c r="AD212" i="2"/>
  <c r="AC212" i="2"/>
  <c r="AF212" i="2" s="1"/>
  <c r="AD216" i="2"/>
  <c r="AC216" i="2"/>
  <c r="AF216" i="2" s="1"/>
  <c r="AD220" i="2"/>
  <c r="AC220" i="2"/>
  <c r="AF220" i="2" s="1"/>
  <c r="AD224" i="2"/>
  <c r="AC224" i="2"/>
  <c r="AF224" i="2" s="1"/>
  <c r="AD228" i="2"/>
  <c r="AC228" i="2"/>
  <c r="AF228" i="2" s="1"/>
  <c r="AD232" i="2"/>
  <c r="AC232" i="2"/>
  <c r="AF232" i="2" s="1"/>
  <c r="AD236" i="2"/>
  <c r="AC236" i="2"/>
  <c r="AF236" i="2" s="1"/>
  <c r="AD240" i="2"/>
  <c r="AC240" i="2"/>
  <c r="AF240" i="2" s="1"/>
  <c r="AD244" i="2"/>
  <c r="AC244" i="2"/>
  <c r="AF244" i="2" s="1"/>
  <c r="AD248" i="2"/>
  <c r="AC248" i="2"/>
  <c r="AF248" i="2" s="1"/>
  <c r="AD252" i="2"/>
  <c r="AC252" i="2"/>
  <c r="AF252" i="2" s="1"/>
  <c r="AD256" i="2"/>
  <c r="AC256" i="2"/>
  <c r="AF256" i="2" s="1"/>
  <c r="AD260" i="2"/>
  <c r="AC260" i="2"/>
  <c r="AF260" i="2" s="1"/>
  <c r="AD264" i="2"/>
  <c r="AC264" i="2"/>
  <c r="AF264" i="2" s="1"/>
  <c r="AD268" i="2"/>
  <c r="AC268" i="2"/>
  <c r="AF268" i="2" s="1"/>
  <c r="AD272" i="2"/>
  <c r="AC272" i="2"/>
  <c r="AF272" i="2" s="1"/>
  <c r="AD276" i="2"/>
  <c r="AC276" i="2"/>
  <c r="AF276" i="2" s="1"/>
  <c r="AD280" i="2"/>
  <c r="AC280" i="2"/>
  <c r="AF280" i="2" s="1"/>
  <c r="AD284" i="2"/>
  <c r="AC284" i="2"/>
  <c r="AF284" i="2" s="1"/>
  <c r="AD288" i="2"/>
  <c r="AC288" i="2"/>
  <c r="AF288" i="2" s="1"/>
  <c r="AD292" i="2"/>
  <c r="AC292" i="2"/>
  <c r="AF292" i="2" s="1"/>
  <c r="AD296" i="2"/>
  <c r="AC296" i="2"/>
  <c r="AF296" i="2" s="1"/>
  <c r="AD300" i="2"/>
  <c r="AC300" i="2"/>
  <c r="AF300" i="2" s="1"/>
  <c r="AD304" i="2"/>
  <c r="AC304" i="2"/>
  <c r="AF304" i="2" s="1"/>
  <c r="AD308" i="2"/>
  <c r="AC308" i="2"/>
  <c r="AF308" i="2" s="1"/>
  <c r="AD312" i="2"/>
  <c r="AC312" i="2"/>
  <c r="AF312" i="2" s="1"/>
  <c r="AD316" i="2"/>
  <c r="AC316" i="2"/>
  <c r="AF316" i="2" s="1"/>
  <c r="AD320" i="2"/>
  <c r="AC320" i="2"/>
  <c r="AF320" i="2" s="1"/>
  <c r="AD324" i="2"/>
  <c r="AC324" i="2"/>
  <c r="AF324" i="2" s="1"/>
  <c r="AD328" i="2"/>
  <c r="AC328" i="2"/>
  <c r="AF328" i="2" s="1"/>
  <c r="AD332" i="2"/>
  <c r="AC332" i="2"/>
  <c r="AF332" i="2" s="1"/>
  <c r="AD336" i="2"/>
  <c r="AC336" i="2"/>
  <c r="AF336" i="2" s="1"/>
  <c r="AD340" i="2"/>
  <c r="AC340" i="2"/>
  <c r="AF340" i="2" s="1"/>
  <c r="AD344" i="2"/>
  <c r="AC344" i="2"/>
  <c r="AF344" i="2" s="1"/>
  <c r="AD348" i="2"/>
  <c r="AC348" i="2"/>
  <c r="AF348" i="2" s="1"/>
  <c r="AD352" i="2"/>
  <c r="AC352" i="2"/>
  <c r="AF352" i="2" s="1"/>
  <c r="AD356" i="2"/>
  <c r="AC356" i="2"/>
  <c r="AF356" i="2" s="1"/>
  <c r="AD360" i="2"/>
  <c r="AC360" i="2"/>
  <c r="AF360" i="2" s="1"/>
  <c r="AD364" i="2"/>
  <c r="AC364" i="2"/>
  <c r="AF364" i="2" s="1"/>
  <c r="AD368" i="2"/>
  <c r="AC368" i="2"/>
  <c r="AF368" i="2" s="1"/>
  <c r="AD372" i="2"/>
  <c r="AC372" i="2"/>
  <c r="AF372" i="2" s="1"/>
  <c r="AD376" i="2"/>
  <c r="AC376" i="2"/>
  <c r="AF376" i="2" s="1"/>
  <c r="AD380" i="2"/>
  <c r="AC380" i="2"/>
  <c r="AF380" i="2" s="1"/>
  <c r="AD384" i="2"/>
  <c r="AC384" i="2"/>
  <c r="AF384" i="2" s="1"/>
  <c r="AD388" i="2"/>
  <c r="AC388" i="2"/>
  <c r="AF388" i="2" s="1"/>
  <c r="AD392" i="2"/>
  <c r="AC392" i="2"/>
  <c r="AF392" i="2" s="1"/>
  <c r="AD396" i="2"/>
  <c r="AC396" i="2"/>
  <c r="AF396" i="2" s="1"/>
  <c r="AD400" i="2"/>
  <c r="AC400" i="2"/>
  <c r="AF400" i="2" s="1"/>
  <c r="AD404" i="2"/>
  <c r="AC404" i="2"/>
  <c r="AF404" i="2" s="1"/>
  <c r="AD408" i="2"/>
  <c r="AC408" i="2"/>
  <c r="AF408" i="2" s="1"/>
  <c r="AD412" i="2"/>
  <c r="AC412" i="2"/>
  <c r="AF412" i="2" s="1"/>
  <c r="AD416" i="2"/>
  <c r="AC416" i="2"/>
  <c r="AF416" i="2" s="1"/>
  <c r="AD420" i="2"/>
  <c r="AC420" i="2"/>
  <c r="AF420" i="2" s="1"/>
  <c r="AD424" i="2"/>
  <c r="AC424" i="2"/>
  <c r="AF424" i="2" s="1"/>
  <c r="AD428" i="2"/>
  <c r="AC428" i="2"/>
  <c r="AF428" i="2" s="1"/>
  <c r="AD432" i="2"/>
  <c r="AC432" i="2"/>
  <c r="AF432" i="2" s="1"/>
  <c r="AD436" i="2"/>
  <c r="AC436" i="2"/>
  <c r="AF436" i="2" s="1"/>
  <c r="AD440" i="2"/>
  <c r="AC440" i="2"/>
  <c r="AF440" i="2" s="1"/>
  <c r="AD444" i="2"/>
  <c r="AC444" i="2"/>
  <c r="AF444" i="2" s="1"/>
  <c r="AD448" i="2"/>
  <c r="AC448" i="2"/>
  <c r="AF448" i="2" s="1"/>
  <c r="AD452" i="2"/>
  <c r="AC452" i="2"/>
  <c r="AF452" i="2" s="1"/>
  <c r="AD456" i="2"/>
  <c r="AC456" i="2"/>
  <c r="AF456" i="2" s="1"/>
  <c r="AD460" i="2"/>
  <c r="AC460" i="2"/>
  <c r="AF460" i="2" s="1"/>
  <c r="AD464" i="2"/>
  <c r="AC464" i="2"/>
  <c r="AF464" i="2" s="1"/>
  <c r="AD468" i="2"/>
  <c r="AC468" i="2"/>
  <c r="AF468" i="2" s="1"/>
  <c r="AD472" i="2"/>
  <c r="AC472" i="2"/>
  <c r="AF472" i="2" s="1"/>
  <c r="AD476" i="2"/>
  <c r="AC476" i="2"/>
  <c r="AF476" i="2" s="1"/>
  <c r="AD480" i="2"/>
  <c r="AC480" i="2"/>
  <c r="AF480" i="2" s="1"/>
  <c r="AD484" i="2"/>
  <c r="AC484" i="2"/>
  <c r="AF484" i="2" s="1"/>
  <c r="AD488" i="2"/>
  <c r="AC488" i="2"/>
  <c r="AF488" i="2" s="1"/>
  <c r="AD492" i="2"/>
  <c r="AC492" i="2"/>
  <c r="AF492" i="2" s="1"/>
  <c r="AD496" i="2"/>
  <c r="AC496" i="2"/>
  <c r="AF496" i="2" s="1"/>
  <c r="AD500" i="2"/>
  <c r="AC500" i="2"/>
  <c r="AF500" i="2" s="1"/>
  <c r="AD504" i="2"/>
  <c r="AC504" i="2"/>
  <c r="AF504" i="2" s="1"/>
  <c r="AD508" i="2"/>
  <c r="AC508" i="2"/>
  <c r="AF508" i="2" s="1"/>
  <c r="AD512" i="2"/>
  <c r="AC512" i="2"/>
  <c r="AF512" i="2" s="1"/>
  <c r="AD516" i="2"/>
  <c r="AC516" i="2"/>
  <c r="AF516" i="2" s="1"/>
  <c r="AD520" i="2"/>
  <c r="AC520" i="2"/>
  <c r="AF520" i="2" s="1"/>
  <c r="AD524" i="2"/>
  <c r="AC524" i="2"/>
  <c r="AF524" i="2" s="1"/>
  <c r="AD528" i="2"/>
  <c r="AC528" i="2"/>
  <c r="AF528" i="2" s="1"/>
  <c r="AD532" i="2"/>
  <c r="AC532" i="2"/>
  <c r="AF532" i="2" s="1"/>
  <c r="AD536" i="2"/>
  <c r="AC536" i="2"/>
  <c r="AF536" i="2" s="1"/>
  <c r="AD540" i="2"/>
  <c r="AC540" i="2"/>
  <c r="AF540" i="2" s="1"/>
  <c r="AD544" i="2"/>
  <c r="AC544" i="2"/>
  <c r="AF544" i="2" s="1"/>
  <c r="AD548" i="2"/>
  <c r="AC548" i="2"/>
  <c r="AF548" i="2" s="1"/>
  <c r="AD552" i="2"/>
  <c r="AC552" i="2"/>
  <c r="AF552" i="2" s="1"/>
  <c r="AD556" i="2"/>
  <c r="AC556" i="2"/>
  <c r="AF556" i="2" s="1"/>
  <c r="AD560" i="2"/>
  <c r="AC560" i="2"/>
  <c r="AF560" i="2" s="1"/>
  <c r="AD564" i="2"/>
  <c r="AC564" i="2"/>
  <c r="AF564" i="2" s="1"/>
  <c r="AD568" i="2"/>
  <c r="AC568" i="2"/>
  <c r="AF568" i="2" s="1"/>
  <c r="AD572" i="2"/>
  <c r="AC572" i="2"/>
  <c r="AF572" i="2" s="1"/>
  <c r="AD576" i="2"/>
  <c r="AC576" i="2"/>
  <c r="AF576" i="2" s="1"/>
  <c r="AD580" i="2"/>
  <c r="AC580" i="2"/>
  <c r="AF580" i="2" s="1"/>
  <c r="AD584" i="2"/>
  <c r="AC584" i="2"/>
  <c r="AF584" i="2" s="1"/>
  <c r="AD588" i="2"/>
  <c r="AC588" i="2"/>
  <c r="AF588" i="2" s="1"/>
  <c r="AD592" i="2"/>
  <c r="AC592" i="2"/>
  <c r="AF592" i="2" s="1"/>
  <c r="AD596" i="2"/>
  <c r="AC596" i="2"/>
  <c r="AF596" i="2" s="1"/>
  <c r="AD600" i="2"/>
  <c r="AC600" i="2"/>
  <c r="AF600" i="2" s="1"/>
  <c r="AD604" i="2"/>
  <c r="AC604" i="2"/>
  <c r="AF604" i="2" s="1"/>
  <c r="AD608" i="2"/>
  <c r="AC608" i="2"/>
  <c r="AF608" i="2" s="1"/>
  <c r="AD612" i="2"/>
  <c r="AC612" i="2"/>
  <c r="AF612" i="2" s="1"/>
  <c r="AD616" i="2"/>
  <c r="AC616" i="2"/>
  <c r="AF616" i="2" s="1"/>
  <c r="AD620" i="2"/>
  <c r="AC620" i="2"/>
  <c r="AF620" i="2" s="1"/>
  <c r="AD624" i="2"/>
  <c r="AC624" i="2"/>
  <c r="AF624" i="2" s="1"/>
  <c r="AD628" i="2"/>
  <c r="AC628" i="2"/>
  <c r="AF628" i="2" s="1"/>
  <c r="AD632" i="2"/>
  <c r="AC632" i="2"/>
  <c r="AF632" i="2" s="1"/>
  <c r="AD636" i="2"/>
  <c r="AC636" i="2"/>
  <c r="AF636" i="2" s="1"/>
  <c r="AD640" i="2"/>
  <c r="AC640" i="2"/>
  <c r="AF640" i="2" s="1"/>
  <c r="AD644" i="2"/>
  <c r="AC644" i="2"/>
  <c r="AF644" i="2" s="1"/>
  <c r="AD648" i="2"/>
  <c r="AC648" i="2"/>
  <c r="AF648" i="2" s="1"/>
  <c r="AD652" i="2"/>
  <c r="AC652" i="2"/>
  <c r="AF652" i="2" s="1"/>
  <c r="AD656" i="2"/>
  <c r="AC656" i="2"/>
  <c r="AF656" i="2" s="1"/>
  <c r="AD660" i="2"/>
  <c r="AC660" i="2"/>
  <c r="AF660" i="2" s="1"/>
  <c r="AD664" i="2"/>
  <c r="AC664" i="2"/>
  <c r="AF664" i="2" s="1"/>
  <c r="AD668" i="2"/>
  <c r="AC668" i="2"/>
  <c r="AF668" i="2" s="1"/>
  <c r="AD672" i="2"/>
  <c r="AC672" i="2"/>
  <c r="AF672" i="2" s="1"/>
  <c r="AD676" i="2"/>
  <c r="AC676" i="2"/>
  <c r="AF676" i="2" s="1"/>
  <c r="AD680" i="2"/>
  <c r="AC680" i="2"/>
  <c r="AF680" i="2" s="1"/>
  <c r="AD684" i="2"/>
  <c r="AC684" i="2"/>
  <c r="AF684" i="2" s="1"/>
  <c r="AD688" i="2"/>
  <c r="AC688" i="2"/>
  <c r="AF688" i="2" s="1"/>
  <c r="AD692" i="2"/>
  <c r="AC692" i="2"/>
  <c r="AF692" i="2" s="1"/>
  <c r="AD696" i="2"/>
  <c r="AC696" i="2"/>
  <c r="AF696" i="2" s="1"/>
  <c r="AD700" i="2"/>
  <c r="AC700" i="2"/>
  <c r="AF700" i="2" s="1"/>
  <c r="AD704" i="2"/>
  <c r="AC704" i="2"/>
  <c r="AF704" i="2" s="1"/>
  <c r="AD708" i="2"/>
  <c r="AC708" i="2"/>
  <c r="AF708" i="2" s="1"/>
  <c r="AD712" i="2"/>
  <c r="AC712" i="2"/>
  <c r="AF712" i="2" s="1"/>
  <c r="AD716" i="2"/>
  <c r="AC716" i="2"/>
  <c r="AF716" i="2" s="1"/>
  <c r="AD720" i="2"/>
  <c r="AC720" i="2"/>
  <c r="AF720" i="2" s="1"/>
  <c r="AD724" i="2"/>
  <c r="AC724" i="2"/>
  <c r="AF724" i="2" s="1"/>
  <c r="AD728" i="2"/>
  <c r="AC728" i="2"/>
  <c r="AF728" i="2" s="1"/>
  <c r="AD732" i="2"/>
  <c r="AC732" i="2"/>
  <c r="AF732" i="2" s="1"/>
  <c r="AD736" i="2"/>
  <c r="AC736" i="2"/>
  <c r="AF736" i="2" s="1"/>
  <c r="AD740" i="2"/>
  <c r="AC740" i="2"/>
  <c r="AF740" i="2" s="1"/>
  <c r="AD744" i="2"/>
  <c r="AC744" i="2"/>
  <c r="AF744" i="2" s="1"/>
  <c r="AD748" i="2"/>
  <c r="AC748" i="2"/>
  <c r="AF748" i="2" s="1"/>
  <c r="AD752" i="2"/>
  <c r="AC752" i="2"/>
  <c r="AF752" i="2" s="1"/>
  <c r="AD756" i="2"/>
  <c r="AC756" i="2"/>
  <c r="AF756" i="2" s="1"/>
  <c r="AD760" i="2"/>
  <c r="AC760" i="2"/>
  <c r="AF760" i="2" s="1"/>
  <c r="AD764" i="2"/>
  <c r="AC764" i="2"/>
  <c r="AF764" i="2" s="1"/>
  <c r="AD768" i="2"/>
  <c r="AC768" i="2"/>
  <c r="AF768" i="2" s="1"/>
  <c r="AD772" i="2"/>
  <c r="AC772" i="2"/>
  <c r="AF772" i="2" s="1"/>
  <c r="AD776" i="2"/>
  <c r="AC776" i="2"/>
  <c r="AF776" i="2" s="1"/>
  <c r="AD780" i="2"/>
  <c r="AC780" i="2"/>
  <c r="AF780" i="2" s="1"/>
  <c r="AD784" i="2"/>
  <c r="AC784" i="2"/>
  <c r="AF784" i="2" s="1"/>
  <c r="AD788" i="2"/>
  <c r="AC788" i="2"/>
  <c r="AF788" i="2" s="1"/>
  <c r="AD792" i="2"/>
  <c r="AC792" i="2"/>
  <c r="AF792" i="2" s="1"/>
  <c r="AD796" i="2"/>
  <c r="AC796" i="2"/>
  <c r="AF796" i="2" s="1"/>
  <c r="AD800" i="2"/>
  <c r="AC800" i="2"/>
  <c r="AF800" i="2" s="1"/>
  <c r="AD804" i="2"/>
  <c r="AC804" i="2"/>
  <c r="AF804" i="2" s="1"/>
  <c r="AD808" i="2"/>
  <c r="AC808" i="2"/>
  <c r="AF808" i="2" s="1"/>
  <c r="AD812" i="2"/>
  <c r="AC812" i="2"/>
  <c r="AF812" i="2" s="1"/>
  <c r="AD816" i="2"/>
  <c r="AC816" i="2"/>
  <c r="AF816" i="2" s="1"/>
  <c r="AD820" i="2"/>
  <c r="AC820" i="2"/>
  <c r="AF820" i="2" s="1"/>
  <c r="AD824" i="2"/>
  <c r="AC824" i="2"/>
  <c r="AF824" i="2" s="1"/>
  <c r="AD828" i="2"/>
  <c r="AC828" i="2"/>
  <c r="AF828" i="2" s="1"/>
  <c r="AD832" i="2"/>
  <c r="AC832" i="2"/>
  <c r="AF832" i="2" s="1"/>
  <c r="AD836" i="2"/>
  <c r="AC836" i="2"/>
  <c r="AF836" i="2" s="1"/>
  <c r="AD840" i="2"/>
  <c r="AC840" i="2"/>
  <c r="AF840" i="2" s="1"/>
  <c r="AD844" i="2"/>
  <c r="AC844" i="2"/>
  <c r="AF844" i="2" s="1"/>
  <c r="AD848" i="2"/>
  <c r="AC848" i="2"/>
  <c r="AF848" i="2" s="1"/>
  <c r="AD852" i="2"/>
  <c r="AC852" i="2"/>
  <c r="AF852" i="2" s="1"/>
  <c r="AD856" i="2"/>
  <c r="AC856" i="2"/>
  <c r="AF856" i="2" s="1"/>
  <c r="AD860" i="2"/>
  <c r="AC860" i="2"/>
  <c r="AF860" i="2" s="1"/>
  <c r="AD864" i="2"/>
  <c r="AC864" i="2"/>
  <c r="AF864" i="2" s="1"/>
  <c r="AD868" i="2"/>
  <c r="AC868" i="2"/>
  <c r="AF868" i="2" s="1"/>
  <c r="AD872" i="2"/>
  <c r="AC872" i="2"/>
  <c r="AF872" i="2" s="1"/>
  <c r="AD876" i="2"/>
  <c r="AC876" i="2"/>
  <c r="AF876" i="2" s="1"/>
  <c r="AD880" i="2"/>
  <c r="AC880" i="2"/>
  <c r="AF880" i="2" s="1"/>
  <c r="AD884" i="2"/>
  <c r="AC884" i="2"/>
  <c r="AF884" i="2" s="1"/>
  <c r="AD888" i="2"/>
  <c r="AC888" i="2"/>
  <c r="AF888" i="2" s="1"/>
  <c r="AD892" i="2"/>
  <c r="AC892" i="2"/>
  <c r="AF892" i="2" s="1"/>
  <c r="AD896" i="2"/>
  <c r="AC896" i="2"/>
  <c r="AF896" i="2" s="1"/>
  <c r="AD900" i="2"/>
  <c r="AC900" i="2"/>
  <c r="AF900" i="2" s="1"/>
  <c r="AD904" i="2"/>
  <c r="AC904" i="2"/>
  <c r="AF904" i="2" s="1"/>
  <c r="AD908" i="2"/>
  <c r="AC908" i="2"/>
  <c r="AF908" i="2" s="1"/>
  <c r="AD912" i="2"/>
  <c r="AC912" i="2"/>
  <c r="AF912" i="2" s="1"/>
  <c r="AD916" i="2"/>
  <c r="AC916" i="2"/>
  <c r="AF916" i="2" s="1"/>
  <c r="AD920" i="2"/>
  <c r="AC920" i="2"/>
  <c r="AF920" i="2" s="1"/>
  <c r="AD924" i="2"/>
  <c r="AC924" i="2"/>
  <c r="AF924" i="2" s="1"/>
  <c r="AD928" i="2"/>
  <c r="AC928" i="2"/>
  <c r="AF928" i="2" s="1"/>
  <c r="AD932" i="2"/>
  <c r="AC932" i="2"/>
  <c r="AF932" i="2" s="1"/>
  <c r="AD936" i="2"/>
  <c r="AC936" i="2"/>
  <c r="AF936" i="2" s="1"/>
  <c r="AD940" i="2"/>
  <c r="AC940" i="2"/>
  <c r="AF940" i="2" s="1"/>
  <c r="AD944" i="2"/>
  <c r="AC944" i="2"/>
  <c r="AF944" i="2" s="1"/>
  <c r="AD948" i="2"/>
  <c r="AC948" i="2"/>
  <c r="AF948" i="2" s="1"/>
  <c r="AD952" i="2"/>
  <c r="AC952" i="2"/>
  <c r="AF952" i="2" s="1"/>
  <c r="AD956" i="2"/>
  <c r="AC956" i="2"/>
  <c r="AF956" i="2" s="1"/>
  <c r="AD960" i="2"/>
  <c r="AC960" i="2"/>
  <c r="AF960" i="2" s="1"/>
  <c r="AD964" i="2"/>
  <c r="AC964" i="2"/>
  <c r="AF964" i="2" s="1"/>
  <c r="AD968" i="2"/>
  <c r="AC968" i="2"/>
  <c r="AF968" i="2" s="1"/>
  <c r="AD972" i="2"/>
  <c r="AC972" i="2"/>
  <c r="AF972" i="2" s="1"/>
  <c r="AD976" i="2"/>
  <c r="AC976" i="2"/>
  <c r="AF976" i="2" s="1"/>
  <c r="AD980" i="2"/>
  <c r="AC980" i="2"/>
  <c r="AF980" i="2" s="1"/>
  <c r="AD984" i="2"/>
  <c r="AC984" i="2"/>
  <c r="AF984" i="2" s="1"/>
  <c r="AD988" i="2"/>
  <c r="AC988" i="2"/>
  <c r="AF988" i="2" s="1"/>
  <c r="AD992" i="2"/>
  <c r="AC992" i="2"/>
  <c r="AF992" i="2" s="1"/>
  <c r="AD996" i="2"/>
  <c r="AC996" i="2"/>
  <c r="AF996" i="2" s="1"/>
  <c r="AD1000" i="2"/>
  <c r="AC1000" i="2"/>
  <c r="AF1000" i="2" s="1"/>
  <c r="AD21" i="2"/>
  <c r="AC21" i="2"/>
  <c r="AF21" i="2" s="1"/>
  <c r="AD25" i="2"/>
  <c r="AC25" i="2"/>
  <c r="AF25" i="2" s="1"/>
  <c r="AD29" i="2"/>
  <c r="AC29" i="2"/>
  <c r="AF29" i="2" s="1"/>
  <c r="AD33" i="2"/>
  <c r="AC33" i="2"/>
  <c r="AF33" i="2" s="1"/>
  <c r="AD37" i="2"/>
  <c r="AC37" i="2"/>
  <c r="AF37" i="2" s="1"/>
  <c r="AD41" i="2"/>
  <c r="AC41" i="2"/>
  <c r="AF41" i="2" s="1"/>
  <c r="AD45" i="2"/>
  <c r="AC45" i="2"/>
  <c r="AF45" i="2" s="1"/>
  <c r="AD49" i="2"/>
  <c r="AC49" i="2"/>
  <c r="AF49" i="2" s="1"/>
  <c r="AD53" i="2"/>
  <c r="AC53" i="2"/>
  <c r="AF53" i="2" s="1"/>
  <c r="AD57" i="2"/>
  <c r="AC57" i="2"/>
  <c r="AF57" i="2" s="1"/>
  <c r="AD61" i="2"/>
  <c r="AC61" i="2"/>
  <c r="AF61" i="2" s="1"/>
  <c r="AD65" i="2"/>
  <c r="AC65" i="2"/>
  <c r="AF65" i="2" s="1"/>
  <c r="AD69" i="2"/>
  <c r="AC69" i="2"/>
  <c r="AF69" i="2" s="1"/>
  <c r="AD73" i="2"/>
  <c r="AC73" i="2"/>
  <c r="AF73" i="2" s="1"/>
  <c r="AD77" i="2"/>
  <c r="AC77" i="2"/>
  <c r="AF77" i="2" s="1"/>
  <c r="AD81" i="2"/>
  <c r="AC81" i="2"/>
  <c r="AF81" i="2" s="1"/>
  <c r="AD85" i="2"/>
  <c r="AC85" i="2"/>
  <c r="AF85" i="2" s="1"/>
  <c r="AD89" i="2"/>
  <c r="AC89" i="2"/>
  <c r="AF89" i="2" s="1"/>
  <c r="AD93" i="2"/>
  <c r="AC93" i="2"/>
  <c r="AF93" i="2" s="1"/>
  <c r="AD97" i="2"/>
  <c r="AC97" i="2"/>
  <c r="AF97" i="2" s="1"/>
  <c r="AD101" i="2"/>
  <c r="AC101" i="2"/>
  <c r="AF101" i="2" s="1"/>
  <c r="AD105" i="2"/>
  <c r="AC105" i="2"/>
  <c r="AF105" i="2" s="1"/>
  <c r="AD109" i="2"/>
  <c r="AC109" i="2"/>
  <c r="AF109" i="2" s="1"/>
  <c r="AD113" i="2"/>
  <c r="AC113" i="2"/>
  <c r="AF113" i="2" s="1"/>
  <c r="AD117" i="2"/>
  <c r="AC117" i="2"/>
  <c r="AF117" i="2" s="1"/>
  <c r="AD121" i="2"/>
  <c r="AC121" i="2"/>
  <c r="AF121" i="2" s="1"/>
  <c r="AD125" i="2"/>
  <c r="AC125" i="2"/>
  <c r="AF125" i="2" s="1"/>
  <c r="AD129" i="2"/>
  <c r="AC129" i="2"/>
  <c r="AF129" i="2" s="1"/>
  <c r="AD133" i="2"/>
  <c r="AC133" i="2"/>
  <c r="AF133" i="2" s="1"/>
  <c r="AD137" i="2"/>
  <c r="AC137" i="2"/>
  <c r="AF137" i="2" s="1"/>
  <c r="AD141" i="2"/>
  <c r="AC141" i="2"/>
  <c r="AF141" i="2" s="1"/>
  <c r="AD145" i="2"/>
  <c r="AC145" i="2"/>
  <c r="AF145" i="2" s="1"/>
  <c r="AD149" i="2"/>
  <c r="AC149" i="2"/>
  <c r="AF149" i="2" s="1"/>
  <c r="AD153" i="2"/>
  <c r="AC153" i="2"/>
  <c r="AF153" i="2" s="1"/>
  <c r="AD157" i="2"/>
  <c r="AC157" i="2"/>
  <c r="AF157" i="2" s="1"/>
  <c r="AD161" i="2"/>
  <c r="AC161" i="2"/>
  <c r="AF161" i="2" s="1"/>
  <c r="AD165" i="2"/>
  <c r="AC165" i="2"/>
  <c r="AF165" i="2" s="1"/>
  <c r="AD169" i="2"/>
  <c r="AC169" i="2"/>
  <c r="AF169" i="2" s="1"/>
  <c r="AD173" i="2"/>
  <c r="AC173" i="2"/>
  <c r="AF173" i="2" s="1"/>
  <c r="AD177" i="2"/>
  <c r="AC177" i="2"/>
  <c r="AF177" i="2" s="1"/>
  <c r="AD181" i="2"/>
  <c r="AC181" i="2"/>
  <c r="AF181" i="2" s="1"/>
  <c r="AD185" i="2"/>
  <c r="AC185" i="2"/>
  <c r="AF185" i="2" s="1"/>
  <c r="AD189" i="2"/>
  <c r="AC189" i="2"/>
  <c r="AF189" i="2" s="1"/>
  <c r="AD193" i="2"/>
  <c r="AC193" i="2"/>
  <c r="AF193" i="2" s="1"/>
  <c r="AD197" i="2"/>
  <c r="AC197" i="2"/>
  <c r="AF197" i="2" s="1"/>
  <c r="AD201" i="2"/>
  <c r="AC201" i="2"/>
  <c r="AF201" i="2" s="1"/>
  <c r="AD205" i="2"/>
  <c r="AC205" i="2"/>
  <c r="AF205" i="2" s="1"/>
  <c r="AD209" i="2"/>
  <c r="AC209" i="2"/>
  <c r="AF209" i="2" s="1"/>
  <c r="AD213" i="2"/>
  <c r="AC213" i="2"/>
  <c r="AF213" i="2" s="1"/>
  <c r="AD217" i="2"/>
  <c r="AC217" i="2"/>
  <c r="AF217" i="2" s="1"/>
  <c r="AD221" i="2"/>
  <c r="AC221" i="2"/>
  <c r="AF221" i="2" s="1"/>
  <c r="AD225" i="2"/>
  <c r="AC225" i="2"/>
  <c r="AF225" i="2" s="1"/>
  <c r="AD229" i="2"/>
  <c r="AC229" i="2"/>
  <c r="AF229" i="2" s="1"/>
  <c r="AD233" i="2"/>
  <c r="AC233" i="2"/>
  <c r="AF233" i="2" s="1"/>
  <c r="AD237" i="2"/>
  <c r="AC237" i="2"/>
  <c r="AF237" i="2" s="1"/>
  <c r="AD241" i="2"/>
  <c r="AC241" i="2"/>
  <c r="AF241" i="2" s="1"/>
  <c r="AD245" i="2"/>
  <c r="AC245" i="2"/>
  <c r="AF245" i="2" s="1"/>
  <c r="AD249" i="2"/>
  <c r="AC249" i="2"/>
  <c r="AF249" i="2" s="1"/>
  <c r="AD253" i="2"/>
  <c r="AC253" i="2"/>
  <c r="AF253" i="2" s="1"/>
  <c r="AD257" i="2"/>
  <c r="AC257" i="2"/>
  <c r="AF257" i="2" s="1"/>
  <c r="AD261" i="2"/>
  <c r="AC261" i="2"/>
  <c r="AF261" i="2" s="1"/>
  <c r="AD265" i="2"/>
  <c r="AC265" i="2"/>
  <c r="AF265" i="2" s="1"/>
  <c r="AD269" i="2"/>
  <c r="AC269" i="2"/>
  <c r="AF269" i="2" s="1"/>
  <c r="AD273" i="2"/>
  <c r="AC273" i="2"/>
  <c r="AF273" i="2" s="1"/>
  <c r="AD277" i="2"/>
  <c r="AC277" i="2"/>
  <c r="AF277" i="2" s="1"/>
  <c r="AD281" i="2"/>
  <c r="AC281" i="2"/>
  <c r="AF281" i="2" s="1"/>
  <c r="AD285" i="2"/>
  <c r="AC285" i="2"/>
  <c r="AF285" i="2" s="1"/>
  <c r="AD289" i="2"/>
  <c r="AC289" i="2"/>
  <c r="AF289" i="2" s="1"/>
  <c r="AD293" i="2"/>
  <c r="AC293" i="2"/>
  <c r="AF293" i="2" s="1"/>
  <c r="AD297" i="2"/>
  <c r="AC297" i="2"/>
  <c r="AF297" i="2" s="1"/>
  <c r="AD301" i="2"/>
  <c r="AC301" i="2"/>
  <c r="AF301" i="2" s="1"/>
  <c r="AD305" i="2"/>
  <c r="AC305" i="2"/>
  <c r="AF305" i="2" s="1"/>
  <c r="AD309" i="2"/>
  <c r="AC309" i="2"/>
  <c r="AF309" i="2" s="1"/>
  <c r="AD313" i="2"/>
  <c r="AC313" i="2"/>
  <c r="AF313" i="2" s="1"/>
  <c r="AD317" i="2"/>
  <c r="AC317" i="2"/>
  <c r="AF317" i="2" s="1"/>
  <c r="AD321" i="2"/>
  <c r="AC321" i="2"/>
  <c r="AF321" i="2" s="1"/>
  <c r="AD325" i="2"/>
  <c r="AC325" i="2"/>
  <c r="AF325" i="2" s="1"/>
  <c r="AD329" i="2"/>
  <c r="AC329" i="2"/>
  <c r="AF329" i="2" s="1"/>
  <c r="AD333" i="2"/>
  <c r="AC333" i="2"/>
  <c r="AF333" i="2" s="1"/>
  <c r="AD337" i="2"/>
  <c r="AC337" i="2"/>
  <c r="AF337" i="2" s="1"/>
  <c r="AD341" i="2"/>
  <c r="AC341" i="2"/>
  <c r="AF341" i="2" s="1"/>
  <c r="AD345" i="2"/>
  <c r="AC345" i="2"/>
  <c r="AF345" i="2" s="1"/>
  <c r="AD349" i="2"/>
  <c r="AC349" i="2"/>
  <c r="AF349" i="2" s="1"/>
  <c r="AD353" i="2"/>
  <c r="AC353" i="2"/>
  <c r="AF353" i="2" s="1"/>
  <c r="AD357" i="2"/>
  <c r="AC357" i="2"/>
  <c r="AF357" i="2" s="1"/>
  <c r="AD361" i="2"/>
  <c r="AC361" i="2"/>
  <c r="AF361" i="2" s="1"/>
  <c r="AD365" i="2"/>
  <c r="AC365" i="2"/>
  <c r="AF365" i="2" s="1"/>
  <c r="AD369" i="2"/>
  <c r="AC369" i="2"/>
  <c r="AF369" i="2" s="1"/>
  <c r="AD373" i="2"/>
  <c r="AC373" i="2"/>
  <c r="AF373" i="2" s="1"/>
  <c r="AD377" i="2"/>
  <c r="AC377" i="2"/>
  <c r="AF377" i="2" s="1"/>
  <c r="AD381" i="2"/>
  <c r="AC381" i="2"/>
  <c r="AF381" i="2" s="1"/>
  <c r="AD385" i="2"/>
  <c r="AC385" i="2"/>
  <c r="AF385" i="2" s="1"/>
  <c r="AD389" i="2"/>
  <c r="AC389" i="2"/>
  <c r="AF389" i="2" s="1"/>
  <c r="AD393" i="2"/>
  <c r="AC393" i="2"/>
  <c r="AF393" i="2" s="1"/>
  <c r="AD397" i="2"/>
  <c r="AC397" i="2"/>
  <c r="AF397" i="2" s="1"/>
  <c r="AD401" i="2"/>
  <c r="AC401" i="2"/>
  <c r="AF401" i="2" s="1"/>
  <c r="AD405" i="2"/>
  <c r="AC405" i="2"/>
  <c r="AF405" i="2" s="1"/>
  <c r="AD409" i="2"/>
  <c r="AC409" i="2"/>
  <c r="AF409" i="2" s="1"/>
  <c r="AD413" i="2"/>
  <c r="AC413" i="2"/>
  <c r="AF413" i="2" s="1"/>
  <c r="AD417" i="2"/>
  <c r="AC417" i="2"/>
  <c r="AF417" i="2" s="1"/>
  <c r="AD421" i="2"/>
  <c r="AC421" i="2"/>
  <c r="AF421" i="2" s="1"/>
  <c r="AD425" i="2"/>
  <c r="AC425" i="2"/>
  <c r="AF425" i="2" s="1"/>
  <c r="AD429" i="2"/>
  <c r="AC429" i="2"/>
  <c r="AF429" i="2" s="1"/>
  <c r="AD433" i="2"/>
  <c r="AC433" i="2"/>
  <c r="AF433" i="2" s="1"/>
  <c r="AD437" i="2"/>
  <c r="AC437" i="2"/>
  <c r="AF437" i="2" s="1"/>
  <c r="AD441" i="2"/>
  <c r="AC441" i="2"/>
  <c r="AF441" i="2" s="1"/>
  <c r="AD445" i="2"/>
  <c r="AC445" i="2"/>
  <c r="AF445" i="2" s="1"/>
  <c r="AD449" i="2"/>
  <c r="AC449" i="2"/>
  <c r="AF449" i="2" s="1"/>
  <c r="AD453" i="2"/>
  <c r="AC453" i="2"/>
  <c r="AF453" i="2" s="1"/>
  <c r="AD457" i="2"/>
  <c r="AC457" i="2"/>
  <c r="AF457" i="2" s="1"/>
  <c r="AD461" i="2"/>
  <c r="AC461" i="2"/>
  <c r="AF461" i="2" s="1"/>
  <c r="AD465" i="2"/>
  <c r="AC465" i="2"/>
  <c r="AF465" i="2" s="1"/>
  <c r="AD469" i="2"/>
  <c r="AC469" i="2"/>
  <c r="AF469" i="2" s="1"/>
  <c r="AD473" i="2"/>
  <c r="AC473" i="2"/>
  <c r="AF473" i="2" s="1"/>
  <c r="AD477" i="2"/>
  <c r="AC477" i="2"/>
  <c r="AF477" i="2" s="1"/>
  <c r="AD481" i="2"/>
  <c r="AC481" i="2"/>
  <c r="AF481" i="2" s="1"/>
  <c r="AD485" i="2"/>
  <c r="AC485" i="2"/>
  <c r="AF485" i="2" s="1"/>
  <c r="AD489" i="2"/>
  <c r="AC489" i="2"/>
  <c r="AF489" i="2" s="1"/>
  <c r="AD493" i="2"/>
  <c r="AC493" i="2"/>
  <c r="AF493" i="2" s="1"/>
  <c r="AD497" i="2"/>
  <c r="AC497" i="2"/>
  <c r="AF497" i="2" s="1"/>
  <c r="AD501" i="2"/>
  <c r="AC501" i="2"/>
  <c r="AF501" i="2" s="1"/>
  <c r="AD505" i="2"/>
  <c r="AC505" i="2"/>
  <c r="AF505" i="2" s="1"/>
  <c r="AD509" i="2"/>
  <c r="AC509" i="2"/>
  <c r="AF509" i="2" s="1"/>
  <c r="AD513" i="2"/>
  <c r="AC513" i="2"/>
  <c r="AF513" i="2" s="1"/>
  <c r="AD517" i="2"/>
  <c r="AC517" i="2"/>
  <c r="AF517" i="2" s="1"/>
  <c r="AD521" i="2"/>
  <c r="AC521" i="2"/>
  <c r="AF521" i="2" s="1"/>
  <c r="AD525" i="2"/>
  <c r="AC525" i="2"/>
  <c r="AF525" i="2" s="1"/>
  <c r="AD529" i="2"/>
  <c r="AC529" i="2"/>
  <c r="AF529" i="2" s="1"/>
  <c r="AD533" i="2"/>
  <c r="AC533" i="2"/>
  <c r="AF533" i="2" s="1"/>
  <c r="AD537" i="2"/>
  <c r="AC537" i="2"/>
  <c r="AF537" i="2" s="1"/>
  <c r="AD541" i="2"/>
  <c r="AC541" i="2"/>
  <c r="AF541" i="2" s="1"/>
  <c r="AD545" i="2"/>
  <c r="AC545" i="2"/>
  <c r="AF545" i="2" s="1"/>
  <c r="AD549" i="2"/>
  <c r="AC549" i="2"/>
  <c r="AF549" i="2" s="1"/>
  <c r="AD553" i="2"/>
  <c r="AC553" i="2"/>
  <c r="AF553" i="2" s="1"/>
  <c r="AD557" i="2"/>
  <c r="AC557" i="2"/>
  <c r="AF557" i="2" s="1"/>
  <c r="AD561" i="2"/>
  <c r="AC561" i="2"/>
  <c r="AF561" i="2" s="1"/>
  <c r="AD565" i="2"/>
  <c r="AC565" i="2"/>
  <c r="AF565" i="2" s="1"/>
  <c r="AD569" i="2"/>
  <c r="AC569" i="2"/>
  <c r="AF569" i="2" s="1"/>
  <c r="AD573" i="2"/>
  <c r="AC573" i="2"/>
  <c r="AF573" i="2" s="1"/>
  <c r="AD577" i="2"/>
  <c r="AC577" i="2"/>
  <c r="AF577" i="2" s="1"/>
  <c r="AD581" i="2"/>
  <c r="AC581" i="2"/>
  <c r="AF581" i="2" s="1"/>
  <c r="AD585" i="2"/>
  <c r="AC585" i="2"/>
  <c r="AF585" i="2" s="1"/>
  <c r="AD589" i="2"/>
  <c r="AC589" i="2"/>
  <c r="AF589" i="2" s="1"/>
  <c r="AD593" i="2"/>
  <c r="AC593" i="2"/>
  <c r="AF593" i="2" s="1"/>
  <c r="AD597" i="2"/>
  <c r="AC597" i="2"/>
  <c r="AF597" i="2" s="1"/>
  <c r="AD601" i="2"/>
  <c r="AC601" i="2"/>
  <c r="AF601" i="2" s="1"/>
  <c r="AD605" i="2"/>
  <c r="AC605" i="2"/>
  <c r="AF605" i="2" s="1"/>
  <c r="AD609" i="2"/>
  <c r="AC609" i="2"/>
  <c r="AF609" i="2" s="1"/>
  <c r="AD613" i="2"/>
  <c r="AC613" i="2"/>
  <c r="AF613" i="2" s="1"/>
  <c r="AD617" i="2"/>
  <c r="AC617" i="2"/>
  <c r="AF617" i="2" s="1"/>
  <c r="AD621" i="2"/>
  <c r="AC621" i="2"/>
  <c r="AF621" i="2" s="1"/>
  <c r="AD625" i="2"/>
  <c r="AC625" i="2"/>
  <c r="AF625" i="2" s="1"/>
  <c r="AD629" i="2"/>
  <c r="AC629" i="2"/>
  <c r="AF629" i="2" s="1"/>
  <c r="AD633" i="2"/>
  <c r="AC633" i="2"/>
  <c r="AF633" i="2" s="1"/>
  <c r="AD637" i="2"/>
  <c r="AC637" i="2"/>
  <c r="AF637" i="2" s="1"/>
  <c r="AD641" i="2"/>
  <c r="AC641" i="2"/>
  <c r="AF641" i="2" s="1"/>
  <c r="AD645" i="2"/>
  <c r="AC645" i="2"/>
  <c r="AF645" i="2" s="1"/>
  <c r="AD649" i="2"/>
  <c r="AC649" i="2"/>
  <c r="AF649" i="2" s="1"/>
  <c r="AD653" i="2"/>
  <c r="AC653" i="2"/>
  <c r="AF653" i="2" s="1"/>
  <c r="AD657" i="2"/>
  <c r="AC657" i="2"/>
  <c r="AF657" i="2" s="1"/>
  <c r="AD661" i="2"/>
  <c r="AC661" i="2"/>
  <c r="AF661" i="2" s="1"/>
  <c r="AD665" i="2"/>
  <c r="AC665" i="2"/>
  <c r="AF665" i="2" s="1"/>
  <c r="AD669" i="2"/>
  <c r="AC669" i="2"/>
  <c r="AF669" i="2" s="1"/>
  <c r="AD673" i="2"/>
  <c r="AC673" i="2"/>
  <c r="AF673" i="2" s="1"/>
  <c r="AD677" i="2"/>
  <c r="AC677" i="2"/>
  <c r="AF677" i="2" s="1"/>
  <c r="AD681" i="2"/>
  <c r="AC681" i="2"/>
  <c r="AF681" i="2" s="1"/>
  <c r="AD685" i="2"/>
  <c r="AC685" i="2"/>
  <c r="AF685" i="2" s="1"/>
  <c r="AC689" i="2"/>
  <c r="AF689" i="2" s="1"/>
  <c r="AD689" i="2"/>
  <c r="AC693" i="2"/>
  <c r="AF693" i="2" s="1"/>
  <c r="AD693" i="2"/>
  <c r="AC697" i="2"/>
  <c r="AF697" i="2" s="1"/>
  <c r="AD697" i="2"/>
  <c r="AC701" i="2"/>
  <c r="AF701" i="2" s="1"/>
  <c r="AD701" i="2"/>
  <c r="AC705" i="2"/>
  <c r="AF705" i="2" s="1"/>
  <c r="AD705" i="2"/>
  <c r="AC709" i="2"/>
  <c r="AF709" i="2" s="1"/>
  <c r="AD709" i="2"/>
  <c r="AC713" i="2"/>
  <c r="AF713" i="2" s="1"/>
  <c r="AD713" i="2"/>
  <c r="AC717" i="2"/>
  <c r="AF717" i="2" s="1"/>
  <c r="AD717" i="2"/>
  <c r="AC721" i="2"/>
  <c r="AF721" i="2" s="1"/>
  <c r="AD721" i="2"/>
  <c r="AC725" i="2"/>
  <c r="AF725" i="2" s="1"/>
  <c r="AD725" i="2"/>
  <c r="AC729" i="2"/>
  <c r="AF729" i="2" s="1"/>
  <c r="AD729" i="2"/>
  <c r="AC733" i="2"/>
  <c r="AF733" i="2" s="1"/>
  <c r="AD733" i="2"/>
  <c r="AC737" i="2"/>
  <c r="AF737" i="2" s="1"/>
  <c r="AD737" i="2"/>
  <c r="AC741" i="2"/>
  <c r="AF741" i="2" s="1"/>
  <c r="AD741" i="2"/>
  <c r="AC745" i="2"/>
  <c r="AF745" i="2" s="1"/>
  <c r="AD745" i="2"/>
  <c r="AC749" i="2"/>
  <c r="AF749" i="2" s="1"/>
  <c r="AD749" i="2"/>
  <c r="AC753" i="2"/>
  <c r="AF753" i="2" s="1"/>
  <c r="AD753" i="2"/>
  <c r="AC757" i="2"/>
  <c r="AF757" i="2" s="1"/>
  <c r="AD757" i="2"/>
  <c r="AC761" i="2"/>
  <c r="AF761" i="2" s="1"/>
  <c r="AD761" i="2"/>
  <c r="AC765" i="2"/>
  <c r="AF765" i="2" s="1"/>
  <c r="AD765" i="2"/>
  <c r="AC769" i="2"/>
  <c r="AF769" i="2" s="1"/>
  <c r="AD769" i="2"/>
  <c r="AC773" i="2"/>
  <c r="AF773" i="2" s="1"/>
  <c r="AD773" i="2"/>
  <c r="AC777" i="2"/>
  <c r="AF777" i="2" s="1"/>
  <c r="AD777" i="2"/>
  <c r="AC781" i="2"/>
  <c r="AF781" i="2" s="1"/>
  <c r="AD781" i="2"/>
  <c r="AC785" i="2"/>
  <c r="AF785" i="2" s="1"/>
  <c r="AD785" i="2"/>
  <c r="AC789" i="2"/>
  <c r="AF789" i="2" s="1"/>
  <c r="AD789" i="2"/>
  <c r="AC793" i="2"/>
  <c r="AF793" i="2" s="1"/>
  <c r="AD793" i="2"/>
  <c r="AC797" i="2"/>
  <c r="AF797" i="2" s="1"/>
  <c r="AD797" i="2"/>
  <c r="AC801" i="2"/>
  <c r="AF801" i="2" s="1"/>
  <c r="AD801" i="2"/>
  <c r="AC805" i="2"/>
  <c r="AF805" i="2" s="1"/>
  <c r="AD805" i="2"/>
  <c r="AC809" i="2"/>
  <c r="AF809" i="2" s="1"/>
  <c r="AD809" i="2"/>
  <c r="AC813" i="2"/>
  <c r="AF813" i="2" s="1"/>
  <c r="AD813" i="2"/>
  <c r="AC817" i="2"/>
  <c r="AF817" i="2" s="1"/>
  <c r="AD817" i="2"/>
  <c r="AC821" i="2"/>
  <c r="AF821" i="2" s="1"/>
  <c r="AD821" i="2"/>
  <c r="AC825" i="2"/>
  <c r="AF825" i="2" s="1"/>
  <c r="AD825" i="2"/>
  <c r="AC829" i="2"/>
  <c r="AF829" i="2" s="1"/>
  <c r="AD829" i="2"/>
  <c r="AC833" i="2"/>
  <c r="AF833" i="2" s="1"/>
  <c r="AD833" i="2"/>
  <c r="AC837" i="2"/>
  <c r="AF837" i="2" s="1"/>
  <c r="AD837" i="2"/>
  <c r="AC841" i="2"/>
  <c r="AF841" i="2" s="1"/>
  <c r="AD841" i="2"/>
  <c r="AC845" i="2"/>
  <c r="AF845" i="2" s="1"/>
  <c r="AD845" i="2"/>
  <c r="AC849" i="2"/>
  <c r="AF849" i="2" s="1"/>
  <c r="AD849" i="2"/>
  <c r="AC853" i="2"/>
  <c r="AF853" i="2" s="1"/>
  <c r="AD853" i="2"/>
  <c r="AC857" i="2"/>
  <c r="AF857" i="2" s="1"/>
  <c r="AD857" i="2"/>
  <c r="AC861" i="2"/>
  <c r="AF861" i="2" s="1"/>
  <c r="AD861" i="2"/>
  <c r="AC865" i="2"/>
  <c r="AF865" i="2" s="1"/>
  <c r="AD865" i="2"/>
  <c r="AC869" i="2"/>
  <c r="AF869" i="2" s="1"/>
  <c r="AD869" i="2"/>
  <c r="AC873" i="2"/>
  <c r="AF873" i="2" s="1"/>
  <c r="AD873" i="2"/>
  <c r="AC877" i="2"/>
  <c r="AF877" i="2" s="1"/>
  <c r="AD877" i="2"/>
  <c r="AC881" i="2"/>
  <c r="AF881" i="2" s="1"/>
  <c r="AD881" i="2"/>
  <c r="AC885" i="2"/>
  <c r="AF885" i="2" s="1"/>
  <c r="AD885" i="2"/>
  <c r="AC889" i="2"/>
  <c r="AF889" i="2" s="1"/>
  <c r="AD889" i="2"/>
  <c r="AC893" i="2"/>
  <c r="AF893" i="2" s="1"/>
  <c r="AD893" i="2"/>
  <c r="AC897" i="2"/>
  <c r="AF897" i="2" s="1"/>
  <c r="AD897" i="2"/>
  <c r="AC901" i="2"/>
  <c r="AF901" i="2" s="1"/>
  <c r="AD901" i="2"/>
  <c r="AC905" i="2"/>
  <c r="AF905" i="2" s="1"/>
  <c r="AD905" i="2"/>
  <c r="AC909" i="2"/>
  <c r="AF909" i="2" s="1"/>
  <c r="AD909" i="2"/>
  <c r="AC913" i="2"/>
  <c r="AF913" i="2" s="1"/>
  <c r="AD913" i="2"/>
  <c r="AC917" i="2"/>
  <c r="AF917" i="2" s="1"/>
  <c r="AD917" i="2"/>
  <c r="AC921" i="2"/>
  <c r="AF921" i="2" s="1"/>
  <c r="AD921" i="2"/>
  <c r="AD22" i="2"/>
  <c r="AC22" i="2"/>
  <c r="AF22" i="2" s="1"/>
  <c r="AD26" i="2"/>
  <c r="AC26" i="2"/>
  <c r="AF26" i="2" s="1"/>
  <c r="AD30" i="2"/>
  <c r="AC30" i="2"/>
  <c r="AF30" i="2" s="1"/>
  <c r="AD34" i="2"/>
  <c r="AC34" i="2"/>
  <c r="AF34" i="2" s="1"/>
  <c r="AD38" i="2"/>
  <c r="AC38" i="2"/>
  <c r="AF38" i="2" s="1"/>
  <c r="AD42" i="2"/>
  <c r="AC42" i="2"/>
  <c r="AF42" i="2" s="1"/>
  <c r="AD46" i="2"/>
  <c r="AC46" i="2"/>
  <c r="AF46" i="2" s="1"/>
  <c r="AD50" i="2"/>
  <c r="AC50" i="2"/>
  <c r="AF50" i="2" s="1"/>
  <c r="AD54" i="2"/>
  <c r="AC54" i="2"/>
  <c r="AF54" i="2" s="1"/>
  <c r="AD58" i="2"/>
  <c r="AC58" i="2"/>
  <c r="AF58" i="2" s="1"/>
  <c r="AD62" i="2"/>
  <c r="AC62" i="2"/>
  <c r="AF62" i="2" s="1"/>
  <c r="AD66" i="2"/>
  <c r="AC66" i="2"/>
  <c r="AF66" i="2" s="1"/>
  <c r="AD70" i="2"/>
  <c r="AC70" i="2"/>
  <c r="AF70" i="2" s="1"/>
  <c r="AD74" i="2"/>
  <c r="AC74" i="2"/>
  <c r="AF74" i="2" s="1"/>
  <c r="AD78" i="2"/>
  <c r="AC78" i="2"/>
  <c r="AF78" i="2" s="1"/>
  <c r="AD82" i="2"/>
  <c r="AC82" i="2"/>
  <c r="AF82" i="2" s="1"/>
  <c r="AD86" i="2"/>
  <c r="AC86" i="2"/>
  <c r="AF86" i="2" s="1"/>
  <c r="AD90" i="2"/>
  <c r="AC90" i="2"/>
  <c r="AF90" i="2" s="1"/>
  <c r="AD94" i="2"/>
  <c r="AC94" i="2"/>
  <c r="AF94" i="2" s="1"/>
  <c r="AD98" i="2"/>
  <c r="AC98" i="2"/>
  <c r="AF98" i="2" s="1"/>
  <c r="AD102" i="2"/>
  <c r="AC102" i="2"/>
  <c r="AF102" i="2" s="1"/>
  <c r="AD106" i="2"/>
  <c r="AC106" i="2"/>
  <c r="AF106" i="2" s="1"/>
  <c r="AD110" i="2"/>
  <c r="AC110" i="2"/>
  <c r="AF110" i="2" s="1"/>
  <c r="AD114" i="2"/>
  <c r="AC114" i="2"/>
  <c r="AF114" i="2" s="1"/>
  <c r="AD118" i="2"/>
  <c r="AC118" i="2"/>
  <c r="AF118" i="2" s="1"/>
  <c r="AD122" i="2"/>
  <c r="AC122" i="2"/>
  <c r="AF122" i="2" s="1"/>
  <c r="AD126" i="2"/>
  <c r="AC126" i="2"/>
  <c r="AF126" i="2" s="1"/>
  <c r="AD130" i="2"/>
  <c r="AC130" i="2"/>
  <c r="AF130" i="2" s="1"/>
  <c r="AD134" i="2"/>
  <c r="AC134" i="2"/>
  <c r="AF134" i="2" s="1"/>
  <c r="AD138" i="2"/>
  <c r="AC138" i="2"/>
  <c r="AF138" i="2" s="1"/>
  <c r="AD142" i="2"/>
  <c r="AC142" i="2"/>
  <c r="AF142" i="2" s="1"/>
  <c r="AD146" i="2"/>
  <c r="AC146" i="2"/>
  <c r="AF146" i="2" s="1"/>
  <c r="AD150" i="2"/>
  <c r="AC150" i="2"/>
  <c r="AF150" i="2" s="1"/>
  <c r="AD154" i="2"/>
  <c r="AC154" i="2"/>
  <c r="AF154" i="2" s="1"/>
  <c r="AD158" i="2"/>
  <c r="AC158" i="2"/>
  <c r="AF158" i="2" s="1"/>
  <c r="AD162" i="2"/>
  <c r="AC162" i="2"/>
  <c r="AF162" i="2" s="1"/>
  <c r="AD166" i="2"/>
  <c r="AC166" i="2"/>
  <c r="AF166" i="2" s="1"/>
  <c r="AD170" i="2"/>
  <c r="AC170" i="2"/>
  <c r="AF170" i="2" s="1"/>
  <c r="AD174" i="2"/>
  <c r="AC174" i="2"/>
  <c r="AF174" i="2" s="1"/>
  <c r="AD178" i="2"/>
  <c r="AC178" i="2"/>
  <c r="AF178" i="2" s="1"/>
  <c r="AD182" i="2"/>
  <c r="AC182" i="2"/>
  <c r="AF182" i="2" s="1"/>
  <c r="AD186" i="2"/>
  <c r="AC186" i="2"/>
  <c r="AF186" i="2" s="1"/>
  <c r="AD190" i="2"/>
  <c r="AC190" i="2"/>
  <c r="AF190" i="2" s="1"/>
  <c r="AD194" i="2"/>
  <c r="AC194" i="2"/>
  <c r="AF194" i="2" s="1"/>
  <c r="AD198" i="2"/>
  <c r="AC198" i="2"/>
  <c r="AF198" i="2" s="1"/>
  <c r="AD202" i="2"/>
  <c r="AC202" i="2"/>
  <c r="AF202" i="2" s="1"/>
  <c r="AD206" i="2"/>
  <c r="AC206" i="2"/>
  <c r="AF206" i="2" s="1"/>
  <c r="AD210" i="2"/>
  <c r="AC210" i="2"/>
  <c r="AF210" i="2" s="1"/>
  <c r="AD214" i="2"/>
  <c r="AC214" i="2"/>
  <c r="AF214" i="2" s="1"/>
  <c r="AD218" i="2"/>
  <c r="AC218" i="2"/>
  <c r="AF218" i="2" s="1"/>
  <c r="AD222" i="2"/>
  <c r="AC222" i="2"/>
  <c r="AF222" i="2" s="1"/>
  <c r="AD226" i="2"/>
  <c r="AC226" i="2"/>
  <c r="AF226" i="2" s="1"/>
  <c r="AD230" i="2"/>
  <c r="AC230" i="2"/>
  <c r="AF230" i="2" s="1"/>
  <c r="AD234" i="2"/>
  <c r="AC234" i="2"/>
  <c r="AF234" i="2" s="1"/>
  <c r="AD238" i="2"/>
  <c r="AC238" i="2"/>
  <c r="AF238" i="2" s="1"/>
  <c r="AD242" i="2"/>
  <c r="AC242" i="2"/>
  <c r="AF242" i="2" s="1"/>
  <c r="AD246" i="2"/>
  <c r="AC246" i="2"/>
  <c r="AF246" i="2" s="1"/>
  <c r="AD250" i="2"/>
  <c r="AC250" i="2"/>
  <c r="AF250" i="2" s="1"/>
  <c r="AD254" i="2"/>
  <c r="AC254" i="2"/>
  <c r="AF254" i="2" s="1"/>
  <c r="AD258" i="2"/>
  <c r="AC258" i="2"/>
  <c r="AF258" i="2" s="1"/>
  <c r="AD262" i="2"/>
  <c r="AC262" i="2"/>
  <c r="AF262" i="2" s="1"/>
  <c r="AD266" i="2"/>
  <c r="AC266" i="2"/>
  <c r="AF266" i="2" s="1"/>
  <c r="AD270" i="2"/>
  <c r="AC270" i="2"/>
  <c r="AF270" i="2" s="1"/>
  <c r="AD274" i="2"/>
  <c r="AC274" i="2"/>
  <c r="AF274" i="2" s="1"/>
  <c r="AD278" i="2"/>
  <c r="AC278" i="2"/>
  <c r="AF278" i="2" s="1"/>
  <c r="AD282" i="2"/>
  <c r="AC282" i="2"/>
  <c r="AF282" i="2" s="1"/>
  <c r="AC286" i="2"/>
  <c r="AF286" i="2" s="1"/>
  <c r="AD286" i="2"/>
  <c r="AD290" i="2"/>
  <c r="AC290" i="2"/>
  <c r="AF290" i="2" s="1"/>
  <c r="AC294" i="2"/>
  <c r="AF294" i="2" s="1"/>
  <c r="AD294" i="2"/>
  <c r="AD298" i="2"/>
  <c r="AC298" i="2"/>
  <c r="AF298" i="2" s="1"/>
  <c r="AD302" i="2"/>
  <c r="AC302" i="2"/>
  <c r="AF302" i="2" s="1"/>
  <c r="AD306" i="2"/>
  <c r="AC306" i="2"/>
  <c r="AF306" i="2" s="1"/>
  <c r="AD310" i="2"/>
  <c r="AC310" i="2"/>
  <c r="AF310" i="2" s="1"/>
  <c r="AD314" i="2"/>
  <c r="AC314" i="2"/>
  <c r="AF314" i="2" s="1"/>
  <c r="AC318" i="2"/>
  <c r="AF318" i="2" s="1"/>
  <c r="AD318" i="2"/>
  <c r="AD322" i="2"/>
  <c r="AC322" i="2"/>
  <c r="AF322" i="2" s="1"/>
  <c r="AC326" i="2"/>
  <c r="AF326" i="2" s="1"/>
  <c r="AD326" i="2"/>
  <c r="AD330" i="2"/>
  <c r="AC330" i="2"/>
  <c r="AF330" i="2" s="1"/>
  <c r="AD334" i="2"/>
  <c r="AC334" i="2"/>
  <c r="AF334" i="2" s="1"/>
  <c r="AD338" i="2"/>
  <c r="AC338" i="2"/>
  <c r="AF338" i="2" s="1"/>
  <c r="AD342" i="2"/>
  <c r="AC342" i="2"/>
  <c r="AF342" i="2" s="1"/>
  <c r="AD346" i="2"/>
  <c r="AC346" i="2"/>
  <c r="AF346" i="2" s="1"/>
  <c r="AC350" i="2"/>
  <c r="AF350" i="2" s="1"/>
  <c r="AD350" i="2"/>
  <c r="AD354" i="2"/>
  <c r="AC354" i="2"/>
  <c r="AF354" i="2" s="1"/>
  <c r="AC358" i="2"/>
  <c r="AF358" i="2" s="1"/>
  <c r="AD358" i="2"/>
  <c r="AD362" i="2"/>
  <c r="AC362" i="2"/>
  <c r="AF362" i="2" s="1"/>
  <c r="AD366" i="2"/>
  <c r="AC366" i="2"/>
  <c r="AF366" i="2" s="1"/>
  <c r="AD370" i="2"/>
  <c r="AC370" i="2"/>
  <c r="AF370" i="2" s="1"/>
  <c r="AD374" i="2"/>
  <c r="AC374" i="2"/>
  <c r="AF374" i="2" s="1"/>
  <c r="AD378" i="2"/>
  <c r="AC378" i="2"/>
  <c r="AF378" i="2" s="1"/>
  <c r="AC382" i="2"/>
  <c r="AF382" i="2" s="1"/>
  <c r="AD382" i="2"/>
  <c r="AD386" i="2"/>
  <c r="AC386" i="2"/>
  <c r="AF386" i="2" s="1"/>
  <c r="AC390" i="2"/>
  <c r="AF390" i="2" s="1"/>
  <c r="AD390" i="2"/>
  <c r="AD394" i="2"/>
  <c r="AC394" i="2"/>
  <c r="AF394" i="2" s="1"/>
  <c r="AD398" i="2"/>
  <c r="AC398" i="2"/>
  <c r="AF398" i="2" s="1"/>
  <c r="AD402" i="2"/>
  <c r="AC402" i="2"/>
  <c r="AF402" i="2" s="1"/>
  <c r="AD406" i="2"/>
  <c r="AC406" i="2"/>
  <c r="AF406" i="2" s="1"/>
  <c r="AD410" i="2"/>
  <c r="AC410" i="2"/>
  <c r="AF410" i="2" s="1"/>
  <c r="AC414" i="2"/>
  <c r="AF414" i="2" s="1"/>
  <c r="AD414" i="2"/>
  <c r="AD418" i="2"/>
  <c r="AC418" i="2"/>
  <c r="AF418" i="2" s="1"/>
  <c r="AC422" i="2"/>
  <c r="AF422" i="2" s="1"/>
  <c r="AD422" i="2"/>
  <c r="AD426" i="2"/>
  <c r="AC426" i="2"/>
  <c r="AF426" i="2" s="1"/>
  <c r="AD430" i="2"/>
  <c r="AC430" i="2"/>
  <c r="AF430" i="2" s="1"/>
  <c r="AD434" i="2"/>
  <c r="AC434" i="2"/>
  <c r="AF434" i="2" s="1"/>
  <c r="AD438" i="2"/>
  <c r="AC438" i="2"/>
  <c r="AF438" i="2" s="1"/>
  <c r="AD442" i="2"/>
  <c r="AC442" i="2"/>
  <c r="AF442" i="2" s="1"/>
  <c r="AC446" i="2"/>
  <c r="AF446" i="2" s="1"/>
  <c r="AD446" i="2"/>
  <c r="AD450" i="2"/>
  <c r="AC450" i="2"/>
  <c r="AF450" i="2" s="1"/>
  <c r="AD454" i="2"/>
  <c r="AC454" i="2"/>
  <c r="AF454" i="2" s="1"/>
  <c r="AD458" i="2"/>
  <c r="AC458" i="2"/>
  <c r="AF458" i="2" s="1"/>
  <c r="AD462" i="2"/>
  <c r="AC462" i="2"/>
  <c r="AF462" i="2" s="1"/>
  <c r="AD466" i="2"/>
  <c r="AC466" i="2"/>
  <c r="AF466" i="2" s="1"/>
  <c r="AD470" i="2"/>
  <c r="AC470" i="2"/>
  <c r="AF470" i="2" s="1"/>
  <c r="AD474" i="2"/>
  <c r="AC474" i="2"/>
  <c r="AF474" i="2" s="1"/>
  <c r="AD478" i="2"/>
  <c r="AC478" i="2"/>
  <c r="AF478" i="2" s="1"/>
  <c r="AD482" i="2"/>
  <c r="AC482" i="2"/>
  <c r="AF482" i="2" s="1"/>
  <c r="AD486" i="2"/>
  <c r="AC486" i="2"/>
  <c r="AF486" i="2" s="1"/>
  <c r="AD490" i="2"/>
  <c r="AC490" i="2"/>
  <c r="AF490" i="2" s="1"/>
  <c r="AD494" i="2"/>
  <c r="AC494" i="2"/>
  <c r="AF494" i="2" s="1"/>
  <c r="AD498" i="2"/>
  <c r="AC498" i="2"/>
  <c r="AF498" i="2" s="1"/>
  <c r="AD502" i="2"/>
  <c r="AC502" i="2"/>
  <c r="AF502" i="2" s="1"/>
  <c r="AD506" i="2"/>
  <c r="AC506" i="2"/>
  <c r="AF506" i="2" s="1"/>
  <c r="AD510" i="2"/>
  <c r="AC510" i="2"/>
  <c r="AF510" i="2" s="1"/>
  <c r="AD514" i="2"/>
  <c r="AC514" i="2"/>
  <c r="AF514" i="2" s="1"/>
  <c r="AD518" i="2"/>
  <c r="AC518" i="2"/>
  <c r="AF518" i="2" s="1"/>
  <c r="AD522" i="2"/>
  <c r="AC522" i="2"/>
  <c r="AF522" i="2" s="1"/>
  <c r="AD526" i="2"/>
  <c r="AC526" i="2"/>
  <c r="AF526" i="2" s="1"/>
  <c r="AD530" i="2"/>
  <c r="AC530" i="2"/>
  <c r="AF530" i="2" s="1"/>
  <c r="AD534" i="2"/>
  <c r="AC534" i="2"/>
  <c r="AF534" i="2" s="1"/>
  <c r="AD538" i="2"/>
  <c r="AC538" i="2"/>
  <c r="AF538" i="2" s="1"/>
  <c r="AD542" i="2"/>
  <c r="AC542" i="2"/>
  <c r="AF542" i="2" s="1"/>
  <c r="AD546" i="2"/>
  <c r="AC546" i="2"/>
  <c r="AF546" i="2" s="1"/>
  <c r="AD550" i="2"/>
  <c r="AC550" i="2"/>
  <c r="AF550" i="2" s="1"/>
  <c r="AD554" i="2"/>
  <c r="AC554" i="2"/>
  <c r="AF554" i="2" s="1"/>
  <c r="AD558" i="2"/>
  <c r="AC558" i="2"/>
  <c r="AF558" i="2" s="1"/>
  <c r="AD562" i="2"/>
  <c r="AC562" i="2"/>
  <c r="AF562" i="2" s="1"/>
  <c r="AD566" i="2"/>
  <c r="AC566" i="2"/>
  <c r="AF566" i="2" s="1"/>
  <c r="AD570" i="2"/>
  <c r="AC570" i="2"/>
  <c r="AF570" i="2" s="1"/>
  <c r="AD574" i="2"/>
  <c r="AC574" i="2"/>
  <c r="AF574" i="2" s="1"/>
  <c r="AD578" i="2"/>
  <c r="AC578" i="2"/>
  <c r="AF578" i="2" s="1"/>
  <c r="AD582" i="2"/>
  <c r="AC582" i="2"/>
  <c r="AF582" i="2" s="1"/>
  <c r="AD586" i="2"/>
  <c r="AC586" i="2"/>
  <c r="AF586" i="2" s="1"/>
  <c r="AD590" i="2"/>
  <c r="AC590" i="2"/>
  <c r="AF590" i="2" s="1"/>
  <c r="AD594" i="2"/>
  <c r="AC594" i="2"/>
  <c r="AF594" i="2" s="1"/>
  <c r="AD598" i="2"/>
  <c r="AC598" i="2"/>
  <c r="AF598" i="2" s="1"/>
  <c r="AD602" i="2"/>
  <c r="AC602" i="2"/>
  <c r="AF602" i="2" s="1"/>
  <c r="AD606" i="2"/>
  <c r="AC606" i="2"/>
  <c r="AF606" i="2" s="1"/>
  <c r="AD610" i="2"/>
  <c r="AC610" i="2"/>
  <c r="AF610" i="2" s="1"/>
  <c r="AD614" i="2"/>
  <c r="AC614" i="2"/>
  <c r="AF614" i="2" s="1"/>
  <c r="AD618" i="2"/>
  <c r="AC618" i="2"/>
  <c r="AF618" i="2" s="1"/>
  <c r="AD622" i="2"/>
  <c r="AC622" i="2"/>
  <c r="AF622" i="2" s="1"/>
  <c r="AD626" i="2"/>
  <c r="AC626" i="2"/>
  <c r="AF626" i="2" s="1"/>
  <c r="AD630" i="2"/>
  <c r="AC630" i="2"/>
  <c r="AF630" i="2" s="1"/>
  <c r="AD634" i="2"/>
  <c r="AC634" i="2"/>
  <c r="AF634" i="2" s="1"/>
  <c r="AD638" i="2"/>
  <c r="AC638" i="2"/>
  <c r="AF638" i="2" s="1"/>
  <c r="AD642" i="2"/>
  <c r="AC642" i="2"/>
  <c r="AF642" i="2" s="1"/>
  <c r="AD646" i="2"/>
  <c r="AC646" i="2"/>
  <c r="AF646" i="2" s="1"/>
  <c r="AD650" i="2"/>
  <c r="AC650" i="2"/>
  <c r="AF650" i="2" s="1"/>
  <c r="AD654" i="2"/>
  <c r="AC654" i="2"/>
  <c r="AF654" i="2" s="1"/>
  <c r="AD658" i="2"/>
  <c r="AC658" i="2"/>
  <c r="AF658" i="2" s="1"/>
  <c r="AD662" i="2"/>
  <c r="AC662" i="2"/>
  <c r="AF662" i="2" s="1"/>
  <c r="AD666" i="2"/>
  <c r="AC666" i="2"/>
  <c r="AF666" i="2" s="1"/>
  <c r="AD670" i="2"/>
  <c r="AC670" i="2"/>
  <c r="AF670" i="2" s="1"/>
  <c r="AD674" i="2"/>
  <c r="AC674" i="2"/>
  <c r="AF674" i="2" s="1"/>
  <c r="AD678" i="2"/>
  <c r="AC678" i="2"/>
  <c r="AF678" i="2" s="1"/>
  <c r="AD682" i="2"/>
  <c r="AC682" i="2"/>
  <c r="AF682" i="2" s="1"/>
  <c r="AD686" i="2"/>
  <c r="AC686" i="2"/>
  <c r="AF686" i="2" s="1"/>
  <c r="AD690" i="2"/>
  <c r="AC690" i="2"/>
  <c r="AF690" i="2" s="1"/>
  <c r="AD694" i="2"/>
  <c r="AC694" i="2"/>
  <c r="AF694" i="2" s="1"/>
  <c r="AD698" i="2"/>
  <c r="AC698" i="2"/>
  <c r="AF698" i="2" s="1"/>
  <c r="AD702" i="2"/>
  <c r="AC702" i="2"/>
  <c r="AF702" i="2" s="1"/>
  <c r="AD706" i="2"/>
  <c r="AC706" i="2"/>
  <c r="AF706" i="2" s="1"/>
  <c r="AD710" i="2"/>
  <c r="AC710" i="2"/>
  <c r="AF710" i="2" s="1"/>
  <c r="AD714" i="2"/>
  <c r="AC714" i="2"/>
  <c r="AF714" i="2" s="1"/>
  <c r="AD718" i="2"/>
  <c r="AC718" i="2"/>
  <c r="AF718" i="2" s="1"/>
  <c r="AD722" i="2"/>
  <c r="AC722" i="2"/>
  <c r="AF722" i="2" s="1"/>
  <c r="AD726" i="2"/>
  <c r="AC726" i="2"/>
  <c r="AF726" i="2" s="1"/>
  <c r="AD730" i="2"/>
  <c r="AC730" i="2"/>
  <c r="AF730" i="2" s="1"/>
  <c r="AD734" i="2"/>
  <c r="AC734" i="2"/>
  <c r="AF734" i="2" s="1"/>
  <c r="AD738" i="2"/>
  <c r="AC738" i="2"/>
  <c r="AF738" i="2" s="1"/>
  <c r="AD742" i="2"/>
  <c r="AC742" i="2"/>
  <c r="AF742" i="2" s="1"/>
  <c r="AD746" i="2"/>
  <c r="AC746" i="2"/>
  <c r="AF746" i="2" s="1"/>
  <c r="AD750" i="2"/>
  <c r="AC750" i="2"/>
  <c r="AF750" i="2" s="1"/>
  <c r="AD754" i="2"/>
  <c r="AC754" i="2"/>
  <c r="AF754" i="2" s="1"/>
  <c r="AD758" i="2"/>
  <c r="AC758" i="2"/>
  <c r="AF758" i="2" s="1"/>
  <c r="AD762" i="2"/>
  <c r="AC762" i="2"/>
  <c r="AF762" i="2" s="1"/>
  <c r="AD766" i="2"/>
  <c r="AC766" i="2"/>
  <c r="AF766" i="2" s="1"/>
  <c r="AD770" i="2"/>
  <c r="AC770" i="2"/>
  <c r="AF770" i="2" s="1"/>
  <c r="AD774" i="2"/>
  <c r="AC774" i="2"/>
  <c r="AF774" i="2" s="1"/>
  <c r="AD778" i="2"/>
  <c r="AC778" i="2"/>
  <c r="AF778" i="2" s="1"/>
  <c r="AD782" i="2"/>
  <c r="AC782" i="2"/>
  <c r="AF782" i="2" s="1"/>
  <c r="AD786" i="2"/>
  <c r="AC786" i="2"/>
  <c r="AF786" i="2" s="1"/>
  <c r="AD790" i="2"/>
  <c r="AC790" i="2"/>
  <c r="AF790" i="2" s="1"/>
  <c r="AD794" i="2"/>
  <c r="AC794" i="2"/>
  <c r="AF794" i="2" s="1"/>
  <c r="AD798" i="2"/>
  <c r="AC798" i="2"/>
  <c r="AF798" i="2" s="1"/>
  <c r="AD802" i="2"/>
  <c r="AC802" i="2"/>
  <c r="AF802" i="2" s="1"/>
  <c r="AD806" i="2"/>
  <c r="AC806" i="2"/>
  <c r="AF806" i="2" s="1"/>
  <c r="AD810" i="2"/>
  <c r="AC810" i="2"/>
  <c r="AF810" i="2" s="1"/>
  <c r="AD814" i="2"/>
  <c r="AC814" i="2"/>
  <c r="AF814" i="2" s="1"/>
  <c r="AD818" i="2"/>
  <c r="AC818" i="2"/>
  <c r="AF818" i="2" s="1"/>
  <c r="AD822" i="2"/>
  <c r="AC822" i="2"/>
  <c r="AF822" i="2" s="1"/>
  <c r="AD826" i="2"/>
  <c r="AC826" i="2"/>
  <c r="AF826" i="2" s="1"/>
  <c r="AD830" i="2"/>
  <c r="AC830" i="2"/>
  <c r="AF830" i="2" s="1"/>
  <c r="AD834" i="2"/>
  <c r="AC834" i="2"/>
  <c r="AF834" i="2" s="1"/>
  <c r="AD838" i="2"/>
  <c r="AC838" i="2"/>
  <c r="AF838" i="2" s="1"/>
  <c r="AD842" i="2"/>
  <c r="AC842" i="2"/>
  <c r="AF842" i="2" s="1"/>
  <c r="AD846" i="2"/>
  <c r="AC846" i="2"/>
  <c r="AF846" i="2" s="1"/>
  <c r="AD850" i="2"/>
  <c r="AC850" i="2"/>
  <c r="AF850" i="2" s="1"/>
  <c r="AD854" i="2"/>
  <c r="AC854" i="2"/>
  <c r="AF854" i="2" s="1"/>
  <c r="AD858" i="2"/>
  <c r="AC858" i="2"/>
  <c r="AF858" i="2" s="1"/>
  <c r="AD862" i="2"/>
  <c r="AC862" i="2"/>
  <c r="AF862" i="2" s="1"/>
  <c r="AD866" i="2"/>
  <c r="AC866" i="2"/>
  <c r="AF866" i="2" s="1"/>
  <c r="AD870" i="2"/>
  <c r="AC870" i="2"/>
  <c r="AF870" i="2" s="1"/>
  <c r="AD874" i="2"/>
  <c r="AC874" i="2"/>
  <c r="AF874" i="2" s="1"/>
  <c r="AD878" i="2"/>
  <c r="AC878" i="2"/>
  <c r="AF878" i="2" s="1"/>
  <c r="AD882" i="2"/>
  <c r="AC882" i="2"/>
  <c r="AF882" i="2" s="1"/>
  <c r="AD886" i="2"/>
  <c r="AC886" i="2"/>
  <c r="AF886" i="2" s="1"/>
  <c r="AD890" i="2"/>
  <c r="AC890" i="2"/>
  <c r="AF890" i="2" s="1"/>
  <c r="AD894" i="2"/>
  <c r="AC894" i="2"/>
  <c r="AF894" i="2" s="1"/>
  <c r="AD898" i="2"/>
  <c r="AC898" i="2"/>
  <c r="AF898" i="2" s="1"/>
  <c r="AD902" i="2"/>
  <c r="AC902" i="2"/>
  <c r="AF902" i="2" s="1"/>
  <c r="AD906" i="2"/>
  <c r="AC906" i="2"/>
  <c r="AF906" i="2" s="1"/>
  <c r="AD910" i="2"/>
  <c r="AC910" i="2"/>
  <c r="AF910" i="2" s="1"/>
  <c r="AD914" i="2"/>
  <c r="AC914" i="2"/>
  <c r="AF914" i="2" s="1"/>
  <c r="AD918" i="2"/>
  <c r="AC918" i="2"/>
  <c r="AF918" i="2" s="1"/>
  <c r="AD922" i="2"/>
  <c r="AC922" i="2"/>
  <c r="AF922" i="2" s="1"/>
  <c r="AD1004" i="2"/>
  <c r="AC1004" i="2"/>
  <c r="AF1004" i="2" s="1"/>
  <c r="AD1008" i="2"/>
  <c r="AC1008" i="2"/>
  <c r="AF1008" i="2" s="1"/>
  <c r="AC925" i="2"/>
  <c r="AF925" i="2" s="1"/>
  <c r="AD925" i="2"/>
  <c r="AC929" i="2"/>
  <c r="AF929" i="2" s="1"/>
  <c r="AD929" i="2"/>
  <c r="AC933" i="2"/>
  <c r="AF933" i="2" s="1"/>
  <c r="AD933" i="2"/>
  <c r="AC937" i="2"/>
  <c r="AF937" i="2" s="1"/>
  <c r="AD937" i="2"/>
  <c r="AC941" i="2"/>
  <c r="AF941" i="2" s="1"/>
  <c r="AD941" i="2"/>
  <c r="AC945" i="2"/>
  <c r="AF945" i="2" s="1"/>
  <c r="AD945" i="2"/>
  <c r="AC949" i="2"/>
  <c r="AF949" i="2" s="1"/>
  <c r="AD949" i="2"/>
  <c r="AC953" i="2"/>
  <c r="AF953" i="2" s="1"/>
  <c r="AD953" i="2"/>
  <c r="AC957" i="2"/>
  <c r="AF957" i="2" s="1"/>
  <c r="AD957" i="2"/>
  <c r="AC961" i="2"/>
  <c r="AF961" i="2" s="1"/>
  <c r="AD961" i="2"/>
  <c r="AC965" i="2"/>
  <c r="AF965" i="2" s="1"/>
  <c r="AD965" i="2"/>
  <c r="AC969" i="2"/>
  <c r="AF969" i="2" s="1"/>
  <c r="AD969" i="2"/>
  <c r="AC973" i="2"/>
  <c r="AF973" i="2" s="1"/>
  <c r="AD973" i="2"/>
  <c r="AC977" i="2"/>
  <c r="AF977" i="2" s="1"/>
  <c r="AD977" i="2"/>
  <c r="AC981" i="2"/>
  <c r="AF981" i="2" s="1"/>
  <c r="AD981" i="2"/>
  <c r="AC985" i="2"/>
  <c r="AF985" i="2" s="1"/>
  <c r="AD985" i="2"/>
  <c r="AC989" i="2"/>
  <c r="AF989" i="2" s="1"/>
  <c r="AD989" i="2"/>
  <c r="AC993" i="2"/>
  <c r="AF993" i="2" s="1"/>
  <c r="AD993" i="2"/>
  <c r="AC997" i="2"/>
  <c r="AF997" i="2" s="1"/>
  <c r="AD997" i="2"/>
  <c r="AC1001" i="2"/>
  <c r="AF1001" i="2" s="1"/>
  <c r="AD1001" i="2"/>
  <c r="AC1005" i="2"/>
  <c r="AF1005" i="2" s="1"/>
  <c r="AD1005" i="2"/>
  <c r="AC1009" i="2"/>
  <c r="AF1009" i="2" s="1"/>
  <c r="AD1009" i="2"/>
  <c r="AD926" i="2"/>
  <c r="AC926" i="2"/>
  <c r="AF926" i="2" s="1"/>
  <c r="AD930" i="2"/>
  <c r="AC930" i="2"/>
  <c r="AF930" i="2" s="1"/>
  <c r="AD934" i="2"/>
  <c r="AC934" i="2"/>
  <c r="AF934" i="2" s="1"/>
  <c r="AD938" i="2"/>
  <c r="AC938" i="2"/>
  <c r="AF938" i="2" s="1"/>
  <c r="AD942" i="2"/>
  <c r="AC942" i="2"/>
  <c r="AF942" i="2" s="1"/>
  <c r="AD946" i="2"/>
  <c r="AC946" i="2"/>
  <c r="AF946" i="2" s="1"/>
  <c r="AD950" i="2"/>
  <c r="AC950" i="2"/>
  <c r="AF950" i="2" s="1"/>
  <c r="AD954" i="2"/>
  <c r="AC954" i="2"/>
  <c r="AF954" i="2" s="1"/>
  <c r="AD958" i="2"/>
  <c r="AC958" i="2"/>
  <c r="AF958" i="2" s="1"/>
  <c r="AD962" i="2"/>
  <c r="AC962" i="2"/>
  <c r="AF962" i="2" s="1"/>
  <c r="AD966" i="2"/>
  <c r="AC966" i="2"/>
  <c r="AF966" i="2" s="1"/>
  <c r="AD970" i="2"/>
  <c r="AC970" i="2"/>
  <c r="AF970" i="2" s="1"/>
  <c r="AD974" i="2"/>
  <c r="AC974" i="2"/>
  <c r="AF974" i="2" s="1"/>
  <c r="AD978" i="2"/>
  <c r="AC978" i="2"/>
  <c r="AF978" i="2" s="1"/>
  <c r="AD982" i="2"/>
  <c r="AC982" i="2"/>
  <c r="AF982" i="2" s="1"/>
  <c r="AD986" i="2"/>
  <c r="AC986" i="2"/>
  <c r="AF986" i="2" s="1"/>
  <c r="AD990" i="2"/>
  <c r="AC990" i="2"/>
  <c r="AF990" i="2" s="1"/>
  <c r="AD994" i="2"/>
  <c r="AC994" i="2"/>
  <c r="AF994" i="2" s="1"/>
  <c r="AD998" i="2"/>
  <c r="AC998" i="2"/>
  <c r="AF998" i="2" s="1"/>
  <c r="AD1002" i="2"/>
  <c r="AC1002" i="2"/>
  <c r="AF1002" i="2" s="1"/>
  <c r="AD1006" i="2"/>
  <c r="AC1006" i="2"/>
  <c r="AF1006" i="2" s="1"/>
  <c r="AD1010" i="2"/>
  <c r="AC1010" i="2"/>
  <c r="AF1010" i="2" s="1"/>
  <c r="T14" i="2"/>
  <c r="R14" i="2"/>
  <c r="BA5" i="3"/>
  <c r="T4" i="2"/>
  <c r="R5" i="2"/>
  <c r="R6" i="2" s="1"/>
  <c r="R7" i="2" s="1"/>
  <c r="R13" i="2"/>
  <c r="T13" i="2"/>
  <c r="Q9" i="2"/>
  <c r="B8" i="2" s="1"/>
  <c r="G297" i="2"/>
  <c r="U297" i="2" s="1"/>
  <c r="G49" i="2"/>
  <c r="U49" i="2" s="1"/>
  <c r="G81" i="2"/>
  <c r="U81" i="2" s="1"/>
  <c r="G113" i="2"/>
  <c r="U113" i="2" s="1"/>
  <c r="G209" i="2"/>
  <c r="U209" i="2" s="1"/>
  <c r="G241" i="2"/>
  <c r="U241" i="2" s="1"/>
  <c r="G273" i="2"/>
  <c r="U273" i="2" s="1"/>
  <c r="G305" i="2"/>
  <c r="U305" i="2" s="1"/>
  <c r="G337" i="2"/>
  <c r="U337" i="2" s="1"/>
  <c r="G369" i="2"/>
  <c r="U369" i="2" s="1"/>
  <c r="G408" i="2"/>
  <c r="U408" i="2" s="1"/>
  <c r="G468" i="2"/>
  <c r="U468" i="2" s="1"/>
  <c r="G532" i="2"/>
  <c r="U532" i="2" s="1"/>
  <c r="G606" i="2"/>
  <c r="U606" i="2" s="1"/>
  <c r="G755" i="2"/>
  <c r="U755" i="2" s="1"/>
  <c r="G926" i="2"/>
  <c r="U926" i="2" s="1"/>
  <c r="G41" i="2"/>
  <c r="U41" i="2" s="1"/>
  <c r="G105" i="2"/>
  <c r="U105" i="2" s="1"/>
  <c r="G169" i="2"/>
  <c r="U169" i="2" s="1"/>
  <c r="G233" i="2"/>
  <c r="U233" i="2" s="1"/>
  <c r="G329" i="2"/>
  <c r="U329" i="2" s="1"/>
  <c r="G397" i="2"/>
  <c r="U397" i="2" s="1"/>
  <c r="G580" i="2"/>
  <c r="U580" i="2" s="1"/>
  <c r="G177" i="2"/>
  <c r="U177" i="2" s="1"/>
  <c r="G25" i="2"/>
  <c r="U25" i="2" s="1"/>
  <c r="G57" i="2"/>
  <c r="U57" i="2" s="1"/>
  <c r="G89" i="2"/>
  <c r="U89" i="2" s="1"/>
  <c r="G121" i="2"/>
  <c r="U121" i="2" s="1"/>
  <c r="G153" i="2"/>
  <c r="U153" i="2" s="1"/>
  <c r="G185" i="2"/>
  <c r="U185" i="2" s="1"/>
  <c r="G217" i="2"/>
  <c r="U217" i="2" s="1"/>
  <c r="G249" i="2"/>
  <c r="U249" i="2" s="1"/>
  <c r="G281" i="2"/>
  <c r="U281" i="2" s="1"/>
  <c r="G313" i="2"/>
  <c r="U313" i="2" s="1"/>
  <c r="G345" i="2"/>
  <c r="U345" i="2" s="1"/>
  <c r="G377" i="2"/>
  <c r="U377" i="2" s="1"/>
  <c r="G420" i="2"/>
  <c r="U420" i="2" s="1"/>
  <c r="G484" i="2"/>
  <c r="U484" i="2" s="1"/>
  <c r="G548" i="2"/>
  <c r="U548" i="2" s="1"/>
  <c r="G638" i="2"/>
  <c r="U638" i="2" s="1"/>
  <c r="G798" i="2"/>
  <c r="U798" i="2" s="1"/>
  <c r="G969" i="2"/>
  <c r="U969" i="2" s="1"/>
  <c r="G73" i="2"/>
  <c r="U73" i="2" s="1"/>
  <c r="G137" i="2"/>
  <c r="U137" i="2" s="1"/>
  <c r="G201" i="2"/>
  <c r="U201" i="2" s="1"/>
  <c r="G265" i="2"/>
  <c r="U265" i="2" s="1"/>
  <c r="G361" i="2"/>
  <c r="U361" i="2" s="1"/>
  <c r="G452" i="2"/>
  <c r="U452" i="2" s="1"/>
  <c r="G516" i="2"/>
  <c r="U516" i="2" s="1"/>
  <c r="G713" i="2"/>
  <c r="U713" i="2" s="1"/>
  <c r="G883" i="2"/>
  <c r="U883" i="2" s="1"/>
  <c r="G145" i="2"/>
  <c r="U145" i="2" s="1"/>
  <c r="G33" i="2"/>
  <c r="U33" i="2" s="1"/>
  <c r="G65" i="2"/>
  <c r="U65" i="2" s="1"/>
  <c r="G97" i="2"/>
  <c r="U97" i="2" s="1"/>
  <c r="G129" i="2"/>
  <c r="U129" i="2" s="1"/>
  <c r="G161" i="2"/>
  <c r="U161" i="2" s="1"/>
  <c r="G193" i="2"/>
  <c r="U193" i="2" s="1"/>
  <c r="G225" i="2"/>
  <c r="U225" i="2" s="1"/>
  <c r="G257" i="2"/>
  <c r="U257" i="2" s="1"/>
  <c r="G289" i="2"/>
  <c r="U289" i="2" s="1"/>
  <c r="G321" i="2"/>
  <c r="U321" i="2" s="1"/>
  <c r="G353" i="2"/>
  <c r="U353" i="2" s="1"/>
  <c r="G386" i="2"/>
  <c r="U386" i="2" s="1"/>
  <c r="G436" i="2"/>
  <c r="U436" i="2" s="1"/>
  <c r="G500" i="2"/>
  <c r="U500" i="2" s="1"/>
  <c r="G564" i="2"/>
  <c r="U564" i="2" s="1"/>
  <c r="G670" i="2"/>
  <c r="U670" i="2" s="1"/>
  <c r="G841" i="2"/>
  <c r="U841" i="2" s="1"/>
  <c r="G26" i="2"/>
  <c r="U26" i="2" s="1"/>
  <c r="G34" i="2"/>
  <c r="U34" i="2" s="1"/>
  <c r="G42" i="2"/>
  <c r="U42" i="2" s="1"/>
  <c r="G50" i="2"/>
  <c r="U50" i="2" s="1"/>
  <c r="G58" i="2"/>
  <c r="U58" i="2" s="1"/>
  <c r="G66" i="2"/>
  <c r="U66" i="2" s="1"/>
  <c r="G74" i="2"/>
  <c r="U74" i="2" s="1"/>
  <c r="G82" i="2"/>
  <c r="U82" i="2" s="1"/>
  <c r="G90" i="2"/>
  <c r="U90" i="2" s="1"/>
  <c r="G98" i="2"/>
  <c r="U98" i="2" s="1"/>
  <c r="G106" i="2"/>
  <c r="U106" i="2" s="1"/>
  <c r="G114" i="2"/>
  <c r="U114" i="2" s="1"/>
  <c r="G122" i="2"/>
  <c r="U122" i="2" s="1"/>
  <c r="G130" i="2"/>
  <c r="U130" i="2" s="1"/>
  <c r="G138" i="2"/>
  <c r="U138" i="2" s="1"/>
  <c r="G146" i="2"/>
  <c r="U146" i="2" s="1"/>
  <c r="G154" i="2"/>
  <c r="U154" i="2" s="1"/>
  <c r="G162" i="2"/>
  <c r="U162" i="2" s="1"/>
  <c r="G170" i="2"/>
  <c r="U170" i="2" s="1"/>
  <c r="G178" i="2"/>
  <c r="U178" i="2" s="1"/>
  <c r="G186" i="2"/>
  <c r="U186" i="2" s="1"/>
  <c r="G194" i="2"/>
  <c r="U194" i="2" s="1"/>
  <c r="G202" i="2"/>
  <c r="U202" i="2" s="1"/>
  <c r="G210" i="2"/>
  <c r="U210" i="2" s="1"/>
  <c r="G218" i="2"/>
  <c r="U218" i="2" s="1"/>
  <c r="G226" i="2"/>
  <c r="U226" i="2" s="1"/>
  <c r="G234" i="2"/>
  <c r="U234" i="2" s="1"/>
  <c r="G242" i="2"/>
  <c r="U242" i="2" s="1"/>
  <c r="G250" i="2"/>
  <c r="U250" i="2" s="1"/>
  <c r="G258" i="2"/>
  <c r="U258" i="2" s="1"/>
  <c r="G266" i="2"/>
  <c r="U266" i="2" s="1"/>
  <c r="G274" i="2"/>
  <c r="U274" i="2" s="1"/>
  <c r="G282" i="2"/>
  <c r="U282" i="2" s="1"/>
  <c r="G290" i="2"/>
  <c r="U290" i="2" s="1"/>
  <c r="G298" i="2"/>
  <c r="U298" i="2" s="1"/>
  <c r="G306" i="2"/>
  <c r="U306" i="2" s="1"/>
  <c r="G314" i="2"/>
  <c r="U314" i="2" s="1"/>
  <c r="G322" i="2"/>
  <c r="U322" i="2" s="1"/>
  <c r="G330" i="2"/>
  <c r="U330" i="2" s="1"/>
  <c r="G338" i="2"/>
  <c r="U338" i="2" s="1"/>
  <c r="G346" i="2"/>
  <c r="U346" i="2" s="1"/>
  <c r="G354" i="2"/>
  <c r="U354" i="2" s="1"/>
  <c r="G362" i="2"/>
  <c r="U362" i="2" s="1"/>
  <c r="G370" i="2"/>
  <c r="U370" i="2" s="1"/>
  <c r="G378" i="2"/>
  <c r="U378" i="2" s="1"/>
  <c r="G388" i="2"/>
  <c r="U388" i="2" s="1"/>
  <c r="G398" i="2"/>
  <c r="U398" i="2" s="1"/>
  <c r="G409" i="2"/>
  <c r="U409" i="2" s="1"/>
  <c r="G421" i="2"/>
  <c r="U421" i="2" s="1"/>
  <c r="G437" i="2"/>
  <c r="U437" i="2" s="1"/>
  <c r="G453" i="2"/>
  <c r="U453" i="2" s="1"/>
  <c r="G469" i="2"/>
  <c r="U469" i="2" s="1"/>
  <c r="G485" i="2"/>
  <c r="U485" i="2" s="1"/>
  <c r="G501" i="2"/>
  <c r="U501" i="2" s="1"/>
  <c r="G517" i="2"/>
  <c r="U517" i="2" s="1"/>
  <c r="G533" i="2"/>
  <c r="U533" i="2" s="1"/>
  <c r="G549" i="2"/>
  <c r="U549" i="2" s="1"/>
  <c r="G565" i="2"/>
  <c r="U565" i="2" s="1"/>
  <c r="G581" i="2"/>
  <c r="U581" i="2" s="1"/>
  <c r="G607" i="2"/>
  <c r="U607" i="2" s="1"/>
  <c r="G639" i="2"/>
  <c r="U639" i="2" s="1"/>
  <c r="G671" i="2"/>
  <c r="U671" i="2" s="1"/>
  <c r="G714" i="2"/>
  <c r="U714" i="2" s="1"/>
  <c r="G757" i="2"/>
  <c r="U757" i="2" s="1"/>
  <c r="G799" i="2"/>
  <c r="U799" i="2" s="1"/>
  <c r="G842" i="2"/>
  <c r="U842" i="2" s="1"/>
  <c r="G885" i="2"/>
  <c r="U885" i="2" s="1"/>
  <c r="G927" i="2"/>
  <c r="U927" i="2" s="1"/>
  <c r="G970" i="2"/>
  <c r="U970" i="2" s="1"/>
  <c r="G21" i="2"/>
  <c r="U21" i="2" s="1"/>
  <c r="G29" i="2"/>
  <c r="U29" i="2" s="1"/>
  <c r="G37" i="2"/>
  <c r="U37" i="2" s="1"/>
  <c r="G45" i="2"/>
  <c r="U45" i="2" s="1"/>
  <c r="G53" i="2"/>
  <c r="U53" i="2" s="1"/>
  <c r="G61" i="2"/>
  <c r="U61" i="2" s="1"/>
  <c r="G69" i="2"/>
  <c r="U69" i="2" s="1"/>
  <c r="G77" i="2"/>
  <c r="U77" i="2" s="1"/>
  <c r="G85" i="2"/>
  <c r="U85" i="2" s="1"/>
  <c r="G93" i="2"/>
  <c r="U93" i="2" s="1"/>
  <c r="G101" i="2"/>
  <c r="U101" i="2" s="1"/>
  <c r="G109" i="2"/>
  <c r="U109" i="2" s="1"/>
  <c r="G117" i="2"/>
  <c r="U117" i="2" s="1"/>
  <c r="G125" i="2"/>
  <c r="U125" i="2" s="1"/>
  <c r="G133" i="2"/>
  <c r="U133" i="2" s="1"/>
  <c r="G141" i="2"/>
  <c r="U141" i="2" s="1"/>
  <c r="G149" i="2"/>
  <c r="U149" i="2" s="1"/>
  <c r="G157" i="2"/>
  <c r="U157" i="2" s="1"/>
  <c r="G165" i="2"/>
  <c r="U165" i="2" s="1"/>
  <c r="G173" i="2"/>
  <c r="U173" i="2" s="1"/>
  <c r="G181" i="2"/>
  <c r="U181" i="2" s="1"/>
  <c r="G189" i="2"/>
  <c r="U189" i="2" s="1"/>
  <c r="G197" i="2"/>
  <c r="U197" i="2" s="1"/>
  <c r="G205" i="2"/>
  <c r="U205" i="2" s="1"/>
  <c r="G213" i="2"/>
  <c r="U213" i="2" s="1"/>
  <c r="G221" i="2"/>
  <c r="U221" i="2" s="1"/>
  <c r="G229" i="2"/>
  <c r="U229" i="2" s="1"/>
  <c r="G237" i="2"/>
  <c r="U237" i="2" s="1"/>
  <c r="G245" i="2"/>
  <c r="U245" i="2" s="1"/>
  <c r="G253" i="2"/>
  <c r="U253" i="2" s="1"/>
  <c r="G261" i="2"/>
  <c r="U261" i="2" s="1"/>
  <c r="G269" i="2"/>
  <c r="U269" i="2" s="1"/>
  <c r="G277" i="2"/>
  <c r="U277" i="2" s="1"/>
  <c r="G285" i="2"/>
  <c r="U285" i="2" s="1"/>
  <c r="G293" i="2"/>
  <c r="U293" i="2" s="1"/>
  <c r="G301" i="2"/>
  <c r="U301" i="2" s="1"/>
  <c r="G309" i="2"/>
  <c r="U309" i="2" s="1"/>
  <c r="G317" i="2"/>
  <c r="U317" i="2" s="1"/>
  <c r="G325" i="2"/>
  <c r="U325" i="2" s="1"/>
  <c r="G333" i="2"/>
  <c r="U333" i="2" s="1"/>
  <c r="G341" i="2"/>
  <c r="U341" i="2" s="1"/>
  <c r="G349" i="2"/>
  <c r="U349" i="2" s="1"/>
  <c r="G357" i="2"/>
  <c r="U357" i="2" s="1"/>
  <c r="G365" i="2"/>
  <c r="U365" i="2" s="1"/>
  <c r="G373" i="2"/>
  <c r="U373" i="2" s="1"/>
  <c r="G381" i="2"/>
  <c r="U381" i="2" s="1"/>
  <c r="G392" i="2"/>
  <c r="U392" i="2" s="1"/>
  <c r="G402" i="2"/>
  <c r="U402" i="2" s="1"/>
  <c r="G413" i="2"/>
  <c r="U413" i="2" s="1"/>
  <c r="G428" i="2"/>
  <c r="U428" i="2" s="1"/>
  <c r="G444" i="2"/>
  <c r="U444" i="2" s="1"/>
  <c r="G460" i="2"/>
  <c r="U460" i="2" s="1"/>
  <c r="G476" i="2"/>
  <c r="U476" i="2" s="1"/>
  <c r="G492" i="2"/>
  <c r="U492" i="2" s="1"/>
  <c r="G508" i="2"/>
  <c r="U508" i="2" s="1"/>
  <c r="G524" i="2"/>
  <c r="U524" i="2" s="1"/>
  <c r="G540" i="2"/>
  <c r="U540" i="2" s="1"/>
  <c r="G556" i="2"/>
  <c r="U556" i="2" s="1"/>
  <c r="G572" i="2"/>
  <c r="U572" i="2" s="1"/>
  <c r="G590" i="2"/>
  <c r="U590" i="2" s="1"/>
  <c r="G622" i="2"/>
  <c r="U622" i="2" s="1"/>
  <c r="G654" i="2"/>
  <c r="U654" i="2" s="1"/>
  <c r="G691" i="2"/>
  <c r="U691" i="2" s="1"/>
  <c r="G734" i="2"/>
  <c r="U734" i="2" s="1"/>
  <c r="G777" i="2"/>
  <c r="U777" i="2" s="1"/>
  <c r="G819" i="2"/>
  <c r="U819" i="2" s="1"/>
  <c r="G862" i="2"/>
  <c r="U862" i="2" s="1"/>
  <c r="G905" i="2"/>
  <c r="U905" i="2" s="1"/>
  <c r="G947" i="2"/>
  <c r="U947" i="2" s="1"/>
  <c r="G990" i="2"/>
  <c r="U990" i="2" s="1"/>
  <c r="G22" i="2"/>
  <c r="U22" i="2" s="1"/>
  <c r="G30" i="2"/>
  <c r="U30" i="2" s="1"/>
  <c r="G38" i="2"/>
  <c r="U38" i="2" s="1"/>
  <c r="G46" i="2"/>
  <c r="U46" i="2" s="1"/>
  <c r="G54" i="2"/>
  <c r="U54" i="2" s="1"/>
  <c r="G62" i="2"/>
  <c r="U62" i="2" s="1"/>
  <c r="G70" i="2"/>
  <c r="U70" i="2" s="1"/>
  <c r="G78" i="2"/>
  <c r="U78" i="2" s="1"/>
  <c r="G86" i="2"/>
  <c r="U86" i="2" s="1"/>
  <c r="G94" i="2"/>
  <c r="U94" i="2" s="1"/>
  <c r="G102" i="2"/>
  <c r="U102" i="2" s="1"/>
  <c r="G110" i="2"/>
  <c r="U110" i="2" s="1"/>
  <c r="G118" i="2"/>
  <c r="U118" i="2" s="1"/>
  <c r="G126" i="2"/>
  <c r="U126" i="2" s="1"/>
  <c r="G134" i="2"/>
  <c r="U134" i="2" s="1"/>
  <c r="G142" i="2"/>
  <c r="U142" i="2" s="1"/>
  <c r="G150" i="2"/>
  <c r="U150" i="2" s="1"/>
  <c r="G158" i="2"/>
  <c r="U158" i="2" s="1"/>
  <c r="G166" i="2"/>
  <c r="U166" i="2" s="1"/>
  <c r="G174" i="2"/>
  <c r="U174" i="2" s="1"/>
  <c r="G182" i="2"/>
  <c r="U182" i="2" s="1"/>
  <c r="G190" i="2"/>
  <c r="U190" i="2" s="1"/>
  <c r="G198" i="2"/>
  <c r="U198" i="2" s="1"/>
  <c r="G206" i="2"/>
  <c r="U206" i="2" s="1"/>
  <c r="G214" i="2"/>
  <c r="U214" i="2" s="1"/>
  <c r="G222" i="2"/>
  <c r="U222" i="2" s="1"/>
  <c r="G230" i="2"/>
  <c r="U230" i="2" s="1"/>
  <c r="G238" i="2"/>
  <c r="U238" i="2" s="1"/>
  <c r="G246" i="2"/>
  <c r="U246" i="2" s="1"/>
  <c r="G254" i="2"/>
  <c r="U254" i="2" s="1"/>
  <c r="G262" i="2"/>
  <c r="U262" i="2" s="1"/>
  <c r="G270" i="2"/>
  <c r="U270" i="2" s="1"/>
  <c r="G278" i="2"/>
  <c r="U278" i="2" s="1"/>
  <c r="G286" i="2"/>
  <c r="U286" i="2" s="1"/>
  <c r="G294" i="2"/>
  <c r="U294" i="2" s="1"/>
  <c r="G302" i="2"/>
  <c r="U302" i="2" s="1"/>
  <c r="G310" i="2"/>
  <c r="U310" i="2" s="1"/>
  <c r="G318" i="2"/>
  <c r="U318" i="2" s="1"/>
  <c r="G326" i="2"/>
  <c r="U326" i="2" s="1"/>
  <c r="G334" i="2"/>
  <c r="U334" i="2" s="1"/>
  <c r="G342" i="2"/>
  <c r="U342" i="2" s="1"/>
  <c r="G350" i="2"/>
  <c r="U350" i="2" s="1"/>
  <c r="G358" i="2"/>
  <c r="U358" i="2" s="1"/>
  <c r="G366" i="2"/>
  <c r="U366" i="2" s="1"/>
  <c r="G374" i="2"/>
  <c r="U374" i="2" s="1"/>
  <c r="G382" i="2"/>
  <c r="U382" i="2" s="1"/>
  <c r="G393" i="2"/>
  <c r="U393" i="2" s="1"/>
  <c r="G404" i="2"/>
  <c r="U404" i="2" s="1"/>
  <c r="G414" i="2"/>
  <c r="U414" i="2" s="1"/>
  <c r="G429" i="2"/>
  <c r="U429" i="2" s="1"/>
  <c r="G445" i="2"/>
  <c r="U445" i="2" s="1"/>
  <c r="G461" i="2"/>
  <c r="U461" i="2" s="1"/>
  <c r="G477" i="2"/>
  <c r="U477" i="2" s="1"/>
  <c r="G493" i="2"/>
  <c r="U493" i="2" s="1"/>
  <c r="G509" i="2"/>
  <c r="U509" i="2" s="1"/>
  <c r="G525" i="2"/>
  <c r="U525" i="2" s="1"/>
  <c r="G541" i="2"/>
  <c r="U541" i="2" s="1"/>
  <c r="G557" i="2"/>
  <c r="U557" i="2" s="1"/>
  <c r="G573" i="2"/>
  <c r="U573" i="2" s="1"/>
  <c r="G591" i="2"/>
  <c r="U591" i="2" s="1"/>
  <c r="G623" i="2"/>
  <c r="U623" i="2" s="1"/>
  <c r="G655" i="2"/>
  <c r="U655" i="2" s="1"/>
  <c r="G693" i="2"/>
  <c r="U693" i="2" s="1"/>
  <c r="G735" i="2"/>
  <c r="U735" i="2" s="1"/>
  <c r="G778" i="2"/>
  <c r="U778" i="2" s="1"/>
  <c r="G821" i="2"/>
  <c r="U821" i="2" s="1"/>
  <c r="G863" i="2"/>
  <c r="U863" i="2" s="1"/>
  <c r="G906" i="2"/>
  <c r="U906" i="2" s="1"/>
  <c r="G949" i="2"/>
  <c r="U949" i="2" s="1"/>
  <c r="R11" i="2"/>
  <c r="G1008" i="2"/>
  <c r="U1008" i="2" s="1"/>
  <c r="G1004" i="2"/>
  <c r="U1004" i="2" s="1"/>
  <c r="G1000" i="2"/>
  <c r="U1000" i="2" s="1"/>
  <c r="G996" i="2"/>
  <c r="U996" i="2" s="1"/>
  <c r="G992" i="2"/>
  <c r="U992" i="2" s="1"/>
  <c r="G988" i="2"/>
  <c r="U988" i="2" s="1"/>
  <c r="G984" i="2"/>
  <c r="U984" i="2" s="1"/>
  <c r="G980" i="2"/>
  <c r="U980" i="2" s="1"/>
  <c r="G976" i="2"/>
  <c r="U976" i="2" s="1"/>
  <c r="G972" i="2"/>
  <c r="U972" i="2" s="1"/>
  <c r="G968" i="2"/>
  <c r="U968" i="2" s="1"/>
  <c r="G964" i="2"/>
  <c r="U964" i="2" s="1"/>
  <c r="G960" i="2"/>
  <c r="U960" i="2" s="1"/>
  <c r="G956" i="2"/>
  <c r="U956" i="2" s="1"/>
  <c r="G952" i="2"/>
  <c r="U952" i="2" s="1"/>
  <c r="G948" i="2"/>
  <c r="U948" i="2" s="1"/>
  <c r="G944" i="2"/>
  <c r="U944" i="2" s="1"/>
  <c r="G940" i="2"/>
  <c r="U940" i="2" s="1"/>
  <c r="G936" i="2"/>
  <c r="U936" i="2" s="1"/>
  <c r="G932" i="2"/>
  <c r="U932" i="2" s="1"/>
  <c r="G928" i="2"/>
  <c r="U928" i="2" s="1"/>
  <c r="G924" i="2"/>
  <c r="U924" i="2" s="1"/>
  <c r="G920" i="2"/>
  <c r="U920" i="2" s="1"/>
  <c r="G916" i="2"/>
  <c r="U916" i="2" s="1"/>
  <c r="G912" i="2"/>
  <c r="U912" i="2" s="1"/>
  <c r="G908" i="2"/>
  <c r="U908" i="2" s="1"/>
  <c r="G904" i="2"/>
  <c r="U904" i="2" s="1"/>
  <c r="G900" i="2"/>
  <c r="U900" i="2" s="1"/>
  <c r="G896" i="2"/>
  <c r="U896" i="2" s="1"/>
  <c r="G892" i="2"/>
  <c r="U892" i="2" s="1"/>
  <c r="G888" i="2"/>
  <c r="U888" i="2" s="1"/>
  <c r="G884" i="2"/>
  <c r="U884" i="2" s="1"/>
  <c r="G880" i="2"/>
  <c r="U880" i="2" s="1"/>
  <c r="G876" i="2"/>
  <c r="U876" i="2" s="1"/>
  <c r="G872" i="2"/>
  <c r="U872" i="2" s="1"/>
  <c r="G868" i="2"/>
  <c r="U868" i="2" s="1"/>
  <c r="G864" i="2"/>
  <c r="U864" i="2" s="1"/>
  <c r="G860" i="2"/>
  <c r="U860" i="2" s="1"/>
  <c r="G856" i="2"/>
  <c r="U856" i="2" s="1"/>
  <c r="G852" i="2"/>
  <c r="U852" i="2" s="1"/>
  <c r="G848" i="2"/>
  <c r="U848" i="2" s="1"/>
  <c r="G844" i="2"/>
  <c r="U844" i="2" s="1"/>
  <c r="G840" i="2"/>
  <c r="U840" i="2" s="1"/>
  <c r="G836" i="2"/>
  <c r="U836" i="2" s="1"/>
  <c r="G832" i="2"/>
  <c r="U832" i="2" s="1"/>
  <c r="G828" i="2"/>
  <c r="U828" i="2" s="1"/>
  <c r="G824" i="2"/>
  <c r="U824" i="2" s="1"/>
  <c r="G820" i="2"/>
  <c r="U820" i="2" s="1"/>
  <c r="G816" i="2"/>
  <c r="U816" i="2" s="1"/>
  <c r="G812" i="2"/>
  <c r="U812" i="2" s="1"/>
  <c r="G808" i="2"/>
  <c r="U808" i="2" s="1"/>
  <c r="G804" i="2"/>
  <c r="U804" i="2" s="1"/>
  <c r="G800" i="2"/>
  <c r="U800" i="2" s="1"/>
  <c r="G796" i="2"/>
  <c r="U796" i="2" s="1"/>
  <c r="G792" i="2"/>
  <c r="U792" i="2" s="1"/>
  <c r="G788" i="2"/>
  <c r="U788" i="2" s="1"/>
  <c r="G784" i="2"/>
  <c r="U784" i="2" s="1"/>
  <c r="G780" i="2"/>
  <c r="U780" i="2" s="1"/>
  <c r="G776" i="2"/>
  <c r="U776" i="2" s="1"/>
  <c r="G772" i="2"/>
  <c r="U772" i="2" s="1"/>
  <c r="G768" i="2"/>
  <c r="U768" i="2" s="1"/>
  <c r="G764" i="2"/>
  <c r="U764" i="2" s="1"/>
  <c r="G760" i="2"/>
  <c r="U760" i="2" s="1"/>
  <c r="G756" i="2"/>
  <c r="U756" i="2" s="1"/>
  <c r="G752" i="2"/>
  <c r="U752" i="2" s="1"/>
  <c r="G748" i="2"/>
  <c r="U748" i="2" s="1"/>
  <c r="G744" i="2"/>
  <c r="U744" i="2" s="1"/>
  <c r="G740" i="2"/>
  <c r="U740" i="2" s="1"/>
  <c r="G736" i="2"/>
  <c r="U736" i="2" s="1"/>
  <c r="G732" i="2"/>
  <c r="U732" i="2" s="1"/>
  <c r="G728" i="2"/>
  <c r="U728" i="2" s="1"/>
  <c r="G724" i="2"/>
  <c r="U724" i="2" s="1"/>
  <c r="G720" i="2"/>
  <c r="U720" i="2" s="1"/>
  <c r="G716" i="2"/>
  <c r="U716" i="2" s="1"/>
  <c r="G712" i="2"/>
  <c r="U712" i="2" s="1"/>
  <c r="G708" i="2"/>
  <c r="U708" i="2" s="1"/>
  <c r="G704" i="2"/>
  <c r="U704" i="2" s="1"/>
  <c r="G700" i="2"/>
  <c r="U700" i="2" s="1"/>
  <c r="G696" i="2"/>
  <c r="U696" i="2" s="1"/>
  <c r="G692" i="2"/>
  <c r="U692" i="2" s="1"/>
  <c r="G688" i="2"/>
  <c r="U688" i="2" s="1"/>
  <c r="G684" i="2"/>
  <c r="U684" i="2" s="1"/>
  <c r="G680" i="2"/>
  <c r="U680" i="2" s="1"/>
  <c r="G676" i="2"/>
  <c r="U676" i="2" s="1"/>
  <c r="G672" i="2"/>
  <c r="U672" i="2" s="1"/>
  <c r="G1010" i="2"/>
  <c r="U1010" i="2" s="1"/>
  <c r="G1005" i="2"/>
  <c r="U1005" i="2" s="1"/>
  <c r="G999" i="2"/>
  <c r="U999" i="2" s="1"/>
  <c r="G994" i="2"/>
  <c r="U994" i="2" s="1"/>
  <c r="G989" i="2"/>
  <c r="U989" i="2" s="1"/>
  <c r="G983" i="2"/>
  <c r="U983" i="2" s="1"/>
  <c r="G978" i="2"/>
  <c r="U978" i="2" s="1"/>
  <c r="G973" i="2"/>
  <c r="U973" i="2" s="1"/>
  <c r="G967" i="2"/>
  <c r="U967" i="2" s="1"/>
  <c r="G962" i="2"/>
  <c r="U962" i="2" s="1"/>
  <c r="G957" i="2"/>
  <c r="U957" i="2" s="1"/>
  <c r="G951" i="2"/>
  <c r="U951" i="2" s="1"/>
  <c r="G946" i="2"/>
  <c r="U946" i="2" s="1"/>
  <c r="G941" i="2"/>
  <c r="U941" i="2" s="1"/>
  <c r="G935" i="2"/>
  <c r="U935" i="2" s="1"/>
  <c r="G930" i="2"/>
  <c r="U930" i="2" s="1"/>
  <c r="G925" i="2"/>
  <c r="U925" i="2" s="1"/>
  <c r="G919" i="2"/>
  <c r="U919" i="2" s="1"/>
  <c r="G914" i="2"/>
  <c r="U914" i="2" s="1"/>
  <c r="G909" i="2"/>
  <c r="U909" i="2" s="1"/>
  <c r="G903" i="2"/>
  <c r="U903" i="2" s="1"/>
  <c r="G898" i="2"/>
  <c r="U898" i="2" s="1"/>
  <c r="G893" i="2"/>
  <c r="U893" i="2" s="1"/>
  <c r="G887" i="2"/>
  <c r="U887" i="2" s="1"/>
  <c r="G882" i="2"/>
  <c r="U882" i="2" s="1"/>
  <c r="G877" i="2"/>
  <c r="U877" i="2" s="1"/>
  <c r="G871" i="2"/>
  <c r="U871" i="2" s="1"/>
  <c r="G866" i="2"/>
  <c r="U866" i="2" s="1"/>
  <c r="G861" i="2"/>
  <c r="U861" i="2" s="1"/>
  <c r="G855" i="2"/>
  <c r="U855" i="2" s="1"/>
  <c r="G850" i="2"/>
  <c r="U850" i="2" s="1"/>
  <c r="G845" i="2"/>
  <c r="U845" i="2" s="1"/>
  <c r="G839" i="2"/>
  <c r="U839" i="2" s="1"/>
  <c r="G834" i="2"/>
  <c r="U834" i="2" s="1"/>
  <c r="G829" i="2"/>
  <c r="U829" i="2" s="1"/>
  <c r="G823" i="2"/>
  <c r="U823" i="2" s="1"/>
  <c r="G818" i="2"/>
  <c r="U818" i="2" s="1"/>
  <c r="G813" i="2"/>
  <c r="U813" i="2" s="1"/>
  <c r="G807" i="2"/>
  <c r="U807" i="2" s="1"/>
  <c r="G802" i="2"/>
  <c r="U802" i="2" s="1"/>
  <c r="G797" i="2"/>
  <c r="U797" i="2" s="1"/>
  <c r="G791" i="2"/>
  <c r="U791" i="2" s="1"/>
  <c r="G786" i="2"/>
  <c r="U786" i="2" s="1"/>
  <c r="G781" i="2"/>
  <c r="U781" i="2" s="1"/>
  <c r="G775" i="2"/>
  <c r="U775" i="2" s="1"/>
  <c r="G770" i="2"/>
  <c r="U770" i="2" s="1"/>
  <c r="G765" i="2"/>
  <c r="U765" i="2" s="1"/>
  <c r="G759" i="2"/>
  <c r="U759" i="2" s="1"/>
  <c r="G754" i="2"/>
  <c r="U754" i="2" s="1"/>
  <c r="G749" i="2"/>
  <c r="U749" i="2" s="1"/>
  <c r="G743" i="2"/>
  <c r="U743" i="2" s="1"/>
  <c r="G738" i="2"/>
  <c r="U738" i="2" s="1"/>
  <c r="G733" i="2"/>
  <c r="U733" i="2" s="1"/>
  <c r="G727" i="2"/>
  <c r="U727" i="2" s="1"/>
  <c r="G722" i="2"/>
  <c r="U722" i="2" s="1"/>
  <c r="G717" i="2"/>
  <c r="U717" i="2" s="1"/>
  <c r="G711" i="2"/>
  <c r="U711" i="2" s="1"/>
  <c r="G706" i="2"/>
  <c r="U706" i="2" s="1"/>
  <c r="G701" i="2"/>
  <c r="U701" i="2" s="1"/>
  <c r="G695" i="2"/>
  <c r="U695" i="2" s="1"/>
  <c r="G690" i="2"/>
  <c r="U690" i="2" s="1"/>
  <c r="G685" i="2"/>
  <c r="U685" i="2" s="1"/>
  <c r="G679" i="2"/>
  <c r="U679" i="2" s="1"/>
  <c r="G674" i="2"/>
  <c r="U674" i="2" s="1"/>
  <c r="G669" i="2"/>
  <c r="U669" i="2" s="1"/>
  <c r="G665" i="2"/>
  <c r="U665" i="2" s="1"/>
  <c r="G661" i="2"/>
  <c r="U661" i="2" s="1"/>
  <c r="G657" i="2"/>
  <c r="U657" i="2" s="1"/>
  <c r="G653" i="2"/>
  <c r="U653" i="2" s="1"/>
  <c r="G649" i="2"/>
  <c r="U649" i="2" s="1"/>
  <c r="G645" i="2"/>
  <c r="U645" i="2" s="1"/>
  <c r="G641" i="2"/>
  <c r="U641" i="2" s="1"/>
  <c r="G637" i="2"/>
  <c r="U637" i="2" s="1"/>
  <c r="G633" i="2"/>
  <c r="U633" i="2" s="1"/>
  <c r="G629" i="2"/>
  <c r="U629" i="2" s="1"/>
  <c r="G625" i="2"/>
  <c r="U625" i="2" s="1"/>
  <c r="G621" i="2"/>
  <c r="U621" i="2" s="1"/>
  <c r="G617" i="2"/>
  <c r="U617" i="2" s="1"/>
  <c r="G613" i="2"/>
  <c r="U613" i="2" s="1"/>
  <c r="G609" i="2"/>
  <c r="U609" i="2" s="1"/>
  <c r="G605" i="2"/>
  <c r="U605" i="2" s="1"/>
  <c r="G601" i="2"/>
  <c r="U601" i="2" s="1"/>
  <c r="G597" i="2"/>
  <c r="U597" i="2" s="1"/>
  <c r="G593" i="2"/>
  <c r="U593" i="2" s="1"/>
  <c r="G589" i="2"/>
  <c r="U589" i="2" s="1"/>
  <c r="G1009" i="2"/>
  <c r="U1009" i="2" s="1"/>
  <c r="G1003" i="2"/>
  <c r="U1003" i="2" s="1"/>
  <c r="G998" i="2"/>
  <c r="U998" i="2" s="1"/>
  <c r="G993" i="2"/>
  <c r="U993" i="2" s="1"/>
  <c r="G987" i="2"/>
  <c r="U987" i="2" s="1"/>
  <c r="G982" i="2"/>
  <c r="U982" i="2" s="1"/>
  <c r="G977" i="2"/>
  <c r="U977" i="2" s="1"/>
  <c r="G971" i="2"/>
  <c r="U971" i="2" s="1"/>
  <c r="G966" i="2"/>
  <c r="U966" i="2" s="1"/>
  <c r="G961" i="2"/>
  <c r="U961" i="2" s="1"/>
  <c r="G955" i="2"/>
  <c r="U955" i="2" s="1"/>
  <c r="G950" i="2"/>
  <c r="U950" i="2" s="1"/>
  <c r="G945" i="2"/>
  <c r="U945" i="2" s="1"/>
  <c r="G939" i="2"/>
  <c r="U939" i="2" s="1"/>
  <c r="G934" i="2"/>
  <c r="U934" i="2" s="1"/>
  <c r="G929" i="2"/>
  <c r="U929" i="2" s="1"/>
  <c r="G923" i="2"/>
  <c r="U923" i="2" s="1"/>
  <c r="G918" i="2"/>
  <c r="U918" i="2" s="1"/>
  <c r="G913" i="2"/>
  <c r="U913" i="2" s="1"/>
  <c r="G907" i="2"/>
  <c r="U907" i="2" s="1"/>
  <c r="G902" i="2"/>
  <c r="U902" i="2" s="1"/>
  <c r="G897" i="2"/>
  <c r="U897" i="2" s="1"/>
  <c r="G891" i="2"/>
  <c r="U891" i="2" s="1"/>
  <c r="G886" i="2"/>
  <c r="U886" i="2" s="1"/>
  <c r="G881" i="2"/>
  <c r="U881" i="2" s="1"/>
  <c r="G875" i="2"/>
  <c r="U875" i="2" s="1"/>
  <c r="G870" i="2"/>
  <c r="U870" i="2" s="1"/>
  <c r="G865" i="2"/>
  <c r="U865" i="2" s="1"/>
  <c r="G859" i="2"/>
  <c r="U859" i="2" s="1"/>
  <c r="G854" i="2"/>
  <c r="U854" i="2" s="1"/>
  <c r="G849" i="2"/>
  <c r="U849" i="2" s="1"/>
  <c r="G843" i="2"/>
  <c r="U843" i="2" s="1"/>
  <c r="G838" i="2"/>
  <c r="U838" i="2" s="1"/>
  <c r="G833" i="2"/>
  <c r="U833" i="2" s="1"/>
  <c r="G827" i="2"/>
  <c r="U827" i="2" s="1"/>
  <c r="G822" i="2"/>
  <c r="U822" i="2" s="1"/>
  <c r="G817" i="2"/>
  <c r="U817" i="2" s="1"/>
  <c r="G811" i="2"/>
  <c r="U811" i="2" s="1"/>
  <c r="G806" i="2"/>
  <c r="U806" i="2" s="1"/>
  <c r="G801" i="2"/>
  <c r="U801" i="2" s="1"/>
  <c r="G795" i="2"/>
  <c r="U795" i="2" s="1"/>
  <c r="G790" i="2"/>
  <c r="U790" i="2" s="1"/>
  <c r="G785" i="2"/>
  <c r="U785" i="2" s="1"/>
  <c r="G779" i="2"/>
  <c r="U779" i="2" s="1"/>
  <c r="G774" i="2"/>
  <c r="U774" i="2" s="1"/>
  <c r="G769" i="2"/>
  <c r="U769" i="2" s="1"/>
  <c r="G763" i="2"/>
  <c r="U763" i="2" s="1"/>
  <c r="G758" i="2"/>
  <c r="U758" i="2" s="1"/>
  <c r="G753" i="2"/>
  <c r="U753" i="2" s="1"/>
  <c r="G747" i="2"/>
  <c r="U747" i="2" s="1"/>
  <c r="G742" i="2"/>
  <c r="U742" i="2" s="1"/>
  <c r="G737" i="2"/>
  <c r="U737" i="2" s="1"/>
  <c r="G731" i="2"/>
  <c r="U731" i="2" s="1"/>
  <c r="G726" i="2"/>
  <c r="U726" i="2" s="1"/>
  <c r="G721" i="2"/>
  <c r="U721" i="2" s="1"/>
  <c r="G715" i="2"/>
  <c r="U715" i="2" s="1"/>
  <c r="G710" i="2"/>
  <c r="U710" i="2" s="1"/>
  <c r="G705" i="2"/>
  <c r="U705" i="2" s="1"/>
  <c r="G699" i="2"/>
  <c r="U699" i="2" s="1"/>
  <c r="G694" i="2"/>
  <c r="U694" i="2" s="1"/>
  <c r="G689" i="2"/>
  <c r="U689" i="2" s="1"/>
  <c r="G683" i="2"/>
  <c r="U683" i="2" s="1"/>
  <c r="G678" i="2"/>
  <c r="U678" i="2" s="1"/>
  <c r="G673" i="2"/>
  <c r="U673" i="2" s="1"/>
  <c r="G668" i="2"/>
  <c r="U668" i="2" s="1"/>
  <c r="G664" i="2"/>
  <c r="U664" i="2" s="1"/>
  <c r="G660" i="2"/>
  <c r="U660" i="2" s="1"/>
  <c r="G656" i="2"/>
  <c r="U656" i="2" s="1"/>
  <c r="G652" i="2"/>
  <c r="U652" i="2" s="1"/>
  <c r="G648" i="2"/>
  <c r="U648" i="2" s="1"/>
  <c r="G644" i="2"/>
  <c r="U644" i="2" s="1"/>
  <c r="G640" i="2"/>
  <c r="U640" i="2" s="1"/>
  <c r="G636" i="2"/>
  <c r="U636" i="2" s="1"/>
  <c r="G632" i="2"/>
  <c r="U632" i="2" s="1"/>
  <c r="G628" i="2"/>
  <c r="U628" i="2" s="1"/>
  <c r="G624" i="2"/>
  <c r="U624" i="2" s="1"/>
  <c r="G620" i="2"/>
  <c r="U620" i="2" s="1"/>
  <c r="G616" i="2"/>
  <c r="U616" i="2" s="1"/>
  <c r="G612" i="2"/>
  <c r="U612" i="2" s="1"/>
  <c r="G608" i="2"/>
  <c r="U608" i="2" s="1"/>
  <c r="G604" i="2"/>
  <c r="U604" i="2" s="1"/>
  <c r="G600" i="2"/>
  <c r="U600" i="2" s="1"/>
  <c r="G596" i="2"/>
  <c r="U596" i="2" s="1"/>
  <c r="G592" i="2"/>
  <c r="U592" i="2" s="1"/>
  <c r="G588" i="2"/>
  <c r="U588" i="2" s="1"/>
  <c r="G1007" i="2"/>
  <c r="U1007" i="2" s="1"/>
  <c r="G997" i="2"/>
  <c r="U997" i="2" s="1"/>
  <c r="G986" i="2"/>
  <c r="U986" i="2" s="1"/>
  <c r="G975" i="2"/>
  <c r="U975" i="2" s="1"/>
  <c r="G965" i="2"/>
  <c r="U965" i="2" s="1"/>
  <c r="G954" i="2"/>
  <c r="U954" i="2" s="1"/>
  <c r="G943" i="2"/>
  <c r="U943" i="2" s="1"/>
  <c r="G933" i="2"/>
  <c r="U933" i="2" s="1"/>
  <c r="G922" i="2"/>
  <c r="U922" i="2" s="1"/>
  <c r="G911" i="2"/>
  <c r="U911" i="2" s="1"/>
  <c r="G901" i="2"/>
  <c r="U901" i="2" s="1"/>
  <c r="G890" i="2"/>
  <c r="U890" i="2" s="1"/>
  <c r="G879" i="2"/>
  <c r="U879" i="2" s="1"/>
  <c r="G869" i="2"/>
  <c r="U869" i="2" s="1"/>
  <c r="G858" i="2"/>
  <c r="U858" i="2" s="1"/>
  <c r="G847" i="2"/>
  <c r="U847" i="2" s="1"/>
  <c r="G837" i="2"/>
  <c r="U837" i="2" s="1"/>
  <c r="G826" i="2"/>
  <c r="U826" i="2" s="1"/>
  <c r="G815" i="2"/>
  <c r="U815" i="2" s="1"/>
  <c r="G805" i="2"/>
  <c r="U805" i="2" s="1"/>
  <c r="G794" i="2"/>
  <c r="U794" i="2" s="1"/>
  <c r="G783" i="2"/>
  <c r="U783" i="2" s="1"/>
  <c r="G773" i="2"/>
  <c r="U773" i="2" s="1"/>
  <c r="G762" i="2"/>
  <c r="U762" i="2" s="1"/>
  <c r="G751" i="2"/>
  <c r="U751" i="2" s="1"/>
  <c r="G741" i="2"/>
  <c r="U741" i="2" s="1"/>
  <c r="G730" i="2"/>
  <c r="U730" i="2" s="1"/>
  <c r="G719" i="2"/>
  <c r="U719" i="2" s="1"/>
  <c r="G709" i="2"/>
  <c r="U709" i="2" s="1"/>
  <c r="G698" i="2"/>
  <c r="U698" i="2" s="1"/>
  <c r="G687" i="2"/>
  <c r="U687" i="2" s="1"/>
  <c r="G677" i="2"/>
  <c r="U677" i="2" s="1"/>
  <c r="G667" i="2"/>
  <c r="U667" i="2" s="1"/>
  <c r="G659" i="2"/>
  <c r="U659" i="2" s="1"/>
  <c r="G651" i="2"/>
  <c r="U651" i="2" s="1"/>
  <c r="G643" i="2"/>
  <c r="U643" i="2" s="1"/>
  <c r="G635" i="2"/>
  <c r="U635" i="2" s="1"/>
  <c r="G627" i="2"/>
  <c r="U627" i="2" s="1"/>
  <c r="G619" i="2"/>
  <c r="U619" i="2" s="1"/>
  <c r="G611" i="2"/>
  <c r="U611" i="2" s="1"/>
  <c r="G603" i="2"/>
  <c r="U603" i="2" s="1"/>
  <c r="G595" i="2"/>
  <c r="U595" i="2" s="1"/>
  <c r="G587" i="2"/>
  <c r="U587" i="2" s="1"/>
  <c r="G583" i="2"/>
  <c r="U583" i="2" s="1"/>
  <c r="G579" i="2"/>
  <c r="U579" i="2" s="1"/>
  <c r="G575" i="2"/>
  <c r="U575" i="2" s="1"/>
  <c r="G571" i="2"/>
  <c r="U571" i="2" s="1"/>
  <c r="G567" i="2"/>
  <c r="U567" i="2" s="1"/>
  <c r="G563" i="2"/>
  <c r="U563" i="2" s="1"/>
  <c r="G559" i="2"/>
  <c r="U559" i="2" s="1"/>
  <c r="G555" i="2"/>
  <c r="U555" i="2" s="1"/>
  <c r="G551" i="2"/>
  <c r="U551" i="2" s="1"/>
  <c r="G547" i="2"/>
  <c r="U547" i="2" s="1"/>
  <c r="G543" i="2"/>
  <c r="U543" i="2" s="1"/>
  <c r="G539" i="2"/>
  <c r="U539" i="2" s="1"/>
  <c r="G535" i="2"/>
  <c r="U535" i="2" s="1"/>
  <c r="G531" i="2"/>
  <c r="U531" i="2" s="1"/>
  <c r="G527" i="2"/>
  <c r="U527" i="2" s="1"/>
  <c r="G523" i="2"/>
  <c r="U523" i="2" s="1"/>
  <c r="G519" i="2"/>
  <c r="U519" i="2" s="1"/>
  <c r="G515" i="2"/>
  <c r="U515" i="2" s="1"/>
  <c r="G511" i="2"/>
  <c r="U511" i="2" s="1"/>
  <c r="G507" i="2"/>
  <c r="U507" i="2" s="1"/>
  <c r="G503" i="2"/>
  <c r="U503" i="2" s="1"/>
  <c r="G499" i="2"/>
  <c r="U499" i="2" s="1"/>
  <c r="G495" i="2"/>
  <c r="U495" i="2" s="1"/>
  <c r="G491" i="2"/>
  <c r="U491" i="2" s="1"/>
  <c r="G487" i="2"/>
  <c r="U487" i="2" s="1"/>
  <c r="G483" i="2"/>
  <c r="U483" i="2" s="1"/>
  <c r="G479" i="2"/>
  <c r="U479" i="2" s="1"/>
  <c r="G475" i="2"/>
  <c r="U475" i="2" s="1"/>
  <c r="G471" i="2"/>
  <c r="U471" i="2" s="1"/>
  <c r="G467" i="2"/>
  <c r="U467" i="2" s="1"/>
  <c r="G463" i="2"/>
  <c r="U463" i="2" s="1"/>
  <c r="G459" i="2"/>
  <c r="U459" i="2" s="1"/>
  <c r="G455" i="2"/>
  <c r="U455" i="2" s="1"/>
  <c r="G451" i="2"/>
  <c r="U451" i="2" s="1"/>
  <c r="G447" i="2"/>
  <c r="U447" i="2" s="1"/>
  <c r="G443" i="2"/>
  <c r="U443" i="2" s="1"/>
  <c r="G439" i="2"/>
  <c r="U439" i="2" s="1"/>
  <c r="G435" i="2"/>
  <c r="U435" i="2" s="1"/>
  <c r="G431" i="2"/>
  <c r="U431" i="2" s="1"/>
  <c r="G427" i="2"/>
  <c r="U427" i="2" s="1"/>
  <c r="G423" i="2"/>
  <c r="U423" i="2" s="1"/>
  <c r="G419" i="2"/>
  <c r="U419" i="2" s="1"/>
  <c r="G415" i="2"/>
  <c r="U415" i="2" s="1"/>
  <c r="G411" i="2"/>
  <c r="U411" i="2" s="1"/>
  <c r="G407" i="2"/>
  <c r="U407" i="2" s="1"/>
  <c r="G403" i="2"/>
  <c r="U403" i="2" s="1"/>
  <c r="G399" i="2"/>
  <c r="U399" i="2" s="1"/>
  <c r="G395" i="2"/>
  <c r="U395" i="2" s="1"/>
  <c r="G391" i="2"/>
  <c r="U391" i="2" s="1"/>
  <c r="G387" i="2"/>
  <c r="U387" i="2" s="1"/>
  <c r="G383" i="2"/>
  <c r="U383" i="2" s="1"/>
  <c r="G1006" i="2"/>
  <c r="U1006" i="2" s="1"/>
  <c r="G995" i="2"/>
  <c r="U995" i="2" s="1"/>
  <c r="G985" i="2"/>
  <c r="U985" i="2" s="1"/>
  <c r="G974" i="2"/>
  <c r="U974" i="2" s="1"/>
  <c r="G963" i="2"/>
  <c r="U963" i="2" s="1"/>
  <c r="G953" i="2"/>
  <c r="U953" i="2" s="1"/>
  <c r="G942" i="2"/>
  <c r="U942" i="2" s="1"/>
  <c r="G931" i="2"/>
  <c r="U931" i="2" s="1"/>
  <c r="G921" i="2"/>
  <c r="U921" i="2" s="1"/>
  <c r="G910" i="2"/>
  <c r="U910" i="2" s="1"/>
  <c r="G899" i="2"/>
  <c r="U899" i="2" s="1"/>
  <c r="G889" i="2"/>
  <c r="U889" i="2" s="1"/>
  <c r="G878" i="2"/>
  <c r="U878" i="2" s="1"/>
  <c r="G867" i="2"/>
  <c r="U867" i="2" s="1"/>
  <c r="G857" i="2"/>
  <c r="U857" i="2" s="1"/>
  <c r="G846" i="2"/>
  <c r="U846" i="2" s="1"/>
  <c r="G835" i="2"/>
  <c r="U835" i="2" s="1"/>
  <c r="G825" i="2"/>
  <c r="U825" i="2" s="1"/>
  <c r="G814" i="2"/>
  <c r="U814" i="2" s="1"/>
  <c r="G803" i="2"/>
  <c r="U803" i="2" s="1"/>
  <c r="G793" i="2"/>
  <c r="U793" i="2" s="1"/>
  <c r="G782" i="2"/>
  <c r="U782" i="2" s="1"/>
  <c r="G771" i="2"/>
  <c r="U771" i="2" s="1"/>
  <c r="G761" i="2"/>
  <c r="U761" i="2" s="1"/>
  <c r="G750" i="2"/>
  <c r="U750" i="2" s="1"/>
  <c r="G739" i="2"/>
  <c r="U739" i="2" s="1"/>
  <c r="G729" i="2"/>
  <c r="U729" i="2" s="1"/>
  <c r="G718" i="2"/>
  <c r="U718" i="2" s="1"/>
  <c r="G707" i="2"/>
  <c r="U707" i="2" s="1"/>
  <c r="G697" i="2"/>
  <c r="U697" i="2" s="1"/>
  <c r="G686" i="2"/>
  <c r="U686" i="2" s="1"/>
  <c r="G675" i="2"/>
  <c r="U675" i="2" s="1"/>
  <c r="G666" i="2"/>
  <c r="U666" i="2" s="1"/>
  <c r="G658" i="2"/>
  <c r="U658" i="2" s="1"/>
  <c r="G650" i="2"/>
  <c r="U650" i="2" s="1"/>
  <c r="G642" i="2"/>
  <c r="U642" i="2" s="1"/>
  <c r="G634" i="2"/>
  <c r="U634" i="2" s="1"/>
  <c r="G626" i="2"/>
  <c r="U626" i="2" s="1"/>
  <c r="G618" i="2"/>
  <c r="U618" i="2" s="1"/>
  <c r="G610" i="2"/>
  <c r="U610" i="2" s="1"/>
  <c r="G602" i="2"/>
  <c r="U602" i="2" s="1"/>
  <c r="G594" i="2"/>
  <c r="U594" i="2" s="1"/>
  <c r="G586" i="2"/>
  <c r="U586" i="2" s="1"/>
  <c r="G582" i="2"/>
  <c r="U582" i="2" s="1"/>
  <c r="G578" i="2"/>
  <c r="U578" i="2" s="1"/>
  <c r="G574" i="2"/>
  <c r="U574" i="2" s="1"/>
  <c r="G570" i="2"/>
  <c r="U570" i="2" s="1"/>
  <c r="G566" i="2"/>
  <c r="U566" i="2" s="1"/>
  <c r="G562" i="2"/>
  <c r="U562" i="2" s="1"/>
  <c r="G558" i="2"/>
  <c r="U558" i="2" s="1"/>
  <c r="G554" i="2"/>
  <c r="U554" i="2" s="1"/>
  <c r="G550" i="2"/>
  <c r="U550" i="2" s="1"/>
  <c r="G546" i="2"/>
  <c r="U546" i="2" s="1"/>
  <c r="G542" i="2"/>
  <c r="U542" i="2" s="1"/>
  <c r="G538" i="2"/>
  <c r="U538" i="2" s="1"/>
  <c r="G534" i="2"/>
  <c r="U534" i="2" s="1"/>
  <c r="G530" i="2"/>
  <c r="U530" i="2" s="1"/>
  <c r="G526" i="2"/>
  <c r="U526" i="2" s="1"/>
  <c r="G522" i="2"/>
  <c r="U522" i="2" s="1"/>
  <c r="G518" i="2"/>
  <c r="U518" i="2" s="1"/>
  <c r="G514" i="2"/>
  <c r="U514" i="2" s="1"/>
  <c r="G510" i="2"/>
  <c r="U510" i="2" s="1"/>
  <c r="G506" i="2"/>
  <c r="U506" i="2" s="1"/>
  <c r="G502" i="2"/>
  <c r="U502" i="2" s="1"/>
  <c r="G498" i="2"/>
  <c r="U498" i="2" s="1"/>
  <c r="G494" i="2"/>
  <c r="U494" i="2" s="1"/>
  <c r="G490" i="2"/>
  <c r="U490" i="2" s="1"/>
  <c r="G486" i="2"/>
  <c r="U486" i="2" s="1"/>
  <c r="G482" i="2"/>
  <c r="U482" i="2" s="1"/>
  <c r="G478" i="2"/>
  <c r="U478" i="2" s="1"/>
  <c r="G474" i="2"/>
  <c r="U474" i="2" s="1"/>
  <c r="G470" i="2"/>
  <c r="U470" i="2" s="1"/>
  <c r="G466" i="2"/>
  <c r="U466" i="2" s="1"/>
  <c r="G462" i="2"/>
  <c r="U462" i="2" s="1"/>
  <c r="G458" i="2"/>
  <c r="U458" i="2" s="1"/>
  <c r="G454" i="2"/>
  <c r="U454" i="2" s="1"/>
  <c r="G450" i="2"/>
  <c r="U450" i="2" s="1"/>
  <c r="G446" i="2"/>
  <c r="U446" i="2" s="1"/>
  <c r="G442" i="2"/>
  <c r="U442" i="2" s="1"/>
  <c r="G438" i="2"/>
  <c r="U438" i="2" s="1"/>
  <c r="G434" i="2"/>
  <c r="U434" i="2" s="1"/>
  <c r="G430" i="2"/>
  <c r="U430" i="2" s="1"/>
  <c r="G426" i="2"/>
  <c r="U426" i="2" s="1"/>
  <c r="G422" i="2"/>
  <c r="U422" i="2" s="1"/>
  <c r="G418" i="2"/>
  <c r="U418" i="2" s="1"/>
  <c r="G19" i="2"/>
  <c r="H19" i="2" s="1"/>
  <c r="G23" i="2"/>
  <c r="U23" i="2" s="1"/>
  <c r="G27" i="2"/>
  <c r="U27" i="2" s="1"/>
  <c r="G31" i="2"/>
  <c r="U31" i="2" s="1"/>
  <c r="G35" i="2"/>
  <c r="U35" i="2" s="1"/>
  <c r="G39" i="2"/>
  <c r="U39" i="2" s="1"/>
  <c r="G43" i="2"/>
  <c r="U43" i="2" s="1"/>
  <c r="G47" i="2"/>
  <c r="U47" i="2" s="1"/>
  <c r="G51" i="2"/>
  <c r="U51" i="2" s="1"/>
  <c r="G55" i="2"/>
  <c r="U55" i="2" s="1"/>
  <c r="G59" i="2"/>
  <c r="U59" i="2" s="1"/>
  <c r="G63" i="2"/>
  <c r="U63" i="2" s="1"/>
  <c r="G67" i="2"/>
  <c r="U67" i="2" s="1"/>
  <c r="G71" i="2"/>
  <c r="U71" i="2" s="1"/>
  <c r="G75" i="2"/>
  <c r="U75" i="2" s="1"/>
  <c r="G79" i="2"/>
  <c r="U79" i="2" s="1"/>
  <c r="G83" i="2"/>
  <c r="U83" i="2" s="1"/>
  <c r="G87" i="2"/>
  <c r="U87" i="2" s="1"/>
  <c r="G91" i="2"/>
  <c r="U91" i="2" s="1"/>
  <c r="G95" i="2"/>
  <c r="U95" i="2" s="1"/>
  <c r="G99" i="2"/>
  <c r="U99" i="2" s="1"/>
  <c r="G103" i="2"/>
  <c r="U103" i="2" s="1"/>
  <c r="G107" i="2"/>
  <c r="U107" i="2" s="1"/>
  <c r="G111" i="2"/>
  <c r="U111" i="2" s="1"/>
  <c r="G115" i="2"/>
  <c r="U115" i="2" s="1"/>
  <c r="G119" i="2"/>
  <c r="U119" i="2" s="1"/>
  <c r="G123" i="2"/>
  <c r="U123" i="2" s="1"/>
  <c r="G127" i="2"/>
  <c r="U127" i="2" s="1"/>
  <c r="G131" i="2"/>
  <c r="U131" i="2" s="1"/>
  <c r="G135" i="2"/>
  <c r="U135" i="2" s="1"/>
  <c r="G139" i="2"/>
  <c r="U139" i="2" s="1"/>
  <c r="G143" i="2"/>
  <c r="U143" i="2" s="1"/>
  <c r="G147" i="2"/>
  <c r="U147" i="2" s="1"/>
  <c r="G151" i="2"/>
  <c r="U151" i="2" s="1"/>
  <c r="G155" i="2"/>
  <c r="U155" i="2" s="1"/>
  <c r="G159" i="2"/>
  <c r="U159" i="2" s="1"/>
  <c r="G163" i="2"/>
  <c r="U163" i="2" s="1"/>
  <c r="G167" i="2"/>
  <c r="U167" i="2" s="1"/>
  <c r="G171" i="2"/>
  <c r="U171" i="2" s="1"/>
  <c r="G175" i="2"/>
  <c r="U175" i="2" s="1"/>
  <c r="G179" i="2"/>
  <c r="U179" i="2" s="1"/>
  <c r="G183" i="2"/>
  <c r="U183" i="2" s="1"/>
  <c r="G187" i="2"/>
  <c r="U187" i="2" s="1"/>
  <c r="G191" i="2"/>
  <c r="U191" i="2" s="1"/>
  <c r="G195" i="2"/>
  <c r="U195" i="2" s="1"/>
  <c r="G199" i="2"/>
  <c r="U199" i="2" s="1"/>
  <c r="G203" i="2"/>
  <c r="U203" i="2" s="1"/>
  <c r="G207" i="2"/>
  <c r="U207" i="2" s="1"/>
  <c r="G211" i="2"/>
  <c r="U211" i="2" s="1"/>
  <c r="G219" i="2"/>
  <c r="U219" i="2" s="1"/>
  <c r="G223" i="2"/>
  <c r="U223" i="2" s="1"/>
  <c r="G227" i="2"/>
  <c r="U227" i="2" s="1"/>
  <c r="G231" i="2"/>
  <c r="U231" i="2" s="1"/>
  <c r="G235" i="2"/>
  <c r="U235" i="2" s="1"/>
  <c r="G239" i="2"/>
  <c r="U239" i="2" s="1"/>
  <c r="G243" i="2"/>
  <c r="U243" i="2" s="1"/>
  <c r="G247" i="2"/>
  <c r="U247" i="2" s="1"/>
  <c r="G251" i="2"/>
  <c r="U251" i="2" s="1"/>
  <c r="G255" i="2"/>
  <c r="U255" i="2" s="1"/>
  <c r="G259" i="2"/>
  <c r="U259" i="2" s="1"/>
  <c r="G263" i="2"/>
  <c r="U263" i="2" s="1"/>
  <c r="G267" i="2"/>
  <c r="U267" i="2" s="1"/>
  <c r="G271" i="2"/>
  <c r="U271" i="2" s="1"/>
  <c r="G275" i="2"/>
  <c r="U275" i="2" s="1"/>
  <c r="G279" i="2"/>
  <c r="U279" i="2" s="1"/>
  <c r="G283" i="2"/>
  <c r="U283" i="2" s="1"/>
  <c r="G287" i="2"/>
  <c r="U287" i="2" s="1"/>
  <c r="G291" i="2"/>
  <c r="U291" i="2" s="1"/>
  <c r="G295" i="2"/>
  <c r="U295" i="2" s="1"/>
  <c r="G299" i="2"/>
  <c r="U299" i="2" s="1"/>
  <c r="G303" i="2"/>
  <c r="U303" i="2" s="1"/>
  <c r="G307" i="2"/>
  <c r="U307" i="2" s="1"/>
  <c r="G311" i="2"/>
  <c r="U311" i="2" s="1"/>
  <c r="G315" i="2"/>
  <c r="U315" i="2" s="1"/>
  <c r="G319" i="2"/>
  <c r="U319" i="2" s="1"/>
  <c r="G323" i="2"/>
  <c r="U323" i="2" s="1"/>
  <c r="G327" i="2"/>
  <c r="U327" i="2" s="1"/>
  <c r="G331" i="2"/>
  <c r="U331" i="2" s="1"/>
  <c r="G335" i="2"/>
  <c r="U335" i="2" s="1"/>
  <c r="G339" i="2"/>
  <c r="U339" i="2" s="1"/>
  <c r="G343" i="2"/>
  <c r="U343" i="2" s="1"/>
  <c r="G347" i="2"/>
  <c r="U347" i="2" s="1"/>
  <c r="G351" i="2"/>
  <c r="U351" i="2" s="1"/>
  <c r="G355" i="2"/>
  <c r="U355" i="2" s="1"/>
  <c r="G359" i="2"/>
  <c r="U359" i="2" s="1"/>
  <c r="G363" i="2"/>
  <c r="U363" i="2" s="1"/>
  <c r="G367" i="2"/>
  <c r="U367" i="2" s="1"/>
  <c r="G371" i="2"/>
  <c r="U371" i="2" s="1"/>
  <c r="G375" i="2"/>
  <c r="U375" i="2" s="1"/>
  <c r="G379" i="2"/>
  <c r="U379" i="2" s="1"/>
  <c r="G384" i="2"/>
  <c r="U384" i="2" s="1"/>
  <c r="G389" i="2"/>
  <c r="U389" i="2" s="1"/>
  <c r="G394" i="2"/>
  <c r="U394" i="2" s="1"/>
  <c r="G400" i="2"/>
  <c r="U400" i="2" s="1"/>
  <c r="G405" i="2"/>
  <c r="U405" i="2" s="1"/>
  <c r="G410" i="2"/>
  <c r="U410" i="2" s="1"/>
  <c r="G416" i="2"/>
  <c r="U416" i="2" s="1"/>
  <c r="G424" i="2"/>
  <c r="U424" i="2" s="1"/>
  <c r="G432" i="2"/>
  <c r="U432" i="2" s="1"/>
  <c r="G440" i="2"/>
  <c r="U440" i="2" s="1"/>
  <c r="G448" i="2"/>
  <c r="U448" i="2" s="1"/>
  <c r="G456" i="2"/>
  <c r="U456" i="2" s="1"/>
  <c r="G464" i="2"/>
  <c r="U464" i="2" s="1"/>
  <c r="G472" i="2"/>
  <c r="U472" i="2" s="1"/>
  <c r="G480" i="2"/>
  <c r="U480" i="2" s="1"/>
  <c r="G488" i="2"/>
  <c r="U488" i="2" s="1"/>
  <c r="G496" i="2"/>
  <c r="U496" i="2" s="1"/>
  <c r="G504" i="2"/>
  <c r="U504" i="2" s="1"/>
  <c r="G512" i="2"/>
  <c r="U512" i="2" s="1"/>
  <c r="G520" i="2"/>
  <c r="U520" i="2" s="1"/>
  <c r="G528" i="2"/>
  <c r="U528" i="2" s="1"/>
  <c r="G536" i="2"/>
  <c r="U536" i="2" s="1"/>
  <c r="G544" i="2"/>
  <c r="U544" i="2" s="1"/>
  <c r="G552" i="2"/>
  <c r="U552" i="2" s="1"/>
  <c r="G560" i="2"/>
  <c r="U560" i="2" s="1"/>
  <c r="G568" i="2"/>
  <c r="U568" i="2" s="1"/>
  <c r="G576" i="2"/>
  <c r="U576" i="2" s="1"/>
  <c r="G584" i="2"/>
  <c r="U584" i="2" s="1"/>
  <c r="G598" i="2"/>
  <c r="U598" i="2" s="1"/>
  <c r="G614" i="2"/>
  <c r="U614" i="2" s="1"/>
  <c r="G630" i="2"/>
  <c r="U630" i="2" s="1"/>
  <c r="G646" i="2"/>
  <c r="U646" i="2" s="1"/>
  <c r="G662" i="2"/>
  <c r="U662" i="2" s="1"/>
  <c r="G681" i="2"/>
  <c r="U681" i="2" s="1"/>
  <c r="G702" i="2"/>
  <c r="U702" i="2" s="1"/>
  <c r="G723" i="2"/>
  <c r="U723" i="2" s="1"/>
  <c r="G745" i="2"/>
  <c r="U745" i="2" s="1"/>
  <c r="G766" i="2"/>
  <c r="U766" i="2" s="1"/>
  <c r="G787" i="2"/>
  <c r="U787" i="2" s="1"/>
  <c r="G809" i="2"/>
  <c r="U809" i="2" s="1"/>
  <c r="G830" i="2"/>
  <c r="U830" i="2" s="1"/>
  <c r="G851" i="2"/>
  <c r="U851" i="2" s="1"/>
  <c r="G873" i="2"/>
  <c r="U873" i="2" s="1"/>
  <c r="G894" i="2"/>
  <c r="U894" i="2" s="1"/>
  <c r="G915" i="2"/>
  <c r="U915" i="2" s="1"/>
  <c r="G937" i="2"/>
  <c r="U937" i="2" s="1"/>
  <c r="G958" i="2"/>
  <c r="U958" i="2" s="1"/>
  <c r="G979" i="2"/>
  <c r="U979" i="2" s="1"/>
  <c r="G1001" i="2"/>
  <c r="U1001" i="2" s="1"/>
  <c r="G215" i="2"/>
  <c r="U215" i="2" s="1"/>
  <c r="G20" i="2"/>
  <c r="U20" i="2" s="1"/>
  <c r="G24" i="2"/>
  <c r="U24" i="2" s="1"/>
  <c r="G28" i="2"/>
  <c r="U28" i="2" s="1"/>
  <c r="G32" i="2"/>
  <c r="U32" i="2" s="1"/>
  <c r="G36" i="2"/>
  <c r="U36" i="2" s="1"/>
  <c r="G40" i="2"/>
  <c r="U40" i="2" s="1"/>
  <c r="G44" i="2"/>
  <c r="U44" i="2" s="1"/>
  <c r="G48" i="2"/>
  <c r="U48" i="2" s="1"/>
  <c r="G52" i="2"/>
  <c r="U52" i="2" s="1"/>
  <c r="G56" i="2"/>
  <c r="U56" i="2" s="1"/>
  <c r="G60" i="2"/>
  <c r="U60" i="2" s="1"/>
  <c r="G64" i="2"/>
  <c r="U64" i="2" s="1"/>
  <c r="G68" i="2"/>
  <c r="U68" i="2" s="1"/>
  <c r="G72" i="2"/>
  <c r="U72" i="2" s="1"/>
  <c r="G76" i="2"/>
  <c r="U76" i="2" s="1"/>
  <c r="G80" i="2"/>
  <c r="U80" i="2" s="1"/>
  <c r="G84" i="2"/>
  <c r="U84" i="2" s="1"/>
  <c r="G88" i="2"/>
  <c r="U88" i="2" s="1"/>
  <c r="G92" i="2"/>
  <c r="U92" i="2" s="1"/>
  <c r="G96" i="2"/>
  <c r="U96" i="2" s="1"/>
  <c r="G100" i="2"/>
  <c r="U100" i="2" s="1"/>
  <c r="G104" i="2"/>
  <c r="U104" i="2" s="1"/>
  <c r="G108" i="2"/>
  <c r="U108" i="2" s="1"/>
  <c r="G112" i="2"/>
  <c r="U112" i="2" s="1"/>
  <c r="G116" i="2"/>
  <c r="U116" i="2" s="1"/>
  <c r="G120" i="2"/>
  <c r="U120" i="2" s="1"/>
  <c r="G124" i="2"/>
  <c r="U124" i="2" s="1"/>
  <c r="G128" i="2"/>
  <c r="U128" i="2" s="1"/>
  <c r="G132" i="2"/>
  <c r="U132" i="2" s="1"/>
  <c r="G136" i="2"/>
  <c r="U136" i="2" s="1"/>
  <c r="G140" i="2"/>
  <c r="U140" i="2" s="1"/>
  <c r="G144" i="2"/>
  <c r="U144" i="2" s="1"/>
  <c r="G148" i="2"/>
  <c r="U148" i="2" s="1"/>
  <c r="G152" i="2"/>
  <c r="U152" i="2" s="1"/>
  <c r="G156" i="2"/>
  <c r="U156" i="2" s="1"/>
  <c r="G160" i="2"/>
  <c r="U160" i="2" s="1"/>
  <c r="G164" i="2"/>
  <c r="U164" i="2" s="1"/>
  <c r="G168" i="2"/>
  <c r="U168" i="2" s="1"/>
  <c r="G172" i="2"/>
  <c r="U172" i="2" s="1"/>
  <c r="G176" i="2"/>
  <c r="U176" i="2" s="1"/>
  <c r="G180" i="2"/>
  <c r="U180" i="2" s="1"/>
  <c r="G184" i="2"/>
  <c r="U184" i="2" s="1"/>
  <c r="G188" i="2"/>
  <c r="U188" i="2" s="1"/>
  <c r="G192" i="2"/>
  <c r="U192" i="2" s="1"/>
  <c r="G196" i="2"/>
  <c r="U196" i="2" s="1"/>
  <c r="G200" i="2"/>
  <c r="U200" i="2" s="1"/>
  <c r="G204" i="2"/>
  <c r="U204" i="2" s="1"/>
  <c r="G208" i="2"/>
  <c r="U208" i="2" s="1"/>
  <c r="G212" i="2"/>
  <c r="U212" i="2" s="1"/>
  <c r="G216" i="2"/>
  <c r="U216" i="2" s="1"/>
  <c r="G220" i="2"/>
  <c r="U220" i="2" s="1"/>
  <c r="G224" i="2"/>
  <c r="U224" i="2" s="1"/>
  <c r="G228" i="2"/>
  <c r="U228" i="2" s="1"/>
  <c r="G232" i="2"/>
  <c r="U232" i="2" s="1"/>
  <c r="G236" i="2"/>
  <c r="U236" i="2" s="1"/>
  <c r="G240" i="2"/>
  <c r="U240" i="2" s="1"/>
  <c r="G244" i="2"/>
  <c r="U244" i="2" s="1"/>
  <c r="G248" i="2"/>
  <c r="U248" i="2" s="1"/>
  <c r="G252" i="2"/>
  <c r="U252" i="2" s="1"/>
  <c r="G256" i="2"/>
  <c r="U256" i="2" s="1"/>
  <c r="G260" i="2"/>
  <c r="U260" i="2" s="1"/>
  <c r="G264" i="2"/>
  <c r="U264" i="2" s="1"/>
  <c r="G268" i="2"/>
  <c r="U268" i="2" s="1"/>
  <c r="G272" i="2"/>
  <c r="U272" i="2" s="1"/>
  <c r="G276" i="2"/>
  <c r="U276" i="2" s="1"/>
  <c r="G280" i="2"/>
  <c r="U280" i="2" s="1"/>
  <c r="G284" i="2"/>
  <c r="U284" i="2" s="1"/>
  <c r="G288" i="2"/>
  <c r="U288" i="2" s="1"/>
  <c r="G292" i="2"/>
  <c r="U292" i="2" s="1"/>
  <c r="G296" i="2"/>
  <c r="U296" i="2" s="1"/>
  <c r="G300" i="2"/>
  <c r="U300" i="2" s="1"/>
  <c r="G304" i="2"/>
  <c r="U304" i="2" s="1"/>
  <c r="G308" i="2"/>
  <c r="U308" i="2" s="1"/>
  <c r="G312" i="2"/>
  <c r="U312" i="2" s="1"/>
  <c r="G316" i="2"/>
  <c r="U316" i="2" s="1"/>
  <c r="G320" i="2"/>
  <c r="U320" i="2" s="1"/>
  <c r="G324" i="2"/>
  <c r="U324" i="2" s="1"/>
  <c r="G328" i="2"/>
  <c r="U328" i="2" s="1"/>
  <c r="G332" i="2"/>
  <c r="U332" i="2" s="1"/>
  <c r="G336" i="2"/>
  <c r="U336" i="2" s="1"/>
  <c r="G340" i="2"/>
  <c r="U340" i="2" s="1"/>
  <c r="G344" i="2"/>
  <c r="U344" i="2" s="1"/>
  <c r="G348" i="2"/>
  <c r="U348" i="2" s="1"/>
  <c r="G352" i="2"/>
  <c r="U352" i="2" s="1"/>
  <c r="G356" i="2"/>
  <c r="U356" i="2" s="1"/>
  <c r="G360" i="2"/>
  <c r="U360" i="2" s="1"/>
  <c r="G364" i="2"/>
  <c r="U364" i="2" s="1"/>
  <c r="G368" i="2"/>
  <c r="U368" i="2" s="1"/>
  <c r="G372" i="2"/>
  <c r="U372" i="2" s="1"/>
  <c r="G376" i="2"/>
  <c r="U376" i="2" s="1"/>
  <c r="G380" i="2"/>
  <c r="U380" i="2" s="1"/>
  <c r="G385" i="2"/>
  <c r="U385" i="2" s="1"/>
  <c r="G390" i="2"/>
  <c r="U390" i="2" s="1"/>
  <c r="G396" i="2"/>
  <c r="U396" i="2" s="1"/>
  <c r="G401" i="2"/>
  <c r="U401" i="2" s="1"/>
  <c r="G406" i="2"/>
  <c r="U406" i="2" s="1"/>
  <c r="G412" i="2"/>
  <c r="U412" i="2" s="1"/>
  <c r="G417" i="2"/>
  <c r="U417" i="2" s="1"/>
  <c r="G425" i="2"/>
  <c r="U425" i="2" s="1"/>
  <c r="G433" i="2"/>
  <c r="U433" i="2" s="1"/>
  <c r="G441" i="2"/>
  <c r="U441" i="2" s="1"/>
  <c r="G449" i="2"/>
  <c r="U449" i="2" s="1"/>
  <c r="G457" i="2"/>
  <c r="U457" i="2" s="1"/>
  <c r="G465" i="2"/>
  <c r="U465" i="2" s="1"/>
  <c r="G473" i="2"/>
  <c r="U473" i="2" s="1"/>
  <c r="G481" i="2"/>
  <c r="U481" i="2" s="1"/>
  <c r="G489" i="2"/>
  <c r="U489" i="2" s="1"/>
  <c r="G497" i="2"/>
  <c r="U497" i="2" s="1"/>
  <c r="G505" i="2"/>
  <c r="U505" i="2" s="1"/>
  <c r="G513" i="2"/>
  <c r="U513" i="2" s="1"/>
  <c r="G521" i="2"/>
  <c r="U521" i="2" s="1"/>
  <c r="G529" i="2"/>
  <c r="U529" i="2" s="1"/>
  <c r="G537" i="2"/>
  <c r="U537" i="2" s="1"/>
  <c r="G545" i="2"/>
  <c r="U545" i="2" s="1"/>
  <c r="G553" i="2"/>
  <c r="U553" i="2" s="1"/>
  <c r="G561" i="2"/>
  <c r="U561" i="2" s="1"/>
  <c r="G569" i="2"/>
  <c r="U569" i="2" s="1"/>
  <c r="G577" i="2"/>
  <c r="U577" i="2" s="1"/>
  <c r="G585" i="2"/>
  <c r="U585" i="2" s="1"/>
  <c r="G599" i="2"/>
  <c r="U599" i="2" s="1"/>
  <c r="G615" i="2"/>
  <c r="U615" i="2" s="1"/>
  <c r="G631" i="2"/>
  <c r="U631" i="2" s="1"/>
  <c r="G647" i="2"/>
  <c r="U647" i="2" s="1"/>
  <c r="G663" i="2"/>
  <c r="U663" i="2" s="1"/>
  <c r="G682" i="2"/>
  <c r="U682" i="2" s="1"/>
  <c r="G703" i="2"/>
  <c r="U703" i="2" s="1"/>
  <c r="G725" i="2"/>
  <c r="U725" i="2" s="1"/>
  <c r="G746" i="2"/>
  <c r="U746" i="2" s="1"/>
  <c r="G767" i="2"/>
  <c r="U767" i="2" s="1"/>
  <c r="G789" i="2"/>
  <c r="U789" i="2" s="1"/>
  <c r="G810" i="2"/>
  <c r="U810" i="2" s="1"/>
  <c r="G831" i="2"/>
  <c r="U831" i="2" s="1"/>
  <c r="G853" i="2"/>
  <c r="U853" i="2" s="1"/>
  <c r="G874" i="2"/>
  <c r="U874" i="2" s="1"/>
  <c r="G895" i="2"/>
  <c r="U895" i="2" s="1"/>
  <c r="G917" i="2"/>
  <c r="U917" i="2" s="1"/>
  <c r="G938" i="2"/>
  <c r="U938" i="2" s="1"/>
  <c r="G959" i="2"/>
  <c r="U959" i="2" s="1"/>
  <c r="G981" i="2"/>
  <c r="U981" i="2" s="1"/>
  <c r="G1002" i="2"/>
  <c r="U1002" i="2" s="1"/>
  <c r="R12" i="2"/>
  <c r="T12" i="2"/>
  <c r="T11" i="2"/>
  <c r="BA6" i="3" l="1"/>
  <c r="CZ3" i="3"/>
  <c r="G17" i="2"/>
  <c r="H17" i="2" s="1"/>
  <c r="G15" i="2"/>
  <c r="H15" i="2" s="1"/>
  <c r="Z19" i="2"/>
  <c r="AA19" i="2" s="1"/>
  <c r="G16" i="2"/>
  <c r="H16" i="2" s="1"/>
  <c r="Z18" i="2"/>
  <c r="AA18" i="2" s="1"/>
  <c r="Z17" i="2"/>
  <c r="AA17" i="2" s="1"/>
  <c r="Z16" i="2"/>
  <c r="AA16" i="2" s="1"/>
  <c r="Z15" i="2"/>
  <c r="AA15" i="2" s="1"/>
  <c r="P2" i="3"/>
  <c r="BA10" i="3"/>
  <c r="G14" i="2"/>
  <c r="H14" i="2" s="1"/>
  <c r="Z14" i="2"/>
  <c r="AA14" i="2" s="1"/>
  <c r="S14" i="2"/>
  <c r="Z13" i="2"/>
  <c r="Z11" i="2"/>
  <c r="Z12" i="2"/>
  <c r="BA7" i="3"/>
  <c r="BE10" i="3" s="1"/>
  <c r="S13" i="2"/>
  <c r="S11" i="2"/>
  <c r="G13" i="2"/>
  <c r="H13" i="2" s="1"/>
  <c r="G12" i="2"/>
  <c r="S12" i="2"/>
  <c r="G11" i="2"/>
  <c r="DC11" i="3" l="1"/>
  <c r="DB11" i="3" s="1"/>
  <c r="DC7" i="3"/>
  <c r="DB7" i="3" s="1"/>
  <c r="CZ7" i="3" s="1"/>
  <c r="DC8" i="3"/>
  <c r="DC10" i="3"/>
  <c r="DB10" i="3" s="1"/>
  <c r="DC9" i="3"/>
  <c r="DB9" i="3" s="1"/>
  <c r="CZ9" i="3" s="1"/>
  <c r="DC4" i="3"/>
  <c r="BK10" i="3"/>
  <c r="U18" i="2"/>
  <c r="AC19" i="2"/>
  <c r="AF19" i="2" s="1"/>
  <c r="U19" i="2"/>
  <c r="AC18" i="2"/>
  <c r="AF18" i="2" s="1"/>
  <c r="U17" i="2"/>
  <c r="AC17" i="2"/>
  <c r="AF17" i="2" s="1"/>
  <c r="U15" i="2"/>
  <c r="U16" i="2"/>
  <c r="AC16" i="2"/>
  <c r="AF16" i="2" s="1"/>
  <c r="AC15" i="2"/>
  <c r="AF15" i="2" s="1"/>
  <c r="BA11" i="3"/>
  <c r="U14" i="2"/>
  <c r="AC14" i="2"/>
  <c r="AF14" i="2" s="1"/>
  <c r="AC12" i="2"/>
  <c r="AC13" i="2"/>
  <c r="AC11" i="2"/>
  <c r="AA12" i="2"/>
  <c r="AA13" i="2"/>
  <c r="AA11" i="2"/>
  <c r="C10" i="3"/>
  <c r="U13" i="2"/>
  <c r="H12" i="2"/>
  <c r="U12" i="2"/>
  <c r="H11" i="2"/>
  <c r="U11" i="2"/>
  <c r="CZ10" i="3" l="1"/>
  <c r="CZ11" i="3"/>
  <c r="DB8" i="3"/>
  <c r="CZ8" i="3" s="1"/>
  <c r="DB4" i="3"/>
  <c r="CZ4" i="3" s="1"/>
  <c r="DC5" i="3"/>
  <c r="L1003" i="2"/>
  <c r="L999" i="2"/>
  <c r="L995" i="2"/>
  <c r="L991" i="2"/>
  <c r="L987" i="2"/>
  <c r="L983" i="2"/>
  <c r="L979" i="2"/>
  <c r="L975" i="2"/>
  <c r="L971" i="2"/>
  <c r="L967" i="2"/>
  <c r="L963" i="2"/>
  <c r="L959" i="2"/>
  <c r="L955" i="2"/>
  <c r="L951" i="2"/>
  <c r="L947" i="2"/>
  <c r="L943" i="2"/>
  <c r="L939" i="2"/>
  <c r="L935" i="2"/>
  <c r="L931" i="2"/>
  <c r="L927" i="2"/>
  <c r="L923" i="2"/>
  <c r="L919" i="2"/>
  <c r="L915" i="2"/>
  <c r="L911" i="2"/>
  <c r="L907" i="2"/>
  <c r="L903" i="2"/>
  <c r="L899" i="2"/>
  <c r="L895" i="2"/>
  <c r="L891" i="2"/>
  <c r="L887" i="2"/>
  <c r="L883" i="2"/>
  <c r="L879" i="2"/>
  <c r="L875" i="2"/>
  <c r="L871" i="2"/>
  <c r="L867" i="2"/>
  <c r="L863" i="2"/>
  <c r="L859" i="2"/>
  <c r="L855" i="2"/>
  <c r="L851" i="2"/>
  <c r="L847" i="2"/>
  <c r="L843" i="2"/>
  <c r="L839" i="2"/>
  <c r="L835" i="2"/>
  <c r="L831" i="2"/>
  <c r="L827" i="2"/>
  <c r="L823" i="2"/>
  <c r="L819" i="2"/>
  <c r="L815" i="2"/>
  <c r="L811" i="2"/>
  <c r="L807" i="2"/>
  <c r="L803" i="2"/>
  <c r="L799" i="2"/>
  <c r="L795" i="2"/>
  <c r="L791" i="2"/>
  <c r="L787" i="2"/>
  <c r="L783" i="2"/>
  <c r="L779" i="2"/>
  <c r="L775" i="2"/>
  <c r="L771" i="2"/>
  <c r="L767" i="2"/>
  <c r="L763" i="2"/>
  <c r="L759" i="2"/>
  <c r="L755" i="2"/>
  <c r="L751" i="2"/>
  <c r="L747" i="2"/>
  <c r="L743" i="2"/>
  <c r="L739" i="2"/>
  <c r="L735" i="2"/>
  <c r="L1002" i="2"/>
  <c r="L998" i="2"/>
  <c r="L994" i="2"/>
  <c r="L990" i="2"/>
  <c r="L986" i="2"/>
  <c r="L982" i="2"/>
  <c r="L978" i="2"/>
  <c r="L974" i="2"/>
  <c r="L970" i="2"/>
  <c r="L966" i="2"/>
  <c r="L962" i="2"/>
  <c r="L958" i="2"/>
  <c r="L954" i="2"/>
  <c r="L950" i="2"/>
  <c r="L946" i="2"/>
  <c r="L942" i="2"/>
  <c r="L938" i="2"/>
  <c r="L934" i="2"/>
  <c r="L930" i="2"/>
  <c r="L926" i="2"/>
  <c r="L922" i="2"/>
  <c r="L918" i="2"/>
  <c r="L914" i="2"/>
  <c r="L910" i="2"/>
  <c r="L906" i="2"/>
  <c r="L902" i="2"/>
  <c r="L898" i="2"/>
  <c r="L894" i="2"/>
  <c r="L890" i="2"/>
  <c r="L886" i="2"/>
  <c r="L882" i="2"/>
  <c r="L878" i="2"/>
  <c r="L874" i="2"/>
  <c r="L870" i="2"/>
  <c r="L866" i="2"/>
  <c r="L862" i="2"/>
  <c r="L858" i="2"/>
  <c r="L854" i="2"/>
  <c r="L850" i="2"/>
  <c r="L846" i="2"/>
  <c r="L842" i="2"/>
  <c r="L838" i="2"/>
  <c r="L834" i="2"/>
  <c r="L830" i="2"/>
  <c r="L826" i="2"/>
  <c r="L822" i="2"/>
  <c r="L818" i="2"/>
  <c r="L814" i="2"/>
  <c r="L810" i="2"/>
  <c r="L806" i="2"/>
  <c r="L802" i="2"/>
  <c r="L798" i="2"/>
  <c r="L794" i="2"/>
  <c r="L790" i="2"/>
  <c r="L786" i="2"/>
  <c r="L782" i="2"/>
  <c r="L778" i="2"/>
  <c r="L774" i="2"/>
  <c r="L770" i="2"/>
  <c r="L766" i="2"/>
  <c r="L762" i="2"/>
  <c r="L758" i="2"/>
  <c r="L754" i="2"/>
  <c r="L750" i="2"/>
  <c r="L746" i="2"/>
  <c r="L742" i="2"/>
  <c r="L738" i="2"/>
  <c r="L734" i="2"/>
  <c r="L730" i="2"/>
  <c r="L726" i="2"/>
  <c r="L722" i="2"/>
  <c r="L718" i="2"/>
  <c r="L714" i="2"/>
  <c r="L710" i="2"/>
  <c r="L706" i="2"/>
  <c r="L702" i="2"/>
  <c r="L698" i="2"/>
  <c r="L694" i="2"/>
  <c r="L690" i="2"/>
  <c r="L686" i="2"/>
  <c r="L682" i="2"/>
  <c r="L678" i="2"/>
  <c r="L674" i="2"/>
  <c r="L670" i="2"/>
  <c r="L666" i="2"/>
  <c r="L1001" i="2"/>
  <c r="L993" i="2"/>
  <c r="L985" i="2"/>
  <c r="L977" i="2"/>
  <c r="L969" i="2"/>
  <c r="L961" i="2"/>
  <c r="L953" i="2"/>
  <c r="L945" i="2"/>
  <c r="L937" i="2"/>
  <c r="L929" i="2"/>
  <c r="L921" i="2"/>
  <c r="L913" i="2"/>
  <c r="L905" i="2"/>
  <c r="L897" i="2"/>
  <c r="L889" i="2"/>
  <c r="L881" i="2"/>
  <c r="L873" i="2"/>
  <c r="L865" i="2"/>
  <c r="L857" i="2"/>
  <c r="L849" i="2"/>
  <c r="L841" i="2"/>
  <c r="L833" i="2"/>
  <c r="L825" i="2"/>
  <c r="L817" i="2"/>
  <c r="L809" i="2"/>
  <c r="L801" i="2"/>
  <c r="L793" i="2"/>
  <c r="L785" i="2"/>
  <c r="L777" i="2"/>
  <c r="L769" i="2"/>
  <c r="L761" i="2"/>
  <c r="L753" i="2"/>
  <c r="L745" i="2"/>
  <c r="L737" i="2"/>
  <c r="L731" i="2"/>
  <c r="L725" i="2"/>
  <c r="L720" i="2"/>
  <c r="L715" i="2"/>
  <c r="L709" i="2"/>
  <c r="L704" i="2"/>
  <c r="L699" i="2"/>
  <c r="L693" i="2"/>
  <c r="L688" i="2"/>
  <c r="L683" i="2"/>
  <c r="L677" i="2"/>
  <c r="L672" i="2"/>
  <c r="L667" i="2"/>
  <c r="L662" i="2"/>
  <c r="L658" i="2"/>
  <c r="L654" i="2"/>
  <c r="L650" i="2"/>
  <c r="L646" i="2"/>
  <c r="L642" i="2"/>
  <c r="L638" i="2"/>
  <c r="L634" i="2"/>
  <c r="L630" i="2"/>
  <c r="L626" i="2"/>
  <c r="L622" i="2"/>
  <c r="L618" i="2"/>
  <c r="L614" i="2"/>
  <c r="L610" i="2"/>
  <c r="L606" i="2"/>
  <c r="L602" i="2"/>
  <c r="L598" i="2"/>
  <c r="L594" i="2"/>
  <c r="L590" i="2"/>
  <c r="L586" i="2"/>
  <c r="L582" i="2"/>
  <c r="L578" i="2"/>
  <c r="L574" i="2"/>
  <c r="L570" i="2"/>
  <c r="L566" i="2"/>
  <c r="L562" i="2"/>
  <c r="L558" i="2"/>
  <c r="L554" i="2"/>
  <c r="L550" i="2"/>
  <c r="L546" i="2"/>
  <c r="L542" i="2"/>
  <c r="L538" i="2"/>
  <c r="L534" i="2"/>
  <c r="L530" i="2"/>
  <c r="L526" i="2"/>
  <c r="L522" i="2"/>
  <c r="L518" i="2"/>
  <c r="L514" i="2"/>
  <c r="L1000" i="2"/>
  <c r="L989" i="2"/>
  <c r="L980" i="2"/>
  <c r="L968" i="2"/>
  <c r="L957" i="2"/>
  <c r="L948" i="2"/>
  <c r="L936" i="2"/>
  <c r="L925" i="2"/>
  <c r="L916" i="2"/>
  <c r="L904" i="2"/>
  <c r="L893" i="2"/>
  <c r="L884" i="2"/>
  <c r="L872" i="2"/>
  <c r="L861" i="2"/>
  <c r="L852" i="2"/>
  <c r="L840" i="2"/>
  <c r="L829" i="2"/>
  <c r="L820" i="2"/>
  <c r="L808" i="2"/>
  <c r="L797" i="2"/>
  <c r="L788" i="2"/>
  <c r="L776" i="2"/>
  <c r="L765" i="2"/>
  <c r="L756" i="2"/>
  <c r="L744" i="2"/>
  <c r="L733" i="2"/>
  <c r="L727" i="2"/>
  <c r="L719" i="2"/>
  <c r="L712" i="2"/>
  <c r="L705" i="2"/>
  <c r="L697" i="2"/>
  <c r="L691" i="2"/>
  <c r="L684" i="2"/>
  <c r="L676" i="2"/>
  <c r="L669" i="2"/>
  <c r="L663" i="2"/>
  <c r="L657" i="2"/>
  <c r="L652" i="2"/>
  <c r="L647" i="2"/>
  <c r="L641" i="2"/>
  <c r="L636" i="2"/>
  <c r="L631" i="2"/>
  <c r="L625" i="2"/>
  <c r="L620" i="2"/>
  <c r="L615" i="2"/>
  <c r="L609" i="2"/>
  <c r="L604" i="2"/>
  <c r="L599" i="2"/>
  <c r="L593" i="2"/>
  <c r="L588" i="2"/>
  <c r="L583" i="2"/>
  <c r="L577" i="2"/>
  <c r="L572" i="2"/>
  <c r="L567" i="2"/>
  <c r="L561" i="2"/>
  <c r="L556" i="2"/>
  <c r="L551" i="2"/>
  <c r="L545" i="2"/>
  <c r="L540" i="2"/>
  <c r="L535" i="2"/>
  <c r="L529" i="2"/>
  <c r="L524" i="2"/>
  <c r="L519" i="2"/>
  <c r="L513" i="2"/>
  <c r="L509" i="2"/>
  <c r="L505" i="2"/>
  <c r="L501" i="2"/>
  <c r="L497" i="2"/>
  <c r="L493" i="2"/>
  <c r="L489" i="2"/>
  <c r="L485" i="2"/>
  <c r="L481" i="2"/>
  <c r="L477" i="2"/>
  <c r="L473" i="2"/>
  <c r="L469" i="2"/>
  <c r="L465" i="2"/>
  <c r="L461" i="2"/>
  <c r="L457" i="2"/>
  <c r="L453" i="2"/>
  <c r="L449" i="2"/>
  <c r="L445" i="2"/>
  <c r="L441" i="2"/>
  <c r="L437" i="2"/>
  <c r="L433" i="2"/>
  <c r="L429" i="2"/>
  <c r="L425" i="2"/>
  <c r="L421" i="2"/>
  <c r="L417" i="2"/>
  <c r="L413" i="2"/>
  <c r="L409" i="2"/>
  <c r="L405" i="2"/>
  <c r="L401" i="2"/>
  <c r="L397" i="2"/>
  <c r="L393" i="2"/>
  <c r="L389" i="2"/>
  <c r="L385" i="2"/>
  <c r="L381" i="2"/>
  <c r="L377" i="2"/>
  <c r="L373" i="2"/>
  <c r="L369" i="2"/>
  <c r="L365" i="2"/>
  <c r="L361" i="2"/>
  <c r="L357" i="2"/>
  <c r="L353" i="2"/>
  <c r="L349" i="2"/>
  <c r="L345" i="2"/>
  <c r="L341" i="2"/>
  <c r="L337" i="2"/>
  <c r="L333" i="2"/>
  <c r="L329" i="2"/>
  <c r="L325" i="2"/>
  <c r="L321" i="2"/>
  <c r="L317" i="2"/>
  <c r="L313" i="2"/>
  <c r="L309" i="2"/>
  <c r="L305" i="2"/>
  <c r="L301" i="2"/>
  <c r="L297" i="2"/>
  <c r="L293" i="2"/>
  <c r="L289" i="2"/>
  <c r="L285" i="2"/>
  <c r="L281" i="2"/>
  <c r="L277" i="2"/>
  <c r="L273" i="2"/>
  <c r="L269" i="2"/>
  <c r="L265" i="2"/>
  <c r="L261" i="2"/>
  <c r="L257" i="2"/>
  <c r="L253" i="2"/>
  <c r="L249" i="2"/>
  <c r="L245" i="2"/>
  <c r="L241" i="2"/>
  <c r="L237" i="2"/>
  <c r="L233" i="2"/>
  <c r="L229" i="2"/>
  <c r="L225" i="2"/>
  <c r="L221" i="2"/>
  <c r="L217" i="2"/>
  <c r="L213" i="2"/>
  <c r="L209" i="2"/>
  <c r="L205" i="2"/>
  <c r="L201" i="2"/>
  <c r="L197" i="2"/>
  <c r="L193" i="2"/>
  <c r="L189" i="2"/>
  <c r="L185" i="2"/>
  <c r="L181" i="2"/>
  <c r="L177" i="2"/>
  <c r="L173" i="2"/>
  <c r="L169" i="2"/>
  <c r="L165" i="2"/>
  <c r="L161" i="2"/>
  <c r="L157" i="2"/>
  <c r="L153" i="2"/>
  <c r="L149" i="2"/>
  <c r="L145" i="2"/>
  <c r="L141" i="2"/>
  <c r="L137" i="2"/>
  <c r="L133" i="2"/>
  <c r="L129" i="2"/>
  <c r="L125" i="2"/>
  <c r="L121" i="2"/>
  <c r="L117" i="2"/>
  <c r="L113" i="2"/>
  <c r="L109" i="2"/>
  <c r="L105" i="2"/>
  <c r="L101" i="2"/>
  <c r="L97" i="2"/>
  <c r="L93" i="2"/>
  <c r="L89" i="2"/>
  <c r="L997" i="2"/>
  <c r="L988" i="2"/>
  <c r="L976" i="2"/>
  <c r="L965" i="2"/>
  <c r="L956" i="2"/>
  <c r="L944" i="2"/>
  <c r="L933" i="2"/>
  <c r="L924" i="2"/>
  <c r="L912" i="2"/>
  <c r="L901" i="2"/>
  <c r="L892" i="2"/>
  <c r="L880" i="2"/>
  <c r="L869" i="2"/>
  <c r="L860" i="2"/>
  <c r="L848" i="2"/>
  <c r="L837" i="2"/>
  <c r="L828" i="2"/>
  <c r="L816" i="2"/>
  <c r="L805" i="2"/>
  <c r="L796" i="2"/>
  <c r="L784" i="2"/>
  <c r="L773" i="2"/>
  <c r="L764" i="2"/>
  <c r="L752" i="2"/>
  <c r="L741" i="2"/>
  <c r="L732" i="2"/>
  <c r="L724" i="2"/>
  <c r="L717" i="2"/>
  <c r="L711" i="2"/>
  <c r="L703" i="2"/>
  <c r="L696" i="2"/>
  <c r="L689" i="2"/>
  <c r="L681" i="2"/>
  <c r="L675" i="2"/>
  <c r="L668" i="2"/>
  <c r="L661" i="2"/>
  <c r="L656" i="2"/>
  <c r="L651" i="2"/>
  <c r="L645" i="2"/>
  <c r="L640" i="2"/>
  <c r="L635" i="2"/>
  <c r="L629" i="2"/>
  <c r="L624" i="2"/>
  <c r="L619" i="2"/>
  <c r="L613" i="2"/>
  <c r="L608" i="2"/>
  <c r="L603" i="2"/>
  <c r="L597" i="2"/>
  <c r="L592" i="2"/>
  <c r="L587" i="2"/>
  <c r="L581" i="2"/>
  <c r="L576" i="2"/>
  <c r="L571" i="2"/>
  <c r="L565" i="2"/>
  <c r="L560" i="2"/>
  <c r="L555" i="2"/>
  <c r="L549" i="2"/>
  <c r="L544" i="2"/>
  <c r="L539" i="2"/>
  <c r="L533" i="2"/>
  <c r="L528" i="2"/>
  <c r="L523" i="2"/>
  <c r="L517" i="2"/>
  <c r="L512" i="2"/>
  <c r="L508" i="2"/>
  <c r="L504" i="2"/>
  <c r="L500" i="2"/>
  <c r="L496" i="2"/>
  <c r="L492" i="2"/>
  <c r="L488" i="2"/>
  <c r="L484" i="2"/>
  <c r="L480" i="2"/>
  <c r="L476" i="2"/>
  <c r="L472" i="2"/>
  <c r="L468" i="2"/>
  <c r="L464" i="2"/>
  <c r="L460" i="2"/>
  <c r="L456" i="2"/>
  <c r="L452" i="2"/>
  <c r="L448" i="2"/>
  <c r="L444" i="2"/>
  <c r="L440" i="2"/>
  <c r="L436" i="2"/>
  <c r="L432" i="2"/>
  <c r="L996" i="2"/>
  <c r="L973" i="2"/>
  <c r="L952" i="2"/>
  <c r="L932" i="2"/>
  <c r="L909" i="2"/>
  <c r="L888" i="2"/>
  <c r="L868" i="2"/>
  <c r="L845" i="2"/>
  <c r="L824" i="2"/>
  <c r="L804" i="2"/>
  <c r="L781" i="2"/>
  <c r="L760" i="2"/>
  <c r="L740" i="2"/>
  <c r="L723" i="2"/>
  <c r="L708" i="2"/>
  <c r="L695" i="2"/>
  <c r="L680" i="2"/>
  <c r="L665" i="2"/>
  <c r="L655" i="2"/>
  <c r="L644" i="2"/>
  <c r="L633" i="2"/>
  <c r="L623" i="2"/>
  <c r="L612" i="2"/>
  <c r="L601" i="2"/>
  <c r="L591" i="2"/>
  <c r="L580" i="2"/>
  <c r="L569" i="2"/>
  <c r="L559" i="2"/>
  <c r="L548" i="2"/>
  <c r="L537" i="2"/>
  <c r="L527" i="2"/>
  <c r="L516" i="2"/>
  <c r="L507" i="2"/>
  <c r="L499" i="2"/>
  <c r="L491" i="2"/>
  <c r="L483" i="2"/>
  <c r="L475" i="2"/>
  <c r="L467" i="2"/>
  <c r="L459" i="2"/>
  <c r="L451" i="2"/>
  <c r="L443" i="2"/>
  <c r="L435" i="2"/>
  <c r="L428" i="2"/>
  <c r="L423" i="2"/>
  <c r="L418" i="2"/>
  <c r="L412" i="2"/>
  <c r="L407" i="2"/>
  <c r="L402" i="2"/>
  <c r="L396" i="2"/>
  <c r="L391" i="2"/>
  <c r="L386" i="2"/>
  <c r="L380" i="2"/>
  <c r="L375" i="2"/>
  <c r="L370" i="2"/>
  <c r="L364" i="2"/>
  <c r="L359" i="2"/>
  <c r="L354" i="2"/>
  <c r="L348" i="2"/>
  <c r="L343" i="2"/>
  <c r="L338" i="2"/>
  <c r="L332" i="2"/>
  <c r="L327" i="2"/>
  <c r="L322" i="2"/>
  <c r="L316" i="2"/>
  <c r="L311" i="2"/>
  <c r="L306" i="2"/>
  <c r="L300" i="2"/>
  <c r="L295" i="2"/>
  <c r="L290" i="2"/>
  <c r="L284" i="2"/>
  <c r="L279" i="2"/>
  <c r="L274" i="2"/>
  <c r="L268" i="2"/>
  <c r="L263" i="2"/>
  <c r="L258" i="2"/>
  <c r="L252" i="2"/>
  <c r="L247" i="2"/>
  <c r="L242" i="2"/>
  <c r="L236" i="2"/>
  <c r="L231" i="2"/>
  <c r="L226" i="2"/>
  <c r="L220" i="2"/>
  <c r="L215" i="2"/>
  <c r="L210" i="2"/>
  <c r="L204" i="2"/>
  <c r="L199" i="2"/>
  <c r="L194" i="2"/>
  <c r="L188" i="2"/>
  <c r="L183" i="2"/>
  <c r="L178" i="2"/>
  <c r="L172" i="2"/>
  <c r="L167" i="2"/>
  <c r="L162" i="2"/>
  <c r="L156" i="2"/>
  <c r="L151" i="2"/>
  <c r="L146" i="2"/>
  <c r="L140" i="2"/>
  <c r="L135" i="2"/>
  <c r="L130" i="2"/>
  <c r="L124" i="2"/>
  <c r="L119" i="2"/>
  <c r="L114" i="2"/>
  <c r="L108" i="2"/>
  <c r="L103" i="2"/>
  <c r="L98" i="2"/>
  <c r="L92" i="2"/>
  <c r="L87" i="2"/>
  <c r="L83" i="2"/>
  <c r="L79" i="2"/>
  <c r="L75" i="2"/>
  <c r="L71" i="2"/>
  <c r="L67" i="2"/>
  <c r="L63" i="2"/>
  <c r="L59" i="2"/>
  <c r="L55" i="2"/>
  <c r="L51" i="2"/>
  <c r="L47" i="2"/>
  <c r="L43" i="2"/>
  <c r="L39" i="2"/>
  <c r="L35" i="2"/>
  <c r="L31" i="2"/>
  <c r="L27" i="2"/>
  <c r="L23" i="2"/>
  <c r="L19" i="2"/>
  <c r="L15" i="2"/>
  <c r="L11" i="2"/>
  <c r="L7" i="2"/>
  <c r="L30" i="2"/>
  <c r="L14" i="2"/>
  <c r="L984" i="2"/>
  <c r="L941" i="2"/>
  <c r="L900" i="2"/>
  <c r="L836" i="2"/>
  <c r="L772" i="2"/>
  <c r="L729" i="2"/>
  <c r="L687" i="2"/>
  <c r="L660" i="2"/>
  <c r="L628" i="2"/>
  <c r="L607" i="2"/>
  <c r="L575" i="2"/>
  <c r="L553" i="2"/>
  <c r="L521" i="2"/>
  <c r="L503" i="2"/>
  <c r="L479" i="2"/>
  <c r="L463" i="2"/>
  <c r="L439" i="2"/>
  <c r="L420" i="2"/>
  <c r="L410" i="2"/>
  <c r="L399" i="2"/>
  <c r="L388" i="2"/>
  <c r="L378" i="2"/>
  <c r="L367" i="2"/>
  <c r="L356" i="2"/>
  <c r="L351" i="2"/>
  <c r="L346" i="2"/>
  <c r="L340" i="2"/>
  <c r="L335" i="2"/>
  <c r="L330" i="2"/>
  <c r="L324" i="2"/>
  <c r="L319" i="2"/>
  <c r="L314" i="2"/>
  <c r="L308" i="2"/>
  <c r="L303" i="2"/>
  <c r="L298" i="2"/>
  <c r="L292" i="2"/>
  <c r="L287" i="2"/>
  <c r="L282" i="2"/>
  <c r="L276" i="2"/>
  <c r="L271" i="2"/>
  <c r="L266" i="2"/>
  <c r="L260" i="2"/>
  <c r="L255" i="2"/>
  <c r="L250" i="2"/>
  <c r="L244" i="2"/>
  <c r="L239" i="2"/>
  <c r="L234" i="2"/>
  <c r="L228" i="2"/>
  <c r="L223" i="2"/>
  <c r="L218" i="2"/>
  <c r="L207" i="2"/>
  <c r="L202" i="2"/>
  <c r="L196" i="2"/>
  <c r="L186" i="2"/>
  <c r="L175" i="2"/>
  <c r="L164" i="2"/>
  <c r="L154" i="2"/>
  <c r="L138" i="2"/>
  <c r="L122" i="2"/>
  <c r="L111" i="2"/>
  <c r="L95" i="2"/>
  <c r="L992" i="2"/>
  <c r="L972" i="2"/>
  <c r="L949" i="2"/>
  <c r="L928" i="2"/>
  <c r="L908" i="2"/>
  <c r="L885" i="2"/>
  <c r="L864" i="2"/>
  <c r="L844" i="2"/>
  <c r="L821" i="2"/>
  <c r="L800" i="2"/>
  <c r="L780" i="2"/>
  <c r="L757" i="2"/>
  <c r="L736" i="2"/>
  <c r="L721" i="2"/>
  <c r="L707" i="2"/>
  <c r="L692" i="2"/>
  <c r="L679" i="2"/>
  <c r="L664" i="2"/>
  <c r="L653" i="2"/>
  <c r="L643" i="2"/>
  <c r="L632" i="2"/>
  <c r="L621" i="2"/>
  <c r="L611" i="2"/>
  <c r="L600" i="2"/>
  <c r="L589" i="2"/>
  <c r="L579" i="2"/>
  <c r="L568" i="2"/>
  <c r="L557" i="2"/>
  <c r="L547" i="2"/>
  <c r="L536" i="2"/>
  <c r="L525" i="2"/>
  <c r="L515" i="2"/>
  <c r="L506" i="2"/>
  <c r="L498" i="2"/>
  <c r="L490" i="2"/>
  <c r="L482" i="2"/>
  <c r="L474" i="2"/>
  <c r="L466" i="2"/>
  <c r="L458" i="2"/>
  <c r="L450" i="2"/>
  <c r="L442" i="2"/>
  <c r="L434" i="2"/>
  <c r="L427" i="2"/>
  <c r="L422" i="2"/>
  <c r="L416" i="2"/>
  <c r="L411" i="2"/>
  <c r="L406" i="2"/>
  <c r="L400" i="2"/>
  <c r="L395" i="2"/>
  <c r="L390" i="2"/>
  <c r="L384" i="2"/>
  <c r="L379" i="2"/>
  <c r="L374" i="2"/>
  <c r="L368" i="2"/>
  <c r="L363" i="2"/>
  <c r="L358" i="2"/>
  <c r="L352" i="2"/>
  <c r="L347" i="2"/>
  <c r="L342" i="2"/>
  <c r="L336" i="2"/>
  <c r="L331" i="2"/>
  <c r="L326" i="2"/>
  <c r="L320" i="2"/>
  <c r="L315" i="2"/>
  <c r="L310" i="2"/>
  <c r="L304" i="2"/>
  <c r="L299" i="2"/>
  <c r="L294" i="2"/>
  <c r="L288" i="2"/>
  <c r="L283" i="2"/>
  <c r="L278" i="2"/>
  <c r="L272" i="2"/>
  <c r="L267" i="2"/>
  <c r="L262" i="2"/>
  <c r="L256" i="2"/>
  <c r="L251" i="2"/>
  <c r="L246" i="2"/>
  <c r="L240" i="2"/>
  <c r="L235" i="2"/>
  <c r="L230" i="2"/>
  <c r="L224" i="2"/>
  <c r="L219" i="2"/>
  <c r="L214" i="2"/>
  <c r="L208" i="2"/>
  <c r="L203" i="2"/>
  <c r="L198" i="2"/>
  <c r="L192" i="2"/>
  <c r="L187" i="2"/>
  <c r="L182" i="2"/>
  <c r="L176" i="2"/>
  <c r="L171" i="2"/>
  <c r="L166" i="2"/>
  <c r="L160" i="2"/>
  <c r="L155" i="2"/>
  <c r="L150" i="2"/>
  <c r="L144" i="2"/>
  <c r="L139" i="2"/>
  <c r="L134" i="2"/>
  <c r="L128" i="2"/>
  <c r="L123" i="2"/>
  <c r="L118" i="2"/>
  <c r="L112" i="2"/>
  <c r="L107" i="2"/>
  <c r="L102" i="2"/>
  <c r="L96" i="2"/>
  <c r="L91" i="2"/>
  <c r="L86" i="2"/>
  <c r="L82" i="2"/>
  <c r="L78" i="2"/>
  <c r="L74" i="2"/>
  <c r="L70" i="2"/>
  <c r="L66" i="2"/>
  <c r="L62" i="2"/>
  <c r="L58" i="2"/>
  <c r="L54" i="2"/>
  <c r="L50" i="2"/>
  <c r="L46" i="2"/>
  <c r="L42" i="2"/>
  <c r="L38" i="2"/>
  <c r="L34" i="2"/>
  <c r="L26" i="2"/>
  <c r="L22" i="2"/>
  <c r="L18" i="2"/>
  <c r="L10" i="2"/>
  <c r="L6" i="2"/>
  <c r="L964" i="2"/>
  <c r="L920" i="2"/>
  <c r="L877" i="2"/>
  <c r="L856" i="2"/>
  <c r="L813" i="2"/>
  <c r="L792" i="2"/>
  <c r="L749" i="2"/>
  <c r="L716" i="2"/>
  <c r="L701" i="2"/>
  <c r="L673" i="2"/>
  <c r="L649" i="2"/>
  <c r="L639" i="2"/>
  <c r="L617" i="2"/>
  <c r="L596" i="2"/>
  <c r="L585" i="2"/>
  <c r="L564" i="2"/>
  <c r="L543" i="2"/>
  <c r="L532" i="2"/>
  <c r="L511" i="2"/>
  <c r="L495" i="2"/>
  <c r="L487" i="2"/>
  <c r="L471" i="2"/>
  <c r="L455" i="2"/>
  <c r="L447" i="2"/>
  <c r="L431" i="2"/>
  <c r="L426" i="2"/>
  <c r="L415" i="2"/>
  <c r="L404" i="2"/>
  <c r="L394" i="2"/>
  <c r="L383" i="2"/>
  <c r="L372" i="2"/>
  <c r="L362" i="2"/>
  <c r="L212" i="2"/>
  <c r="L191" i="2"/>
  <c r="L180" i="2"/>
  <c r="L170" i="2"/>
  <c r="L159" i="2"/>
  <c r="L148" i="2"/>
  <c r="L143" i="2"/>
  <c r="L132" i="2"/>
  <c r="L127" i="2"/>
  <c r="L116" i="2"/>
  <c r="L106" i="2"/>
  <c r="L100" i="2"/>
  <c r="L90" i="2"/>
  <c r="L981" i="2"/>
  <c r="L896" i="2"/>
  <c r="L812" i="2"/>
  <c r="L728" i="2"/>
  <c r="L671" i="2"/>
  <c r="L627" i="2"/>
  <c r="L584" i="2"/>
  <c r="L541" i="2"/>
  <c r="L502" i="2"/>
  <c r="L470" i="2"/>
  <c r="L438" i="2"/>
  <c r="L414" i="2"/>
  <c r="L392" i="2"/>
  <c r="L371" i="2"/>
  <c r="L350" i="2"/>
  <c r="L328" i="2"/>
  <c r="L307" i="2"/>
  <c r="L286" i="2"/>
  <c r="L264" i="2"/>
  <c r="L243" i="2"/>
  <c r="L222" i="2"/>
  <c r="L200" i="2"/>
  <c r="L179" i="2"/>
  <c r="L158" i="2"/>
  <c r="L136" i="2"/>
  <c r="L115" i="2"/>
  <c r="L94" i="2"/>
  <c r="L81" i="2"/>
  <c r="L73" i="2"/>
  <c r="L65" i="2"/>
  <c r="L57" i="2"/>
  <c r="L49" i="2"/>
  <c r="L41" i="2"/>
  <c r="L33" i="2"/>
  <c r="L25" i="2"/>
  <c r="L17" i="2"/>
  <c r="L9" i="2"/>
  <c r="L72" i="2"/>
  <c r="L32" i="2"/>
  <c r="L24" i="2"/>
  <c r="L8" i="2"/>
  <c r="L940" i="2"/>
  <c r="L768" i="2"/>
  <c r="L648" i="2"/>
  <c r="L605" i="2"/>
  <c r="L520" i="2"/>
  <c r="L486" i="2"/>
  <c r="L424" i="2"/>
  <c r="L403" i="2"/>
  <c r="L360" i="2"/>
  <c r="L318" i="2"/>
  <c r="L296" i="2"/>
  <c r="L254" i="2"/>
  <c r="L232" i="2"/>
  <c r="L190" i="2"/>
  <c r="L168" i="2"/>
  <c r="L126" i="2"/>
  <c r="L85" i="2"/>
  <c r="L77" i="2"/>
  <c r="L61" i="2"/>
  <c r="L53" i="2"/>
  <c r="L37" i="2"/>
  <c r="L21" i="2"/>
  <c r="L13" i="2"/>
  <c r="L832" i="2"/>
  <c r="L748" i="2"/>
  <c r="L637" i="2"/>
  <c r="L595" i="2"/>
  <c r="L510" i="2"/>
  <c r="L446" i="2"/>
  <c r="L419" i="2"/>
  <c r="L376" i="2"/>
  <c r="L355" i="2"/>
  <c r="L312" i="2"/>
  <c r="L270" i="2"/>
  <c r="L248" i="2"/>
  <c r="L206" i="2"/>
  <c r="L163" i="2"/>
  <c r="L120" i="2"/>
  <c r="L84" i="2"/>
  <c r="L76" i="2"/>
  <c r="L60" i="2"/>
  <c r="L52" i="2"/>
  <c r="L36" i="2"/>
  <c r="L20" i="2"/>
  <c r="L12" i="2"/>
  <c r="L960" i="2"/>
  <c r="L876" i="2"/>
  <c r="L789" i="2"/>
  <c r="L713" i="2"/>
  <c r="L659" i="2"/>
  <c r="L616" i="2"/>
  <c r="L573" i="2"/>
  <c r="L531" i="2"/>
  <c r="L494" i="2"/>
  <c r="L462" i="2"/>
  <c r="L430" i="2"/>
  <c r="L408" i="2"/>
  <c r="L387" i="2"/>
  <c r="L366" i="2"/>
  <c r="L344" i="2"/>
  <c r="L323" i="2"/>
  <c r="L302" i="2"/>
  <c r="L280" i="2"/>
  <c r="L259" i="2"/>
  <c r="L238" i="2"/>
  <c r="L216" i="2"/>
  <c r="L195" i="2"/>
  <c r="L174" i="2"/>
  <c r="L152" i="2"/>
  <c r="L131" i="2"/>
  <c r="L110" i="2"/>
  <c r="L88" i="2"/>
  <c r="L80" i="2"/>
  <c r="L64" i="2"/>
  <c r="L56" i="2"/>
  <c r="L48" i="2"/>
  <c r="L40" i="2"/>
  <c r="L16" i="2"/>
  <c r="L853" i="2"/>
  <c r="L700" i="2"/>
  <c r="L563" i="2"/>
  <c r="L454" i="2"/>
  <c r="L382" i="2"/>
  <c r="L339" i="2"/>
  <c r="L275" i="2"/>
  <c r="L211" i="2"/>
  <c r="L147" i="2"/>
  <c r="L104" i="2"/>
  <c r="L69" i="2"/>
  <c r="L45" i="2"/>
  <c r="L29" i="2"/>
  <c r="L5" i="2"/>
  <c r="L917" i="2"/>
  <c r="L685" i="2"/>
  <c r="L552" i="2"/>
  <c r="L478" i="2"/>
  <c r="L398" i="2"/>
  <c r="L334" i="2"/>
  <c r="L291" i="2"/>
  <c r="L227" i="2"/>
  <c r="L184" i="2"/>
  <c r="L142" i="2"/>
  <c r="L99" i="2"/>
  <c r="L68" i="2"/>
  <c r="L44" i="2"/>
  <c r="L28" i="2"/>
  <c r="K4" i="2"/>
  <c r="L4" i="2"/>
  <c r="BQ10" i="3"/>
  <c r="AD19" i="2"/>
  <c r="AD18" i="2"/>
  <c r="AD16" i="2"/>
  <c r="AD17" i="2"/>
  <c r="AD15" i="2"/>
  <c r="BA12" i="3"/>
  <c r="AD14" i="2"/>
  <c r="I10" i="3"/>
  <c r="AD13" i="2"/>
  <c r="AF13" i="2"/>
  <c r="AD12" i="2"/>
  <c r="AF12" i="2"/>
  <c r="AD11" i="2"/>
  <c r="AF11" i="2"/>
  <c r="N1003" i="2"/>
  <c r="M1002" i="2"/>
  <c r="X1002" i="2" s="1"/>
  <c r="K1001" i="2"/>
  <c r="N999" i="2"/>
  <c r="M998" i="2"/>
  <c r="X998" i="2" s="1"/>
  <c r="K997" i="2"/>
  <c r="N995" i="2"/>
  <c r="M994" i="2"/>
  <c r="X994" i="2" s="1"/>
  <c r="K993" i="2"/>
  <c r="N991" i="2"/>
  <c r="M990" i="2"/>
  <c r="X990" i="2" s="1"/>
  <c r="K989" i="2"/>
  <c r="N987" i="2"/>
  <c r="M986" i="2"/>
  <c r="X986" i="2" s="1"/>
  <c r="K985" i="2"/>
  <c r="N983" i="2"/>
  <c r="M982" i="2"/>
  <c r="X982" i="2" s="1"/>
  <c r="K981" i="2"/>
  <c r="N979" i="2"/>
  <c r="M978" i="2"/>
  <c r="X978" i="2" s="1"/>
  <c r="K977" i="2"/>
  <c r="N975" i="2"/>
  <c r="M974" i="2"/>
  <c r="X974" i="2" s="1"/>
  <c r="K973" i="2"/>
  <c r="N971" i="2"/>
  <c r="M970" i="2"/>
  <c r="X970" i="2" s="1"/>
  <c r="K969" i="2"/>
  <c r="N967" i="2"/>
  <c r="M966" i="2"/>
  <c r="X966" i="2" s="1"/>
  <c r="K965" i="2"/>
  <c r="N963" i="2"/>
  <c r="M962" i="2"/>
  <c r="X962" i="2" s="1"/>
  <c r="K961" i="2"/>
  <c r="N959" i="2"/>
  <c r="M958" i="2"/>
  <c r="X958" i="2" s="1"/>
  <c r="K957" i="2"/>
  <c r="N955" i="2"/>
  <c r="M954" i="2"/>
  <c r="X954" i="2" s="1"/>
  <c r="K953" i="2"/>
  <c r="N951" i="2"/>
  <c r="M950" i="2"/>
  <c r="X950" i="2" s="1"/>
  <c r="K949" i="2"/>
  <c r="N947" i="2"/>
  <c r="M946" i="2"/>
  <c r="X946" i="2" s="1"/>
  <c r="K945" i="2"/>
  <c r="N943" i="2"/>
  <c r="M942" i="2"/>
  <c r="X942" i="2" s="1"/>
  <c r="K941" i="2"/>
  <c r="N939" i="2"/>
  <c r="M938" i="2"/>
  <c r="X938" i="2" s="1"/>
  <c r="K937" i="2"/>
  <c r="N935" i="2"/>
  <c r="M934" i="2"/>
  <c r="X934" i="2" s="1"/>
  <c r="K933" i="2"/>
  <c r="N931" i="2"/>
  <c r="M930" i="2"/>
  <c r="X930" i="2" s="1"/>
  <c r="K929" i="2"/>
  <c r="N927" i="2"/>
  <c r="M926" i="2"/>
  <c r="X926" i="2" s="1"/>
  <c r="K925" i="2"/>
  <c r="N923" i="2"/>
  <c r="M922" i="2"/>
  <c r="X922" i="2" s="1"/>
  <c r="K921" i="2"/>
  <c r="N919" i="2"/>
  <c r="M918" i="2"/>
  <c r="X918" i="2" s="1"/>
  <c r="K917" i="2"/>
  <c r="N915" i="2"/>
  <c r="M914" i="2"/>
  <c r="X914" i="2" s="1"/>
  <c r="K913" i="2"/>
  <c r="N911" i="2"/>
  <c r="M910" i="2"/>
  <c r="X910" i="2" s="1"/>
  <c r="K909" i="2"/>
  <c r="N907" i="2"/>
  <c r="M906" i="2"/>
  <c r="X906" i="2" s="1"/>
  <c r="K905" i="2"/>
  <c r="N903" i="2"/>
  <c r="M902" i="2"/>
  <c r="X902" i="2" s="1"/>
  <c r="K901" i="2"/>
  <c r="M1003" i="2"/>
  <c r="X1003" i="2" s="1"/>
  <c r="K1002" i="2"/>
  <c r="N1000" i="2"/>
  <c r="M999" i="2"/>
  <c r="X999" i="2" s="1"/>
  <c r="K998" i="2"/>
  <c r="N996" i="2"/>
  <c r="M995" i="2"/>
  <c r="X995" i="2" s="1"/>
  <c r="K994" i="2"/>
  <c r="N992" i="2"/>
  <c r="M991" i="2"/>
  <c r="X991" i="2" s="1"/>
  <c r="K990" i="2"/>
  <c r="N988" i="2"/>
  <c r="M987" i="2"/>
  <c r="X987" i="2" s="1"/>
  <c r="K986" i="2"/>
  <c r="N984" i="2"/>
  <c r="M983" i="2"/>
  <c r="X983" i="2" s="1"/>
  <c r="K982" i="2"/>
  <c r="N980" i="2"/>
  <c r="M979" i="2"/>
  <c r="X979" i="2" s="1"/>
  <c r="K978" i="2"/>
  <c r="N976" i="2"/>
  <c r="M975" i="2"/>
  <c r="X975" i="2" s="1"/>
  <c r="K974" i="2"/>
  <c r="N972" i="2"/>
  <c r="M971" i="2"/>
  <c r="X971" i="2" s="1"/>
  <c r="K970" i="2"/>
  <c r="N968" i="2"/>
  <c r="M967" i="2"/>
  <c r="X967" i="2" s="1"/>
  <c r="K966" i="2"/>
  <c r="N964" i="2"/>
  <c r="M963" i="2"/>
  <c r="X963" i="2" s="1"/>
  <c r="K962" i="2"/>
  <c r="N960" i="2"/>
  <c r="M959" i="2"/>
  <c r="X959" i="2" s="1"/>
  <c r="K958" i="2"/>
  <c r="N956" i="2"/>
  <c r="M955" i="2"/>
  <c r="X955" i="2" s="1"/>
  <c r="K954" i="2"/>
  <c r="N952" i="2"/>
  <c r="M951" i="2"/>
  <c r="X951" i="2" s="1"/>
  <c r="K950" i="2"/>
  <c r="N948" i="2"/>
  <c r="M947" i="2"/>
  <c r="X947" i="2" s="1"/>
  <c r="K946" i="2"/>
  <c r="N944" i="2"/>
  <c r="M943" i="2"/>
  <c r="X943" i="2" s="1"/>
  <c r="K942" i="2"/>
  <c r="N940" i="2"/>
  <c r="M939" i="2"/>
  <c r="X939" i="2" s="1"/>
  <c r="K938" i="2"/>
  <c r="N936" i="2"/>
  <c r="M935" i="2"/>
  <c r="X935" i="2" s="1"/>
  <c r="K934" i="2"/>
  <c r="N932" i="2"/>
  <c r="M931" i="2"/>
  <c r="X931" i="2" s="1"/>
  <c r="K930" i="2"/>
  <c r="N928" i="2"/>
  <c r="M927" i="2"/>
  <c r="X927" i="2" s="1"/>
  <c r="K926" i="2"/>
  <c r="N924" i="2"/>
  <c r="M923" i="2"/>
  <c r="X923" i="2" s="1"/>
  <c r="K922" i="2"/>
  <c r="N920" i="2"/>
  <c r="M919" i="2"/>
  <c r="X919" i="2" s="1"/>
  <c r="K918" i="2"/>
  <c r="N916" i="2"/>
  <c r="M915" i="2"/>
  <c r="X915" i="2" s="1"/>
  <c r="K914" i="2"/>
  <c r="N912" i="2"/>
  <c r="M911" i="2"/>
  <c r="X911" i="2" s="1"/>
  <c r="K910" i="2"/>
  <c r="N908" i="2"/>
  <c r="M907" i="2"/>
  <c r="X907" i="2" s="1"/>
  <c r="K906" i="2"/>
  <c r="N904" i="2"/>
  <c r="K1003" i="2"/>
  <c r="N1001" i="2"/>
  <c r="M1000" i="2"/>
  <c r="X1000" i="2" s="1"/>
  <c r="K999" i="2"/>
  <c r="N997" i="2"/>
  <c r="M996" i="2"/>
  <c r="X996" i="2" s="1"/>
  <c r="K995" i="2"/>
  <c r="N993" i="2"/>
  <c r="M992" i="2"/>
  <c r="X992" i="2" s="1"/>
  <c r="K991" i="2"/>
  <c r="N989" i="2"/>
  <c r="M988" i="2"/>
  <c r="X988" i="2" s="1"/>
  <c r="K987" i="2"/>
  <c r="N985" i="2"/>
  <c r="M984" i="2"/>
  <c r="X984" i="2" s="1"/>
  <c r="K983" i="2"/>
  <c r="N981" i="2"/>
  <c r="M980" i="2"/>
  <c r="X980" i="2" s="1"/>
  <c r="K979" i="2"/>
  <c r="N977" i="2"/>
  <c r="M976" i="2"/>
  <c r="X976" i="2" s="1"/>
  <c r="K975" i="2"/>
  <c r="N973" i="2"/>
  <c r="M972" i="2"/>
  <c r="X972" i="2" s="1"/>
  <c r="K971" i="2"/>
  <c r="N969" i="2"/>
  <c r="M968" i="2"/>
  <c r="X968" i="2" s="1"/>
  <c r="K967" i="2"/>
  <c r="N965" i="2"/>
  <c r="M964" i="2"/>
  <c r="X964" i="2" s="1"/>
  <c r="K963" i="2"/>
  <c r="N961" i="2"/>
  <c r="M960" i="2"/>
  <c r="X960" i="2" s="1"/>
  <c r="K959" i="2"/>
  <c r="N957" i="2"/>
  <c r="M956" i="2"/>
  <c r="X956" i="2" s="1"/>
  <c r="K955" i="2"/>
  <c r="N953" i="2"/>
  <c r="M952" i="2"/>
  <c r="X952" i="2" s="1"/>
  <c r="K951" i="2"/>
  <c r="N949" i="2"/>
  <c r="M948" i="2"/>
  <c r="X948" i="2" s="1"/>
  <c r="K947" i="2"/>
  <c r="N945" i="2"/>
  <c r="M944" i="2"/>
  <c r="X944" i="2" s="1"/>
  <c r="K943" i="2"/>
  <c r="N941" i="2"/>
  <c r="M940" i="2"/>
  <c r="X940" i="2" s="1"/>
  <c r="K939" i="2"/>
  <c r="N937" i="2"/>
  <c r="M936" i="2"/>
  <c r="X936" i="2" s="1"/>
  <c r="K935" i="2"/>
  <c r="N933" i="2"/>
  <c r="M932" i="2"/>
  <c r="X932" i="2" s="1"/>
  <c r="K931" i="2"/>
  <c r="N929" i="2"/>
  <c r="M928" i="2"/>
  <c r="X928" i="2" s="1"/>
  <c r="K927" i="2"/>
  <c r="N925" i="2"/>
  <c r="M924" i="2"/>
  <c r="X924" i="2" s="1"/>
  <c r="K923" i="2"/>
  <c r="N921" i="2"/>
  <c r="M920" i="2"/>
  <c r="X920" i="2" s="1"/>
  <c r="K919" i="2"/>
  <c r="N917" i="2"/>
  <c r="M916" i="2"/>
  <c r="X916" i="2" s="1"/>
  <c r="K915" i="2"/>
  <c r="N913" i="2"/>
  <c r="M912" i="2"/>
  <c r="X912" i="2" s="1"/>
  <c r="K911" i="2"/>
  <c r="N909" i="2"/>
  <c r="M908" i="2"/>
  <c r="X908" i="2" s="1"/>
  <c r="K907" i="2"/>
  <c r="N905" i="2"/>
  <c r="M904" i="2"/>
  <c r="X904" i="2" s="1"/>
  <c r="K903" i="2"/>
  <c r="N901" i="2"/>
  <c r="M900" i="2"/>
  <c r="X900" i="2" s="1"/>
  <c r="K899" i="2"/>
  <c r="N897" i="2"/>
  <c r="M896" i="2"/>
  <c r="X896" i="2" s="1"/>
  <c r="K895" i="2"/>
  <c r="N893" i="2"/>
  <c r="M892" i="2"/>
  <c r="X892" i="2" s="1"/>
  <c r="K891" i="2"/>
  <c r="N1002" i="2"/>
  <c r="M997" i="2"/>
  <c r="X997" i="2" s="1"/>
  <c r="K992" i="2"/>
  <c r="N986" i="2"/>
  <c r="M981" i="2"/>
  <c r="X981" i="2" s="1"/>
  <c r="K976" i="2"/>
  <c r="N970" i="2"/>
  <c r="M965" i="2"/>
  <c r="X965" i="2" s="1"/>
  <c r="K960" i="2"/>
  <c r="N954" i="2"/>
  <c r="M949" i="2"/>
  <c r="X949" i="2" s="1"/>
  <c r="K944" i="2"/>
  <c r="N938" i="2"/>
  <c r="M933" i="2"/>
  <c r="X933" i="2" s="1"/>
  <c r="K928" i="2"/>
  <c r="N922" i="2"/>
  <c r="M917" i="2"/>
  <c r="X917" i="2" s="1"/>
  <c r="K912" i="2"/>
  <c r="N906" i="2"/>
  <c r="N902" i="2"/>
  <c r="K900" i="2"/>
  <c r="M898" i="2"/>
  <c r="X898" i="2" s="1"/>
  <c r="N896" i="2"/>
  <c r="N894" i="2"/>
  <c r="K893" i="2"/>
  <c r="M891" i="2"/>
  <c r="X891" i="2" s="1"/>
  <c r="N889" i="2"/>
  <c r="M888" i="2"/>
  <c r="X888" i="2" s="1"/>
  <c r="K887" i="2"/>
  <c r="N885" i="2"/>
  <c r="M884" i="2"/>
  <c r="X884" i="2" s="1"/>
  <c r="K883" i="2"/>
  <c r="N881" i="2"/>
  <c r="M880" i="2"/>
  <c r="X880" i="2" s="1"/>
  <c r="K879" i="2"/>
  <c r="N877" i="2"/>
  <c r="M876" i="2"/>
  <c r="X876" i="2" s="1"/>
  <c r="K875" i="2"/>
  <c r="N873" i="2"/>
  <c r="M872" i="2"/>
  <c r="X872" i="2" s="1"/>
  <c r="K871" i="2"/>
  <c r="N869" i="2"/>
  <c r="M868" i="2"/>
  <c r="X868" i="2" s="1"/>
  <c r="K867" i="2"/>
  <c r="N865" i="2"/>
  <c r="M864" i="2"/>
  <c r="X864" i="2" s="1"/>
  <c r="K863" i="2"/>
  <c r="N861" i="2"/>
  <c r="M860" i="2"/>
  <c r="X860" i="2" s="1"/>
  <c r="K859" i="2"/>
  <c r="N857" i="2"/>
  <c r="M856" i="2"/>
  <c r="X856" i="2" s="1"/>
  <c r="K855" i="2"/>
  <c r="N853" i="2"/>
  <c r="M852" i="2"/>
  <c r="X852" i="2" s="1"/>
  <c r="K851" i="2"/>
  <c r="N849" i="2"/>
  <c r="M848" i="2"/>
  <c r="X848" i="2" s="1"/>
  <c r="K847" i="2"/>
  <c r="N845" i="2"/>
  <c r="M844" i="2"/>
  <c r="X844" i="2" s="1"/>
  <c r="K843" i="2"/>
  <c r="N841" i="2"/>
  <c r="M840" i="2"/>
  <c r="X840" i="2" s="1"/>
  <c r="K839" i="2"/>
  <c r="N837" i="2"/>
  <c r="M836" i="2"/>
  <c r="X836" i="2" s="1"/>
  <c r="K835" i="2"/>
  <c r="N833" i="2"/>
  <c r="M832" i="2"/>
  <c r="X832" i="2" s="1"/>
  <c r="K831" i="2"/>
  <c r="N829" i="2"/>
  <c r="M828" i="2"/>
  <c r="X828" i="2" s="1"/>
  <c r="K827" i="2"/>
  <c r="N825" i="2"/>
  <c r="M824" i="2"/>
  <c r="X824" i="2" s="1"/>
  <c r="K823" i="2"/>
  <c r="N821" i="2"/>
  <c r="M820" i="2"/>
  <c r="X820" i="2" s="1"/>
  <c r="K819" i="2"/>
  <c r="N817" i="2"/>
  <c r="M816" i="2"/>
  <c r="X816" i="2" s="1"/>
  <c r="K815" i="2"/>
  <c r="N813" i="2"/>
  <c r="M812" i="2"/>
  <c r="X812" i="2" s="1"/>
  <c r="M1001" i="2"/>
  <c r="X1001" i="2" s="1"/>
  <c r="K996" i="2"/>
  <c r="N990" i="2"/>
  <c r="M985" i="2"/>
  <c r="X985" i="2" s="1"/>
  <c r="K980" i="2"/>
  <c r="N974" i="2"/>
  <c r="M969" i="2"/>
  <c r="X969" i="2" s="1"/>
  <c r="K964" i="2"/>
  <c r="N958" i="2"/>
  <c r="M953" i="2"/>
  <c r="X953" i="2" s="1"/>
  <c r="K948" i="2"/>
  <c r="N942" i="2"/>
  <c r="M937" i="2"/>
  <c r="X937" i="2" s="1"/>
  <c r="K932" i="2"/>
  <c r="N926" i="2"/>
  <c r="M921" i="2"/>
  <c r="X921" i="2" s="1"/>
  <c r="K916" i="2"/>
  <c r="N910" i="2"/>
  <c r="M905" i="2"/>
  <c r="X905" i="2" s="1"/>
  <c r="K902" i="2"/>
  <c r="N899" i="2"/>
  <c r="K898" i="2"/>
  <c r="K896" i="2"/>
  <c r="M894" i="2"/>
  <c r="X894" i="2" s="1"/>
  <c r="N892" i="2"/>
  <c r="N890" i="2"/>
  <c r="M889" i="2"/>
  <c r="X889" i="2" s="1"/>
  <c r="K888" i="2"/>
  <c r="N886" i="2"/>
  <c r="M885" i="2"/>
  <c r="X885" i="2" s="1"/>
  <c r="K884" i="2"/>
  <c r="N882" i="2"/>
  <c r="M881" i="2"/>
  <c r="X881" i="2" s="1"/>
  <c r="K880" i="2"/>
  <c r="N878" i="2"/>
  <c r="M877" i="2"/>
  <c r="X877" i="2" s="1"/>
  <c r="K876" i="2"/>
  <c r="N874" i="2"/>
  <c r="M873" i="2"/>
  <c r="X873" i="2" s="1"/>
  <c r="K872" i="2"/>
  <c r="N870" i="2"/>
  <c r="M869" i="2"/>
  <c r="X869" i="2" s="1"/>
  <c r="K868" i="2"/>
  <c r="N866" i="2"/>
  <c r="M865" i="2"/>
  <c r="X865" i="2" s="1"/>
  <c r="K864" i="2"/>
  <c r="N862" i="2"/>
  <c r="M861" i="2"/>
  <c r="X861" i="2" s="1"/>
  <c r="K860" i="2"/>
  <c r="N858" i="2"/>
  <c r="M857" i="2"/>
  <c r="X857" i="2" s="1"/>
  <c r="K856" i="2"/>
  <c r="N854" i="2"/>
  <c r="M853" i="2"/>
  <c r="X853" i="2" s="1"/>
  <c r="K852" i="2"/>
  <c r="N850" i="2"/>
  <c r="M849" i="2"/>
  <c r="X849" i="2" s="1"/>
  <c r="K848" i="2"/>
  <c r="N846" i="2"/>
  <c r="M845" i="2"/>
  <c r="X845" i="2" s="1"/>
  <c r="K844" i="2"/>
  <c r="N842" i="2"/>
  <c r="M841" i="2"/>
  <c r="X841" i="2" s="1"/>
  <c r="K840" i="2"/>
  <c r="N838" i="2"/>
  <c r="M837" i="2"/>
  <c r="X837" i="2" s="1"/>
  <c r="K836" i="2"/>
  <c r="N834" i="2"/>
  <c r="M833" i="2"/>
  <c r="X833" i="2" s="1"/>
  <c r="K832" i="2"/>
  <c r="N830" i="2"/>
  <c r="M829" i="2"/>
  <c r="X829" i="2" s="1"/>
  <c r="K828" i="2"/>
  <c r="N826" i="2"/>
  <c r="M825" i="2"/>
  <c r="X825" i="2" s="1"/>
  <c r="K1000" i="2"/>
  <c r="M989" i="2"/>
  <c r="X989" i="2" s="1"/>
  <c r="N978" i="2"/>
  <c r="K968" i="2"/>
  <c r="M957" i="2"/>
  <c r="X957" i="2" s="1"/>
  <c r="N946" i="2"/>
  <c r="K936" i="2"/>
  <c r="M925" i="2"/>
  <c r="X925" i="2" s="1"/>
  <c r="N914" i="2"/>
  <c r="K904" i="2"/>
  <c r="M899" i="2"/>
  <c r="X899" i="2" s="1"/>
  <c r="N895" i="2"/>
  <c r="K892" i="2"/>
  <c r="K889" i="2"/>
  <c r="M886" i="2"/>
  <c r="X886" i="2" s="1"/>
  <c r="N883" i="2"/>
  <c r="K881" i="2"/>
  <c r="M878" i="2"/>
  <c r="X878" i="2" s="1"/>
  <c r="N875" i="2"/>
  <c r="K873" i="2"/>
  <c r="M870" i="2"/>
  <c r="X870" i="2" s="1"/>
  <c r="N867" i="2"/>
  <c r="K865" i="2"/>
  <c r="M862" i="2"/>
  <c r="X862" i="2" s="1"/>
  <c r="N859" i="2"/>
  <c r="K857" i="2"/>
  <c r="M854" i="2"/>
  <c r="X854" i="2" s="1"/>
  <c r="N851" i="2"/>
  <c r="K849" i="2"/>
  <c r="M846" i="2"/>
  <c r="X846" i="2" s="1"/>
  <c r="N843" i="2"/>
  <c r="K841" i="2"/>
  <c r="M838" i="2"/>
  <c r="X838" i="2" s="1"/>
  <c r="N835" i="2"/>
  <c r="K833" i="2"/>
  <c r="M830" i="2"/>
  <c r="X830" i="2" s="1"/>
  <c r="N827" i="2"/>
  <c r="K825" i="2"/>
  <c r="M823" i="2"/>
  <c r="X823" i="2" s="1"/>
  <c r="M821" i="2"/>
  <c r="X821" i="2" s="1"/>
  <c r="N819" i="2"/>
  <c r="K818" i="2"/>
  <c r="K816" i="2"/>
  <c r="M814" i="2"/>
  <c r="X814" i="2" s="1"/>
  <c r="N812" i="2"/>
  <c r="K811" i="2"/>
  <c r="N809" i="2"/>
  <c r="M808" i="2"/>
  <c r="X808" i="2" s="1"/>
  <c r="K807" i="2"/>
  <c r="N805" i="2"/>
  <c r="M804" i="2"/>
  <c r="X804" i="2" s="1"/>
  <c r="K803" i="2"/>
  <c r="N801" i="2"/>
  <c r="M800" i="2"/>
  <c r="X800" i="2" s="1"/>
  <c r="K799" i="2"/>
  <c r="N797" i="2"/>
  <c r="M796" i="2"/>
  <c r="X796" i="2" s="1"/>
  <c r="K795" i="2"/>
  <c r="N793" i="2"/>
  <c r="M792" i="2"/>
  <c r="X792" i="2" s="1"/>
  <c r="K791" i="2"/>
  <c r="N789" i="2"/>
  <c r="M788" i="2"/>
  <c r="X788" i="2" s="1"/>
  <c r="K787" i="2"/>
  <c r="N785" i="2"/>
  <c r="M784" i="2"/>
  <c r="X784" i="2" s="1"/>
  <c r="K783" i="2"/>
  <c r="N781" i="2"/>
  <c r="M780" i="2"/>
  <c r="X780" i="2" s="1"/>
  <c r="K779" i="2"/>
  <c r="N777" i="2"/>
  <c r="M776" i="2"/>
  <c r="X776" i="2" s="1"/>
  <c r="K775" i="2"/>
  <c r="N773" i="2"/>
  <c r="M772" i="2"/>
  <c r="X772" i="2" s="1"/>
  <c r="K771" i="2"/>
  <c r="N769" i="2"/>
  <c r="M768" i="2"/>
  <c r="X768" i="2" s="1"/>
  <c r="K767" i="2"/>
  <c r="N765" i="2"/>
  <c r="M764" i="2"/>
  <c r="X764" i="2" s="1"/>
  <c r="K763" i="2"/>
  <c r="N761" i="2"/>
  <c r="M760" i="2"/>
  <c r="X760" i="2" s="1"/>
  <c r="K759" i="2"/>
  <c r="N757" i="2"/>
  <c r="M756" i="2"/>
  <c r="X756" i="2" s="1"/>
  <c r="K755" i="2"/>
  <c r="N753" i="2"/>
  <c r="M752" i="2"/>
  <c r="X752" i="2" s="1"/>
  <c r="K751" i="2"/>
  <c r="N749" i="2"/>
  <c r="M748" i="2"/>
  <c r="X748" i="2" s="1"/>
  <c r="K747" i="2"/>
  <c r="N745" i="2"/>
  <c r="M744" i="2"/>
  <c r="X744" i="2" s="1"/>
  <c r="K743" i="2"/>
  <c r="N741" i="2"/>
  <c r="M740" i="2"/>
  <c r="X740" i="2" s="1"/>
  <c r="K739" i="2"/>
  <c r="N737" i="2"/>
  <c r="M736" i="2"/>
  <c r="X736" i="2" s="1"/>
  <c r="K735" i="2"/>
  <c r="N733" i="2"/>
  <c r="M732" i="2"/>
  <c r="X732" i="2" s="1"/>
  <c r="K731" i="2"/>
  <c r="N729" i="2"/>
  <c r="M728" i="2"/>
  <c r="X728" i="2" s="1"/>
  <c r="K727" i="2"/>
  <c r="N725" i="2"/>
  <c r="M724" i="2"/>
  <c r="X724" i="2" s="1"/>
  <c r="N998" i="2"/>
  <c r="K988" i="2"/>
  <c r="M977" i="2"/>
  <c r="X977" i="2" s="1"/>
  <c r="N966" i="2"/>
  <c r="K956" i="2"/>
  <c r="M945" i="2"/>
  <c r="X945" i="2" s="1"/>
  <c r="N934" i="2"/>
  <c r="K924" i="2"/>
  <c r="M913" i="2"/>
  <c r="X913" i="2" s="1"/>
  <c r="M903" i="2"/>
  <c r="X903" i="2" s="1"/>
  <c r="N898" i="2"/>
  <c r="M895" i="2"/>
  <c r="X895" i="2" s="1"/>
  <c r="N891" i="2"/>
  <c r="N888" i="2"/>
  <c r="K886" i="2"/>
  <c r="M883" i="2"/>
  <c r="X883" i="2" s="1"/>
  <c r="N880" i="2"/>
  <c r="K878" i="2"/>
  <c r="M875" i="2"/>
  <c r="X875" i="2" s="1"/>
  <c r="N872" i="2"/>
  <c r="K870" i="2"/>
  <c r="M867" i="2"/>
  <c r="X867" i="2" s="1"/>
  <c r="N864" i="2"/>
  <c r="K862" i="2"/>
  <c r="M859" i="2"/>
  <c r="X859" i="2" s="1"/>
  <c r="N856" i="2"/>
  <c r="K854" i="2"/>
  <c r="M851" i="2"/>
  <c r="X851" i="2" s="1"/>
  <c r="N848" i="2"/>
  <c r="K846" i="2"/>
  <c r="M843" i="2"/>
  <c r="X843" i="2" s="1"/>
  <c r="N840" i="2"/>
  <c r="K838" i="2"/>
  <c r="M835" i="2"/>
  <c r="X835" i="2" s="1"/>
  <c r="N832" i="2"/>
  <c r="K830" i="2"/>
  <c r="M827" i="2"/>
  <c r="X827" i="2" s="1"/>
  <c r="N824" i="2"/>
  <c r="N822" i="2"/>
  <c r="K821" i="2"/>
  <c r="M819" i="2"/>
  <c r="X819" i="2" s="1"/>
  <c r="M817" i="2"/>
  <c r="X817" i="2" s="1"/>
  <c r="N815" i="2"/>
  <c r="K814" i="2"/>
  <c r="K812" i="2"/>
  <c r="N810" i="2"/>
  <c r="M809" i="2"/>
  <c r="X809" i="2" s="1"/>
  <c r="K808" i="2"/>
  <c r="N806" i="2"/>
  <c r="M805" i="2"/>
  <c r="X805" i="2" s="1"/>
  <c r="K804" i="2"/>
  <c r="N802" i="2"/>
  <c r="M801" i="2"/>
  <c r="X801" i="2" s="1"/>
  <c r="K800" i="2"/>
  <c r="N798" i="2"/>
  <c r="M797" i="2"/>
  <c r="X797" i="2" s="1"/>
  <c r="K796" i="2"/>
  <c r="N794" i="2"/>
  <c r="M793" i="2"/>
  <c r="X793" i="2" s="1"/>
  <c r="K792" i="2"/>
  <c r="N790" i="2"/>
  <c r="M789" i="2"/>
  <c r="X789" i="2" s="1"/>
  <c r="K788" i="2"/>
  <c r="N786" i="2"/>
  <c r="M785" i="2"/>
  <c r="X785" i="2" s="1"/>
  <c r="K784" i="2"/>
  <c r="N782" i="2"/>
  <c r="M781" i="2"/>
  <c r="X781" i="2" s="1"/>
  <c r="K780" i="2"/>
  <c r="N778" i="2"/>
  <c r="M777" i="2"/>
  <c r="X777" i="2" s="1"/>
  <c r="K776" i="2"/>
  <c r="N774" i="2"/>
  <c r="M773" i="2"/>
  <c r="X773" i="2" s="1"/>
  <c r="K772" i="2"/>
  <c r="N770" i="2"/>
  <c r="M769" i="2"/>
  <c r="X769" i="2" s="1"/>
  <c r="K768" i="2"/>
  <c r="N766" i="2"/>
  <c r="M765" i="2"/>
  <c r="X765" i="2" s="1"/>
  <c r="K764" i="2"/>
  <c r="N762" i="2"/>
  <c r="M761" i="2"/>
  <c r="X761" i="2" s="1"/>
  <c r="K760" i="2"/>
  <c r="N758" i="2"/>
  <c r="N994" i="2"/>
  <c r="M973" i="2"/>
  <c r="X973" i="2" s="1"/>
  <c r="K952" i="2"/>
  <c r="N930" i="2"/>
  <c r="M909" i="2"/>
  <c r="X909" i="2" s="1"/>
  <c r="M897" i="2"/>
  <c r="X897" i="2" s="1"/>
  <c r="M890" i="2"/>
  <c r="X890" i="2" s="1"/>
  <c r="K885" i="2"/>
  <c r="N879" i="2"/>
  <c r="M874" i="2"/>
  <c r="X874" i="2" s="1"/>
  <c r="K869" i="2"/>
  <c r="N863" i="2"/>
  <c r="M858" i="2"/>
  <c r="X858" i="2" s="1"/>
  <c r="K853" i="2"/>
  <c r="N847" i="2"/>
  <c r="M842" i="2"/>
  <c r="X842" i="2" s="1"/>
  <c r="K837" i="2"/>
  <c r="N831" i="2"/>
  <c r="M826" i="2"/>
  <c r="X826" i="2" s="1"/>
  <c r="M822" i="2"/>
  <c r="X822" i="2" s="1"/>
  <c r="N818" i="2"/>
  <c r="M815" i="2"/>
  <c r="X815" i="2" s="1"/>
  <c r="N811" i="2"/>
  <c r="K809" i="2"/>
  <c r="M806" i="2"/>
  <c r="X806" i="2" s="1"/>
  <c r="N803" i="2"/>
  <c r="K801" i="2"/>
  <c r="M798" i="2"/>
  <c r="X798" i="2" s="1"/>
  <c r="N795" i="2"/>
  <c r="K793" i="2"/>
  <c r="M790" i="2"/>
  <c r="X790" i="2" s="1"/>
  <c r="N787" i="2"/>
  <c r="K785" i="2"/>
  <c r="M782" i="2"/>
  <c r="X782" i="2" s="1"/>
  <c r="N779" i="2"/>
  <c r="K777" i="2"/>
  <c r="M774" i="2"/>
  <c r="X774" i="2" s="1"/>
  <c r="N771" i="2"/>
  <c r="K769" i="2"/>
  <c r="M766" i="2"/>
  <c r="X766" i="2" s="1"/>
  <c r="N763" i="2"/>
  <c r="K761" i="2"/>
  <c r="M758" i="2"/>
  <c r="X758" i="2" s="1"/>
  <c r="N756" i="2"/>
  <c r="N754" i="2"/>
  <c r="K753" i="2"/>
  <c r="M751" i="2"/>
  <c r="X751" i="2" s="1"/>
  <c r="M749" i="2"/>
  <c r="X749" i="2" s="1"/>
  <c r="N747" i="2"/>
  <c r="K746" i="2"/>
  <c r="K744" i="2"/>
  <c r="M742" i="2"/>
  <c r="X742" i="2" s="1"/>
  <c r="N740" i="2"/>
  <c r="N738" i="2"/>
  <c r="K737" i="2"/>
  <c r="M735" i="2"/>
  <c r="X735" i="2" s="1"/>
  <c r="M733" i="2"/>
  <c r="X733" i="2" s="1"/>
  <c r="N731" i="2"/>
  <c r="K730" i="2"/>
  <c r="K728" i="2"/>
  <c r="M726" i="2"/>
  <c r="X726" i="2" s="1"/>
  <c r="N724" i="2"/>
  <c r="K723" i="2"/>
  <c r="N721" i="2"/>
  <c r="M720" i="2"/>
  <c r="X720" i="2" s="1"/>
  <c r="K719" i="2"/>
  <c r="N717" i="2"/>
  <c r="M716" i="2"/>
  <c r="X716" i="2" s="1"/>
  <c r="K715" i="2"/>
  <c r="N713" i="2"/>
  <c r="M712" i="2"/>
  <c r="X712" i="2" s="1"/>
  <c r="K711" i="2"/>
  <c r="N709" i="2"/>
  <c r="M708" i="2"/>
  <c r="X708" i="2" s="1"/>
  <c r="K707" i="2"/>
  <c r="N705" i="2"/>
  <c r="M704" i="2"/>
  <c r="X704" i="2" s="1"/>
  <c r="K703" i="2"/>
  <c r="N701" i="2"/>
  <c r="M700" i="2"/>
  <c r="X700" i="2" s="1"/>
  <c r="K699" i="2"/>
  <c r="N697" i="2"/>
  <c r="M696" i="2"/>
  <c r="X696" i="2" s="1"/>
  <c r="K695" i="2"/>
  <c r="N693" i="2"/>
  <c r="M692" i="2"/>
  <c r="X692" i="2" s="1"/>
  <c r="K691" i="2"/>
  <c r="N689" i="2"/>
  <c r="M688" i="2"/>
  <c r="X688" i="2" s="1"/>
  <c r="K687" i="2"/>
  <c r="N685" i="2"/>
  <c r="M684" i="2"/>
  <c r="X684" i="2" s="1"/>
  <c r="K683" i="2"/>
  <c r="N681" i="2"/>
  <c r="M680" i="2"/>
  <c r="X680" i="2" s="1"/>
  <c r="K679" i="2"/>
  <c r="N677" i="2"/>
  <c r="M676" i="2"/>
  <c r="X676" i="2" s="1"/>
  <c r="K675" i="2"/>
  <c r="N673" i="2"/>
  <c r="M672" i="2"/>
  <c r="X672" i="2" s="1"/>
  <c r="K671" i="2"/>
  <c r="N669" i="2"/>
  <c r="M668" i="2"/>
  <c r="X668" i="2" s="1"/>
  <c r="K667" i="2"/>
  <c r="N665" i="2"/>
  <c r="M664" i="2"/>
  <c r="X664" i="2" s="1"/>
  <c r="K663" i="2"/>
  <c r="N661" i="2"/>
  <c r="M660" i="2"/>
  <c r="X660" i="2" s="1"/>
  <c r="K659" i="2"/>
  <c r="N657" i="2"/>
  <c r="M656" i="2"/>
  <c r="X656" i="2" s="1"/>
  <c r="K655" i="2"/>
  <c r="N653" i="2"/>
  <c r="M652" i="2"/>
  <c r="X652" i="2" s="1"/>
  <c r="K651" i="2"/>
  <c r="N649" i="2"/>
  <c r="M648" i="2"/>
  <c r="X648" i="2" s="1"/>
  <c r="K647" i="2"/>
  <c r="N645" i="2"/>
  <c r="M644" i="2"/>
  <c r="X644" i="2" s="1"/>
  <c r="K643" i="2"/>
  <c r="N641" i="2"/>
  <c r="M640" i="2"/>
  <c r="X640" i="2" s="1"/>
  <c r="K639" i="2"/>
  <c r="N637" i="2"/>
  <c r="M636" i="2"/>
  <c r="X636" i="2" s="1"/>
  <c r="K635" i="2"/>
  <c r="N633" i="2"/>
  <c r="M632" i="2"/>
  <c r="X632" i="2" s="1"/>
  <c r="K631" i="2"/>
  <c r="N629" i="2"/>
  <c r="M628" i="2"/>
  <c r="X628" i="2" s="1"/>
  <c r="K627" i="2"/>
  <c r="N625" i="2"/>
  <c r="M624" i="2"/>
  <c r="X624" i="2" s="1"/>
  <c r="K623" i="2"/>
  <c r="N621" i="2"/>
  <c r="M620" i="2"/>
  <c r="X620" i="2" s="1"/>
  <c r="K619" i="2"/>
  <c r="N617" i="2"/>
  <c r="M616" i="2"/>
  <c r="X616" i="2" s="1"/>
  <c r="K615" i="2"/>
  <c r="N613" i="2"/>
  <c r="M612" i="2"/>
  <c r="X612" i="2" s="1"/>
  <c r="K611" i="2"/>
  <c r="N609" i="2"/>
  <c r="M608" i="2"/>
  <c r="X608" i="2" s="1"/>
  <c r="K607" i="2"/>
  <c r="N605" i="2"/>
  <c r="M604" i="2"/>
  <c r="X604" i="2" s="1"/>
  <c r="K603" i="2"/>
  <c r="N601" i="2"/>
  <c r="M600" i="2"/>
  <c r="X600" i="2" s="1"/>
  <c r="K599" i="2"/>
  <c r="N597" i="2"/>
  <c r="M596" i="2"/>
  <c r="X596" i="2" s="1"/>
  <c r="K595" i="2"/>
  <c r="N593" i="2"/>
  <c r="M592" i="2"/>
  <c r="X592" i="2" s="1"/>
  <c r="K591" i="2"/>
  <c r="N589" i="2"/>
  <c r="M588" i="2"/>
  <c r="X588" i="2" s="1"/>
  <c r="K587" i="2"/>
  <c r="N585" i="2"/>
  <c r="M584" i="2"/>
  <c r="X584" i="2" s="1"/>
  <c r="K583" i="2"/>
  <c r="N581" i="2"/>
  <c r="M580" i="2"/>
  <c r="X580" i="2" s="1"/>
  <c r="M993" i="2"/>
  <c r="X993" i="2" s="1"/>
  <c r="K972" i="2"/>
  <c r="N950" i="2"/>
  <c r="M929" i="2"/>
  <c r="X929" i="2" s="1"/>
  <c r="K908" i="2"/>
  <c r="K897" i="2"/>
  <c r="K890" i="2"/>
  <c r="N884" i="2"/>
  <c r="M879" i="2"/>
  <c r="X879" i="2" s="1"/>
  <c r="K874" i="2"/>
  <c r="N868" i="2"/>
  <c r="M863" i="2"/>
  <c r="X863" i="2" s="1"/>
  <c r="K858" i="2"/>
  <c r="N852" i="2"/>
  <c r="M847" i="2"/>
  <c r="X847" i="2" s="1"/>
  <c r="K842" i="2"/>
  <c r="N836" i="2"/>
  <c r="M831" i="2"/>
  <c r="X831" i="2" s="1"/>
  <c r="K826" i="2"/>
  <c r="K822" i="2"/>
  <c r="M818" i="2"/>
  <c r="X818" i="2" s="1"/>
  <c r="N814" i="2"/>
  <c r="M811" i="2"/>
  <c r="X811" i="2" s="1"/>
  <c r="N808" i="2"/>
  <c r="K806" i="2"/>
  <c r="M803" i="2"/>
  <c r="X803" i="2" s="1"/>
  <c r="N800" i="2"/>
  <c r="K798" i="2"/>
  <c r="M795" i="2"/>
  <c r="X795" i="2" s="1"/>
  <c r="N792" i="2"/>
  <c r="K790" i="2"/>
  <c r="M787" i="2"/>
  <c r="X787" i="2" s="1"/>
  <c r="N784" i="2"/>
  <c r="K782" i="2"/>
  <c r="M779" i="2"/>
  <c r="X779" i="2" s="1"/>
  <c r="N776" i="2"/>
  <c r="K774" i="2"/>
  <c r="M771" i="2"/>
  <c r="X771" i="2" s="1"/>
  <c r="N768" i="2"/>
  <c r="K766" i="2"/>
  <c r="M763" i="2"/>
  <c r="X763" i="2" s="1"/>
  <c r="N760" i="2"/>
  <c r="K758" i="2"/>
  <c r="K756" i="2"/>
  <c r="M754" i="2"/>
  <c r="X754" i="2" s="1"/>
  <c r="N752" i="2"/>
  <c r="N750" i="2"/>
  <c r="K749" i="2"/>
  <c r="M747" i="2"/>
  <c r="X747" i="2" s="1"/>
  <c r="M745" i="2"/>
  <c r="X745" i="2" s="1"/>
  <c r="N743" i="2"/>
  <c r="K742" i="2"/>
  <c r="K740" i="2"/>
  <c r="M738" i="2"/>
  <c r="X738" i="2" s="1"/>
  <c r="N736" i="2"/>
  <c r="N734" i="2"/>
  <c r="K733" i="2"/>
  <c r="M731" i="2"/>
  <c r="X731" i="2" s="1"/>
  <c r="M729" i="2"/>
  <c r="X729" i="2" s="1"/>
  <c r="N727" i="2"/>
  <c r="K726" i="2"/>
  <c r="K724" i="2"/>
  <c r="N722" i="2"/>
  <c r="M721" i="2"/>
  <c r="X721" i="2" s="1"/>
  <c r="K720" i="2"/>
  <c r="N718" i="2"/>
  <c r="M717" i="2"/>
  <c r="X717" i="2" s="1"/>
  <c r="K716" i="2"/>
  <c r="N714" i="2"/>
  <c r="M713" i="2"/>
  <c r="X713" i="2" s="1"/>
  <c r="K712" i="2"/>
  <c r="N710" i="2"/>
  <c r="M709" i="2"/>
  <c r="X709" i="2" s="1"/>
  <c r="K708" i="2"/>
  <c r="N706" i="2"/>
  <c r="M705" i="2"/>
  <c r="X705" i="2" s="1"/>
  <c r="K704" i="2"/>
  <c r="N702" i="2"/>
  <c r="M701" i="2"/>
  <c r="X701" i="2" s="1"/>
  <c r="K700" i="2"/>
  <c r="N698" i="2"/>
  <c r="M697" i="2"/>
  <c r="X697" i="2" s="1"/>
  <c r="K696" i="2"/>
  <c r="N694" i="2"/>
  <c r="M693" i="2"/>
  <c r="X693" i="2" s="1"/>
  <c r="K692" i="2"/>
  <c r="N690" i="2"/>
  <c r="M689" i="2"/>
  <c r="X689" i="2" s="1"/>
  <c r="K688" i="2"/>
  <c r="N686" i="2"/>
  <c r="M685" i="2"/>
  <c r="X685" i="2" s="1"/>
  <c r="K684" i="2"/>
  <c r="N682" i="2"/>
  <c r="M681" i="2"/>
  <c r="X681" i="2" s="1"/>
  <c r="K680" i="2"/>
  <c r="N678" i="2"/>
  <c r="M677" i="2"/>
  <c r="X677" i="2" s="1"/>
  <c r="K676" i="2"/>
  <c r="N674" i="2"/>
  <c r="M673" i="2"/>
  <c r="X673" i="2" s="1"/>
  <c r="K672" i="2"/>
  <c r="N670" i="2"/>
  <c r="M669" i="2"/>
  <c r="X669" i="2" s="1"/>
  <c r="K668" i="2"/>
  <c r="N666" i="2"/>
  <c r="M665" i="2"/>
  <c r="X665" i="2" s="1"/>
  <c r="K664" i="2"/>
  <c r="N662" i="2"/>
  <c r="M661" i="2"/>
  <c r="X661" i="2" s="1"/>
  <c r="K660" i="2"/>
  <c r="N658" i="2"/>
  <c r="M657" i="2"/>
  <c r="X657" i="2" s="1"/>
  <c r="K656" i="2"/>
  <c r="N654" i="2"/>
  <c r="M653" i="2"/>
  <c r="X653" i="2" s="1"/>
  <c r="K652" i="2"/>
  <c r="N650" i="2"/>
  <c r="M649" i="2"/>
  <c r="X649" i="2" s="1"/>
  <c r="K648" i="2"/>
  <c r="N646" i="2"/>
  <c r="M645" i="2"/>
  <c r="X645" i="2" s="1"/>
  <c r="K644" i="2"/>
  <c r="N642" i="2"/>
  <c r="M641" i="2"/>
  <c r="X641" i="2" s="1"/>
  <c r="K640" i="2"/>
  <c r="N638" i="2"/>
  <c r="M637" i="2"/>
  <c r="X637" i="2" s="1"/>
  <c r="K636" i="2"/>
  <c r="N634" i="2"/>
  <c r="M633" i="2"/>
  <c r="X633" i="2" s="1"/>
  <c r="K632" i="2"/>
  <c r="N630" i="2"/>
  <c r="M629" i="2"/>
  <c r="X629" i="2" s="1"/>
  <c r="K628" i="2"/>
  <c r="N626" i="2"/>
  <c r="M625" i="2"/>
  <c r="X625" i="2" s="1"/>
  <c r="K624" i="2"/>
  <c r="N622" i="2"/>
  <c r="M621" i="2"/>
  <c r="X621" i="2" s="1"/>
  <c r="K620" i="2"/>
  <c r="N618" i="2"/>
  <c r="M617" i="2"/>
  <c r="X617" i="2" s="1"/>
  <c r="K616" i="2"/>
  <c r="N614" i="2"/>
  <c r="M613" i="2"/>
  <c r="X613" i="2" s="1"/>
  <c r="K612" i="2"/>
  <c r="N610" i="2"/>
  <c r="M609" i="2"/>
  <c r="X609" i="2" s="1"/>
  <c r="K608" i="2"/>
  <c r="N606" i="2"/>
  <c r="M605" i="2"/>
  <c r="X605" i="2" s="1"/>
  <c r="K604" i="2"/>
  <c r="N602" i="2"/>
  <c r="M601" i="2"/>
  <c r="X601" i="2" s="1"/>
  <c r="K600" i="2"/>
  <c r="N598" i="2"/>
  <c r="M597" i="2"/>
  <c r="X597" i="2" s="1"/>
  <c r="K596" i="2"/>
  <c r="N594" i="2"/>
  <c r="M593" i="2"/>
  <c r="X593" i="2" s="1"/>
  <c r="K592" i="2"/>
  <c r="N590" i="2"/>
  <c r="M589" i="2"/>
  <c r="X589" i="2" s="1"/>
  <c r="K588" i="2"/>
  <c r="N586" i="2"/>
  <c r="M585" i="2"/>
  <c r="X585" i="2" s="1"/>
  <c r="K584" i="2"/>
  <c r="N582" i="2"/>
  <c r="M581" i="2"/>
  <c r="X581" i="2" s="1"/>
  <c r="K580" i="2"/>
  <c r="K984" i="2"/>
  <c r="M941" i="2"/>
  <c r="X941" i="2" s="1"/>
  <c r="M901" i="2"/>
  <c r="X901" i="2" s="1"/>
  <c r="N887" i="2"/>
  <c r="K877" i="2"/>
  <c r="M866" i="2"/>
  <c r="X866" i="2" s="1"/>
  <c r="N855" i="2"/>
  <c r="K845" i="2"/>
  <c r="M834" i="2"/>
  <c r="X834" i="2" s="1"/>
  <c r="K824" i="2"/>
  <c r="K817" i="2"/>
  <c r="M810" i="2"/>
  <c r="X810" i="2" s="1"/>
  <c r="K805" i="2"/>
  <c r="N799" i="2"/>
  <c r="M794" i="2"/>
  <c r="X794" i="2" s="1"/>
  <c r="K789" i="2"/>
  <c r="N783" i="2"/>
  <c r="M778" i="2"/>
  <c r="X778" i="2" s="1"/>
  <c r="K773" i="2"/>
  <c r="N767" i="2"/>
  <c r="M762" i="2"/>
  <c r="X762" i="2" s="1"/>
  <c r="M757" i="2"/>
  <c r="X757" i="2" s="1"/>
  <c r="K754" i="2"/>
  <c r="M750" i="2"/>
  <c r="X750" i="2" s="1"/>
  <c r="N746" i="2"/>
  <c r="M743" i="2"/>
  <c r="X743" i="2" s="1"/>
  <c r="N739" i="2"/>
  <c r="K736" i="2"/>
  <c r="N732" i="2"/>
  <c r="K729" i="2"/>
  <c r="M725" i="2"/>
  <c r="X725" i="2" s="1"/>
  <c r="M722" i="2"/>
  <c r="X722" i="2" s="1"/>
  <c r="N719" i="2"/>
  <c r="K717" i="2"/>
  <c r="M714" i="2"/>
  <c r="X714" i="2" s="1"/>
  <c r="N711" i="2"/>
  <c r="K709" i="2"/>
  <c r="M706" i="2"/>
  <c r="X706" i="2" s="1"/>
  <c r="N703" i="2"/>
  <c r="K701" i="2"/>
  <c r="M698" i="2"/>
  <c r="X698" i="2" s="1"/>
  <c r="N695" i="2"/>
  <c r="K693" i="2"/>
  <c r="M690" i="2"/>
  <c r="X690" i="2" s="1"/>
  <c r="N687" i="2"/>
  <c r="K685" i="2"/>
  <c r="M682" i="2"/>
  <c r="X682" i="2" s="1"/>
  <c r="N679" i="2"/>
  <c r="K677" i="2"/>
  <c r="M674" i="2"/>
  <c r="X674" i="2" s="1"/>
  <c r="N671" i="2"/>
  <c r="K669" i="2"/>
  <c r="M666" i="2"/>
  <c r="X666" i="2" s="1"/>
  <c r="N663" i="2"/>
  <c r="K661" i="2"/>
  <c r="M658" i="2"/>
  <c r="X658" i="2" s="1"/>
  <c r="N655" i="2"/>
  <c r="K653" i="2"/>
  <c r="M650" i="2"/>
  <c r="X650" i="2" s="1"/>
  <c r="N647" i="2"/>
  <c r="K645" i="2"/>
  <c r="M642" i="2"/>
  <c r="X642" i="2" s="1"/>
  <c r="N639" i="2"/>
  <c r="K637" i="2"/>
  <c r="M634" i="2"/>
  <c r="X634" i="2" s="1"/>
  <c r="N631" i="2"/>
  <c r="K629" i="2"/>
  <c r="M626" i="2"/>
  <c r="X626" i="2" s="1"/>
  <c r="N623" i="2"/>
  <c r="K621" i="2"/>
  <c r="M618" i="2"/>
  <c r="X618" i="2" s="1"/>
  <c r="N615" i="2"/>
  <c r="K613" i="2"/>
  <c r="M610" i="2"/>
  <c r="X610" i="2" s="1"/>
  <c r="N607" i="2"/>
  <c r="K605" i="2"/>
  <c r="M602" i="2"/>
  <c r="X602" i="2" s="1"/>
  <c r="N599" i="2"/>
  <c r="K597" i="2"/>
  <c r="M594" i="2"/>
  <c r="X594" i="2" s="1"/>
  <c r="N591" i="2"/>
  <c r="K589" i="2"/>
  <c r="M586" i="2"/>
  <c r="X586" i="2" s="1"/>
  <c r="N583" i="2"/>
  <c r="K581" i="2"/>
  <c r="K579" i="2"/>
  <c r="N577" i="2"/>
  <c r="M576" i="2"/>
  <c r="X576" i="2" s="1"/>
  <c r="K575" i="2"/>
  <c r="N573" i="2"/>
  <c r="M572" i="2"/>
  <c r="X572" i="2" s="1"/>
  <c r="K571" i="2"/>
  <c r="N569" i="2"/>
  <c r="M568" i="2"/>
  <c r="X568" i="2" s="1"/>
  <c r="K567" i="2"/>
  <c r="N565" i="2"/>
  <c r="M564" i="2"/>
  <c r="X564" i="2" s="1"/>
  <c r="K563" i="2"/>
  <c r="N561" i="2"/>
  <c r="M560" i="2"/>
  <c r="X560" i="2" s="1"/>
  <c r="K559" i="2"/>
  <c r="N557" i="2"/>
  <c r="M556" i="2"/>
  <c r="X556" i="2" s="1"/>
  <c r="K555" i="2"/>
  <c r="N553" i="2"/>
  <c r="M552" i="2"/>
  <c r="X552" i="2" s="1"/>
  <c r="K551" i="2"/>
  <c r="N549" i="2"/>
  <c r="M548" i="2"/>
  <c r="X548" i="2" s="1"/>
  <c r="K547" i="2"/>
  <c r="N545" i="2"/>
  <c r="M544" i="2"/>
  <c r="X544" i="2" s="1"/>
  <c r="K543" i="2"/>
  <c r="N541" i="2"/>
  <c r="M540" i="2"/>
  <c r="X540" i="2" s="1"/>
  <c r="K539" i="2"/>
  <c r="N537" i="2"/>
  <c r="M536" i="2"/>
  <c r="X536" i="2" s="1"/>
  <c r="K535" i="2"/>
  <c r="N533" i="2"/>
  <c r="M532" i="2"/>
  <c r="X532" i="2" s="1"/>
  <c r="K531" i="2"/>
  <c r="N529" i="2"/>
  <c r="M528" i="2"/>
  <c r="X528" i="2" s="1"/>
  <c r="K527" i="2"/>
  <c r="N525" i="2"/>
  <c r="M524" i="2"/>
  <c r="X524" i="2" s="1"/>
  <c r="K523" i="2"/>
  <c r="N521" i="2"/>
  <c r="M520" i="2"/>
  <c r="X520" i="2" s="1"/>
  <c r="K519" i="2"/>
  <c r="N517" i="2"/>
  <c r="M516" i="2"/>
  <c r="X516" i="2" s="1"/>
  <c r="K515" i="2"/>
  <c r="N513" i="2"/>
  <c r="M512" i="2"/>
  <c r="X512" i="2" s="1"/>
  <c r="K511" i="2"/>
  <c r="N509" i="2"/>
  <c r="M508" i="2"/>
  <c r="X508" i="2" s="1"/>
  <c r="K507" i="2"/>
  <c r="N505" i="2"/>
  <c r="M504" i="2"/>
  <c r="X504" i="2" s="1"/>
  <c r="K503" i="2"/>
  <c r="N501" i="2"/>
  <c r="M500" i="2"/>
  <c r="X500" i="2" s="1"/>
  <c r="K499" i="2"/>
  <c r="N497" i="2"/>
  <c r="M496" i="2"/>
  <c r="X496" i="2" s="1"/>
  <c r="K495" i="2"/>
  <c r="N493" i="2"/>
  <c r="M492" i="2"/>
  <c r="X492" i="2" s="1"/>
  <c r="K491" i="2"/>
  <c r="N489" i="2"/>
  <c r="M488" i="2"/>
  <c r="X488" i="2" s="1"/>
  <c r="K487" i="2"/>
  <c r="N485" i="2"/>
  <c r="M484" i="2"/>
  <c r="X484" i="2" s="1"/>
  <c r="K483" i="2"/>
  <c r="N481" i="2"/>
  <c r="M480" i="2"/>
  <c r="X480" i="2" s="1"/>
  <c r="K479" i="2"/>
  <c r="N477" i="2"/>
  <c r="M476" i="2"/>
  <c r="X476" i="2" s="1"/>
  <c r="K475" i="2"/>
  <c r="N473" i="2"/>
  <c r="M472" i="2"/>
  <c r="X472" i="2" s="1"/>
  <c r="K471" i="2"/>
  <c r="N469" i="2"/>
  <c r="M468" i="2"/>
  <c r="X468" i="2" s="1"/>
  <c r="K467" i="2"/>
  <c r="N465" i="2"/>
  <c r="N982" i="2"/>
  <c r="K940" i="2"/>
  <c r="N900" i="2"/>
  <c r="M887" i="2"/>
  <c r="X887" i="2" s="1"/>
  <c r="N876" i="2"/>
  <c r="K866" i="2"/>
  <c r="M855" i="2"/>
  <c r="X855" i="2" s="1"/>
  <c r="N844" i="2"/>
  <c r="K834" i="2"/>
  <c r="N823" i="2"/>
  <c r="N816" i="2"/>
  <c r="K810" i="2"/>
  <c r="N804" i="2"/>
  <c r="M799" i="2"/>
  <c r="X799" i="2" s="1"/>
  <c r="K794" i="2"/>
  <c r="N788" i="2"/>
  <c r="M783" i="2"/>
  <c r="X783" i="2" s="1"/>
  <c r="K778" i="2"/>
  <c r="N772" i="2"/>
  <c r="M767" i="2"/>
  <c r="X767" i="2" s="1"/>
  <c r="K762" i="2"/>
  <c r="K757" i="2"/>
  <c r="M753" i="2"/>
  <c r="X753" i="2" s="1"/>
  <c r="K750" i="2"/>
  <c r="M746" i="2"/>
  <c r="X746" i="2" s="1"/>
  <c r="N742" i="2"/>
  <c r="M739" i="2"/>
  <c r="X739" i="2" s="1"/>
  <c r="N735" i="2"/>
  <c r="K732" i="2"/>
  <c r="N728" i="2"/>
  <c r="K725" i="2"/>
  <c r="K722" i="2"/>
  <c r="M719" i="2"/>
  <c r="X719" i="2" s="1"/>
  <c r="N716" i="2"/>
  <c r="K714" i="2"/>
  <c r="M711" i="2"/>
  <c r="X711" i="2" s="1"/>
  <c r="N708" i="2"/>
  <c r="K706" i="2"/>
  <c r="M703" i="2"/>
  <c r="X703" i="2" s="1"/>
  <c r="N700" i="2"/>
  <c r="K698" i="2"/>
  <c r="M695" i="2"/>
  <c r="X695" i="2" s="1"/>
  <c r="N692" i="2"/>
  <c r="K690" i="2"/>
  <c r="M687" i="2"/>
  <c r="X687" i="2" s="1"/>
  <c r="N684" i="2"/>
  <c r="K682" i="2"/>
  <c r="M679" i="2"/>
  <c r="X679" i="2" s="1"/>
  <c r="N676" i="2"/>
  <c r="K674" i="2"/>
  <c r="M671" i="2"/>
  <c r="X671" i="2" s="1"/>
  <c r="N668" i="2"/>
  <c r="K666" i="2"/>
  <c r="M663" i="2"/>
  <c r="X663" i="2" s="1"/>
  <c r="N660" i="2"/>
  <c r="K658" i="2"/>
  <c r="M655" i="2"/>
  <c r="X655" i="2" s="1"/>
  <c r="N652" i="2"/>
  <c r="K650" i="2"/>
  <c r="M647" i="2"/>
  <c r="X647" i="2" s="1"/>
  <c r="N644" i="2"/>
  <c r="K642" i="2"/>
  <c r="M639" i="2"/>
  <c r="X639" i="2" s="1"/>
  <c r="N636" i="2"/>
  <c r="K634" i="2"/>
  <c r="M631" i="2"/>
  <c r="X631" i="2" s="1"/>
  <c r="N628" i="2"/>
  <c r="K626" i="2"/>
  <c r="M623" i="2"/>
  <c r="X623" i="2" s="1"/>
  <c r="N620" i="2"/>
  <c r="K618" i="2"/>
  <c r="M615" i="2"/>
  <c r="X615" i="2" s="1"/>
  <c r="N612" i="2"/>
  <c r="K610" i="2"/>
  <c r="M607" i="2"/>
  <c r="X607" i="2" s="1"/>
  <c r="N604" i="2"/>
  <c r="K602" i="2"/>
  <c r="M599" i="2"/>
  <c r="X599" i="2" s="1"/>
  <c r="N596" i="2"/>
  <c r="K594" i="2"/>
  <c r="M591" i="2"/>
  <c r="X591" i="2" s="1"/>
  <c r="N588" i="2"/>
  <c r="K586" i="2"/>
  <c r="M583" i="2"/>
  <c r="X583" i="2" s="1"/>
  <c r="N580" i="2"/>
  <c r="N578" i="2"/>
  <c r="M577" i="2"/>
  <c r="X577" i="2" s="1"/>
  <c r="K576" i="2"/>
  <c r="N574" i="2"/>
  <c r="M573" i="2"/>
  <c r="X573" i="2" s="1"/>
  <c r="K572" i="2"/>
  <c r="N570" i="2"/>
  <c r="M569" i="2"/>
  <c r="X569" i="2" s="1"/>
  <c r="K568" i="2"/>
  <c r="N566" i="2"/>
  <c r="M565" i="2"/>
  <c r="X565" i="2" s="1"/>
  <c r="K564" i="2"/>
  <c r="N562" i="2"/>
  <c r="M561" i="2"/>
  <c r="X561" i="2" s="1"/>
  <c r="K560" i="2"/>
  <c r="N558" i="2"/>
  <c r="M557" i="2"/>
  <c r="X557" i="2" s="1"/>
  <c r="K556" i="2"/>
  <c r="N554" i="2"/>
  <c r="M553" i="2"/>
  <c r="X553" i="2" s="1"/>
  <c r="K552" i="2"/>
  <c r="N550" i="2"/>
  <c r="M549" i="2"/>
  <c r="X549" i="2" s="1"/>
  <c r="K548" i="2"/>
  <c r="N546" i="2"/>
  <c r="M545" i="2"/>
  <c r="X545" i="2" s="1"/>
  <c r="K544" i="2"/>
  <c r="N542" i="2"/>
  <c r="M541" i="2"/>
  <c r="X541" i="2" s="1"/>
  <c r="K540" i="2"/>
  <c r="N538" i="2"/>
  <c r="M537" i="2"/>
  <c r="X537" i="2" s="1"/>
  <c r="K536" i="2"/>
  <c r="N534" i="2"/>
  <c r="M533" i="2"/>
  <c r="X533" i="2" s="1"/>
  <c r="K532" i="2"/>
  <c r="N530" i="2"/>
  <c r="M529" i="2"/>
  <c r="X529" i="2" s="1"/>
  <c r="K528" i="2"/>
  <c r="N526" i="2"/>
  <c r="M525" i="2"/>
  <c r="X525" i="2" s="1"/>
  <c r="K524" i="2"/>
  <c r="N522" i="2"/>
  <c r="M521" i="2"/>
  <c r="X521" i="2" s="1"/>
  <c r="K520" i="2"/>
  <c r="N518" i="2"/>
  <c r="M517" i="2"/>
  <c r="X517" i="2" s="1"/>
  <c r="K516" i="2"/>
  <c r="N514" i="2"/>
  <c r="M513" i="2"/>
  <c r="X513" i="2" s="1"/>
  <c r="K512" i="2"/>
  <c r="N510" i="2"/>
  <c r="M509" i="2"/>
  <c r="X509" i="2" s="1"/>
  <c r="K508" i="2"/>
  <c r="N506" i="2"/>
  <c r="M505" i="2"/>
  <c r="X505" i="2" s="1"/>
  <c r="K504" i="2"/>
  <c r="N502" i="2"/>
  <c r="M501" i="2"/>
  <c r="X501" i="2" s="1"/>
  <c r="K500" i="2"/>
  <c r="N498" i="2"/>
  <c r="M497" i="2"/>
  <c r="X497" i="2" s="1"/>
  <c r="K496" i="2"/>
  <c r="N494" i="2"/>
  <c r="M493" i="2"/>
  <c r="X493" i="2" s="1"/>
  <c r="K492" i="2"/>
  <c r="N490" i="2"/>
  <c r="M489" i="2"/>
  <c r="X489" i="2" s="1"/>
  <c r="K488" i="2"/>
  <c r="N486" i="2"/>
  <c r="M485" i="2"/>
  <c r="X485" i="2" s="1"/>
  <c r="K484" i="2"/>
  <c r="N482" i="2"/>
  <c r="M481" i="2"/>
  <c r="X481" i="2" s="1"/>
  <c r="K480" i="2"/>
  <c r="N478" i="2"/>
  <c r="M477" i="2"/>
  <c r="X477" i="2" s="1"/>
  <c r="K476" i="2"/>
  <c r="N474" i="2"/>
  <c r="M473" i="2"/>
  <c r="X473" i="2" s="1"/>
  <c r="K472" i="2"/>
  <c r="N470" i="2"/>
  <c r="M469" i="2"/>
  <c r="X469" i="2" s="1"/>
  <c r="K468" i="2"/>
  <c r="N466" i="2"/>
  <c r="N962" i="2"/>
  <c r="K894" i="2"/>
  <c r="N871" i="2"/>
  <c r="M850" i="2"/>
  <c r="X850" i="2" s="1"/>
  <c r="K829" i="2"/>
  <c r="M813" i="2"/>
  <c r="X813" i="2" s="1"/>
  <c r="M802" i="2"/>
  <c r="X802" i="2" s="1"/>
  <c r="N791" i="2"/>
  <c r="K781" i="2"/>
  <c r="M770" i="2"/>
  <c r="X770" i="2" s="1"/>
  <c r="N759" i="2"/>
  <c r="K752" i="2"/>
  <c r="K745" i="2"/>
  <c r="K738" i="2"/>
  <c r="N730" i="2"/>
  <c r="N723" i="2"/>
  <c r="M718" i="2"/>
  <c r="X718" i="2" s="1"/>
  <c r="K713" i="2"/>
  <c r="N707" i="2"/>
  <c r="M702" i="2"/>
  <c r="X702" i="2" s="1"/>
  <c r="K697" i="2"/>
  <c r="N691" i="2"/>
  <c r="M686" i="2"/>
  <c r="X686" i="2" s="1"/>
  <c r="K681" i="2"/>
  <c r="N675" i="2"/>
  <c r="M670" i="2"/>
  <c r="X670" i="2" s="1"/>
  <c r="K665" i="2"/>
  <c r="N659" i="2"/>
  <c r="M654" i="2"/>
  <c r="X654" i="2" s="1"/>
  <c r="K649" i="2"/>
  <c r="N643" i="2"/>
  <c r="M638" i="2"/>
  <c r="X638" i="2" s="1"/>
  <c r="K633" i="2"/>
  <c r="N627" i="2"/>
  <c r="M622" i="2"/>
  <c r="X622" i="2" s="1"/>
  <c r="K617" i="2"/>
  <c r="N611" i="2"/>
  <c r="M606" i="2"/>
  <c r="X606" i="2" s="1"/>
  <c r="K601" i="2"/>
  <c r="N595" i="2"/>
  <c r="M590" i="2"/>
  <c r="X590" i="2" s="1"/>
  <c r="K585" i="2"/>
  <c r="N579" i="2"/>
  <c r="K577" i="2"/>
  <c r="M574" i="2"/>
  <c r="X574" i="2" s="1"/>
  <c r="N571" i="2"/>
  <c r="K569" i="2"/>
  <c r="M566" i="2"/>
  <c r="X566" i="2" s="1"/>
  <c r="N563" i="2"/>
  <c r="K561" i="2"/>
  <c r="M558" i="2"/>
  <c r="X558" i="2" s="1"/>
  <c r="N555" i="2"/>
  <c r="K553" i="2"/>
  <c r="M550" i="2"/>
  <c r="X550" i="2" s="1"/>
  <c r="N547" i="2"/>
  <c r="K545" i="2"/>
  <c r="M542" i="2"/>
  <c r="X542" i="2" s="1"/>
  <c r="N539" i="2"/>
  <c r="K537" i="2"/>
  <c r="M534" i="2"/>
  <c r="X534" i="2" s="1"/>
  <c r="N531" i="2"/>
  <c r="K529" i="2"/>
  <c r="M526" i="2"/>
  <c r="X526" i="2" s="1"/>
  <c r="N523" i="2"/>
  <c r="K521" i="2"/>
  <c r="M518" i="2"/>
  <c r="X518" i="2" s="1"/>
  <c r="N515" i="2"/>
  <c r="K513" i="2"/>
  <c r="M510" i="2"/>
  <c r="X510" i="2" s="1"/>
  <c r="N507" i="2"/>
  <c r="K505" i="2"/>
  <c r="M502" i="2"/>
  <c r="X502" i="2" s="1"/>
  <c r="N499" i="2"/>
  <c r="K497" i="2"/>
  <c r="M494" i="2"/>
  <c r="X494" i="2" s="1"/>
  <c r="N491" i="2"/>
  <c r="K489" i="2"/>
  <c r="M486" i="2"/>
  <c r="X486" i="2" s="1"/>
  <c r="N483" i="2"/>
  <c r="K481" i="2"/>
  <c r="M478" i="2"/>
  <c r="X478" i="2" s="1"/>
  <c r="N475" i="2"/>
  <c r="K473" i="2"/>
  <c r="M470" i="2"/>
  <c r="X470" i="2" s="1"/>
  <c r="N467" i="2"/>
  <c r="M465" i="2"/>
  <c r="X465" i="2" s="1"/>
  <c r="K464" i="2"/>
  <c r="N462" i="2"/>
  <c r="M461" i="2"/>
  <c r="X461" i="2" s="1"/>
  <c r="K460" i="2"/>
  <c r="N458" i="2"/>
  <c r="M457" i="2"/>
  <c r="X457" i="2" s="1"/>
  <c r="K456" i="2"/>
  <c r="N454" i="2"/>
  <c r="M453" i="2"/>
  <c r="X453" i="2" s="1"/>
  <c r="K452" i="2"/>
  <c r="N450" i="2"/>
  <c r="M449" i="2"/>
  <c r="X449" i="2" s="1"/>
  <c r="K448" i="2"/>
  <c r="N446" i="2"/>
  <c r="M445" i="2"/>
  <c r="X445" i="2" s="1"/>
  <c r="K444" i="2"/>
  <c r="N442" i="2"/>
  <c r="M441" i="2"/>
  <c r="X441" i="2" s="1"/>
  <c r="K440" i="2"/>
  <c r="N438" i="2"/>
  <c r="M437" i="2"/>
  <c r="X437" i="2" s="1"/>
  <c r="K436" i="2"/>
  <c r="N434" i="2"/>
  <c r="M433" i="2"/>
  <c r="X433" i="2" s="1"/>
  <c r="K432" i="2"/>
  <c r="N430" i="2"/>
  <c r="M429" i="2"/>
  <c r="X429" i="2" s="1"/>
  <c r="K428" i="2"/>
  <c r="N426" i="2"/>
  <c r="M425" i="2"/>
  <c r="X425" i="2" s="1"/>
  <c r="K424" i="2"/>
  <c r="N422" i="2"/>
  <c r="M421" i="2"/>
  <c r="X421" i="2" s="1"/>
  <c r="K420" i="2"/>
  <c r="N418" i="2"/>
  <c r="M417" i="2"/>
  <c r="X417" i="2" s="1"/>
  <c r="K416" i="2"/>
  <c r="N414" i="2"/>
  <c r="M413" i="2"/>
  <c r="X413" i="2" s="1"/>
  <c r="K412" i="2"/>
  <c r="N410" i="2"/>
  <c r="M409" i="2"/>
  <c r="X409" i="2" s="1"/>
  <c r="K408" i="2"/>
  <c r="N406" i="2"/>
  <c r="M405" i="2"/>
  <c r="X405" i="2" s="1"/>
  <c r="K404" i="2"/>
  <c r="N402" i="2"/>
  <c r="M401" i="2"/>
  <c r="X401" i="2" s="1"/>
  <c r="K400" i="2"/>
  <c r="N398" i="2"/>
  <c r="M397" i="2"/>
  <c r="X397" i="2" s="1"/>
  <c r="K396" i="2"/>
  <c r="N394" i="2"/>
  <c r="M393" i="2"/>
  <c r="X393" i="2" s="1"/>
  <c r="K392" i="2"/>
  <c r="N390" i="2"/>
  <c r="M389" i="2"/>
  <c r="X389" i="2" s="1"/>
  <c r="K388" i="2"/>
  <c r="N386" i="2"/>
  <c r="M385" i="2"/>
  <c r="X385" i="2" s="1"/>
  <c r="K384" i="2"/>
  <c r="N382" i="2"/>
  <c r="M381" i="2"/>
  <c r="X381" i="2" s="1"/>
  <c r="K380" i="2"/>
  <c r="N378" i="2"/>
  <c r="M377" i="2"/>
  <c r="X377" i="2" s="1"/>
  <c r="K376" i="2"/>
  <c r="N374" i="2"/>
  <c r="M373" i="2"/>
  <c r="X373" i="2" s="1"/>
  <c r="K372" i="2"/>
  <c r="N370" i="2"/>
  <c r="M369" i="2"/>
  <c r="X369" i="2" s="1"/>
  <c r="K368" i="2"/>
  <c r="N366" i="2"/>
  <c r="M365" i="2"/>
  <c r="X365" i="2" s="1"/>
  <c r="K364" i="2"/>
  <c r="N362" i="2"/>
  <c r="M361" i="2"/>
  <c r="X361" i="2" s="1"/>
  <c r="K360" i="2"/>
  <c r="N358" i="2"/>
  <c r="M357" i="2"/>
  <c r="X357" i="2" s="1"/>
  <c r="K356" i="2"/>
  <c r="N354" i="2"/>
  <c r="M353" i="2"/>
  <c r="X353" i="2" s="1"/>
  <c r="K352" i="2"/>
  <c r="N350" i="2"/>
  <c r="M349" i="2"/>
  <c r="X349" i="2" s="1"/>
  <c r="K348" i="2"/>
  <c r="N346" i="2"/>
  <c r="M345" i="2"/>
  <c r="X345" i="2" s="1"/>
  <c r="K344" i="2"/>
  <c r="N342" i="2"/>
  <c r="M341" i="2"/>
  <c r="X341" i="2" s="1"/>
  <c r="K340" i="2"/>
  <c r="N338" i="2"/>
  <c r="M337" i="2"/>
  <c r="X337" i="2" s="1"/>
  <c r="K336" i="2"/>
  <c r="N334" i="2"/>
  <c r="M333" i="2"/>
  <c r="X333" i="2" s="1"/>
  <c r="K332" i="2"/>
  <c r="N330" i="2"/>
  <c r="M329" i="2"/>
  <c r="X329" i="2" s="1"/>
  <c r="K328" i="2"/>
  <c r="N326" i="2"/>
  <c r="M325" i="2"/>
  <c r="X325" i="2" s="1"/>
  <c r="K324" i="2"/>
  <c r="N322" i="2"/>
  <c r="M321" i="2"/>
  <c r="X321" i="2" s="1"/>
  <c r="K320" i="2"/>
  <c r="N318" i="2"/>
  <c r="M317" i="2"/>
  <c r="X317" i="2" s="1"/>
  <c r="K316" i="2"/>
  <c r="N314" i="2"/>
  <c r="M313" i="2"/>
  <c r="X313" i="2" s="1"/>
  <c r="K312" i="2"/>
  <c r="N310" i="2"/>
  <c r="M309" i="2"/>
  <c r="X309" i="2" s="1"/>
  <c r="K308" i="2"/>
  <c r="N306" i="2"/>
  <c r="M305" i="2"/>
  <c r="X305" i="2" s="1"/>
  <c r="K304" i="2"/>
  <c r="N302" i="2"/>
  <c r="M301" i="2"/>
  <c r="X301" i="2" s="1"/>
  <c r="K300" i="2"/>
  <c r="N298" i="2"/>
  <c r="M297" i="2"/>
  <c r="X297" i="2" s="1"/>
  <c r="K296" i="2"/>
  <c r="N294" i="2"/>
  <c r="M293" i="2"/>
  <c r="X293" i="2" s="1"/>
  <c r="K292" i="2"/>
  <c r="N290" i="2"/>
  <c r="M289" i="2"/>
  <c r="X289" i="2" s="1"/>
  <c r="K288" i="2"/>
  <c r="N286" i="2"/>
  <c r="M285" i="2"/>
  <c r="X285" i="2" s="1"/>
  <c r="K284" i="2"/>
  <c r="N282" i="2"/>
  <c r="M281" i="2"/>
  <c r="X281" i="2" s="1"/>
  <c r="K280" i="2"/>
  <c r="N278" i="2"/>
  <c r="M277" i="2"/>
  <c r="X277" i="2" s="1"/>
  <c r="K276" i="2"/>
  <c r="N274" i="2"/>
  <c r="M273" i="2"/>
  <c r="X273" i="2" s="1"/>
  <c r="K272" i="2"/>
  <c r="N270" i="2"/>
  <c r="M269" i="2"/>
  <c r="X269" i="2" s="1"/>
  <c r="M961" i="2"/>
  <c r="X961" i="2" s="1"/>
  <c r="M893" i="2"/>
  <c r="X893" i="2" s="1"/>
  <c r="M871" i="2"/>
  <c r="X871" i="2" s="1"/>
  <c r="K850" i="2"/>
  <c r="N828" i="2"/>
  <c r="K813" i="2"/>
  <c r="K802" i="2"/>
  <c r="M791" i="2"/>
  <c r="X791" i="2" s="1"/>
  <c r="N780" i="2"/>
  <c r="K770" i="2"/>
  <c r="M759" i="2"/>
  <c r="X759" i="2" s="1"/>
  <c r="N751" i="2"/>
  <c r="N744" i="2"/>
  <c r="M737" i="2"/>
  <c r="X737" i="2" s="1"/>
  <c r="M730" i="2"/>
  <c r="X730" i="2" s="1"/>
  <c r="M723" i="2"/>
  <c r="X723" i="2" s="1"/>
  <c r="K718" i="2"/>
  <c r="N712" i="2"/>
  <c r="M707" i="2"/>
  <c r="X707" i="2" s="1"/>
  <c r="K702" i="2"/>
  <c r="N696" i="2"/>
  <c r="M691" i="2"/>
  <c r="X691" i="2" s="1"/>
  <c r="K686" i="2"/>
  <c r="N680" i="2"/>
  <c r="M675" i="2"/>
  <c r="X675" i="2" s="1"/>
  <c r="K670" i="2"/>
  <c r="N664" i="2"/>
  <c r="M659" i="2"/>
  <c r="X659" i="2" s="1"/>
  <c r="K654" i="2"/>
  <c r="N648" i="2"/>
  <c r="M643" i="2"/>
  <c r="X643" i="2" s="1"/>
  <c r="K638" i="2"/>
  <c r="N632" i="2"/>
  <c r="M627" i="2"/>
  <c r="X627" i="2" s="1"/>
  <c r="K622" i="2"/>
  <c r="N616" i="2"/>
  <c r="M611" i="2"/>
  <c r="X611" i="2" s="1"/>
  <c r="K606" i="2"/>
  <c r="N600" i="2"/>
  <c r="M595" i="2"/>
  <c r="X595" i="2" s="1"/>
  <c r="K590" i="2"/>
  <c r="N584" i="2"/>
  <c r="M579" i="2"/>
  <c r="X579" i="2" s="1"/>
  <c r="N576" i="2"/>
  <c r="K574" i="2"/>
  <c r="M571" i="2"/>
  <c r="X571" i="2" s="1"/>
  <c r="N568" i="2"/>
  <c r="K566" i="2"/>
  <c r="M563" i="2"/>
  <c r="X563" i="2" s="1"/>
  <c r="N560" i="2"/>
  <c r="K558" i="2"/>
  <c r="M555" i="2"/>
  <c r="X555" i="2" s="1"/>
  <c r="N552" i="2"/>
  <c r="K550" i="2"/>
  <c r="M547" i="2"/>
  <c r="X547" i="2" s="1"/>
  <c r="N544" i="2"/>
  <c r="K542" i="2"/>
  <c r="M539" i="2"/>
  <c r="X539" i="2" s="1"/>
  <c r="N536" i="2"/>
  <c r="K534" i="2"/>
  <c r="M531" i="2"/>
  <c r="X531" i="2" s="1"/>
  <c r="N528" i="2"/>
  <c r="K526" i="2"/>
  <c r="M523" i="2"/>
  <c r="X523" i="2" s="1"/>
  <c r="N520" i="2"/>
  <c r="K518" i="2"/>
  <c r="M515" i="2"/>
  <c r="X515" i="2" s="1"/>
  <c r="N512" i="2"/>
  <c r="K510" i="2"/>
  <c r="M507" i="2"/>
  <c r="X507" i="2" s="1"/>
  <c r="N504" i="2"/>
  <c r="K502" i="2"/>
  <c r="M499" i="2"/>
  <c r="X499" i="2" s="1"/>
  <c r="N496" i="2"/>
  <c r="K494" i="2"/>
  <c r="M491" i="2"/>
  <c r="X491" i="2" s="1"/>
  <c r="N488" i="2"/>
  <c r="K486" i="2"/>
  <c r="M483" i="2"/>
  <c r="X483" i="2" s="1"/>
  <c r="N480" i="2"/>
  <c r="K478" i="2"/>
  <c r="M475" i="2"/>
  <c r="X475" i="2" s="1"/>
  <c r="N472" i="2"/>
  <c r="K470" i="2"/>
  <c r="M467" i="2"/>
  <c r="X467" i="2" s="1"/>
  <c r="K465" i="2"/>
  <c r="N463" i="2"/>
  <c r="M462" i="2"/>
  <c r="X462" i="2" s="1"/>
  <c r="K461" i="2"/>
  <c r="N459" i="2"/>
  <c r="M458" i="2"/>
  <c r="X458" i="2" s="1"/>
  <c r="K457" i="2"/>
  <c r="N455" i="2"/>
  <c r="M454" i="2"/>
  <c r="X454" i="2" s="1"/>
  <c r="K453" i="2"/>
  <c r="N451" i="2"/>
  <c r="M450" i="2"/>
  <c r="X450" i="2" s="1"/>
  <c r="K449" i="2"/>
  <c r="N447" i="2"/>
  <c r="M446" i="2"/>
  <c r="X446" i="2" s="1"/>
  <c r="K445" i="2"/>
  <c r="N443" i="2"/>
  <c r="M442" i="2"/>
  <c r="X442" i="2" s="1"/>
  <c r="K441" i="2"/>
  <c r="N439" i="2"/>
  <c r="M438" i="2"/>
  <c r="X438" i="2" s="1"/>
  <c r="K437" i="2"/>
  <c r="N435" i="2"/>
  <c r="M434" i="2"/>
  <c r="X434" i="2" s="1"/>
  <c r="K433" i="2"/>
  <c r="N431" i="2"/>
  <c r="M430" i="2"/>
  <c r="X430" i="2" s="1"/>
  <c r="K429" i="2"/>
  <c r="N427" i="2"/>
  <c r="M426" i="2"/>
  <c r="X426" i="2" s="1"/>
  <c r="K425" i="2"/>
  <c r="N423" i="2"/>
  <c r="M422" i="2"/>
  <c r="X422" i="2" s="1"/>
  <c r="K421" i="2"/>
  <c r="N419" i="2"/>
  <c r="M418" i="2"/>
  <c r="X418" i="2" s="1"/>
  <c r="K417" i="2"/>
  <c r="N415" i="2"/>
  <c r="M414" i="2"/>
  <c r="X414" i="2" s="1"/>
  <c r="K413" i="2"/>
  <c r="N411" i="2"/>
  <c r="M410" i="2"/>
  <c r="X410" i="2" s="1"/>
  <c r="K409" i="2"/>
  <c r="N407" i="2"/>
  <c r="M406" i="2"/>
  <c r="X406" i="2" s="1"/>
  <c r="K405" i="2"/>
  <c r="N403" i="2"/>
  <c r="M402" i="2"/>
  <c r="X402" i="2" s="1"/>
  <c r="K401" i="2"/>
  <c r="N399" i="2"/>
  <c r="M398" i="2"/>
  <c r="X398" i="2" s="1"/>
  <c r="K397" i="2"/>
  <c r="N395" i="2"/>
  <c r="M394" i="2"/>
  <c r="X394" i="2" s="1"/>
  <c r="K393" i="2"/>
  <c r="N391" i="2"/>
  <c r="M390" i="2"/>
  <c r="X390" i="2" s="1"/>
  <c r="K389" i="2"/>
  <c r="N387" i="2"/>
  <c r="M386" i="2"/>
  <c r="X386" i="2" s="1"/>
  <c r="K385" i="2"/>
  <c r="N383" i="2"/>
  <c r="M382" i="2"/>
  <c r="X382" i="2" s="1"/>
  <c r="K381" i="2"/>
  <c r="N379" i="2"/>
  <c r="M378" i="2"/>
  <c r="X378" i="2" s="1"/>
  <c r="K377" i="2"/>
  <c r="N375" i="2"/>
  <c r="M374" i="2"/>
  <c r="X374" i="2" s="1"/>
  <c r="K373" i="2"/>
  <c r="N371" i="2"/>
  <c r="M370" i="2"/>
  <c r="X370" i="2" s="1"/>
  <c r="K369" i="2"/>
  <c r="N367" i="2"/>
  <c r="M366" i="2"/>
  <c r="X366" i="2" s="1"/>
  <c r="K365" i="2"/>
  <c r="N363" i="2"/>
  <c r="M362" i="2"/>
  <c r="X362" i="2" s="1"/>
  <c r="K361" i="2"/>
  <c r="N359" i="2"/>
  <c r="M358" i="2"/>
  <c r="X358" i="2" s="1"/>
  <c r="K357" i="2"/>
  <c r="N355" i="2"/>
  <c r="M354" i="2"/>
  <c r="X354" i="2" s="1"/>
  <c r="K353" i="2"/>
  <c r="N351" i="2"/>
  <c r="M350" i="2"/>
  <c r="X350" i="2" s="1"/>
  <c r="K349" i="2"/>
  <c r="N347" i="2"/>
  <c r="M346" i="2"/>
  <c r="X346" i="2" s="1"/>
  <c r="K345" i="2"/>
  <c r="N343" i="2"/>
  <c r="M342" i="2"/>
  <c r="X342" i="2" s="1"/>
  <c r="K341" i="2"/>
  <c r="N339" i="2"/>
  <c r="M338" i="2"/>
  <c r="X338" i="2" s="1"/>
  <c r="K337" i="2"/>
  <c r="N335" i="2"/>
  <c r="M334" i="2"/>
  <c r="X334" i="2" s="1"/>
  <c r="K333" i="2"/>
  <c r="N331" i="2"/>
  <c r="M330" i="2"/>
  <c r="X330" i="2" s="1"/>
  <c r="K329" i="2"/>
  <c r="N327" i="2"/>
  <c r="M326" i="2"/>
  <c r="X326" i="2" s="1"/>
  <c r="K325" i="2"/>
  <c r="N323" i="2"/>
  <c r="M322" i="2"/>
  <c r="X322" i="2" s="1"/>
  <c r="K321" i="2"/>
  <c r="N319" i="2"/>
  <c r="M318" i="2"/>
  <c r="X318" i="2" s="1"/>
  <c r="K317" i="2"/>
  <c r="N315" i="2"/>
  <c r="M314" i="2"/>
  <c r="X314" i="2" s="1"/>
  <c r="K313" i="2"/>
  <c r="N311" i="2"/>
  <c r="M310" i="2"/>
  <c r="X310" i="2" s="1"/>
  <c r="K309" i="2"/>
  <c r="N307" i="2"/>
  <c r="M306" i="2"/>
  <c r="X306" i="2" s="1"/>
  <c r="K305" i="2"/>
  <c r="N303" i="2"/>
  <c r="M302" i="2"/>
  <c r="X302" i="2" s="1"/>
  <c r="K301" i="2"/>
  <c r="N299" i="2"/>
  <c r="M298" i="2"/>
  <c r="X298" i="2" s="1"/>
  <c r="K297" i="2"/>
  <c r="N295" i="2"/>
  <c r="M294" i="2"/>
  <c r="X294" i="2" s="1"/>
  <c r="K293" i="2"/>
  <c r="N291" i="2"/>
  <c r="M290" i="2"/>
  <c r="X290" i="2" s="1"/>
  <c r="K289" i="2"/>
  <c r="N287" i="2"/>
  <c r="M286" i="2"/>
  <c r="X286" i="2" s="1"/>
  <c r="K285" i="2"/>
  <c r="N283" i="2"/>
  <c r="M282" i="2"/>
  <c r="X282" i="2" s="1"/>
  <c r="K281" i="2"/>
  <c r="N279" i="2"/>
  <c r="M278" i="2"/>
  <c r="X278" i="2" s="1"/>
  <c r="K277" i="2"/>
  <c r="N275" i="2"/>
  <c r="M274" i="2"/>
  <c r="X274" i="2" s="1"/>
  <c r="K273" i="2"/>
  <c r="N271" i="2"/>
  <c r="M270" i="2"/>
  <c r="X270" i="2" s="1"/>
  <c r="K269" i="2"/>
  <c r="N267" i="2"/>
  <c r="M266" i="2"/>
  <c r="X266" i="2" s="1"/>
  <c r="K265" i="2"/>
  <c r="N263" i="2"/>
  <c r="M262" i="2"/>
  <c r="X262" i="2" s="1"/>
  <c r="K261" i="2"/>
  <c r="N259" i="2"/>
  <c r="M258" i="2"/>
  <c r="X258" i="2" s="1"/>
  <c r="K257" i="2"/>
  <c r="N255" i="2"/>
  <c r="M254" i="2"/>
  <c r="X254" i="2" s="1"/>
  <c r="K253" i="2"/>
  <c r="N251" i="2"/>
  <c r="M250" i="2"/>
  <c r="X250" i="2" s="1"/>
  <c r="K249" i="2"/>
  <c r="N247" i="2"/>
  <c r="M246" i="2"/>
  <c r="X246" i="2" s="1"/>
  <c r="K245" i="2"/>
  <c r="N243" i="2"/>
  <c r="M242" i="2"/>
  <c r="X242" i="2" s="1"/>
  <c r="K241" i="2"/>
  <c r="N239" i="2"/>
  <c r="M238" i="2"/>
  <c r="X238" i="2" s="1"/>
  <c r="K237" i="2"/>
  <c r="N235" i="2"/>
  <c r="M234" i="2"/>
  <c r="X234" i="2" s="1"/>
  <c r="K233" i="2"/>
  <c r="N231" i="2"/>
  <c r="M230" i="2"/>
  <c r="X230" i="2" s="1"/>
  <c r="K229" i="2"/>
  <c r="N227" i="2"/>
  <c r="M226" i="2"/>
  <c r="X226" i="2" s="1"/>
  <c r="K225" i="2"/>
  <c r="N223" i="2"/>
  <c r="M222" i="2"/>
  <c r="X222" i="2" s="1"/>
  <c r="K221" i="2"/>
  <c r="N219" i="2"/>
  <c r="M218" i="2"/>
  <c r="X218" i="2" s="1"/>
  <c r="K217" i="2"/>
  <c r="N215" i="2"/>
  <c r="M214" i="2"/>
  <c r="X214" i="2" s="1"/>
  <c r="K213" i="2"/>
  <c r="N211" i="2"/>
  <c r="M210" i="2"/>
  <c r="X210" i="2" s="1"/>
  <c r="K209" i="2"/>
  <c r="N207" i="2"/>
  <c r="M206" i="2"/>
  <c r="X206" i="2" s="1"/>
  <c r="K205" i="2"/>
  <c r="N203" i="2"/>
  <c r="M202" i="2"/>
  <c r="X202" i="2" s="1"/>
  <c r="K201" i="2"/>
  <c r="N199" i="2"/>
  <c r="M198" i="2"/>
  <c r="X198" i="2" s="1"/>
  <c r="K197" i="2"/>
  <c r="N195" i="2"/>
  <c r="M194" i="2"/>
  <c r="X194" i="2" s="1"/>
  <c r="K193" i="2"/>
  <c r="N191" i="2"/>
  <c r="M190" i="2"/>
  <c r="X190" i="2" s="1"/>
  <c r="K189" i="2"/>
  <c r="N187" i="2"/>
  <c r="M186" i="2"/>
  <c r="X186" i="2" s="1"/>
  <c r="K185" i="2"/>
  <c r="N183" i="2"/>
  <c r="M182" i="2"/>
  <c r="X182" i="2" s="1"/>
  <c r="K181" i="2"/>
  <c r="N179" i="2"/>
  <c r="M178" i="2"/>
  <c r="X178" i="2" s="1"/>
  <c r="K177" i="2"/>
  <c r="N175" i="2"/>
  <c r="M174" i="2"/>
  <c r="X174" i="2" s="1"/>
  <c r="K173" i="2"/>
  <c r="N171" i="2"/>
  <c r="M170" i="2"/>
  <c r="X170" i="2" s="1"/>
  <c r="K169" i="2"/>
  <c r="N167" i="2"/>
  <c r="M166" i="2"/>
  <c r="X166" i="2" s="1"/>
  <c r="K165" i="2"/>
  <c r="N163" i="2"/>
  <c r="M162" i="2"/>
  <c r="X162" i="2" s="1"/>
  <c r="K161" i="2"/>
  <c r="N159" i="2"/>
  <c r="M158" i="2"/>
  <c r="X158" i="2" s="1"/>
  <c r="K157" i="2"/>
  <c r="N155" i="2"/>
  <c r="M154" i="2"/>
  <c r="X154" i="2" s="1"/>
  <c r="K153" i="2"/>
  <c r="N151" i="2"/>
  <c r="M150" i="2"/>
  <c r="X150" i="2" s="1"/>
  <c r="K149" i="2"/>
  <c r="N147" i="2"/>
  <c r="M146" i="2"/>
  <c r="X146" i="2" s="1"/>
  <c r="K145" i="2"/>
  <c r="N143" i="2"/>
  <c r="M142" i="2"/>
  <c r="X142" i="2" s="1"/>
  <c r="K141" i="2"/>
  <c r="N139" i="2"/>
  <c r="M138" i="2"/>
  <c r="X138" i="2" s="1"/>
  <c r="K137" i="2"/>
  <c r="N135" i="2"/>
  <c r="M134" i="2"/>
  <c r="X134" i="2" s="1"/>
  <c r="K133" i="2"/>
  <c r="N131" i="2"/>
  <c r="M130" i="2"/>
  <c r="X130" i="2" s="1"/>
  <c r="K129" i="2"/>
  <c r="N127" i="2"/>
  <c r="M126" i="2"/>
  <c r="X126" i="2" s="1"/>
  <c r="K125" i="2"/>
  <c r="K920" i="2"/>
  <c r="K861" i="2"/>
  <c r="N820" i="2"/>
  <c r="K797" i="2"/>
  <c r="N775" i="2"/>
  <c r="N755" i="2"/>
  <c r="M741" i="2"/>
  <c r="X741" i="2" s="1"/>
  <c r="M727" i="2"/>
  <c r="X727" i="2" s="1"/>
  <c r="N715" i="2"/>
  <c r="K705" i="2"/>
  <c r="M694" i="2"/>
  <c r="X694" i="2" s="1"/>
  <c r="N683" i="2"/>
  <c r="K673" i="2"/>
  <c r="M662" i="2"/>
  <c r="X662" i="2" s="1"/>
  <c r="N651" i="2"/>
  <c r="K641" i="2"/>
  <c r="M630" i="2"/>
  <c r="X630" i="2" s="1"/>
  <c r="N619" i="2"/>
  <c r="K609" i="2"/>
  <c r="M598" i="2"/>
  <c r="X598" i="2" s="1"/>
  <c r="N587" i="2"/>
  <c r="M578" i="2"/>
  <c r="X578" i="2" s="1"/>
  <c r="K573" i="2"/>
  <c r="N567" i="2"/>
  <c r="M562" i="2"/>
  <c r="X562" i="2" s="1"/>
  <c r="K557" i="2"/>
  <c r="N551" i="2"/>
  <c r="M546" i="2"/>
  <c r="X546" i="2" s="1"/>
  <c r="K541" i="2"/>
  <c r="N535" i="2"/>
  <c r="M530" i="2"/>
  <c r="X530" i="2" s="1"/>
  <c r="K525" i="2"/>
  <c r="N519" i="2"/>
  <c r="M514" i="2"/>
  <c r="X514" i="2" s="1"/>
  <c r="K509" i="2"/>
  <c r="N503" i="2"/>
  <c r="M498" i="2"/>
  <c r="X498" i="2" s="1"/>
  <c r="K493" i="2"/>
  <c r="N487" i="2"/>
  <c r="M482" i="2"/>
  <c r="X482" i="2" s="1"/>
  <c r="K477" i="2"/>
  <c r="N471" i="2"/>
  <c r="M466" i="2"/>
  <c r="X466" i="2" s="1"/>
  <c r="M463" i="2"/>
  <c r="X463" i="2" s="1"/>
  <c r="N460" i="2"/>
  <c r="K458" i="2"/>
  <c r="M455" i="2"/>
  <c r="X455" i="2" s="1"/>
  <c r="N452" i="2"/>
  <c r="K450" i="2"/>
  <c r="M447" i="2"/>
  <c r="X447" i="2" s="1"/>
  <c r="N444" i="2"/>
  <c r="K442" i="2"/>
  <c r="M439" i="2"/>
  <c r="X439" i="2" s="1"/>
  <c r="N436" i="2"/>
  <c r="K434" i="2"/>
  <c r="M431" i="2"/>
  <c r="X431" i="2" s="1"/>
  <c r="N428" i="2"/>
  <c r="K426" i="2"/>
  <c r="M423" i="2"/>
  <c r="X423" i="2" s="1"/>
  <c r="N420" i="2"/>
  <c r="K418" i="2"/>
  <c r="M415" i="2"/>
  <c r="X415" i="2" s="1"/>
  <c r="N412" i="2"/>
  <c r="K410" i="2"/>
  <c r="M407" i="2"/>
  <c r="X407" i="2" s="1"/>
  <c r="N404" i="2"/>
  <c r="K402" i="2"/>
  <c r="M399" i="2"/>
  <c r="X399" i="2" s="1"/>
  <c r="N396" i="2"/>
  <c r="K394" i="2"/>
  <c r="M391" i="2"/>
  <c r="X391" i="2" s="1"/>
  <c r="N388" i="2"/>
  <c r="K386" i="2"/>
  <c r="M383" i="2"/>
  <c r="X383" i="2" s="1"/>
  <c r="N380" i="2"/>
  <c r="K378" i="2"/>
  <c r="M375" i="2"/>
  <c r="X375" i="2" s="1"/>
  <c r="N372" i="2"/>
  <c r="K370" i="2"/>
  <c r="M367" i="2"/>
  <c r="X367" i="2" s="1"/>
  <c r="N364" i="2"/>
  <c r="K362" i="2"/>
  <c r="M359" i="2"/>
  <c r="X359" i="2" s="1"/>
  <c r="N356" i="2"/>
  <c r="K354" i="2"/>
  <c r="M351" i="2"/>
  <c r="X351" i="2" s="1"/>
  <c r="N348" i="2"/>
  <c r="K346" i="2"/>
  <c r="M343" i="2"/>
  <c r="X343" i="2" s="1"/>
  <c r="N340" i="2"/>
  <c r="K338" i="2"/>
  <c r="M335" i="2"/>
  <c r="X335" i="2" s="1"/>
  <c r="N332" i="2"/>
  <c r="K330" i="2"/>
  <c r="M327" i="2"/>
  <c r="X327" i="2" s="1"/>
  <c r="N324" i="2"/>
  <c r="K322" i="2"/>
  <c r="M319" i="2"/>
  <c r="X319" i="2" s="1"/>
  <c r="N316" i="2"/>
  <c r="K314" i="2"/>
  <c r="M311" i="2"/>
  <c r="X311" i="2" s="1"/>
  <c r="N308" i="2"/>
  <c r="K306" i="2"/>
  <c r="M303" i="2"/>
  <c r="X303" i="2" s="1"/>
  <c r="N300" i="2"/>
  <c r="K298" i="2"/>
  <c r="M295" i="2"/>
  <c r="X295" i="2" s="1"/>
  <c r="N292" i="2"/>
  <c r="K290" i="2"/>
  <c r="M287" i="2"/>
  <c r="X287" i="2" s="1"/>
  <c r="N284" i="2"/>
  <c r="K282" i="2"/>
  <c r="M279" i="2"/>
  <c r="X279" i="2" s="1"/>
  <c r="N276" i="2"/>
  <c r="K274" i="2"/>
  <c r="M271" i="2"/>
  <c r="X271" i="2" s="1"/>
  <c r="N268" i="2"/>
  <c r="K267" i="2"/>
  <c r="M265" i="2"/>
  <c r="X265" i="2" s="1"/>
  <c r="M263" i="2"/>
  <c r="X263" i="2" s="1"/>
  <c r="N261" i="2"/>
  <c r="K260" i="2"/>
  <c r="K258" i="2"/>
  <c r="M256" i="2"/>
  <c r="X256" i="2" s="1"/>
  <c r="N254" i="2"/>
  <c r="N252" i="2"/>
  <c r="K251" i="2"/>
  <c r="M249" i="2"/>
  <c r="X249" i="2" s="1"/>
  <c r="M247" i="2"/>
  <c r="X247" i="2" s="1"/>
  <c r="N245" i="2"/>
  <c r="K244" i="2"/>
  <c r="K242" i="2"/>
  <c r="M240" i="2"/>
  <c r="X240" i="2" s="1"/>
  <c r="N238" i="2"/>
  <c r="N236" i="2"/>
  <c r="K235" i="2"/>
  <c r="M233" i="2"/>
  <c r="X233" i="2" s="1"/>
  <c r="M231" i="2"/>
  <c r="X231" i="2" s="1"/>
  <c r="N229" i="2"/>
  <c r="K228" i="2"/>
  <c r="K226" i="2"/>
  <c r="M224" i="2"/>
  <c r="X224" i="2" s="1"/>
  <c r="N222" i="2"/>
  <c r="N220" i="2"/>
  <c r="K219" i="2"/>
  <c r="M217" i="2"/>
  <c r="X217" i="2" s="1"/>
  <c r="M215" i="2"/>
  <c r="X215" i="2" s="1"/>
  <c r="N213" i="2"/>
  <c r="K212" i="2"/>
  <c r="K210" i="2"/>
  <c r="M208" i="2"/>
  <c r="X208" i="2" s="1"/>
  <c r="N206" i="2"/>
  <c r="N204" i="2"/>
  <c r="K203" i="2"/>
  <c r="M201" i="2"/>
  <c r="X201" i="2" s="1"/>
  <c r="M199" i="2"/>
  <c r="X199" i="2" s="1"/>
  <c r="N197" i="2"/>
  <c r="K196" i="2"/>
  <c r="K194" i="2"/>
  <c r="M192" i="2"/>
  <c r="X192" i="2" s="1"/>
  <c r="N190" i="2"/>
  <c r="N188" i="2"/>
  <c r="K187" i="2"/>
  <c r="M185" i="2"/>
  <c r="X185" i="2" s="1"/>
  <c r="M183" i="2"/>
  <c r="X183" i="2" s="1"/>
  <c r="N181" i="2"/>
  <c r="K180" i="2"/>
  <c r="K178" i="2"/>
  <c r="M176" i="2"/>
  <c r="X176" i="2" s="1"/>
  <c r="N174" i="2"/>
  <c r="N172" i="2"/>
  <c r="K171" i="2"/>
  <c r="M169" i="2"/>
  <c r="X169" i="2" s="1"/>
  <c r="M167" i="2"/>
  <c r="X167" i="2" s="1"/>
  <c r="N165" i="2"/>
  <c r="K164" i="2"/>
  <c r="K162" i="2"/>
  <c r="M160" i="2"/>
  <c r="X160" i="2" s="1"/>
  <c r="N158" i="2"/>
  <c r="N156" i="2"/>
  <c r="K155" i="2"/>
  <c r="M153" i="2"/>
  <c r="X153" i="2" s="1"/>
  <c r="M151" i="2"/>
  <c r="X151" i="2" s="1"/>
  <c r="N149" i="2"/>
  <c r="K148" i="2"/>
  <c r="K146" i="2"/>
  <c r="M144" i="2"/>
  <c r="X144" i="2" s="1"/>
  <c r="N142" i="2"/>
  <c r="N140" i="2"/>
  <c r="K139" i="2"/>
  <c r="M137" i="2"/>
  <c r="X137" i="2" s="1"/>
  <c r="M135" i="2"/>
  <c r="X135" i="2" s="1"/>
  <c r="N133" i="2"/>
  <c r="K132" i="2"/>
  <c r="K130" i="2"/>
  <c r="M128" i="2"/>
  <c r="X128" i="2" s="1"/>
  <c r="N126" i="2"/>
  <c r="N124" i="2"/>
  <c r="M123" i="2"/>
  <c r="X123" i="2" s="1"/>
  <c r="K122" i="2"/>
  <c r="N120" i="2"/>
  <c r="M119" i="2"/>
  <c r="X119" i="2" s="1"/>
  <c r="K118" i="2"/>
  <c r="N116" i="2"/>
  <c r="M115" i="2"/>
  <c r="X115" i="2" s="1"/>
  <c r="K114" i="2"/>
  <c r="N112" i="2"/>
  <c r="M111" i="2"/>
  <c r="X111" i="2" s="1"/>
  <c r="K110" i="2"/>
  <c r="N108" i="2"/>
  <c r="M107" i="2"/>
  <c r="X107" i="2" s="1"/>
  <c r="K106" i="2"/>
  <c r="N104" i="2"/>
  <c r="M103" i="2"/>
  <c r="X103" i="2" s="1"/>
  <c r="K102" i="2"/>
  <c r="N100" i="2"/>
  <c r="M99" i="2"/>
  <c r="X99" i="2" s="1"/>
  <c r="K98" i="2"/>
  <c r="N96" i="2"/>
  <c r="M95" i="2"/>
  <c r="X95" i="2" s="1"/>
  <c r="K94" i="2"/>
  <c r="N92" i="2"/>
  <c r="M91" i="2"/>
  <c r="X91" i="2" s="1"/>
  <c r="K90" i="2"/>
  <c r="N88" i="2"/>
  <c r="M87" i="2"/>
  <c r="X87" i="2" s="1"/>
  <c r="K86" i="2"/>
  <c r="N84" i="2"/>
  <c r="M83" i="2"/>
  <c r="X83" i="2" s="1"/>
  <c r="K82" i="2"/>
  <c r="N80" i="2"/>
  <c r="M79" i="2"/>
  <c r="X79" i="2" s="1"/>
  <c r="K78" i="2"/>
  <c r="N76" i="2"/>
  <c r="M75" i="2"/>
  <c r="X75" i="2" s="1"/>
  <c r="K74" i="2"/>
  <c r="N72" i="2"/>
  <c r="M71" i="2"/>
  <c r="X71" i="2" s="1"/>
  <c r="K70" i="2"/>
  <c r="N68" i="2"/>
  <c r="M67" i="2"/>
  <c r="X67" i="2" s="1"/>
  <c r="K66" i="2"/>
  <c r="N64" i="2"/>
  <c r="M63" i="2"/>
  <c r="X63" i="2" s="1"/>
  <c r="K62" i="2"/>
  <c r="N60" i="2"/>
  <c r="M59" i="2"/>
  <c r="X59" i="2" s="1"/>
  <c r="K58" i="2"/>
  <c r="N56" i="2"/>
  <c r="M55" i="2"/>
  <c r="X55" i="2" s="1"/>
  <c r="K54" i="2"/>
  <c r="N52" i="2"/>
  <c r="M51" i="2"/>
  <c r="X51" i="2" s="1"/>
  <c r="K50" i="2"/>
  <c r="N48" i="2"/>
  <c r="M47" i="2"/>
  <c r="X47" i="2" s="1"/>
  <c r="K46" i="2"/>
  <c r="N44" i="2"/>
  <c r="M43" i="2"/>
  <c r="X43" i="2" s="1"/>
  <c r="K42" i="2"/>
  <c r="N40" i="2"/>
  <c r="M39" i="2"/>
  <c r="X39" i="2" s="1"/>
  <c r="K38" i="2"/>
  <c r="N36" i="2"/>
  <c r="M35" i="2"/>
  <c r="X35" i="2" s="1"/>
  <c r="K34" i="2"/>
  <c r="N32" i="2"/>
  <c r="M31" i="2"/>
  <c r="X31" i="2" s="1"/>
  <c r="K30" i="2"/>
  <c r="N28" i="2"/>
  <c r="M27" i="2"/>
  <c r="X27" i="2" s="1"/>
  <c r="K26" i="2"/>
  <c r="N24" i="2"/>
  <c r="M23" i="2"/>
  <c r="X23" i="2" s="1"/>
  <c r="K22" i="2"/>
  <c r="N20" i="2"/>
  <c r="M19" i="2"/>
  <c r="X19" i="2" s="1"/>
  <c r="K18" i="2"/>
  <c r="N16" i="2"/>
  <c r="M15" i="2"/>
  <c r="X15" i="2" s="1"/>
  <c r="K14" i="2"/>
  <c r="N12" i="2"/>
  <c r="M11" i="2"/>
  <c r="X11" i="2" s="1"/>
  <c r="K10" i="2"/>
  <c r="N8" i="2"/>
  <c r="M7" i="2"/>
  <c r="X7" i="2" s="1"/>
  <c r="K6" i="2"/>
  <c r="N839" i="2"/>
  <c r="K625" i="2"/>
  <c r="N603" i="2"/>
  <c r="M582" i="2"/>
  <c r="X582" i="2" s="1"/>
  <c r="M570" i="2"/>
  <c r="X570" i="2" s="1"/>
  <c r="N559" i="2"/>
  <c r="K549" i="2"/>
  <c r="M538" i="2"/>
  <c r="X538" i="2" s="1"/>
  <c r="K533" i="2"/>
  <c r="M522" i="2"/>
  <c r="X522" i="2" s="1"/>
  <c r="N511" i="2"/>
  <c r="K501" i="2"/>
  <c r="M490" i="2"/>
  <c r="X490" i="2" s="1"/>
  <c r="N479" i="2"/>
  <c r="K469" i="2"/>
  <c r="K462" i="2"/>
  <c r="N456" i="2"/>
  <c r="M451" i="2"/>
  <c r="X451" i="2" s="1"/>
  <c r="K446" i="2"/>
  <c r="N440" i="2"/>
  <c r="M435" i="2"/>
  <c r="X435" i="2" s="1"/>
  <c r="K430" i="2"/>
  <c r="N424" i="2"/>
  <c r="M419" i="2"/>
  <c r="X419" i="2" s="1"/>
  <c r="K414" i="2"/>
  <c r="N408" i="2"/>
  <c r="M403" i="2"/>
  <c r="X403" i="2" s="1"/>
  <c r="K398" i="2"/>
  <c r="M395" i="2"/>
  <c r="X395" i="2" s="1"/>
  <c r="K390" i="2"/>
  <c r="N384" i="2"/>
  <c r="M379" i="2"/>
  <c r="X379" i="2" s="1"/>
  <c r="K374" i="2"/>
  <c r="N368" i="2"/>
  <c r="M363" i="2"/>
  <c r="X363" i="2" s="1"/>
  <c r="K358" i="2"/>
  <c r="N352" i="2"/>
  <c r="M347" i="2"/>
  <c r="X347" i="2" s="1"/>
  <c r="K342" i="2"/>
  <c r="N336" i="2"/>
  <c r="M331" i="2"/>
  <c r="X331" i="2" s="1"/>
  <c r="K326" i="2"/>
  <c r="N320" i="2"/>
  <c r="M315" i="2"/>
  <c r="X315" i="2" s="1"/>
  <c r="K310" i="2"/>
  <c r="N304" i="2"/>
  <c r="M299" i="2"/>
  <c r="X299" i="2" s="1"/>
  <c r="K294" i="2"/>
  <c r="N288" i="2"/>
  <c r="K286" i="2"/>
  <c r="N280" i="2"/>
  <c r="M275" i="2"/>
  <c r="X275" i="2" s="1"/>
  <c r="K270" i="2"/>
  <c r="K266" i="2"/>
  <c r="N918" i="2"/>
  <c r="N860" i="2"/>
  <c r="K820" i="2"/>
  <c r="N796" i="2"/>
  <c r="M775" i="2"/>
  <c r="X775" i="2" s="1"/>
  <c r="M755" i="2"/>
  <c r="X755" i="2" s="1"/>
  <c r="K741" i="2"/>
  <c r="N726" i="2"/>
  <c r="M715" i="2"/>
  <c r="X715" i="2" s="1"/>
  <c r="N704" i="2"/>
  <c r="K694" i="2"/>
  <c r="M683" i="2"/>
  <c r="X683" i="2" s="1"/>
  <c r="N672" i="2"/>
  <c r="K662" i="2"/>
  <c r="M651" i="2"/>
  <c r="X651" i="2" s="1"/>
  <c r="N640" i="2"/>
  <c r="K630" i="2"/>
  <c r="M619" i="2"/>
  <c r="X619" i="2" s="1"/>
  <c r="N608" i="2"/>
  <c r="K598" i="2"/>
  <c r="M587" i="2"/>
  <c r="X587" i="2" s="1"/>
  <c r="K578" i="2"/>
  <c r="N572" i="2"/>
  <c r="M567" i="2"/>
  <c r="X567" i="2" s="1"/>
  <c r="K562" i="2"/>
  <c r="N556" i="2"/>
  <c r="M551" i="2"/>
  <c r="X551" i="2" s="1"/>
  <c r="K546" i="2"/>
  <c r="N540" i="2"/>
  <c r="M535" i="2"/>
  <c r="X535" i="2" s="1"/>
  <c r="K530" i="2"/>
  <c r="N524" i="2"/>
  <c r="M519" i="2"/>
  <c r="X519" i="2" s="1"/>
  <c r="K514" i="2"/>
  <c r="N508" i="2"/>
  <c r="M503" i="2"/>
  <c r="X503" i="2" s="1"/>
  <c r="K498" i="2"/>
  <c r="N492" i="2"/>
  <c r="M487" i="2"/>
  <c r="X487" i="2" s="1"/>
  <c r="K482" i="2"/>
  <c r="N476" i="2"/>
  <c r="M471" i="2"/>
  <c r="X471" i="2" s="1"/>
  <c r="K466" i="2"/>
  <c r="K463" i="2"/>
  <c r="M460" i="2"/>
  <c r="X460" i="2" s="1"/>
  <c r="N457" i="2"/>
  <c r="K455" i="2"/>
  <c r="M452" i="2"/>
  <c r="X452" i="2" s="1"/>
  <c r="N449" i="2"/>
  <c r="K447" i="2"/>
  <c r="M444" i="2"/>
  <c r="X444" i="2" s="1"/>
  <c r="N441" i="2"/>
  <c r="K439" i="2"/>
  <c r="M436" i="2"/>
  <c r="X436" i="2" s="1"/>
  <c r="N433" i="2"/>
  <c r="K431" i="2"/>
  <c r="M428" i="2"/>
  <c r="X428" i="2" s="1"/>
  <c r="N425" i="2"/>
  <c r="K423" i="2"/>
  <c r="M420" i="2"/>
  <c r="X420" i="2" s="1"/>
  <c r="N417" i="2"/>
  <c r="K415" i="2"/>
  <c r="M412" i="2"/>
  <c r="X412" i="2" s="1"/>
  <c r="N409" i="2"/>
  <c r="K407" i="2"/>
  <c r="M404" i="2"/>
  <c r="X404" i="2" s="1"/>
  <c r="N401" i="2"/>
  <c r="K399" i="2"/>
  <c r="M396" i="2"/>
  <c r="X396" i="2" s="1"/>
  <c r="N393" i="2"/>
  <c r="K391" i="2"/>
  <c r="M388" i="2"/>
  <c r="X388" i="2" s="1"/>
  <c r="N385" i="2"/>
  <c r="K383" i="2"/>
  <c r="M380" i="2"/>
  <c r="X380" i="2" s="1"/>
  <c r="N377" i="2"/>
  <c r="K375" i="2"/>
  <c r="M372" i="2"/>
  <c r="X372" i="2" s="1"/>
  <c r="N369" i="2"/>
  <c r="K367" i="2"/>
  <c r="M364" i="2"/>
  <c r="X364" i="2" s="1"/>
  <c r="N361" i="2"/>
  <c r="K359" i="2"/>
  <c r="M356" i="2"/>
  <c r="X356" i="2" s="1"/>
  <c r="N353" i="2"/>
  <c r="K351" i="2"/>
  <c r="M348" i="2"/>
  <c r="X348" i="2" s="1"/>
  <c r="N345" i="2"/>
  <c r="K343" i="2"/>
  <c r="M340" i="2"/>
  <c r="X340" i="2" s="1"/>
  <c r="N337" i="2"/>
  <c r="K335" i="2"/>
  <c r="M332" i="2"/>
  <c r="X332" i="2" s="1"/>
  <c r="N329" i="2"/>
  <c r="K327" i="2"/>
  <c r="M324" i="2"/>
  <c r="X324" i="2" s="1"/>
  <c r="N321" i="2"/>
  <c r="K319" i="2"/>
  <c r="M316" i="2"/>
  <c r="X316" i="2" s="1"/>
  <c r="N313" i="2"/>
  <c r="K311" i="2"/>
  <c r="M308" i="2"/>
  <c r="X308" i="2" s="1"/>
  <c r="N305" i="2"/>
  <c r="K303" i="2"/>
  <c r="M300" i="2"/>
  <c r="X300" i="2" s="1"/>
  <c r="N297" i="2"/>
  <c r="K295" i="2"/>
  <c r="M292" i="2"/>
  <c r="X292" i="2" s="1"/>
  <c r="N289" i="2"/>
  <c r="K287" i="2"/>
  <c r="M284" i="2"/>
  <c r="X284" i="2" s="1"/>
  <c r="N281" i="2"/>
  <c r="K279" i="2"/>
  <c r="M276" i="2"/>
  <c r="X276" i="2" s="1"/>
  <c r="N273" i="2"/>
  <c r="K271" i="2"/>
  <c r="M268" i="2"/>
  <c r="X268" i="2" s="1"/>
  <c r="N266" i="2"/>
  <c r="N264" i="2"/>
  <c r="K263" i="2"/>
  <c r="M261" i="2"/>
  <c r="X261" i="2" s="1"/>
  <c r="M259" i="2"/>
  <c r="X259" i="2" s="1"/>
  <c r="N257" i="2"/>
  <c r="K256" i="2"/>
  <c r="K254" i="2"/>
  <c r="M252" i="2"/>
  <c r="X252" i="2" s="1"/>
  <c r="N250" i="2"/>
  <c r="N248" i="2"/>
  <c r="K247" i="2"/>
  <c r="M245" i="2"/>
  <c r="X245" i="2" s="1"/>
  <c r="M243" i="2"/>
  <c r="X243" i="2" s="1"/>
  <c r="N241" i="2"/>
  <c r="K240" i="2"/>
  <c r="K238" i="2"/>
  <c r="M236" i="2"/>
  <c r="X236" i="2" s="1"/>
  <c r="N234" i="2"/>
  <c r="N232" i="2"/>
  <c r="K231" i="2"/>
  <c r="M229" i="2"/>
  <c r="X229" i="2" s="1"/>
  <c r="M227" i="2"/>
  <c r="X227" i="2" s="1"/>
  <c r="N225" i="2"/>
  <c r="K224" i="2"/>
  <c r="K222" i="2"/>
  <c r="M220" i="2"/>
  <c r="X220" i="2" s="1"/>
  <c r="N218" i="2"/>
  <c r="N216" i="2"/>
  <c r="K215" i="2"/>
  <c r="M213" i="2"/>
  <c r="X213" i="2" s="1"/>
  <c r="M211" i="2"/>
  <c r="X211" i="2" s="1"/>
  <c r="N209" i="2"/>
  <c r="K208" i="2"/>
  <c r="K206" i="2"/>
  <c r="M204" i="2"/>
  <c r="X204" i="2" s="1"/>
  <c r="N202" i="2"/>
  <c r="N200" i="2"/>
  <c r="K199" i="2"/>
  <c r="M197" i="2"/>
  <c r="X197" i="2" s="1"/>
  <c r="M195" i="2"/>
  <c r="X195" i="2" s="1"/>
  <c r="N193" i="2"/>
  <c r="K192" i="2"/>
  <c r="K190" i="2"/>
  <c r="M188" i="2"/>
  <c r="X188" i="2" s="1"/>
  <c r="N186" i="2"/>
  <c r="N184" i="2"/>
  <c r="K183" i="2"/>
  <c r="M181" i="2"/>
  <c r="X181" i="2" s="1"/>
  <c r="M179" i="2"/>
  <c r="X179" i="2" s="1"/>
  <c r="N177" i="2"/>
  <c r="K176" i="2"/>
  <c r="K174" i="2"/>
  <c r="M172" i="2"/>
  <c r="X172" i="2" s="1"/>
  <c r="N170" i="2"/>
  <c r="N168" i="2"/>
  <c r="K167" i="2"/>
  <c r="M165" i="2"/>
  <c r="X165" i="2" s="1"/>
  <c r="M163" i="2"/>
  <c r="X163" i="2" s="1"/>
  <c r="N161" i="2"/>
  <c r="K160" i="2"/>
  <c r="K158" i="2"/>
  <c r="M156" i="2"/>
  <c r="X156" i="2" s="1"/>
  <c r="N154" i="2"/>
  <c r="N152" i="2"/>
  <c r="K151" i="2"/>
  <c r="M149" i="2"/>
  <c r="X149" i="2" s="1"/>
  <c r="M147" i="2"/>
  <c r="X147" i="2" s="1"/>
  <c r="N145" i="2"/>
  <c r="K144" i="2"/>
  <c r="K142" i="2"/>
  <c r="M140" i="2"/>
  <c r="X140" i="2" s="1"/>
  <c r="N138" i="2"/>
  <c r="N136" i="2"/>
  <c r="K135" i="2"/>
  <c r="M133" i="2"/>
  <c r="X133" i="2" s="1"/>
  <c r="M131" i="2"/>
  <c r="X131" i="2" s="1"/>
  <c r="N129" i="2"/>
  <c r="K128" i="2"/>
  <c r="K126" i="2"/>
  <c r="M124" i="2"/>
  <c r="X124" i="2" s="1"/>
  <c r="K123" i="2"/>
  <c r="N121" i="2"/>
  <c r="M120" i="2"/>
  <c r="X120" i="2" s="1"/>
  <c r="K119" i="2"/>
  <c r="N117" i="2"/>
  <c r="M116" i="2"/>
  <c r="X116" i="2" s="1"/>
  <c r="K115" i="2"/>
  <c r="N113" i="2"/>
  <c r="M112" i="2"/>
  <c r="X112" i="2" s="1"/>
  <c r="K111" i="2"/>
  <c r="N109" i="2"/>
  <c r="M108" i="2"/>
  <c r="X108" i="2" s="1"/>
  <c r="K107" i="2"/>
  <c r="N105" i="2"/>
  <c r="M104" i="2"/>
  <c r="X104" i="2" s="1"/>
  <c r="K103" i="2"/>
  <c r="N101" i="2"/>
  <c r="M100" i="2"/>
  <c r="X100" i="2" s="1"/>
  <c r="K99" i="2"/>
  <c r="N97" i="2"/>
  <c r="M96" i="2"/>
  <c r="X96" i="2" s="1"/>
  <c r="K95" i="2"/>
  <c r="N93" i="2"/>
  <c r="M92" i="2"/>
  <c r="X92" i="2" s="1"/>
  <c r="K91" i="2"/>
  <c r="N89" i="2"/>
  <c r="M88" i="2"/>
  <c r="X88" i="2" s="1"/>
  <c r="K87" i="2"/>
  <c r="N85" i="2"/>
  <c r="M84" i="2"/>
  <c r="X84" i="2" s="1"/>
  <c r="K83" i="2"/>
  <c r="N81" i="2"/>
  <c r="M80" i="2"/>
  <c r="X80" i="2" s="1"/>
  <c r="K79" i="2"/>
  <c r="N77" i="2"/>
  <c r="M76" i="2"/>
  <c r="X76" i="2" s="1"/>
  <c r="K75" i="2"/>
  <c r="N73" i="2"/>
  <c r="M72" i="2"/>
  <c r="X72" i="2" s="1"/>
  <c r="K71" i="2"/>
  <c r="N69" i="2"/>
  <c r="M68" i="2"/>
  <c r="X68" i="2" s="1"/>
  <c r="K67" i="2"/>
  <c r="N65" i="2"/>
  <c r="M64" i="2"/>
  <c r="X64" i="2" s="1"/>
  <c r="K63" i="2"/>
  <c r="N61" i="2"/>
  <c r="M60" i="2"/>
  <c r="X60" i="2" s="1"/>
  <c r="K59" i="2"/>
  <c r="N57" i="2"/>
  <c r="M56" i="2"/>
  <c r="X56" i="2" s="1"/>
  <c r="K55" i="2"/>
  <c r="N53" i="2"/>
  <c r="M52" i="2"/>
  <c r="X52" i="2" s="1"/>
  <c r="K51" i="2"/>
  <c r="N49" i="2"/>
  <c r="M48" i="2"/>
  <c r="X48" i="2" s="1"/>
  <c r="K47" i="2"/>
  <c r="N45" i="2"/>
  <c r="M44" i="2"/>
  <c r="X44" i="2" s="1"/>
  <c r="K43" i="2"/>
  <c r="N41" i="2"/>
  <c r="M40" i="2"/>
  <c r="X40" i="2" s="1"/>
  <c r="K39" i="2"/>
  <c r="N37" i="2"/>
  <c r="M36" i="2"/>
  <c r="X36" i="2" s="1"/>
  <c r="K35" i="2"/>
  <c r="N33" i="2"/>
  <c r="M32" i="2"/>
  <c r="X32" i="2" s="1"/>
  <c r="K31" i="2"/>
  <c r="N29" i="2"/>
  <c r="M28" i="2"/>
  <c r="X28" i="2" s="1"/>
  <c r="K27" i="2"/>
  <c r="N25" i="2"/>
  <c r="M24" i="2"/>
  <c r="X24" i="2" s="1"/>
  <c r="K23" i="2"/>
  <c r="N21" i="2"/>
  <c r="M20" i="2"/>
  <c r="X20" i="2" s="1"/>
  <c r="K19" i="2"/>
  <c r="N17" i="2"/>
  <c r="M16" i="2"/>
  <c r="X16" i="2" s="1"/>
  <c r="K15" i="2"/>
  <c r="N13" i="2"/>
  <c r="M12" i="2"/>
  <c r="X12" i="2" s="1"/>
  <c r="K11" i="2"/>
  <c r="N9" i="2"/>
  <c r="M8" i="2"/>
  <c r="X8" i="2" s="1"/>
  <c r="K7" i="2"/>
  <c r="N5" i="2"/>
  <c r="M882" i="2"/>
  <c r="X882" i="2" s="1"/>
  <c r="N807" i="2"/>
  <c r="M786" i="2"/>
  <c r="X786" i="2" s="1"/>
  <c r="K765" i="2"/>
  <c r="N748" i="2"/>
  <c r="M734" i="2"/>
  <c r="X734" i="2" s="1"/>
  <c r="K721" i="2"/>
  <c r="M710" i="2"/>
  <c r="X710" i="2" s="1"/>
  <c r="N699" i="2"/>
  <c r="K689" i="2"/>
  <c r="M678" i="2"/>
  <c r="X678" i="2" s="1"/>
  <c r="N667" i="2"/>
  <c r="K657" i="2"/>
  <c r="M646" i="2"/>
  <c r="X646" i="2" s="1"/>
  <c r="N635" i="2"/>
  <c r="M614" i="2"/>
  <c r="X614" i="2" s="1"/>
  <c r="K593" i="2"/>
  <c r="N575" i="2"/>
  <c r="K565" i="2"/>
  <c r="M554" i="2"/>
  <c r="X554" i="2" s="1"/>
  <c r="N543" i="2"/>
  <c r="N527" i="2"/>
  <c r="K517" i="2"/>
  <c r="M506" i="2"/>
  <c r="X506" i="2" s="1"/>
  <c r="N495" i="2"/>
  <c r="K485" i="2"/>
  <c r="M474" i="2"/>
  <c r="X474" i="2" s="1"/>
  <c r="N464" i="2"/>
  <c r="M459" i="2"/>
  <c r="X459" i="2" s="1"/>
  <c r="K454" i="2"/>
  <c r="N448" i="2"/>
  <c r="M443" i="2"/>
  <c r="X443" i="2" s="1"/>
  <c r="K438" i="2"/>
  <c r="N432" i="2"/>
  <c r="M427" i="2"/>
  <c r="X427" i="2" s="1"/>
  <c r="K422" i="2"/>
  <c r="N416" i="2"/>
  <c r="M411" i="2"/>
  <c r="X411" i="2" s="1"/>
  <c r="K406" i="2"/>
  <c r="N400" i="2"/>
  <c r="N392" i="2"/>
  <c r="M387" i="2"/>
  <c r="X387" i="2" s="1"/>
  <c r="K382" i="2"/>
  <c r="N376" i="2"/>
  <c r="M371" i="2"/>
  <c r="X371" i="2" s="1"/>
  <c r="K366" i="2"/>
  <c r="N360" i="2"/>
  <c r="M355" i="2"/>
  <c r="X355" i="2" s="1"/>
  <c r="K350" i="2"/>
  <c r="N344" i="2"/>
  <c r="M339" i="2"/>
  <c r="X339" i="2" s="1"/>
  <c r="K334" i="2"/>
  <c r="N328" i="2"/>
  <c r="M323" i="2"/>
  <c r="X323" i="2" s="1"/>
  <c r="K318" i="2"/>
  <c r="N312" i="2"/>
  <c r="M307" i="2"/>
  <c r="X307" i="2" s="1"/>
  <c r="K302" i="2"/>
  <c r="N296" i="2"/>
  <c r="M291" i="2"/>
  <c r="X291" i="2" s="1"/>
  <c r="M283" i="2"/>
  <c r="X283" i="2" s="1"/>
  <c r="K278" i="2"/>
  <c r="N272" i="2"/>
  <c r="K268" i="2"/>
  <c r="M264" i="2"/>
  <c r="X264" i="2" s="1"/>
  <c r="K882" i="2"/>
  <c r="N764" i="2"/>
  <c r="K710" i="2"/>
  <c r="M667" i="2"/>
  <c r="X667" i="2" s="1"/>
  <c r="N624" i="2"/>
  <c r="K582" i="2"/>
  <c r="M559" i="2"/>
  <c r="X559" i="2" s="1"/>
  <c r="K538" i="2"/>
  <c r="N516" i="2"/>
  <c r="M495" i="2"/>
  <c r="X495" i="2" s="1"/>
  <c r="K474" i="2"/>
  <c r="K459" i="2"/>
  <c r="M448" i="2"/>
  <c r="X448" i="2" s="1"/>
  <c r="N437" i="2"/>
  <c r="K427" i="2"/>
  <c r="M416" i="2"/>
  <c r="X416" i="2" s="1"/>
  <c r="N405" i="2"/>
  <c r="K395" i="2"/>
  <c r="M384" i="2"/>
  <c r="X384" i="2" s="1"/>
  <c r="N373" i="2"/>
  <c r="K363" i="2"/>
  <c r="M352" i="2"/>
  <c r="X352" i="2" s="1"/>
  <c r="N341" i="2"/>
  <c r="K331" i="2"/>
  <c r="M320" i="2"/>
  <c r="X320" i="2" s="1"/>
  <c r="N309" i="2"/>
  <c r="K299" i="2"/>
  <c r="M288" i="2"/>
  <c r="X288" i="2" s="1"/>
  <c r="N277" i="2"/>
  <c r="M267" i="2"/>
  <c r="X267" i="2" s="1"/>
  <c r="K262" i="2"/>
  <c r="N258" i="2"/>
  <c r="K255" i="2"/>
  <c r="M251" i="2"/>
  <c r="X251" i="2" s="1"/>
  <c r="K248" i="2"/>
  <c r="M244" i="2"/>
  <c r="X244" i="2" s="1"/>
  <c r="N240" i="2"/>
  <c r="M237" i="2"/>
  <c r="X237" i="2" s="1"/>
  <c r="N233" i="2"/>
  <c r="K230" i="2"/>
  <c r="N226" i="2"/>
  <c r="K223" i="2"/>
  <c r="M219" i="2"/>
  <c r="X219" i="2" s="1"/>
  <c r="K216" i="2"/>
  <c r="M212" i="2"/>
  <c r="X212" i="2" s="1"/>
  <c r="N208" i="2"/>
  <c r="M205" i="2"/>
  <c r="X205" i="2" s="1"/>
  <c r="N201" i="2"/>
  <c r="K198" i="2"/>
  <c r="N194" i="2"/>
  <c r="K191" i="2"/>
  <c r="M187" i="2"/>
  <c r="X187" i="2" s="1"/>
  <c r="K184" i="2"/>
  <c r="M180" i="2"/>
  <c r="X180" i="2" s="1"/>
  <c r="N176" i="2"/>
  <c r="M173" i="2"/>
  <c r="X173" i="2" s="1"/>
  <c r="N169" i="2"/>
  <c r="K166" i="2"/>
  <c r="N162" i="2"/>
  <c r="K159" i="2"/>
  <c r="M155" i="2"/>
  <c r="X155" i="2" s="1"/>
  <c r="K152" i="2"/>
  <c r="M148" i="2"/>
  <c r="X148" i="2" s="1"/>
  <c r="N144" i="2"/>
  <c r="M141" i="2"/>
  <c r="X141" i="2" s="1"/>
  <c r="N137" i="2"/>
  <c r="K134" i="2"/>
  <c r="N130" i="2"/>
  <c r="K127" i="2"/>
  <c r="N123" i="2"/>
  <c r="K121" i="2"/>
  <c r="M118" i="2"/>
  <c r="X118" i="2" s="1"/>
  <c r="N115" i="2"/>
  <c r="K113" i="2"/>
  <c r="M110" i="2"/>
  <c r="X110" i="2" s="1"/>
  <c r="N107" i="2"/>
  <c r="K105" i="2"/>
  <c r="M102" i="2"/>
  <c r="X102" i="2" s="1"/>
  <c r="N99" i="2"/>
  <c r="K97" i="2"/>
  <c r="M94" i="2"/>
  <c r="X94" i="2" s="1"/>
  <c r="N91" i="2"/>
  <c r="K89" i="2"/>
  <c r="M86" i="2"/>
  <c r="X86" i="2" s="1"/>
  <c r="N83" i="2"/>
  <c r="K81" i="2"/>
  <c r="M78" i="2"/>
  <c r="X78" i="2" s="1"/>
  <c r="N75" i="2"/>
  <c r="K73" i="2"/>
  <c r="M70" i="2"/>
  <c r="X70" i="2" s="1"/>
  <c r="N67" i="2"/>
  <c r="K65" i="2"/>
  <c r="M62" i="2"/>
  <c r="X62" i="2" s="1"/>
  <c r="N59" i="2"/>
  <c r="K57" i="2"/>
  <c r="M54" i="2"/>
  <c r="X54" i="2" s="1"/>
  <c r="N51" i="2"/>
  <c r="K49" i="2"/>
  <c r="M46" i="2"/>
  <c r="X46" i="2" s="1"/>
  <c r="N43" i="2"/>
  <c r="K41" i="2"/>
  <c r="M38" i="2"/>
  <c r="X38" i="2" s="1"/>
  <c r="N35" i="2"/>
  <c r="K33" i="2"/>
  <c r="M30" i="2"/>
  <c r="X30" i="2" s="1"/>
  <c r="N27" i="2"/>
  <c r="K25" i="2"/>
  <c r="M22" i="2"/>
  <c r="X22" i="2" s="1"/>
  <c r="N19" i="2"/>
  <c r="K17" i="2"/>
  <c r="M14" i="2"/>
  <c r="X14" i="2" s="1"/>
  <c r="N11" i="2"/>
  <c r="K9" i="2"/>
  <c r="M6" i="2"/>
  <c r="X6" i="2" s="1"/>
  <c r="K734" i="2"/>
  <c r="K646" i="2"/>
  <c r="K570" i="2"/>
  <c r="M527" i="2"/>
  <c r="X527" i="2" s="1"/>
  <c r="K506" i="2"/>
  <c r="M464" i="2"/>
  <c r="X464" i="2" s="1"/>
  <c r="K443" i="2"/>
  <c r="N421" i="2"/>
  <c r="M400" i="2"/>
  <c r="X400" i="2" s="1"/>
  <c r="K379" i="2"/>
  <c r="N357" i="2"/>
  <c r="M336" i="2"/>
  <c r="X336" i="2" s="1"/>
  <c r="K315" i="2"/>
  <c r="N293" i="2"/>
  <c r="M272" i="2"/>
  <c r="X272" i="2" s="1"/>
  <c r="M260" i="2"/>
  <c r="X260" i="2" s="1"/>
  <c r="M253" i="2"/>
  <c r="X253" i="2" s="1"/>
  <c r="K246" i="2"/>
  <c r="K239" i="2"/>
  <c r="K232" i="2"/>
  <c r="N224" i="2"/>
  <c r="N217" i="2"/>
  <c r="N210" i="2"/>
  <c r="M203" i="2"/>
  <c r="X203" i="2" s="1"/>
  <c r="M196" i="2"/>
  <c r="X196" i="2" s="1"/>
  <c r="M189" i="2"/>
  <c r="X189" i="2" s="1"/>
  <c r="K182" i="2"/>
  <c r="K175" i="2"/>
  <c r="K168" i="2"/>
  <c r="N160" i="2"/>
  <c r="N153" i="2"/>
  <c r="N146" i="2"/>
  <c r="M139" i="2"/>
  <c r="X139" i="2" s="1"/>
  <c r="M132" i="2"/>
  <c r="X132" i="2" s="1"/>
  <c r="M125" i="2"/>
  <c r="X125" i="2" s="1"/>
  <c r="N119" i="2"/>
  <c r="M114" i="2"/>
  <c r="X114" i="2" s="1"/>
  <c r="K109" i="2"/>
  <c r="N103" i="2"/>
  <c r="M98" i="2"/>
  <c r="X98" i="2" s="1"/>
  <c r="K93" i="2"/>
  <c r="N87" i="2"/>
  <c r="M82" i="2"/>
  <c r="X82" i="2" s="1"/>
  <c r="K77" i="2"/>
  <c r="N71" i="2"/>
  <c r="M66" i="2"/>
  <c r="X66" i="2" s="1"/>
  <c r="K61" i="2"/>
  <c r="N55" i="2"/>
  <c r="M50" i="2"/>
  <c r="X50" i="2" s="1"/>
  <c r="K45" i="2"/>
  <c r="N39" i="2"/>
  <c r="M34" i="2"/>
  <c r="X34" i="2" s="1"/>
  <c r="K29" i="2"/>
  <c r="N23" i="2"/>
  <c r="M18" i="2"/>
  <c r="X18" i="2" s="1"/>
  <c r="K13" i="2"/>
  <c r="N7" i="2"/>
  <c r="K786" i="2"/>
  <c r="M635" i="2"/>
  <c r="X635" i="2" s="1"/>
  <c r="N564" i="2"/>
  <c r="K522" i="2"/>
  <c r="M479" i="2"/>
  <c r="X479" i="2" s="1"/>
  <c r="K451" i="2"/>
  <c r="N429" i="2"/>
  <c r="M408" i="2"/>
  <c r="X408" i="2" s="1"/>
  <c r="K387" i="2"/>
  <c r="N365" i="2"/>
  <c r="M344" i="2"/>
  <c r="X344" i="2" s="1"/>
  <c r="K323" i="2"/>
  <c r="N301" i="2"/>
  <c r="M280" i="2"/>
  <c r="X280" i="2" s="1"/>
  <c r="N262" i="2"/>
  <c r="M255" i="2"/>
  <c r="X255" i="2" s="1"/>
  <c r="M248" i="2"/>
  <c r="X248" i="2" s="1"/>
  <c r="M241" i="2"/>
  <c r="X241" i="2" s="1"/>
  <c r="K234" i="2"/>
  <c r="K227" i="2"/>
  <c r="K220" i="2"/>
  <c r="N212" i="2"/>
  <c r="N205" i="2"/>
  <c r="N198" i="2"/>
  <c r="M191" i="2"/>
  <c r="X191" i="2" s="1"/>
  <c r="M184" i="2"/>
  <c r="X184" i="2" s="1"/>
  <c r="N180" i="2"/>
  <c r="N173" i="2"/>
  <c r="N166" i="2"/>
  <c r="M159" i="2"/>
  <c r="X159" i="2" s="1"/>
  <c r="M152" i="2"/>
  <c r="X152" i="2" s="1"/>
  <c r="M145" i="2"/>
  <c r="X145" i="2" s="1"/>
  <c r="K138" i="2"/>
  <c r="K131" i="2"/>
  <c r="K124" i="2"/>
  <c r="N118" i="2"/>
  <c r="M113" i="2"/>
  <c r="X113" i="2" s="1"/>
  <c r="K108" i="2"/>
  <c r="N102" i="2"/>
  <c r="M97" i="2"/>
  <c r="X97" i="2" s="1"/>
  <c r="K92" i="2"/>
  <c r="N86" i="2"/>
  <c r="M81" i="2"/>
  <c r="X81" i="2" s="1"/>
  <c r="K76" i="2"/>
  <c r="N70" i="2"/>
  <c r="M65" i="2"/>
  <c r="X65" i="2" s="1"/>
  <c r="K60" i="2"/>
  <c r="N54" i="2"/>
  <c r="M49" i="2"/>
  <c r="X49" i="2" s="1"/>
  <c r="K44" i="2"/>
  <c r="N38" i="2"/>
  <c r="M33" i="2"/>
  <c r="X33" i="2" s="1"/>
  <c r="K28" i="2"/>
  <c r="N22" i="2"/>
  <c r="M17" i="2"/>
  <c r="X17" i="2" s="1"/>
  <c r="K12" i="2"/>
  <c r="N6" i="2"/>
  <c r="M839" i="2"/>
  <c r="X839" i="2" s="1"/>
  <c r="K748" i="2"/>
  <c r="M699" i="2"/>
  <c r="X699" i="2" s="1"/>
  <c r="N656" i="2"/>
  <c r="K614" i="2"/>
  <c r="M575" i="2"/>
  <c r="X575" i="2" s="1"/>
  <c r="K554" i="2"/>
  <c r="N532" i="2"/>
  <c r="M511" i="2"/>
  <c r="X511" i="2" s="1"/>
  <c r="K490" i="2"/>
  <c r="N468" i="2"/>
  <c r="M456" i="2"/>
  <c r="X456" i="2" s="1"/>
  <c r="N445" i="2"/>
  <c r="K435" i="2"/>
  <c r="M424" i="2"/>
  <c r="X424" i="2" s="1"/>
  <c r="N413" i="2"/>
  <c r="K403" i="2"/>
  <c r="M392" i="2"/>
  <c r="X392" i="2" s="1"/>
  <c r="N381" i="2"/>
  <c r="K371" i="2"/>
  <c r="M360" i="2"/>
  <c r="X360" i="2" s="1"/>
  <c r="N349" i="2"/>
  <c r="K339" i="2"/>
  <c r="M328" i="2"/>
  <c r="X328" i="2" s="1"/>
  <c r="N317" i="2"/>
  <c r="K307" i="2"/>
  <c r="M296" i="2"/>
  <c r="X296" i="2" s="1"/>
  <c r="N285" i="2"/>
  <c r="K275" i="2"/>
  <c r="N265" i="2"/>
  <c r="N260" i="2"/>
  <c r="M257" i="2"/>
  <c r="X257" i="2" s="1"/>
  <c r="N253" i="2"/>
  <c r="K250" i="2"/>
  <c r="N246" i="2"/>
  <c r="K243" i="2"/>
  <c r="M239" i="2"/>
  <c r="X239" i="2" s="1"/>
  <c r="K236" i="2"/>
  <c r="M232" i="2"/>
  <c r="X232" i="2" s="1"/>
  <c r="N228" i="2"/>
  <c r="M225" i="2"/>
  <c r="X225" i="2" s="1"/>
  <c r="N221" i="2"/>
  <c r="K218" i="2"/>
  <c r="N214" i="2"/>
  <c r="K211" i="2"/>
  <c r="M207" i="2"/>
  <c r="X207" i="2" s="1"/>
  <c r="K204" i="2"/>
  <c r="M200" i="2"/>
  <c r="X200" i="2" s="1"/>
  <c r="N196" i="2"/>
  <c r="M193" i="2"/>
  <c r="X193" i="2" s="1"/>
  <c r="N189" i="2"/>
  <c r="K186" i="2"/>
  <c r="N182" i="2"/>
  <c r="K179" i="2"/>
  <c r="M175" i="2"/>
  <c r="X175" i="2" s="1"/>
  <c r="K172" i="2"/>
  <c r="M168" i="2"/>
  <c r="X168" i="2" s="1"/>
  <c r="N164" i="2"/>
  <c r="M161" i="2"/>
  <c r="X161" i="2" s="1"/>
  <c r="N157" i="2"/>
  <c r="K154" i="2"/>
  <c r="N150" i="2"/>
  <c r="K147" i="2"/>
  <c r="M143" i="2"/>
  <c r="X143" i="2" s="1"/>
  <c r="K140" i="2"/>
  <c r="M136" i="2"/>
  <c r="X136" i="2" s="1"/>
  <c r="N132" i="2"/>
  <c r="M129" i="2"/>
  <c r="X129" i="2" s="1"/>
  <c r="N125" i="2"/>
  <c r="N122" i="2"/>
  <c r="K120" i="2"/>
  <c r="M117" i="2"/>
  <c r="X117" i="2" s="1"/>
  <c r="N114" i="2"/>
  <c r="K112" i="2"/>
  <c r="M109" i="2"/>
  <c r="X109" i="2" s="1"/>
  <c r="N106" i="2"/>
  <c r="K104" i="2"/>
  <c r="M101" i="2"/>
  <c r="X101" i="2" s="1"/>
  <c r="N98" i="2"/>
  <c r="K96" i="2"/>
  <c r="M93" i="2"/>
  <c r="X93" i="2" s="1"/>
  <c r="N90" i="2"/>
  <c r="K88" i="2"/>
  <c r="M85" i="2"/>
  <c r="X85" i="2" s="1"/>
  <c r="N82" i="2"/>
  <c r="K80" i="2"/>
  <c r="M77" i="2"/>
  <c r="X77" i="2" s="1"/>
  <c r="N74" i="2"/>
  <c r="K72" i="2"/>
  <c r="M69" i="2"/>
  <c r="X69" i="2" s="1"/>
  <c r="N66" i="2"/>
  <c r="K64" i="2"/>
  <c r="M61" i="2"/>
  <c r="X61" i="2" s="1"/>
  <c r="N58" i="2"/>
  <c r="K56" i="2"/>
  <c r="M53" i="2"/>
  <c r="X53" i="2" s="1"/>
  <c r="N50" i="2"/>
  <c r="K48" i="2"/>
  <c r="M45" i="2"/>
  <c r="X45" i="2" s="1"/>
  <c r="N42" i="2"/>
  <c r="K40" i="2"/>
  <c r="M37" i="2"/>
  <c r="X37" i="2" s="1"/>
  <c r="N34" i="2"/>
  <c r="K32" i="2"/>
  <c r="M29" i="2"/>
  <c r="X29" i="2" s="1"/>
  <c r="N26" i="2"/>
  <c r="K24" i="2"/>
  <c r="M21" i="2"/>
  <c r="X21" i="2" s="1"/>
  <c r="N18" i="2"/>
  <c r="K16" i="2"/>
  <c r="M13" i="2"/>
  <c r="X13" i="2" s="1"/>
  <c r="N10" i="2"/>
  <c r="K8" i="2"/>
  <c r="M5" i="2"/>
  <c r="X5" i="2" s="1"/>
  <c r="M807" i="2"/>
  <c r="X807" i="2" s="1"/>
  <c r="N688" i="2"/>
  <c r="M603" i="2"/>
  <c r="X603" i="2" s="1"/>
  <c r="N548" i="2"/>
  <c r="N484" i="2"/>
  <c r="N453" i="2"/>
  <c r="M432" i="2"/>
  <c r="X432" i="2" s="1"/>
  <c r="K411" i="2"/>
  <c r="N389" i="2"/>
  <c r="M368" i="2"/>
  <c r="X368" i="2" s="1"/>
  <c r="K347" i="2"/>
  <c r="N325" i="2"/>
  <c r="M304" i="2"/>
  <c r="X304" i="2" s="1"/>
  <c r="K283" i="2"/>
  <c r="K264" i="2"/>
  <c r="N256" i="2"/>
  <c r="N249" i="2"/>
  <c r="N242" i="2"/>
  <c r="M235" i="2"/>
  <c r="X235" i="2" s="1"/>
  <c r="M228" i="2"/>
  <c r="X228" i="2" s="1"/>
  <c r="M221" i="2"/>
  <c r="X221" i="2" s="1"/>
  <c r="K214" i="2"/>
  <c r="K207" i="2"/>
  <c r="K200" i="2"/>
  <c r="N192" i="2"/>
  <c r="N185" i="2"/>
  <c r="N178" i="2"/>
  <c r="M171" i="2"/>
  <c r="X171" i="2" s="1"/>
  <c r="M164" i="2"/>
  <c r="X164" i="2" s="1"/>
  <c r="M157" i="2"/>
  <c r="X157" i="2" s="1"/>
  <c r="K150" i="2"/>
  <c r="K143" i="2"/>
  <c r="K136" i="2"/>
  <c r="N128" i="2"/>
  <c r="M122" i="2"/>
  <c r="X122" i="2" s="1"/>
  <c r="K117" i="2"/>
  <c r="N111" i="2"/>
  <c r="M106" i="2"/>
  <c r="X106" i="2" s="1"/>
  <c r="K101" i="2"/>
  <c r="N95" i="2"/>
  <c r="M90" i="2"/>
  <c r="X90" i="2" s="1"/>
  <c r="K85" i="2"/>
  <c r="N79" i="2"/>
  <c r="M74" i="2"/>
  <c r="X74" i="2" s="1"/>
  <c r="K69" i="2"/>
  <c r="N63" i="2"/>
  <c r="M58" i="2"/>
  <c r="X58" i="2" s="1"/>
  <c r="K53" i="2"/>
  <c r="N47" i="2"/>
  <c r="M42" i="2"/>
  <c r="X42" i="2" s="1"/>
  <c r="K37" i="2"/>
  <c r="N31" i="2"/>
  <c r="M26" i="2"/>
  <c r="X26" i="2" s="1"/>
  <c r="K21" i="2"/>
  <c r="N15" i="2"/>
  <c r="M10" i="2"/>
  <c r="X10" i="2" s="1"/>
  <c r="K5" i="2"/>
  <c r="N720" i="2"/>
  <c r="K678" i="2"/>
  <c r="N592" i="2"/>
  <c r="M543" i="2"/>
  <c r="X543" i="2" s="1"/>
  <c r="N500" i="2"/>
  <c r="N461" i="2"/>
  <c r="M440" i="2"/>
  <c r="X440" i="2" s="1"/>
  <c r="K419" i="2"/>
  <c r="N397" i="2"/>
  <c r="M376" i="2"/>
  <c r="X376" i="2" s="1"/>
  <c r="K355" i="2"/>
  <c r="N333" i="2"/>
  <c r="M312" i="2"/>
  <c r="X312" i="2" s="1"/>
  <c r="K291" i="2"/>
  <c r="N269" i="2"/>
  <c r="K259" i="2"/>
  <c r="K252" i="2"/>
  <c r="N244" i="2"/>
  <c r="N237" i="2"/>
  <c r="N230" i="2"/>
  <c r="M223" i="2"/>
  <c r="X223" i="2" s="1"/>
  <c r="M216" i="2"/>
  <c r="X216" i="2" s="1"/>
  <c r="M209" i="2"/>
  <c r="X209" i="2" s="1"/>
  <c r="K202" i="2"/>
  <c r="K195" i="2"/>
  <c r="K188" i="2"/>
  <c r="M177" i="2"/>
  <c r="X177" i="2" s="1"/>
  <c r="K170" i="2"/>
  <c r="K163" i="2"/>
  <c r="K156" i="2"/>
  <c r="N148" i="2"/>
  <c r="N141" i="2"/>
  <c r="N134" i="2"/>
  <c r="M127" i="2"/>
  <c r="X127" i="2" s="1"/>
  <c r="M121" i="2"/>
  <c r="X121" i="2" s="1"/>
  <c r="K116" i="2"/>
  <c r="N110" i="2"/>
  <c r="M105" i="2"/>
  <c r="X105" i="2" s="1"/>
  <c r="K100" i="2"/>
  <c r="N94" i="2"/>
  <c r="M89" i="2"/>
  <c r="X89" i="2" s="1"/>
  <c r="K84" i="2"/>
  <c r="N78" i="2"/>
  <c r="M73" i="2"/>
  <c r="X73" i="2" s="1"/>
  <c r="K68" i="2"/>
  <c r="N62" i="2"/>
  <c r="M57" i="2"/>
  <c r="X57" i="2" s="1"/>
  <c r="K52" i="2"/>
  <c r="N46" i="2"/>
  <c r="M41" i="2"/>
  <c r="X41" i="2" s="1"/>
  <c r="K36" i="2"/>
  <c r="N30" i="2"/>
  <c r="M25" i="2"/>
  <c r="X25" i="2" s="1"/>
  <c r="K20" i="2"/>
  <c r="N14" i="2"/>
  <c r="M9" i="2"/>
  <c r="X9" i="2" s="1"/>
  <c r="M4" i="2"/>
  <c r="X4" i="2" s="1"/>
  <c r="N4" i="2"/>
  <c r="DC6" i="3" l="1"/>
  <c r="DB6" i="3" s="1"/>
  <c r="DB5" i="3"/>
  <c r="CZ5" i="3" s="1"/>
  <c r="CZ6" i="3" s="1"/>
  <c r="BW10" i="3"/>
  <c r="H12" i="3"/>
  <c r="H14" i="3"/>
  <c r="H15" i="3"/>
  <c r="H11" i="3"/>
  <c r="N15" i="3"/>
  <c r="N11" i="3"/>
  <c r="N12" i="3"/>
  <c r="N13" i="3"/>
  <c r="N14" i="3"/>
  <c r="H13" i="3"/>
  <c r="BB10" i="3"/>
  <c r="BB11" i="3"/>
  <c r="BA13" i="3"/>
  <c r="BB12" i="3"/>
  <c r="C13" i="3"/>
  <c r="BE13" i="3" s="1"/>
  <c r="BJ13" i="3" s="1"/>
  <c r="C15" i="3"/>
  <c r="BE15" i="3" s="1"/>
  <c r="BJ15" i="3" s="1"/>
  <c r="C12" i="3"/>
  <c r="BE12" i="3" s="1"/>
  <c r="BJ12" i="3" s="1"/>
  <c r="I15" i="3"/>
  <c r="BK15" i="3" s="1"/>
  <c r="BP15" i="3" s="1"/>
  <c r="I13" i="3"/>
  <c r="BK13" i="3" s="1"/>
  <c r="BP13" i="3" s="1"/>
  <c r="I14" i="3"/>
  <c r="BK14" i="3" s="1"/>
  <c r="BP14" i="3" s="1"/>
  <c r="I12" i="3"/>
  <c r="BK12" i="3" s="1"/>
  <c r="BP12" i="3" s="1"/>
  <c r="I11" i="3"/>
  <c r="BK11" i="3" s="1"/>
  <c r="BP11" i="3" s="1"/>
  <c r="C11" i="3"/>
  <c r="BE11" i="3" s="1"/>
  <c r="BJ11" i="3" s="1"/>
  <c r="C14" i="3"/>
  <c r="BE14" i="3" s="1"/>
  <c r="BJ14" i="3" s="1"/>
  <c r="O10" i="3"/>
  <c r="CC10" i="3" l="1"/>
  <c r="T12" i="3"/>
  <c r="T13" i="3"/>
  <c r="T15" i="3"/>
  <c r="T11" i="3"/>
  <c r="T14" i="3"/>
  <c r="BA14" i="3"/>
  <c r="BB13" i="3"/>
  <c r="O14" i="3"/>
  <c r="BQ14" i="3" s="1"/>
  <c r="BV14" i="3" s="1"/>
  <c r="O12" i="3"/>
  <c r="BQ12" i="3" s="1"/>
  <c r="BV12" i="3" s="1"/>
  <c r="O15" i="3"/>
  <c r="BQ15" i="3" s="1"/>
  <c r="BV15" i="3" s="1"/>
  <c r="O13" i="3"/>
  <c r="BQ13" i="3" s="1"/>
  <c r="BV13" i="3" s="1"/>
  <c r="O11" i="3"/>
  <c r="BQ11" i="3" s="1"/>
  <c r="BV11" i="3" s="1"/>
  <c r="U10" i="3"/>
  <c r="CI10" i="3" l="1"/>
  <c r="Z13" i="3"/>
  <c r="Z14" i="3"/>
  <c r="Z15" i="3"/>
  <c r="Z11" i="3"/>
  <c r="Z12" i="3"/>
  <c r="BA15" i="3"/>
  <c r="BB14" i="3"/>
  <c r="U15" i="3"/>
  <c r="BW15" i="3" s="1"/>
  <c r="CB15" i="3" s="1"/>
  <c r="U13" i="3"/>
  <c r="BW13" i="3" s="1"/>
  <c r="CB13" i="3" s="1"/>
  <c r="U11" i="3"/>
  <c r="BW11" i="3" s="1"/>
  <c r="CB11" i="3" s="1"/>
  <c r="U14" i="3"/>
  <c r="BW14" i="3" s="1"/>
  <c r="CB14" i="3" s="1"/>
  <c r="U12" i="3"/>
  <c r="BW12" i="3" s="1"/>
  <c r="CB12" i="3" s="1"/>
  <c r="AA10" i="3"/>
  <c r="CO10" i="3" l="1"/>
  <c r="AF14" i="3"/>
  <c r="AF15" i="3"/>
  <c r="AF11" i="3"/>
  <c r="AF12" i="3"/>
  <c r="AF13" i="3"/>
  <c r="BA16" i="3"/>
  <c r="BB15" i="3"/>
  <c r="AA14" i="3"/>
  <c r="CC14" i="3" s="1"/>
  <c r="CH14" i="3" s="1"/>
  <c r="AA12" i="3"/>
  <c r="CC12" i="3" s="1"/>
  <c r="CH12" i="3" s="1"/>
  <c r="AA15" i="3"/>
  <c r="CC15" i="3" s="1"/>
  <c r="CH15" i="3" s="1"/>
  <c r="AA13" i="3"/>
  <c r="CC13" i="3" s="1"/>
  <c r="CH13" i="3" s="1"/>
  <c r="AA11" i="3"/>
  <c r="CC11" i="3" s="1"/>
  <c r="CH11" i="3" s="1"/>
  <c r="AG10" i="3"/>
  <c r="BE17" i="3" l="1"/>
  <c r="AL15" i="3"/>
  <c r="AL11" i="3"/>
  <c r="AL14" i="3"/>
  <c r="AL12" i="3"/>
  <c r="AL13" i="3"/>
  <c r="BA17" i="3"/>
  <c r="BB16" i="3"/>
  <c r="AG13" i="3"/>
  <c r="CI13" i="3" s="1"/>
  <c r="CN13" i="3" s="1"/>
  <c r="AG11" i="3"/>
  <c r="CI11" i="3" s="1"/>
  <c r="CN11" i="3" s="1"/>
  <c r="AG14" i="3"/>
  <c r="CI14" i="3" s="1"/>
  <c r="CN14" i="3" s="1"/>
  <c r="AG12" i="3"/>
  <c r="CI12" i="3" s="1"/>
  <c r="CN12" i="3" s="1"/>
  <c r="AG15" i="3"/>
  <c r="CI15" i="3" s="1"/>
  <c r="CN15" i="3" s="1"/>
  <c r="AM10" i="3"/>
  <c r="BK17" i="3" l="1"/>
  <c r="AR12" i="3"/>
  <c r="AR11" i="3"/>
  <c r="AR13" i="3"/>
  <c r="AR14" i="3"/>
  <c r="AR15" i="3"/>
  <c r="BA18" i="3"/>
  <c r="BB17" i="3"/>
  <c r="AM14" i="3"/>
  <c r="CO14" i="3" s="1"/>
  <c r="CT14" i="3" s="1"/>
  <c r="AM12" i="3"/>
  <c r="CO12" i="3" s="1"/>
  <c r="CT12" i="3" s="1"/>
  <c r="AM15" i="3"/>
  <c r="CO15" i="3" s="1"/>
  <c r="CT15" i="3" s="1"/>
  <c r="AM13" i="3"/>
  <c r="CO13" i="3" s="1"/>
  <c r="CT13" i="3" s="1"/>
  <c r="AM11" i="3"/>
  <c r="CO11" i="3" s="1"/>
  <c r="CT11" i="3" s="1"/>
  <c r="C17" i="3"/>
  <c r="BQ17" i="3" l="1"/>
  <c r="H20" i="3"/>
  <c r="H21" i="3"/>
  <c r="H22" i="3"/>
  <c r="H18" i="3"/>
  <c r="H19" i="3"/>
  <c r="BA19" i="3"/>
  <c r="BB18" i="3"/>
  <c r="I17" i="3"/>
  <c r="C21" i="3"/>
  <c r="BE21" i="3" s="1"/>
  <c r="BJ21" i="3" s="1"/>
  <c r="C19" i="3"/>
  <c r="BE19" i="3" s="1"/>
  <c r="BJ19" i="3" s="1"/>
  <c r="C22" i="3"/>
  <c r="BE22" i="3" s="1"/>
  <c r="BJ22" i="3" s="1"/>
  <c r="C20" i="3"/>
  <c r="BE20" i="3" s="1"/>
  <c r="BJ20" i="3" s="1"/>
  <c r="C18" i="3"/>
  <c r="BE18" i="3" s="1"/>
  <c r="BJ18" i="3" s="1"/>
  <c r="BW17" i="3" l="1"/>
  <c r="N21" i="3"/>
  <c r="N22" i="3"/>
  <c r="N18" i="3"/>
  <c r="N19" i="3"/>
  <c r="N20" i="3"/>
  <c r="BA20" i="3"/>
  <c r="BB19" i="3"/>
  <c r="O17" i="3"/>
  <c r="I22" i="3"/>
  <c r="BK22" i="3" s="1"/>
  <c r="BP22" i="3" s="1"/>
  <c r="I20" i="3"/>
  <c r="BK20" i="3" s="1"/>
  <c r="BP20" i="3" s="1"/>
  <c r="I18" i="3"/>
  <c r="BK18" i="3" s="1"/>
  <c r="BP18" i="3" s="1"/>
  <c r="I21" i="3"/>
  <c r="BK21" i="3" s="1"/>
  <c r="BP21" i="3" s="1"/>
  <c r="I19" i="3"/>
  <c r="BK19" i="3" s="1"/>
  <c r="BP19" i="3" s="1"/>
  <c r="CC17" i="3" l="1"/>
  <c r="T22" i="3"/>
  <c r="T18" i="3"/>
  <c r="T19" i="3"/>
  <c r="T21" i="3"/>
  <c r="T20" i="3"/>
  <c r="BA21" i="3"/>
  <c r="BB20" i="3"/>
  <c r="U17" i="3"/>
  <c r="O21" i="3"/>
  <c r="BQ21" i="3" s="1"/>
  <c r="BV21" i="3" s="1"/>
  <c r="O19" i="3"/>
  <c r="BQ19" i="3" s="1"/>
  <c r="BV19" i="3" s="1"/>
  <c r="O22" i="3"/>
  <c r="BQ22" i="3" s="1"/>
  <c r="BV22" i="3" s="1"/>
  <c r="O20" i="3"/>
  <c r="BQ20" i="3" s="1"/>
  <c r="BV20" i="3" s="1"/>
  <c r="O18" i="3"/>
  <c r="BQ18" i="3" s="1"/>
  <c r="BV18" i="3" s="1"/>
  <c r="CI17" i="3" l="1"/>
  <c r="Z19" i="3"/>
  <c r="Z22" i="3"/>
  <c r="Z18" i="3"/>
  <c r="Z20" i="3"/>
  <c r="Z21" i="3"/>
  <c r="BA22" i="3"/>
  <c r="BB21" i="3"/>
  <c r="AA17" i="3"/>
  <c r="U20" i="3"/>
  <c r="BW20" i="3" s="1"/>
  <c r="CB20" i="3" s="1"/>
  <c r="U18" i="3"/>
  <c r="BW18" i="3" s="1"/>
  <c r="CB18" i="3" s="1"/>
  <c r="U21" i="3"/>
  <c r="BW21" i="3" s="1"/>
  <c r="CB21" i="3" s="1"/>
  <c r="U19" i="3"/>
  <c r="BW19" i="3" s="1"/>
  <c r="CB19" i="3" s="1"/>
  <c r="U22" i="3"/>
  <c r="BW22" i="3" s="1"/>
  <c r="CB22" i="3" s="1"/>
  <c r="CO17" i="3" l="1"/>
  <c r="AF20" i="3"/>
  <c r="AF21" i="3"/>
  <c r="AF19" i="3"/>
  <c r="AF22" i="3"/>
  <c r="AF18" i="3"/>
  <c r="BA23" i="3"/>
  <c r="BB22" i="3"/>
  <c r="AG17" i="3"/>
  <c r="AA21" i="3"/>
  <c r="CC21" i="3" s="1"/>
  <c r="CH21" i="3" s="1"/>
  <c r="AA19" i="3"/>
  <c r="CC19" i="3" s="1"/>
  <c r="CH19" i="3" s="1"/>
  <c r="AA22" i="3"/>
  <c r="CC22" i="3" s="1"/>
  <c r="CH22" i="3" s="1"/>
  <c r="AA20" i="3"/>
  <c r="CC20" i="3" s="1"/>
  <c r="CH20" i="3" s="1"/>
  <c r="AA18" i="3"/>
  <c r="CC18" i="3" s="1"/>
  <c r="CH18" i="3" s="1"/>
  <c r="BE24" i="3" l="1"/>
  <c r="AL21" i="3"/>
  <c r="AL20" i="3"/>
  <c r="AL22" i="3"/>
  <c r="AL18" i="3"/>
  <c r="AL19" i="3"/>
  <c r="BA24" i="3"/>
  <c r="BB23" i="3"/>
  <c r="AM17" i="3"/>
  <c r="AG22" i="3"/>
  <c r="CI22" i="3" s="1"/>
  <c r="CN22" i="3" s="1"/>
  <c r="AG20" i="3"/>
  <c r="CI20" i="3" s="1"/>
  <c r="CN20" i="3" s="1"/>
  <c r="AG18" i="3"/>
  <c r="CI18" i="3" s="1"/>
  <c r="CN18" i="3" s="1"/>
  <c r="AG21" i="3"/>
  <c r="CI21" i="3" s="1"/>
  <c r="CN21" i="3" s="1"/>
  <c r="AG19" i="3"/>
  <c r="CI19" i="3" s="1"/>
  <c r="CN19" i="3" s="1"/>
  <c r="BK24" i="3" l="1"/>
  <c r="AR22" i="3"/>
  <c r="AR18" i="3"/>
  <c r="AR19" i="3"/>
  <c r="AR20" i="3"/>
  <c r="AR21" i="3"/>
  <c r="BA25" i="3"/>
  <c r="BB24" i="3"/>
  <c r="C24" i="3"/>
  <c r="AM21" i="3"/>
  <c r="CO21" i="3" s="1"/>
  <c r="CT21" i="3" s="1"/>
  <c r="AM19" i="3"/>
  <c r="CO19" i="3" s="1"/>
  <c r="CT19" i="3" s="1"/>
  <c r="AM22" i="3"/>
  <c r="CO22" i="3" s="1"/>
  <c r="CT22" i="3" s="1"/>
  <c r="AM20" i="3"/>
  <c r="CO20" i="3" s="1"/>
  <c r="CT20" i="3" s="1"/>
  <c r="AM18" i="3"/>
  <c r="CO18" i="3" s="1"/>
  <c r="CT18" i="3" s="1"/>
  <c r="BQ24" i="3" l="1"/>
  <c r="H26" i="3"/>
  <c r="H27" i="3"/>
  <c r="H28" i="3"/>
  <c r="H29" i="3"/>
  <c r="H25" i="3"/>
  <c r="BA26" i="3"/>
  <c r="BB25" i="3"/>
  <c r="I24" i="3"/>
  <c r="C28" i="3"/>
  <c r="BE28" i="3" s="1"/>
  <c r="BJ28" i="3" s="1"/>
  <c r="C29" i="3"/>
  <c r="BE29" i="3" s="1"/>
  <c r="BJ29" i="3" s="1"/>
  <c r="C27" i="3"/>
  <c r="BE27" i="3" s="1"/>
  <c r="BJ27" i="3" s="1"/>
  <c r="C25" i="3"/>
  <c r="BE25" i="3" s="1"/>
  <c r="BJ25" i="3" s="1"/>
  <c r="C26" i="3"/>
  <c r="BE26" i="3" s="1"/>
  <c r="BJ26" i="3" s="1"/>
  <c r="BW24" i="3" l="1"/>
  <c r="N27" i="3"/>
  <c r="N26" i="3"/>
  <c r="N28" i="3"/>
  <c r="N29" i="3"/>
  <c r="N25" i="3"/>
  <c r="BA27" i="3"/>
  <c r="BB26" i="3"/>
  <c r="O24" i="3"/>
  <c r="I27" i="3"/>
  <c r="BK27" i="3" s="1"/>
  <c r="BP27" i="3" s="1"/>
  <c r="I25" i="3"/>
  <c r="BK25" i="3" s="1"/>
  <c r="BP25" i="3" s="1"/>
  <c r="I28" i="3"/>
  <c r="BK28" i="3" s="1"/>
  <c r="BP28" i="3" s="1"/>
  <c r="I26" i="3"/>
  <c r="BK26" i="3" s="1"/>
  <c r="BP26" i="3" s="1"/>
  <c r="I29" i="3"/>
  <c r="BK29" i="3" s="1"/>
  <c r="BP29" i="3" s="1"/>
  <c r="CC24" i="3" l="1"/>
  <c r="T28" i="3"/>
  <c r="T27" i="3"/>
  <c r="T29" i="3"/>
  <c r="T25" i="3"/>
  <c r="T26" i="3"/>
  <c r="BA28" i="3"/>
  <c r="BB27" i="3"/>
  <c r="U24" i="3"/>
  <c r="O26" i="3"/>
  <c r="BQ26" i="3" s="1"/>
  <c r="BV26" i="3" s="1"/>
  <c r="O29" i="3"/>
  <c r="BQ29" i="3" s="1"/>
  <c r="BV29" i="3" s="1"/>
  <c r="O27" i="3"/>
  <c r="BQ27" i="3" s="1"/>
  <c r="BV27" i="3" s="1"/>
  <c r="O25" i="3"/>
  <c r="BQ25" i="3" s="1"/>
  <c r="BV25" i="3" s="1"/>
  <c r="O28" i="3"/>
  <c r="BQ28" i="3" s="1"/>
  <c r="BV28" i="3" s="1"/>
  <c r="CI24" i="3" l="1"/>
  <c r="Z29" i="3"/>
  <c r="Z25" i="3"/>
  <c r="Z26" i="3"/>
  <c r="Z28" i="3"/>
  <c r="Z27" i="3"/>
  <c r="BA29" i="3"/>
  <c r="BB28" i="3"/>
  <c r="AA24" i="3"/>
  <c r="U29" i="3"/>
  <c r="BW29" i="3" s="1"/>
  <c r="CB29" i="3" s="1"/>
  <c r="U28" i="3"/>
  <c r="BW28" i="3" s="1"/>
  <c r="CB28" i="3" s="1"/>
  <c r="U26" i="3"/>
  <c r="BW26" i="3" s="1"/>
  <c r="CB26" i="3" s="1"/>
  <c r="U27" i="3"/>
  <c r="BW27" i="3" s="1"/>
  <c r="CB27" i="3" s="1"/>
  <c r="U25" i="3"/>
  <c r="BW25" i="3" s="1"/>
  <c r="CB25" i="3" s="1"/>
  <c r="CO24" i="3" l="1"/>
  <c r="AF26" i="3"/>
  <c r="AF29" i="3"/>
  <c r="AF27" i="3"/>
  <c r="AF25" i="3"/>
  <c r="AF28" i="3"/>
  <c r="BA30" i="3"/>
  <c r="BB29" i="3"/>
  <c r="AG24" i="3"/>
  <c r="AA28" i="3"/>
  <c r="CC28" i="3" s="1"/>
  <c r="CH28" i="3" s="1"/>
  <c r="AA29" i="3"/>
  <c r="CC29" i="3" s="1"/>
  <c r="CH29" i="3" s="1"/>
  <c r="AA27" i="3"/>
  <c r="CC27" i="3" s="1"/>
  <c r="CH27" i="3" s="1"/>
  <c r="AA25" i="3"/>
  <c r="CC25" i="3" s="1"/>
  <c r="CH25" i="3" s="1"/>
  <c r="AA26" i="3"/>
  <c r="CC26" i="3" s="1"/>
  <c r="CH26" i="3" s="1"/>
  <c r="BE31" i="3" l="1"/>
  <c r="AL27" i="3"/>
  <c r="AL28" i="3"/>
  <c r="AL29" i="3"/>
  <c r="AL25" i="3"/>
  <c r="AL26" i="3"/>
  <c r="BA31" i="3"/>
  <c r="BB30" i="3"/>
  <c r="AM24" i="3"/>
  <c r="AG27" i="3"/>
  <c r="CI27" i="3" s="1"/>
  <c r="CN27" i="3" s="1"/>
  <c r="AG25" i="3"/>
  <c r="CI25" i="3" s="1"/>
  <c r="CN25" i="3" s="1"/>
  <c r="AG28" i="3"/>
  <c r="CI28" i="3" s="1"/>
  <c r="CN28" i="3" s="1"/>
  <c r="AG26" i="3"/>
  <c r="CI26" i="3" s="1"/>
  <c r="CN26" i="3" s="1"/>
  <c r="AG29" i="3"/>
  <c r="CI29" i="3" s="1"/>
  <c r="CN29" i="3" s="1"/>
  <c r="BK31" i="3" l="1"/>
  <c r="AR28" i="3"/>
  <c r="AR29" i="3"/>
  <c r="AR25" i="3"/>
  <c r="AR26" i="3"/>
  <c r="AR27" i="3"/>
  <c r="BA32" i="3"/>
  <c r="BB31" i="3"/>
  <c r="C31" i="3"/>
  <c r="AM28" i="3"/>
  <c r="CO28" i="3" s="1"/>
  <c r="CT28" i="3" s="1"/>
  <c r="AM26" i="3"/>
  <c r="CO26" i="3" s="1"/>
  <c r="CT26" i="3" s="1"/>
  <c r="AM29" i="3"/>
  <c r="CO29" i="3" s="1"/>
  <c r="CT29" i="3" s="1"/>
  <c r="AM27" i="3"/>
  <c r="CO27" i="3" s="1"/>
  <c r="CT27" i="3" s="1"/>
  <c r="AM25" i="3"/>
  <c r="CO25" i="3" s="1"/>
  <c r="CT25" i="3" s="1"/>
  <c r="BQ31" i="3" l="1"/>
  <c r="H36" i="3"/>
  <c r="H32" i="3"/>
  <c r="H33" i="3"/>
  <c r="H35" i="3"/>
  <c r="H34" i="3"/>
  <c r="BA33" i="3"/>
  <c r="BB32" i="3"/>
  <c r="I31" i="3"/>
  <c r="C33" i="3"/>
  <c r="BE33" i="3" s="1"/>
  <c r="BJ33" i="3" s="1"/>
  <c r="C36" i="3"/>
  <c r="BE36" i="3" s="1"/>
  <c r="BJ36" i="3" s="1"/>
  <c r="C34" i="3"/>
  <c r="BE34" i="3" s="1"/>
  <c r="BJ34" i="3" s="1"/>
  <c r="C32" i="3"/>
  <c r="BE32" i="3" s="1"/>
  <c r="BJ32" i="3" s="1"/>
  <c r="C35" i="3"/>
  <c r="BE35" i="3" s="1"/>
  <c r="BJ35" i="3" s="1"/>
  <c r="BW31" i="3" l="1"/>
  <c r="N33" i="3"/>
  <c r="N36" i="3"/>
  <c r="N34" i="3"/>
  <c r="N35" i="3"/>
  <c r="N32" i="3"/>
  <c r="BA34" i="3"/>
  <c r="BB33" i="3"/>
  <c r="O31" i="3"/>
  <c r="I34" i="3"/>
  <c r="BK34" i="3" s="1"/>
  <c r="BP34" i="3" s="1"/>
  <c r="I32" i="3"/>
  <c r="BK32" i="3" s="1"/>
  <c r="BP32" i="3" s="1"/>
  <c r="I35" i="3"/>
  <c r="BK35" i="3" s="1"/>
  <c r="BP35" i="3" s="1"/>
  <c r="I33" i="3"/>
  <c r="BK33" i="3" s="1"/>
  <c r="BP33" i="3" s="1"/>
  <c r="I36" i="3"/>
  <c r="BK36" i="3" s="1"/>
  <c r="BP36" i="3" s="1"/>
  <c r="CC31" i="3" l="1"/>
  <c r="T34" i="3"/>
  <c r="T35" i="3"/>
  <c r="T33" i="3"/>
  <c r="T36" i="3"/>
  <c r="T32" i="3"/>
  <c r="BA35" i="3"/>
  <c r="BB34" i="3"/>
  <c r="U31" i="3"/>
  <c r="O35" i="3"/>
  <c r="BQ35" i="3" s="1"/>
  <c r="BV35" i="3" s="1"/>
  <c r="O36" i="3"/>
  <c r="BQ36" i="3" s="1"/>
  <c r="BV36" i="3" s="1"/>
  <c r="O34" i="3"/>
  <c r="BQ34" i="3" s="1"/>
  <c r="BV34" i="3" s="1"/>
  <c r="O32" i="3"/>
  <c r="BQ32" i="3" s="1"/>
  <c r="BV32" i="3" s="1"/>
  <c r="O33" i="3"/>
  <c r="BQ33" i="3" s="1"/>
  <c r="BV33" i="3" s="1"/>
  <c r="CI31" i="3" l="1"/>
  <c r="Z35" i="3"/>
  <c r="Z34" i="3"/>
  <c r="Z36" i="3"/>
  <c r="Z32" i="3"/>
  <c r="Z33" i="3"/>
  <c r="BA36" i="3"/>
  <c r="BB35" i="3"/>
  <c r="AA31" i="3"/>
  <c r="U36" i="3"/>
  <c r="BW36" i="3" s="1"/>
  <c r="CB36" i="3" s="1"/>
  <c r="U32" i="3"/>
  <c r="BW32" i="3" s="1"/>
  <c r="CB32" i="3" s="1"/>
  <c r="U35" i="3"/>
  <c r="BW35" i="3" s="1"/>
  <c r="CB35" i="3" s="1"/>
  <c r="U33" i="3"/>
  <c r="BW33" i="3" s="1"/>
  <c r="CB33" i="3" s="1"/>
  <c r="U34" i="3"/>
  <c r="BW34" i="3" s="1"/>
  <c r="CB34" i="3" s="1"/>
  <c r="CO31" i="3" l="1"/>
  <c r="AF36" i="3"/>
  <c r="AF32" i="3"/>
  <c r="AF33" i="3"/>
  <c r="AF34" i="3"/>
  <c r="AF35" i="3"/>
  <c r="BA37" i="3"/>
  <c r="BB36" i="3"/>
  <c r="AG31" i="3"/>
  <c r="AA33" i="3"/>
  <c r="CC33" i="3" s="1"/>
  <c r="CH33" i="3" s="1"/>
  <c r="AA36" i="3"/>
  <c r="CC36" i="3" s="1"/>
  <c r="CH36" i="3" s="1"/>
  <c r="AA34" i="3"/>
  <c r="CC34" i="3" s="1"/>
  <c r="CH34" i="3" s="1"/>
  <c r="AA32" i="3"/>
  <c r="CC32" i="3" s="1"/>
  <c r="CH32" i="3" s="1"/>
  <c r="AA35" i="3"/>
  <c r="CC35" i="3" s="1"/>
  <c r="CH35" i="3" s="1"/>
  <c r="BE38" i="3" l="1"/>
  <c r="AL33" i="3"/>
  <c r="AL32" i="3"/>
  <c r="AL34" i="3"/>
  <c r="AL35" i="3"/>
  <c r="AL36" i="3"/>
  <c r="BA38" i="3"/>
  <c r="BB37" i="3"/>
  <c r="AM31" i="3"/>
  <c r="AG34" i="3"/>
  <c r="CI34" i="3" s="1"/>
  <c r="CN34" i="3" s="1"/>
  <c r="AG35" i="3"/>
  <c r="CI35" i="3" s="1"/>
  <c r="CN35" i="3" s="1"/>
  <c r="AG33" i="3"/>
  <c r="CI33" i="3" s="1"/>
  <c r="CN33" i="3" s="1"/>
  <c r="AG36" i="3"/>
  <c r="CI36" i="3" s="1"/>
  <c r="CN36" i="3" s="1"/>
  <c r="AG32" i="3"/>
  <c r="CI32" i="3" s="1"/>
  <c r="CN32" i="3" s="1"/>
  <c r="BK38" i="3" l="1"/>
  <c r="AR34" i="3"/>
  <c r="AR35" i="3"/>
  <c r="AR36" i="3"/>
  <c r="AR32" i="3"/>
  <c r="AR33" i="3"/>
  <c r="BA39" i="3"/>
  <c r="BB38" i="3"/>
  <c r="C38" i="3"/>
  <c r="AM36" i="3"/>
  <c r="CO36" i="3" s="1"/>
  <c r="CT36" i="3" s="1"/>
  <c r="AM34" i="3"/>
  <c r="CO34" i="3" s="1"/>
  <c r="CT34" i="3" s="1"/>
  <c r="AM32" i="3"/>
  <c r="CO32" i="3" s="1"/>
  <c r="CT32" i="3" s="1"/>
  <c r="AM35" i="3"/>
  <c r="CO35" i="3" s="1"/>
  <c r="CT35" i="3" s="1"/>
  <c r="AM33" i="3"/>
  <c r="CO33" i="3" s="1"/>
  <c r="CT33" i="3" s="1"/>
  <c r="BQ38" i="3" l="1"/>
  <c r="H42" i="3"/>
  <c r="H43" i="3"/>
  <c r="H39" i="3"/>
  <c r="H41" i="3"/>
  <c r="H40" i="3"/>
  <c r="BA40" i="3"/>
  <c r="BB40" i="3" s="1"/>
  <c r="BB39" i="3"/>
  <c r="I38" i="3"/>
  <c r="C43" i="3"/>
  <c r="BE43" i="3" s="1"/>
  <c r="BJ43" i="3" s="1"/>
  <c r="C41" i="3"/>
  <c r="BE41" i="3" s="1"/>
  <c r="BJ41" i="3" s="1"/>
  <c r="C39" i="3"/>
  <c r="BE39" i="3" s="1"/>
  <c r="BJ39" i="3" s="1"/>
  <c r="C42" i="3"/>
  <c r="BE42" i="3" s="1"/>
  <c r="BJ42" i="3" s="1"/>
  <c r="C40" i="3"/>
  <c r="BE40" i="3" s="1"/>
  <c r="BJ40" i="3" s="1"/>
  <c r="BW38" i="3" l="1"/>
  <c r="N43" i="3"/>
  <c r="N39" i="3"/>
  <c r="N42" i="3"/>
  <c r="N40" i="3"/>
  <c r="N41" i="3"/>
  <c r="BB9" i="3"/>
  <c r="B4" i="3" s="1"/>
  <c r="O38" i="3"/>
  <c r="I41" i="3"/>
  <c r="BK41" i="3" s="1"/>
  <c r="BP41" i="3" s="1"/>
  <c r="I39" i="3"/>
  <c r="BK39" i="3" s="1"/>
  <c r="BP39" i="3" s="1"/>
  <c r="I42" i="3"/>
  <c r="BK42" i="3" s="1"/>
  <c r="BP42" i="3" s="1"/>
  <c r="I40" i="3"/>
  <c r="BK40" i="3" s="1"/>
  <c r="BP40" i="3" s="1"/>
  <c r="I43" i="3"/>
  <c r="BK43" i="3" s="1"/>
  <c r="BP43" i="3" s="1"/>
  <c r="CC38" i="3" l="1"/>
  <c r="T40" i="3"/>
  <c r="T41" i="3"/>
  <c r="T43" i="3"/>
  <c r="T39" i="3"/>
  <c r="T42" i="3"/>
  <c r="U38" i="3"/>
  <c r="O42" i="3"/>
  <c r="BQ42" i="3" s="1"/>
  <c r="BV42" i="3" s="1"/>
  <c r="O43" i="3"/>
  <c r="BQ43" i="3" s="1"/>
  <c r="BV43" i="3" s="1"/>
  <c r="O41" i="3"/>
  <c r="BQ41" i="3" s="1"/>
  <c r="BV41" i="3" s="1"/>
  <c r="O39" i="3"/>
  <c r="BQ39" i="3" s="1"/>
  <c r="BV39" i="3" s="1"/>
  <c r="O40" i="3"/>
  <c r="BQ40" i="3" s="1"/>
  <c r="BV40" i="3" s="1"/>
  <c r="CI38" i="3" l="1"/>
  <c r="Z41" i="3"/>
  <c r="Z40" i="3"/>
  <c r="Z42" i="3"/>
  <c r="Z43" i="3"/>
  <c r="Z39" i="3"/>
  <c r="AA38" i="3"/>
  <c r="U42" i="3"/>
  <c r="BW42" i="3" s="1"/>
  <c r="CB42" i="3" s="1"/>
  <c r="U40" i="3"/>
  <c r="BW40" i="3" s="1"/>
  <c r="CB40" i="3" s="1"/>
  <c r="U43" i="3"/>
  <c r="BW43" i="3" s="1"/>
  <c r="CB43" i="3" s="1"/>
  <c r="U41" i="3"/>
  <c r="BW41" i="3" s="1"/>
  <c r="CB41" i="3" s="1"/>
  <c r="U39" i="3"/>
  <c r="BW39" i="3" s="1"/>
  <c r="CB39" i="3" s="1"/>
  <c r="CO38" i="3" l="1"/>
  <c r="AF42" i="3"/>
  <c r="AF43" i="3"/>
  <c r="AF39" i="3"/>
  <c r="AF40" i="3"/>
  <c r="AF41" i="3"/>
  <c r="AG38" i="3"/>
  <c r="AA40" i="3"/>
  <c r="CC40" i="3" s="1"/>
  <c r="CH40" i="3" s="1"/>
  <c r="AA43" i="3"/>
  <c r="CC43" i="3" s="1"/>
  <c r="CH43" i="3" s="1"/>
  <c r="AA41" i="3"/>
  <c r="CC41" i="3" s="1"/>
  <c r="CH41" i="3" s="1"/>
  <c r="AA39" i="3"/>
  <c r="CC39" i="3" s="1"/>
  <c r="CH39" i="3" s="1"/>
  <c r="AA42" i="3"/>
  <c r="CC42" i="3" s="1"/>
  <c r="CH42" i="3" s="1"/>
  <c r="BE45" i="3" l="1"/>
  <c r="AL43" i="3"/>
  <c r="AL39" i="3"/>
  <c r="AL40" i="3"/>
  <c r="AL41" i="3"/>
  <c r="AL42" i="3"/>
  <c r="AM38" i="3"/>
  <c r="AG43" i="3"/>
  <c r="CI43" i="3" s="1"/>
  <c r="CN43" i="3" s="1"/>
  <c r="AG41" i="3"/>
  <c r="CI41" i="3" s="1"/>
  <c r="CN41" i="3" s="1"/>
  <c r="AG39" i="3"/>
  <c r="CI39" i="3" s="1"/>
  <c r="CN39" i="3" s="1"/>
  <c r="AG42" i="3"/>
  <c r="CI42" i="3" s="1"/>
  <c r="CN42" i="3" s="1"/>
  <c r="AG40" i="3"/>
  <c r="CI40" i="3" s="1"/>
  <c r="CN40" i="3" s="1"/>
  <c r="BK45" i="3" l="1"/>
  <c r="AR40" i="3"/>
  <c r="AR43" i="3"/>
  <c r="AR41" i="3"/>
  <c r="AR42" i="3"/>
  <c r="AR39" i="3"/>
  <c r="C45" i="3"/>
  <c r="AM42" i="3"/>
  <c r="CO42" i="3" s="1"/>
  <c r="CT42" i="3" s="1"/>
  <c r="AM43" i="3"/>
  <c r="CO43" i="3" s="1"/>
  <c r="CT43" i="3" s="1"/>
  <c r="AM41" i="3"/>
  <c r="CO41" i="3" s="1"/>
  <c r="CT41" i="3" s="1"/>
  <c r="AM39" i="3"/>
  <c r="CO39" i="3" s="1"/>
  <c r="CT39" i="3" s="1"/>
  <c r="AM40" i="3"/>
  <c r="CO40" i="3" s="1"/>
  <c r="CT40" i="3" s="1"/>
  <c r="BQ45" i="3" l="1"/>
  <c r="H48" i="3"/>
  <c r="H47" i="3"/>
  <c r="H49" i="3"/>
  <c r="H50" i="3"/>
  <c r="H46" i="3"/>
  <c r="I45" i="3"/>
  <c r="C50" i="3"/>
  <c r="BE50" i="3" s="1"/>
  <c r="BJ50" i="3" s="1"/>
  <c r="C48" i="3"/>
  <c r="BE48" i="3" s="1"/>
  <c r="BJ48" i="3" s="1"/>
  <c r="C46" i="3"/>
  <c r="BE46" i="3" s="1"/>
  <c r="BJ46" i="3" s="1"/>
  <c r="C49" i="3"/>
  <c r="BE49" i="3" s="1"/>
  <c r="BJ49" i="3" s="1"/>
  <c r="C47" i="3"/>
  <c r="BE47" i="3" s="1"/>
  <c r="BJ47" i="3" s="1"/>
  <c r="BW45" i="3" l="1"/>
  <c r="N49" i="3"/>
  <c r="N50" i="3"/>
  <c r="N46" i="3"/>
  <c r="N47" i="3"/>
  <c r="N48" i="3"/>
  <c r="O45" i="3"/>
  <c r="I49" i="3"/>
  <c r="BK49" i="3" s="1"/>
  <c r="BP49" i="3" s="1"/>
  <c r="I47" i="3"/>
  <c r="BK47" i="3" s="1"/>
  <c r="BP47" i="3" s="1"/>
  <c r="I50" i="3"/>
  <c r="BK50" i="3" s="1"/>
  <c r="BP50" i="3" s="1"/>
  <c r="I48" i="3"/>
  <c r="BK48" i="3" s="1"/>
  <c r="BP48" i="3" s="1"/>
  <c r="I46" i="3"/>
  <c r="BK46" i="3" s="1"/>
  <c r="BP46" i="3" s="1"/>
  <c r="CC45" i="3" l="1"/>
  <c r="T50" i="3"/>
  <c r="T46" i="3"/>
  <c r="T49" i="3"/>
  <c r="T47" i="3"/>
  <c r="T48" i="3"/>
  <c r="U45" i="3"/>
  <c r="O50" i="3"/>
  <c r="BQ50" i="3" s="1"/>
  <c r="BV50" i="3" s="1"/>
  <c r="O48" i="3"/>
  <c r="BQ48" i="3" s="1"/>
  <c r="BV48" i="3" s="1"/>
  <c r="O46" i="3"/>
  <c r="BQ46" i="3" s="1"/>
  <c r="BV46" i="3" s="1"/>
  <c r="O49" i="3"/>
  <c r="BQ49" i="3" s="1"/>
  <c r="BV49" i="3" s="1"/>
  <c r="O47" i="3"/>
  <c r="BQ47" i="3" s="1"/>
  <c r="BV47" i="3" s="1"/>
  <c r="CI45" i="3" l="1"/>
  <c r="Z47" i="3"/>
  <c r="Z48" i="3"/>
  <c r="Z49" i="3"/>
  <c r="Z50" i="3"/>
  <c r="Z46" i="3"/>
  <c r="AA45" i="3"/>
  <c r="U49" i="3"/>
  <c r="BW49" i="3" s="1"/>
  <c r="CB49" i="3" s="1"/>
  <c r="U47" i="3"/>
  <c r="BW47" i="3" s="1"/>
  <c r="CB47" i="3" s="1"/>
  <c r="U50" i="3"/>
  <c r="BW50" i="3" s="1"/>
  <c r="CB50" i="3" s="1"/>
  <c r="U48" i="3"/>
  <c r="BW48" i="3" s="1"/>
  <c r="CB48" i="3" s="1"/>
  <c r="U46" i="3"/>
  <c r="BW46" i="3" s="1"/>
  <c r="CB46" i="3" s="1"/>
  <c r="CO45" i="3" l="1"/>
  <c r="AF48" i="3"/>
  <c r="AF49" i="3"/>
  <c r="AF50" i="3"/>
  <c r="AF46" i="3"/>
  <c r="AF47" i="3"/>
  <c r="AG45" i="3"/>
  <c r="AA50" i="3"/>
  <c r="CC50" i="3" s="1"/>
  <c r="CH50" i="3" s="1"/>
  <c r="AA48" i="3"/>
  <c r="CC48" i="3" s="1"/>
  <c r="CH48" i="3" s="1"/>
  <c r="AA46" i="3"/>
  <c r="CC46" i="3" s="1"/>
  <c r="CH46" i="3" s="1"/>
  <c r="AA49" i="3"/>
  <c r="CC49" i="3" s="1"/>
  <c r="CH49" i="3" s="1"/>
  <c r="AA47" i="3"/>
  <c r="CC47" i="3" s="1"/>
  <c r="CH47" i="3" s="1"/>
  <c r="AL49" i="3" l="1"/>
  <c r="AL50" i="3"/>
  <c r="AL46" i="3"/>
  <c r="AL47" i="3"/>
  <c r="AL48" i="3"/>
  <c r="AM45" i="3"/>
  <c r="AG49" i="3"/>
  <c r="CI49" i="3" s="1"/>
  <c r="CN49" i="3" s="1"/>
  <c r="AG47" i="3"/>
  <c r="CI47" i="3" s="1"/>
  <c r="CN47" i="3" s="1"/>
  <c r="AG50" i="3"/>
  <c r="CI50" i="3" s="1"/>
  <c r="CN50" i="3" s="1"/>
  <c r="AG48" i="3"/>
  <c r="CI48" i="3" s="1"/>
  <c r="CN48" i="3" s="1"/>
  <c r="AG46" i="3"/>
  <c r="CI46" i="3" s="1"/>
  <c r="CN46" i="3" s="1"/>
  <c r="AR50" i="3" l="1"/>
  <c r="AR46" i="3"/>
  <c r="AR47" i="3"/>
  <c r="AR49" i="3"/>
  <c r="AR48" i="3"/>
  <c r="AM50" i="3"/>
  <c r="CO50" i="3" s="1"/>
  <c r="CT50" i="3" s="1"/>
  <c r="AM48" i="3"/>
  <c r="CO48" i="3" s="1"/>
  <c r="CT48" i="3" s="1"/>
  <c r="AM46" i="3"/>
  <c r="CO46" i="3" s="1"/>
  <c r="CT46" i="3" s="1"/>
  <c r="AM49" i="3"/>
  <c r="CO49" i="3" s="1"/>
  <c r="CT49" i="3" s="1"/>
  <c r="AM47" i="3"/>
  <c r="CO47" i="3" s="1"/>
  <c r="CT47" i="3" s="1"/>
</calcChain>
</file>

<file path=xl/sharedStrings.xml><?xml version="1.0" encoding="utf-8"?>
<sst xmlns="http://schemas.openxmlformats.org/spreadsheetml/2006/main" count="183" uniqueCount="91">
  <si>
    <t>Name</t>
  </si>
  <si>
    <t>Year</t>
  </si>
  <si>
    <t>#</t>
  </si>
  <si>
    <t>Date</t>
  </si>
  <si>
    <t>Age</t>
  </si>
  <si>
    <t>Next Age</t>
  </si>
  <si>
    <t>Today</t>
  </si>
  <si>
    <t>Birthday</t>
  </si>
  <si>
    <t>Next Year</t>
  </si>
  <si>
    <t>Rank</t>
  </si>
  <si>
    <t>Duplicates</t>
  </si>
  <si>
    <t>Birthday Today</t>
  </si>
  <si>
    <t>Birthday This Week</t>
  </si>
  <si>
    <t>Birthday This Month</t>
  </si>
  <si>
    <t>Mon</t>
  </si>
  <si>
    <t>Tue</t>
  </si>
  <si>
    <t>Wed</t>
  </si>
  <si>
    <t>Thu</t>
  </si>
  <si>
    <t>Fri</t>
  </si>
  <si>
    <t>Sat</t>
  </si>
  <si>
    <t>Sun</t>
  </si>
  <si>
    <t>Alert</t>
  </si>
  <si>
    <t>Red</t>
  </si>
  <si>
    <t>Yellow</t>
  </si>
  <si>
    <t>Green</t>
  </si>
  <si>
    <t>Next birthdays coming up, in date order</t>
  </si>
  <si>
    <t>Calendar</t>
  </si>
  <si>
    <t>Date Used</t>
  </si>
  <si>
    <t>Monday</t>
  </si>
  <si>
    <t>Tuesday</t>
  </si>
  <si>
    <t>Wednesday</t>
  </si>
  <si>
    <t>Thursday</t>
  </si>
  <si>
    <t>Friday</t>
  </si>
  <si>
    <t>Saturday</t>
  </si>
  <si>
    <t>Sunday</t>
  </si>
  <si>
    <t>Input ANY date in desired month</t>
  </si>
  <si>
    <t>Leave blank for current month</t>
  </si>
  <si>
    <t>Count</t>
  </si>
  <si>
    <t>Date Code</t>
  </si>
  <si>
    <t>Overflow</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</si>
  <si>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</si>
  <si>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</si>
  <si>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</si>
  <si>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</si>
  <si>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</si>
  <si>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</si>
  <si>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</si>
  <si>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</si>
  <si>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</si>
  <si>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</si>
  <si>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</si>
  <si>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</si>
  <si>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</si>
  <si>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</si>
  <si>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</si>
  <si>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</si>
  <si>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</si>
  <si>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Business Name</t>
  </si>
  <si>
    <t>Your Business</t>
  </si>
  <si>
    <t>Your business name (or personal name) will be locked. It is like that to ensure protection for this spreadsheet. If it is wrong, please contact us.</t>
  </si>
  <si>
    <t>Dates List</t>
  </si>
  <si>
    <t>Date Colour Code</t>
  </si>
  <si>
    <t>Only applies to dates in the future (or today). Past birthdays will disappear off this list, but remain on the calendar.</t>
  </si>
  <si>
    <t>Enter the name of the monitored dates (no duplicates) below, select the type of date, enter the date (no year required in the date), and the year (if applicable). This data will then populate the rest of the spreadsheet. You may not be able to sort by date below. If any selection does not exist, it will turn red.</t>
  </si>
  <si>
    <t>Category Names</t>
  </si>
  <si>
    <t>Category List</t>
  </si>
  <si>
    <t>Category Colour Codes</t>
  </si>
  <si>
    <t>Missing</t>
  </si>
  <si>
    <t>Date Type (Select)</t>
  </si>
  <si>
    <t>Type</t>
  </si>
  <si>
    <t>Each date entered on the Dates List can be assigned to a category. For example, you could have birthday, national day, anniversary, etc. at categories. Then each time you add a date to the list, you can assign it to one of the categories which you have specified.
Do not add duplicate category names, and if you change any of these when you have already added dates, make sure that all selections are still valid.</t>
  </si>
  <si>
    <t>National Day</t>
  </si>
  <si>
    <t>Anniversary</t>
  </si>
  <si>
    <t>UK Bank Holidays</t>
  </si>
  <si>
    <t>Day</t>
  </si>
  <si>
    <t>Days</t>
  </si>
  <si>
    <t>Diff 1</t>
  </si>
  <si>
    <t>Diff 2</t>
  </si>
  <si>
    <t>Diff 3</t>
  </si>
  <si>
    <t>New Years Day</t>
  </si>
  <si>
    <t>Good Friday</t>
  </si>
  <si>
    <t>Easter Monday</t>
  </si>
  <si>
    <t>Early May Bank Holiday</t>
  </si>
  <si>
    <t>Spring Bank Holiday</t>
  </si>
  <si>
    <t>Summer Bank Holiday</t>
  </si>
  <si>
    <t>Christmas Day</t>
  </si>
  <si>
    <t>Boxing Day</t>
  </si>
  <si>
    <t>Bank Holidays</t>
  </si>
  <si>
    <t>Next Date</t>
  </si>
  <si>
    <t>Without Year</t>
  </si>
  <si>
    <t>Thanks for trying the Annual Reminder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</si>
</sst>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m"/>
    <numFmt numFmtId="165" formatCode="[$-F800]dddd\,\ mmmm\ dd\,\ yyyy"/>
    <numFmt numFmtId="166" formatCode="ddd\,\ dd\ mmm\ yyyy"/>
    <numFmt numFmtId="167" formatCode="00"/>
    <numFmt numFmtId="168" formatCode="dd\ mmm\ yyyy"/>
    <numFmt numFmtId="169" formatCode="dddd\,\ dd\ mmmm\ yyyy"/>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C000"/>
      <name val="Calibri"/>
      <family val="2"/>
      <scheme val="minor"/>
    </font>
    <font>
      <b/>
      <sz val="11"/>
      <color rgb="FF002060"/>
      <name val="Calibri"/>
      <family val="2"/>
      <scheme val="minor"/>
    </font>
    <font>
      <b/>
      <sz val="8"/>
      <color theme="1"/>
      <name val="Calibri"/>
      <family val="2"/>
      <scheme val="minor"/>
    </font>
    <font>
      <b/>
      <sz val="20"/>
      <color rgb="FFFFC000"/>
      <name val="Calibri"/>
      <family val="2"/>
      <scheme val="minor"/>
    </font>
    <font>
      <b/>
      <u/>
      <sz val="11"/>
      <color theme="1"/>
      <name val="Calibri"/>
      <family val="2"/>
      <scheme val="minor"/>
    </font>
    <font>
      <sz val="11"/>
      <name val="Calibri"/>
      <family val="2"/>
      <scheme val="minor"/>
    </font>
    <font>
      <b/>
      <sz val="11"/>
      <name val="Calibri"/>
      <family val="2"/>
      <scheme val="minor"/>
    </font>
    <font>
      <b/>
      <sz val="8"/>
      <color theme="0"/>
      <name val="Calibri"/>
      <family val="2"/>
      <scheme val="minor"/>
    </font>
    <font>
      <u/>
      <sz val="11"/>
      <color theme="10"/>
      <name val="Calibri"/>
      <family val="2"/>
      <scheme val="minor"/>
    </font>
    <font>
      <b/>
      <sz val="10"/>
      <color theme="1"/>
      <name val="Calibri"/>
      <family val="2"/>
      <scheme val="minor"/>
    </font>
    <font>
      <b/>
      <sz val="16"/>
      <color theme="0"/>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1"/>
        <bgColor indexed="64"/>
      </patternFill>
    </fill>
    <fill>
      <patternFill patternType="solid">
        <fgColor rgb="FFFF660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259">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4" fillId="2" borderId="5" xfId="0" applyFont="1" applyFill="1" applyBorder="1" applyAlignment="1" applyProtection="1">
      <alignment horizontal="center" shrinkToFit="1"/>
      <protection hidden="1"/>
    </xf>
    <xf numFmtId="0" fontId="4" fillId="2" borderId="6" xfId="0" applyFont="1" applyFill="1" applyBorder="1" applyAlignment="1" applyProtection="1">
      <alignment horizontal="center" shrinkToFit="1"/>
      <protection hidden="1"/>
    </xf>
    <xf numFmtId="0" fontId="4" fillId="2" borderId="7" xfId="0" applyFont="1" applyFill="1" applyBorder="1" applyAlignment="1" applyProtection="1">
      <alignment horizontal="center" shrinkToFit="1"/>
      <protection hidden="1"/>
    </xf>
    <xf numFmtId="0" fontId="5" fillId="3" borderId="2" xfId="0" applyFont="1" applyFill="1" applyBorder="1" applyAlignment="1" applyProtection="1">
      <alignment horizontal="center" shrinkToFit="1"/>
      <protection hidden="1"/>
    </xf>
    <xf numFmtId="0" fontId="5" fillId="3" borderId="6" xfId="0" applyFont="1" applyFill="1" applyBorder="1" applyAlignment="1" applyProtection="1">
      <alignment horizontal="center" shrinkToFit="1"/>
      <protection hidden="1"/>
    </xf>
    <xf numFmtId="0" fontId="5" fillId="3" borderId="3" xfId="0" applyFont="1" applyFill="1" applyBorder="1" applyAlignment="1" applyProtection="1">
      <alignment horizontal="center" shrinkToFit="1"/>
      <protection hidden="1"/>
    </xf>
    <xf numFmtId="0" fontId="4" fillId="2" borderId="8" xfId="0" applyFont="1" applyFill="1" applyBorder="1" applyAlignment="1" applyProtection="1">
      <alignment horizontal="center" shrinkToFit="1"/>
      <protection hidden="1"/>
    </xf>
    <xf numFmtId="0" fontId="4" fillId="2" borderId="10"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0" fontId="0" fillId="0" borderId="2" xfId="0" applyBorder="1" applyAlignment="1" applyProtection="1">
      <alignment shrinkToFit="1"/>
      <protection hidden="1"/>
    </xf>
    <xf numFmtId="0" fontId="0" fillId="0" borderId="8" xfId="0" applyBorder="1" applyAlignment="1" applyProtection="1">
      <alignment shrinkToFit="1"/>
      <protection hidden="1"/>
    </xf>
    <xf numFmtId="0" fontId="0" fillId="0" borderId="4" xfId="0" applyBorder="1" applyAlignment="1" applyProtection="1">
      <alignment shrinkToFit="1"/>
      <protection hidden="1"/>
    </xf>
    <xf numFmtId="0" fontId="0" fillId="0" borderId="3"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4" borderId="0" xfId="0" applyFill="1" applyAlignment="1" applyProtection="1">
      <alignment shrinkToFit="1"/>
      <protection hidden="1"/>
    </xf>
    <xf numFmtId="0" fontId="0" fillId="4" borderId="0" xfId="0" applyFill="1" applyAlignment="1" applyProtection="1">
      <alignment horizontal="center" shrinkToFit="1"/>
      <protection hidden="1"/>
    </xf>
    <xf numFmtId="14" fontId="0" fillId="0" borderId="0" xfId="0" applyNumberFormat="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8" fillId="0" borderId="0" xfId="0" applyFont="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6" fontId="0" fillId="0" borderId="2" xfId="0" applyNumberFormat="1" applyBorder="1" applyAlignment="1" applyProtection="1">
      <alignment horizontal="center" shrinkToFit="1"/>
      <protection hidden="1"/>
    </xf>
    <xf numFmtId="166" fontId="0" fillId="0" borderId="8" xfId="0" applyNumberForma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14" fontId="0" fillId="0" borderId="0" xfId="0" applyNumberFormat="1" applyBorder="1" applyAlignment="1" applyProtection="1">
      <alignment horizontal="center" shrinkToFit="1"/>
      <protection hidden="1"/>
    </xf>
    <xf numFmtId="0" fontId="0" fillId="0" borderId="3" xfId="0" applyNumberFormat="1" applyBorder="1" applyAlignment="1" applyProtection="1">
      <alignment horizontal="center" shrinkToFit="1"/>
      <protection hidden="1"/>
    </xf>
    <xf numFmtId="0" fontId="0" fillId="0" borderId="9" xfId="0" applyNumberFormat="1" applyBorder="1" applyAlignment="1" applyProtection="1">
      <alignment horizontal="center" shrinkToFit="1"/>
      <protection hidden="1"/>
    </xf>
    <xf numFmtId="0" fontId="0" fillId="0" borderId="5" xfId="0" applyNumberFormat="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 xfId="0"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166" fontId="0" fillId="0" borderId="0"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5" fillId="3" borderId="4" xfId="0" applyFont="1" applyFill="1" applyBorder="1" applyAlignment="1" applyProtection="1">
      <alignment horizontal="center" shrinkToFit="1"/>
      <protection locked="0"/>
    </xf>
    <xf numFmtId="0" fontId="5" fillId="3" borderId="7" xfId="0" applyFont="1" applyFill="1" applyBorder="1" applyAlignment="1" applyProtection="1">
      <alignment horizontal="center" shrinkToFit="1"/>
      <protection locked="0"/>
    </xf>
    <xf numFmtId="0" fontId="5" fillId="3" borderId="5" xfId="0" applyFont="1" applyFill="1" applyBorder="1" applyAlignment="1" applyProtection="1">
      <alignment horizontal="center" shrinkToFit="1"/>
      <protection locked="0"/>
    </xf>
    <xf numFmtId="0" fontId="0" fillId="0" borderId="2" xfId="0" applyBorder="1" applyAlignment="1" applyProtection="1">
      <alignment horizontal="left" shrinkToFit="1"/>
      <protection locked="0"/>
    </xf>
    <xf numFmtId="164" fontId="0" fillId="0" borderId="6" xfId="0" applyNumberFormat="1" applyBorder="1" applyAlignment="1" applyProtection="1">
      <alignment horizontal="center" shrinkToFit="1"/>
      <protection locked="0"/>
    </xf>
    <xf numFmtId="1" fontId="0" fillId="0" borderId="3" xfId="0" applyNumberFormat="1" applyBorder="1" applyAlignment="1" applyProtection="1">
      <alignment horizontal="center" shrinkToFit="1"/>
      <protection locked="0"/>
    </xf>
    <xf numFmtId="0" fontId="0" fillId="0" borderId="8" xfId="0" applyBorder="1" applyAlignment="1" applyProtection="1">
      <alignment horizontal="left" shrinkToFit="1"/>
      <protection locked="0"/>
    </xf>
    <xf numFmtId="164" fontId="0" fillId="0" borderId="0" xfId="0" applyNumberFormat="1" applyBorder="1" applyAlignment="1" applyProtection="1">
      <alignment horizontal="center" shrinkToFit="1"/>
      <protection locked="0"/>
    </xf>
    <xf numFmtId="1" fontId="0" fillId="0" borderId="9" xfId="0" applyNumberFormat="1" applyBorder="1" applyAlignment="1" applyProtection="1">
      <alignment horizontal="center" shrinkToFit="1"/>
      <protection locked="0"/>
    </xf>
    <xf numFmtId="14" fontId="0" fillId="0" borderId="1" xfId="0" applyNumberFormat="1" applyFont="1" applyBorder="1" applyAlignment="1" applyProtection="1">
      <alignment horizontal="center" shrinkToFit="1"/>
      <protection hidden="1"/>
    </xf>
    <xf numFmtId="0" fontId="6" fillId="0" borderId="3"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4" fontId="0" fillId="0" borderId="1" xfId="0" applyNumberFormat="1" applyFill="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3" fillId="4" borderId="0" xfId="0" applyFont="1" applyFill="1" applyAlignment="1" applyProtection="1">
      <alignment shrinkToFit="1"/>
      <protection hidden="1"/>
    </xf>
    <xf numFmtId="167" fontId="3" fillId="4" borderId="0" xfId="0" applyNumberFormat="1" applyFont="1" applyFill="1" applyAlignment="1" applyProtection="1">
      <alignment shrinkToFit="1"/>
      <protection hidden="1"/>
    </xf>
    <xf numFmtId="0" fontId="11" fillId="4" borderId="0" xfId="0" applyFont="1" applyFill="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7" xfId="0" applyBorder="1" applyAlignment="1" applyProtection="1">
      <alignment horizontal="center" shrinkToFit="1"/>
      <protection hidden="1"/>
    </xf>
    <xf numFmtId="0" fontId="6" fillId="4" borderId="0" xfId="0" applyFont="1" applyFill="1" applyBorder="1" applyAlignment="1" applyProtection="1">
      <alignment horizontal="center" vertical="top" shrinkToFit="1"/>
      <protection hidden="1"/>
    </xf>
    <xf numFmtId="0" fontId="4" fillId="2" borderId="6" xfId="0" applyFont="1" applyFill="1" applyBorder="1" applyAlignment="1" applyProtection="1">
      <alignment horizontal="center" shrinkToFit="1"/>
      <protection hidden="1"/>
    </xf>
    <xf numFmtId="0" fontId="0" fillId="5" borderId="1" xfId="0" applyFill="1" applyBorder="1" applyAlignment="1" applyProtection="1">
      <alignment shrinkToFit="1"/>
      <protection hidden="1"/>
    </xf>
    <xf numFmtId="0" fontId="0" fillId="8" borderId="1" xfId="0" applyFill="1" applyBorder="1" applyAlignment="1" applyProtection="1">
      <alignment shrinkToFit="1"/>
      <protection hidden="1"/>
    </xf>
    <xf numFmtId="0" fontId="0" fillId="3" borderId="1" xfId="0" applyFill="1" applyBorder="1" applyAlignment="1" applyProtection="1">
      <alignment shrinkToFit="1"/>
      <protection hidden="1"/>
    </xf>
    <xf numFmtId="0" fontId="0" fillId="6" borderId="1" xfId="0" applyFill="1" applyBorder="1" applyAlignment="1" applyProtection="1">
      <alignment shrinkToFit="1"/>
      <protection hidden="1"/>
    </xf>
    <xf numFmtId="0" fontId="0" fillId="9" borderId="1" xfId="0" applyFill="1" applyBorder="1" applyAlignment="1" applyProtection="1">
      <alignment shrinkToFit="1"/>
      <protection hidden="1"/>
    </xf>
    <xf numFmtId="0" fontId="0" fillId="10" borderId="1" xfId="0" applyFill="1" applyBorder="1" applyAlignment="1" applyProtection="1">
      <alignment shrinkToFit="1"/>
      <protection hidden="1"/>
    </xf>
    <xf numFmtId="0" fontId="0" fillId="11" borderId="1" xfId="0" applyFill="1" applyBorder="1" applyAlignment="1" applyProtection="1">
      <alignment shrinkToFit="1"/>
      <protection hidden="1"/>
    </xf>
    <xf numFmtId="0" fontId="0" fillId="2" borderId="1" xfId="0" applyFill="1" applyBorder="1" applyAlignment="1" applyProtection="1">
      <alignment shrinkToFit="1"/>
      <protection hidden="1"/>
    </xf>
    <xf numFmtId="0" fontId="0" fillId="12" borderId="1" xfId="0" applyFill="1" applyBorder="1" applyAlignment="1" applyProtection="1">
      <alignment shrinkToFit="1"/>
      <protection hidden="1"/>
    </xf>
    <xf numFmtId="0" fontId="0" fillId="13" borderId="1" xfId="0" applyFill="1" applyBorder="1" applyAlignment="1" applyProtection="1">
      <alignment shrinkToFit="1"/>
      <protection hidden="1"/>
    </xf>
    <xf numFmtId="0" fontId="0" fillId="0" borderId="6"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4" borderId="0" xfId="0" applyFill="1" applyBorder="1" applyAlignment="1" applyProtection="1">
      <alignment horizontal="center" shrinkToFit="1"/>
      <protection hidden="1"/>
    </xf>
    <xf numFmtId="0" fontId="2" fillId="4" borderId="0" xfId="0" applyFont="1" applyFill="1" applyBorder="1" applyAlignment="1" applyProtection="1">
      <alignment horizontal="center" shrinkToFit="1"/>
      <protection hidden="1"/>
    </xf>
    <xf numFmtId="0" fontId="0" fillId="0" borderId="12" xfId="0" applyBorder="1" applyAlignment="1" applyProtection="1">
      <alignment shrinkToFit="1"/>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2" fillId="0" borderId="0" xfId="0" applyFont="1" applyAlignment="1" applyProtection="1">
      <alignment horizontal="center" shrinkToFit="1"/>
      <protection hidden="1"/>
    </xf>
    <xf numFmtId="0" fontId="0" fillId="0" borderId="0" xfId="0" applyBorder="1" applyAlignment="1" applyProtection="1">
      <alignment horizontal="center" shrinkToFit="1"/>
      <protection hidden="1"/>
    </xf>
    <xf numFmtId="169" fontId="2" fillId="0" borderId="12" xfId="0" applyNumberFormat="1" applyFont="1" applyBorder="1" applyAlignment="1" applyProtection="1">
      <alignment horizontal="center" shrinkToFit="1"/>
      <protection hidden="1"/>
    </xf>
    <xf numFmtId="169" fontId="2" fillId="0" borderId="0" xfId="0" applyNumberFormat="1" applyFont="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169" fontId="2" fillId="0" borderId="10" xfId="0" applyNumberFormat="1" applyFon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169" fontId="2" fillId="0" borderId="11" xfId="0" applyNumberFormat="1" applyFont="1" applyBorder="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0" fillId="0" borderId="0" xfId="0" applyFont="1" applyFill="1" applyBorder="1" applyAlignment="1" applyProtection="1">
      <alignment vertical="top" shrinkToFit="1"/>
      <protection hidden="1"/>
    </xf>
    <xf numFmtId="0" fontId="0" fillId="0" borderId="0" xfId="0" applyFont="1" applyFill="1" applyBorder="1" applyAlignment="1" applyProtection="1">
      <alignment shrinkToFit="1"/>
      <protection hidden="1"/>
    </xf>
    <xf numFmtId="0" fontId="0" fillId="0" borderId="0" xfId="0" applyFont="1" applyFill="1" applyBorder="1" applyAlignment="1" applyProtection="1">
      <alignment vertical="top" shrinkToFit="1"/>
      <protection locked="0"/>
    </xf>
    <xf numFmtId="169" fontId="0" fillId="0" borderId="0" xfId="0" applyNumberFormat="1" applyFont="1" applyFill="1" applyBorder="1" applyAlignment="1" applyProtection="1">
      <alignment shrinkToFit="1"/>
      <protection hidden="1"/>
    </xf>
    <xf numFmtId="14" fontId="0" fillId="0" borderId="0" xfId="0" applyNumberFormat="1" applyFont="1" applyFill="1" applyBorder="1" applyAlignment="1" applyProtection="1">
      <alignment shrinkToFit="1"/>
      <protection hidden="1"/>
    </xf>
    <xf numFmtId="169" fontId="0" fillId="0" borderId="0" xfId="0" applyNumberFormat="1" applyFont="1" applyFill="1" applyBorder="1" applyAlignment="1" applyProtection="1">
      <alignment vertical="top" shrinkToFit="1"/>
      <protection hidden="1"/>
    </xf>
    <xf numFmtId="0" fontId="2" fillId="0" borderId="1" xfId="0" applyFont="1" applyFill="1" applyBorder="1" applyAlignment="1" applyProtection="1">
      <alignment horizontal="center" shrinkToFit="1"/>
      <protection hidden="1"/>
    </xf>
    <xf numFmtId="0" fontId="6" fillId="4" borderId="0" xfId="0" applyFont="1" applyFill="1" applyAlignment="1" applyProtection="1">
      <alignment horizontal="center" shrinkToFit="1"/>
      <protection hidden="1"/>
    </xf>
    <xf numFmtId="0" fontId="0" fillId="0" borderId="8"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0" fontId="0" fillId="0" borderId="2"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1" fillId="7" borderId="13" xfId="0" applyFont="1" applyFill="1" applyBorder="1" applyAlignment="1" applyProtection="1">
      <alignment horizontal="center" shrinkToFit="1"/>
      <protection hidden="1"/>
    </xf>
    <xf numFmtId="0" fontId="1" fillId="7" borderId="15" xfId="0" applyFont="1" applyFill="1" applyBorder="1" applyAlignment="1" applyProtection="1">
      <alignment horizontal="center" shrinkToFit="1"/>
      <protection hidden="1"/>
    </xf>
    <xf numFmtId="0" fontId="1" fillId="7" borderId="14" xfId="0" applyFont="1" applyFill="1" applyBorder="1" applyAlignment="1" applyProtection="1">
      <alignment horizontal="center" shrinkToFit="1"/>
      <protection hidden="1"/>
    </xf>
    <xf numFmtId="0" fontId="2" fillId="4" borderId="2"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13" fillId="4" borderId="0" xfId="0" applyFont="1" applyFill="1" applyAlignment="1" applyProtection="1">
      <alignment horizontal="center" vertical="center" shrinkToFit="1"/>
      <protection hidden="1"/>
    </xf>
    <xf numFmtId="0" fontId="14" fillId="5" borderId="2" xfId="1" applyFont="1" applyFill="1" applyBorder="1" applyAlignment="1">
      <alignment horizontal="center" vertical="center"/>
    </xf>
    <xf numFmtId="0" fontId="14" fillId="5" borderId="6"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5" xfId="1" applyFont="1" applyFill="1" applyBorder="1" applyAlignment="1">
      <alignment horizontal="center" vertical="center"/>
    </xf>
    <xf numFmtId="0" fontId="0" fillId="0" borderId="4"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6" fillId="4" borderId="2" xfId="0" applyFont="1" applyFill="1" applyBorder="1" applyAlignment="1" applyProtection="1">
      <alignment horizontal="left" vertical="center" wrapText="1"/>
      <protection hidden="1"/>
    </xf>
    <xf numFmtId="0" fontId="6" fillId="4" borderId="6" xfId="0" applyFont="1" applyFill="1" applyBorder="1" applyAlignment="1" applyProtection="1">
      <alignment horizontal="left" vertical="center" wrapText="1"/>
      <protection hidden="1"/>
    </xf>
    <xf numFmtId="0" fontId="6" fillId="4" borderId="3"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0" fontId="6" fillId="4" borderId="9"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4" borderId="7"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0" fontId="13" fillId="0" borderId="2" xfId="0" applyFont="1" applyBorder="1" applyAlignment="1" applyProtection="1">
      <alignment horizontal="left" vertical="center" wrapText="1"/>
      <protection hidden="1"/>
    </xf>
    <xf numFmtId="0" fontId="13" fillId="0" borderId="6" xfId="0" applyFont="1" applyBorder="1" applyAlignment="1" applyProtection="1">
      <alignment horizontal="left" vertical="center" wrapText="1"/>
      <protection hidden="1"/>
    </xf>
    <xf numFmtId="0" fontId="13" fillId="0" borderId="3" xfId="0" applyFont="1" applyBorder="1" applyAlignment="1" applyProtection="1">
      <alignment horizontal="left" vertical="center" wrapText="1"/>
      <protection hidden="1"/>
    </xf>
    <xf numFmtId="0" fontId="13" fillId="0" borderId="8"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0" borderId="9" xfId="0" applyFont="1" applyBorder="1" applyAlignment="1" applyProtection="1">
      <alignment horizontal="left" vertical="center" wrapText="1"/>
      <protection hidden="1"/>
    </xf>
    <xf numFmtId="0" fontId="13" fillId="0" borderId="4" xfId="0" applyFont="1" applyBorder="1" applyAlignment="1" applyProtection="1">
      <alignment horizontal="left" vertical="center" wrapText="1"/>
      <protection hidden="1"/>
    </xf>
    <xf numFmtId="0" fontId="13" fillId="0" borderId="7" xfId="0" applyFont="1" applyBorder="1" applyAlignment="1" applyProtection="1">
      <alignment horizontal="left" vertical="center" wrapText="1"/>
      <protection hidden="1"/>
    </xf>
    <xf numFmtId="0" fontId="13" fillId="0" borderId="5" xfId="0" applyFont="1" applyBorder="1" applyAlignment="1" applyProtection="1">
      <alignment horizontal="left" vertical="center" wrapText="1"/>
      <protection hidden="1"/>
    </xf>
    <xf numFmtId="0" fontId="0" fillId="0" borderId="2"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5" fillId="3" borderId="13" xfId="0" applyFont="1" applyFill="1" applyBorder="1" applyAlignment="1" applyProtection="1">
      <alignment horizontal="center" shrinkToFit="1"/>
      <protection hidden="1"/>
    </xf>
    <xf numFmtId="0" fontId="5" fillId="3" borderId="15" xfId="0" applyFont="1" applyFill="1" applyBorder="1" applyAlignment="1" applyProtection="1">
      <alignment horizontal="center" shrinkToFit="1"/>
      <protection hidden="1"/>
    </xf>
    <xf numFmtId="0" fontId="5" fillId="3" borderId="14"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4" fillId="2" borderId="13" xfId="0" applyFont="1" applyFill="1" applyBorder="1" applyAlignment="1" applyProtection="1">
      <alignment horizontal="center" shrinkToFit="1"/>
      <protection hidden="1"/>
    </xf>
    <xf numFmtId="0" fontId="4" fillId="2" borderId="15"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hidden="1"/>
    </xf>
    <xf numFmtId="0" fontId="9" fillId="0" borderId="13" xfId="0" applyFont="1" applyBorder="1" applyAlignment="1" applyProtection="1">
      <alignment horizontal="center" shrinkToFit="1"/>
      <protection hidden="1"/>
    </xf>
    <xf numFmtId="0" fontId="9" fillId="0" borderId="15" xfId="0" applyFont="1" applyBorder="1" applyAlignment="1" applyProtection="1">
      <alignment horizontal="center" shrinkToFit="1"/>
      <protection hidden="1"/>
    </xf>
    <xf numFmtId="0" fontId="9" fillId="0" borderId="14" xfId="0" applyFont="1" applyBorder="1" applyAlignment="1" applyProtection="1">
      <alignment horizontal="center" shrinkToFit="1"/>
      <protection hidden="1"/>
    </xf>
    <xf numFmtId="0" fontId="7" fillId="2" borderId="2" xfId="0" applyFont="1" applyFill="1" applyBorder="1" applyAlignment="1" applyProtection="1">
      <alignment horizontal="center" vertical="center" shrinkToFit="1"/>
      <protection hidden="1"/>
    </xf>
    <xf numFmtId="0" fontId="7" fillId="2" borderId="6" xfId="0" applyFont="1" applyFill="1" applyBorder="1" applyAlignment="1" applyProtection="1">
      <alignment horizontal="center" vertical="center" shrinkToFit="1"/>
      <protection hidden="1"/>
    </xf>
    <xf numFmtId="0" fontId="7" fillId="2" borderId="3" xfId="0" applyFont="1" applyFill="1" applyBorder="1" applyAlignment="1" applyProtection="1">
      <alignment horizontal="center" vertical="center" shrinkToFit="1"/>
      <protection hidden="1"/>
    </xf>
    <xf numFmtId="0" fontId="7" fillId="2" borderId="4" xfId="0" applyFont="1" applyFill="1" applyBorder="1" applyAlignment="1" applyProtection="1">
      <alignment horizontal="center" vertical="center" shrinkToFit="1"/>
      <protection hidden="1"/>
    </xf>
    <xf numFmtId="0" fontId="7" fillId="2" borderId="7" xfId="0" applyFont="1" applyFill="1" applyBorder="1" applyAlignment="1" applyProtection="1">
      <alignment horizontal="center" vertical="center" shrinkToFit="1"/>
      <protection hidden="1"/>
    </xf>
    <xf numFmtId="0" fontId="7" fillId="2" borderId="5" xfId="0" applyFont="1" applyFill="1" applyBorder="1" applyAlignment="1" applyProtection="1">
      <alignment horizontal="center" vertical="center" shrinkToFit="1"/>
      <protection hidden="1"/>
    </xf>
    <xf numFmtId="0" fontId="6" fillId="4" borderId="7" xfId="0" applyFont="1" applyFill="1" applyBorder="1" applyAlignment="1" applyProtection="1">
      <alignment horizontal="center" shrinkToFit="1"/>
      <protection hidden="1"/>
    </xf>
    <xf numFmtId="0" fontId="6" fillId="0" borderId="2"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1" fillId="5" borderId="2" xfId="0" applyFont="1" applyFill="1" applyBorder="1" applyAlignment="1" applyProtection="1">
      <alignment horizontal="center" shrinkToFit="1"/>
      <protection hidden="1"/>
    </xf>
    <xf numFmtId="0" fontId="1" fillId="5" borderId="3" xfId="0" applyFont="1" applyFill="1" applyBorder="1" applyAlignment="1" applyProtection="1">
      <alignment horizontal="center" shrinkToFit="1"/>
      <protection hidden="1"/>
    </xf>
    <xf numFmtId="0" fontId="10" fillId="3" borderId="13" xfId="0" applyFont="1" applyFill="1" applyBorder="1" applyAlignment="1" applyProtection="1">
      <alignment horizontal="center" shrinkToFit="1"/>
      <protection hidden="1"/>
    </xf>
    <xf numFmtId="0" fontId="10" fillId="3" borderId="14" xfId="0" applyFont="1" applyFill="1" applyBorder="1" applyAlignment="1" applyProtection="1">
      <alignment horizontal="center" shrinkToFit="1"/>
      <protection hidden="1"/>
    </xf>
    <xf numFmtId="0" fontId="2" fillId="6" borderId="4" xfId="0" applyFont="1" applyFill="1" applyBorder="1" applyAlignment="1" applyProtection="1">
      <alignment horizontal="center" shrinkToFit="1"/>
      <protection hidden="1"/>
    </xf>
    <xf numFmtId="0" fontId="2" fillId="6" borderId="5" xfId="0" applyFont="1" applyFill="1" applyBorder="1" applyAlignment="1" applyProtection="1">
      <alignment horizontal="center" shrinkToFit="1"/>
      <protection hidden="1"/>
    </xf>
    <xf numFmtId="0" fontId="6" fillId="0" borderId="8" xfId="0" applyFont="1" applyBorder="1" applyAlignment="1" applyProtection="1">
      <alignment horizontal="center" vertical="center" shrinkToFit="1"/>
      <protection hidden="1"/>
    </xf>
    <xf numFmtId="0" fontId="6" fillId="0" borderId="0"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7" xfId="0" applyFont="1" applyBorder="1" applyAlignment="1" applyProtection="1">
      <alignment horizontal="center" vertical="center" shrinkToFit="1"/>
      <protection hidden="1"/>
    </xf>
    <xf numFmtId="168" fontId="4" fillId="2" borderId="4" xfId="0" applyNumberFormat="1" applyFont="1" applyFill="1" applyBorder="1" applyAlignment="1" applyProtection="1">
      <alignment horizontal="center" shrinkToFit="1"/>
      <protection hidden="1"/>
    </xf>
    <xf numFmtId="168" fontId="4" fillId="2" borderId="7" xfId="0" applyNumberFormat="1" applyFont="1" applyFill="1" applyBorder="1" applyAlignment="1" applyProtection="1">
      <alignment horizontal="center" shrinkToFit="1"/>
      <protection hidden="1"/>
    </xf>
    <xf numFmtId="168" fontId="4" fillId="2" borderId="5" xfId="0" applyNumberFormat="1" applyFont="1" applyFill="1" applyBorder="1" applyAlignment="1" applyProtection="1">
      <alignment horizontal="center" shrinkToFit="1"/>
      <protection hidden="1"/>
    </xf>
    <xf numFmtId="0" fontId="6" fillId="0" borderId="2" xfId="0" applyFont="1" applyBorder="1" applyAlignment="1" applyProtection="1">
      <alignment horizontal="center" vertical="center" shrinkToFit="1"/>
      <protection hidden="1"/>
    </xf>
    <xf numFmtId="0" fontId="6" fillId="0" borderId="6" xfId="0" applyFont="1" applyBorder="1" applyAlignment="1" applyProtection="1">
      <alignment horizontal="center" vertical="center" shrinkToFit="1"/>
      <protection hidden="1"/>
    </xf>
    <xf numFmtId="0" fontId="4" fillId="2" borderId="6" xfId="0" applyFont="1" applyFill="1" applyBorder="1" applyAlignment="1" applyProtection="1">
      <alignment horizontal="center" shrinkToFit="1"/>
      <protection hidden="1"/>
    </xf>
    <xf numFmtId="0" fontId="1" fillId="13" borderId="13" xfId="0" applyFont="1" applyFill="1" applyBorder="1" applyAlignment="1" applyProtection="1">
      <alignment horizontal="center" shrinkToFit="1"/>
      <protection hidden="1"/>
    </xf>
    <xf numFmtId="0" fontId="1" fillId="13" borderId="15" xfId="0" applyFont="1" applyFill="1" applyBorder="1" applyAlignment="1" applyProtection="1">
      <alignment horizontal="center" shrinkToFit="1"/>
      <protection hidden="1"/>
    </xf>
    <xf numFmtId="0" fontId="1" fillId="13" borderId="14" xfId="0" applyFont="1" applyFill="1" applyBorder="1" applyAlignment="1" applyProtection="1">
      <alignment horizontal="center" shrinkToFit="1"/>
      <protection hidden="1"/>
    </xf>
    <xf numFmtId="0" fontId="2" fillId="6" borderId="13" xfId="0" applyFont="1" applyFill="1" applyBorder="1" applyAlignment="1" applyProtection="1">
      <alignment horizontal="center" shrinkToFit="1"/>
      <protection hidden="1"/>
    </xf>
    <xf numFmtId="0" fontId="2" fillId="6" borderId="15" xfId="0" applyFont="1" applyFill="1" applyBorder="1" applyAlignment="1" applyProtection="1">
      <alignment horizontal="center" shrinkToFit="1"/>
      <protection hidden="1"/>
    </xf>
    <xf numFmtId="0" fontId="2" fillId="6" borderId="14" xfId="0" applyFont="1" applyFill="1" applyBorder="1" applyAlignment="1" applyProtection="1">
      <alignment horizontal="center" shrinkToFit="1"/>
      <protection hidden="1"/>
    </xf>
    <xf numFmtId="0" fontId="1" fillId="9" borderId="13" xfId="0" applyFont="1" applyFill="1" applyBorder="1" applyAlignment="1" applyProtection="1">
      <alignment horizontal="center" shrinkToFit="1"/>
      <protection hidden="1"/>
    </xf>
    <xf numFmtId="0" fontId="1" fillId="9" borderId="15" xfId="0" applyFont="1" applyFill="1" applyBorder="1" applyAlignment="1" applyProtection="1">
      <alignment horizontal="center" shrinkToFit="1"/>
      <protection hidden="1"/>
    </xf>
    <xf numFmtId="0" fontId="1" fillId="9" borderId="14" xfId="0" applyFont="1" applyFill="1" applyBorder="1" applyAlignment="1" applyProtection="1">
      <alignment horizontal="center" shrinkToFit="1"/>
      <protection hidden="1"/>
    </xf>
    <xf numFmtId="0" fontId="2" fillId="10" borderId="13" xfId="0" applyFont="1" applyFill="1" applyBorder="1" applyAlignment="1" applyProtection="1">
      <alignment horizontal="center" shrinkToFit="1"/>
      <protection hidden="1"/>
    </xf>
    <xf numFmtId="0" fontId="2" fillId="10" borderId="15" xfId="0" applyFont="1" applyFill="1" applyBorder="1" applyAlignment="1" applyProtection="1">
      <alignment horizontal="center" shrinkToFit="1"/>
      <protection hidden="1"/>
    </xf>
    <xf numFmtId="0" fontId="2" fillId="10" borderId="14" xfId="0" applyFont="1" applyFill="1" applyBorder="1" applyAlignment="1" applyProtection="1">
      <alignment horizontal="center" shrinkToFit="1"/>
      <protection hidden="1"/>
    </xf>
    <xf numFmtId="0" fontId="1" fillId="11" borderId="13" xfId="0" applyFont="1" applyFill="1" applyBorder="1" applyAlignment="1" applyProtection="1">
      <alignment horizontal="center" shrinkToFit="1"/>
      <protection hidden="1"/>
    </xf>
    <xf numFmtId="0" fontId="1" fillId="11" borderId="15" xfId="0" applyFont="1" applyFill="1" applyBorder="1" applyAlignment="1" applyProtection="1">
      <alignment horizontal="center" shrinkToFit="1"/>
      <protection hidden="1"/>
    </xf>
    <xf numFmtId="0" fontId="1" fillId="11" borderId="14" xfId="0" applyFont="1" applyFill="1" applyBorder="1" applyAlignment="1" applyProtection="1">
      <alignment horizontal="center" shrinkToFit="1"/>
      <protection hidden="1"/>
    </xf>
    <xf numFmtId="0" fontId="1" fillId="2" borderId="13"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12" borderId="13" xfId="0" applyFont="1" applyFill="1" applyBorder="1" applyAlignment="1" applyProtection="1">
      <alignment horizontal="center" shrinkToFit="1"/>
      <protection hidden="1"/>
    </xf>
    <xf numFmtId="0" fontId="1" fillId="12" borderId="15" xfId="0" applyFont="1" applyFill="1" applyBorder="1" applyAlignment="1" applyProtection="1">
      <alignment horizontal="center" shrinkToFit="1"/>
      <protection hidden="1"/>
    </xf>
    <xf numFmtId="0" fontId="1" fillId="12" borderId="14" xfId="0" applyFont="1" applyFill="1" applyBorder="1" applyAlignment="1" applyProtection="1">
      <alignment horizontal="center" shrinkToFit="1"/>
      <protection hidden="1"/>
    </xf>
    <xf numFmtId="0" fontId="1" fillId="5" borderId="13" xfId="0" applyFont="1" applyFill="1" applyBorder="1" applyAlignment="1" applyProtection="1">
      <alignment horizontal="center" shrinkToFit="1"/>
      <protection hidden="1"/>
    </xf>
    <xf numFmtId="0" fontId="1" fillId="5" borderId="15" xfId="0" applyFont="1" applyFill="1" applyBorder="1" applyAlignment="1" applyProtection="1">
      <alignment horizontal="center" shrinkToFit="1"/>
      <protection hidden="1"/>
    </xf>
    <xf numFmtId="0" fontId="1" fillId="5" borderId="14" xfId="0" applyFont="1" applyFill="1" applyBorder="1" applyAlignment="1" applyProtection="1">
      <alignment horizontal="center" shrinkToFit="1"/>
      <protection hidden="1"/>
    </xf>
    <xf numFmtId="0" fontId="1" fillId="8" borderId="13" xfId="0" applyFont="1" applyFill="1" applyBorder="1" applyAlignment="1" applyProtection="1">
      <alignment horizontal="center" shrinkToFit="1"/>
      <protection hidden="1"/>
    </xf>
    <xf numFmtId="0" fontId="1" fillId="8" borderId="15" xfId="0" applyFont="1" applyFill="1" applyBorder="1" applyAlignment="1" applyProtection="1">
      <alignment horizontal="center" shrinkToFit="1"/>
      <protection hidden="1"/>
    </xf>
    <xf numFmtId="0" fontId="1" fillId="8" borderId="14" xfId="0" applyFont="1" applyFill="1" applyBorder="1" applyAlignment="1" applyProtection="1">
      <alignment horizontal="center" shrinkToFit="1"/>
      <protection hidden="1"/>
    </xf>
    <xf numFmtId="0" fontId="2" fillId="3" borderId="13"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2" fillId="3" borderId="14" xfId="0" applyFont="1" applyFill="1" applyBorder="1" applyAlignment="1" applyProtection="1">
      <alignment horizontal="center" shrinkToFit="1"/>
      <protection hidden="1"/>
    </xf>
    <xf numFmtId="0" fontId="6" fillId="4" borderId="0" xfId="0" applyFont="1" applyFill="1" applyBorder="1" applyAlignment="1" applyProtection="1">
      <alignment horizontal="center" vertical="top" shrinkToFit="1"/>
      <protection hidden="1"/>
    </xf>
    <xf numFmtId="165" fontId="0" fillId="0" borderId="4" xfId="0" applyNumberFormat="1" applyBorder="1" applyAlignment="1" applyProtection="1">
      <alignment horizontal="center" shrinkToFit="1"/>
      <protection locked="0"/>
    </xf>
    <xf numFmtId="165" fontId="0" fillId="0" borderId="7"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0" fontId="0" fillId="4" borderId="6" xfId="0" applyFill="1" applyBorder="1" applyAlignment="1" applyProtection="1">
      <alignment horizontal="center" shrinkToFit="1"/>
      <protection hidden="1"/>
    </xf>
    <xf numFmtId="0" fontId="2" fillId="4" borderId="6" xfId="0" applyFont="1" applyFill="1" applyBorder="1" applyAlignment="1" applyProtection="1">
      <alignment horizontal="center" shrinkToFit="1"/>
      <protection hidden="1"/>
    </xf>
    <xf numFmtId="0" fontId="1" fillId="13" borderId="6" xfId="0" applyFont="1" applyFill="1" applyBorder="1" applyAlignment="1" applyProtection="1">
      <alignment horizontal="center" shrinkToFit="1"/>
      <protection hidden="1"/>
    </xf>
    <xf numFmtId="0" fontId="1" fillId="13" borderId="3" xfId="0" applyFont="1" applyFill="1" applyBorder="1" applyAlignment="1" applyProtection="1">
      <alignment horizontal="center" shrinkToFit="1"/>
      <protection hidden="1"/>
    </xf>
    <xf numFmtId="168" fontId="1" fillId="13" borderId="4" xfId="0" applyNumberFormat="1" applyFont="1" applyFill="1" applyBorder="1" applyAlignment="1" applyProtection="1">
      <alignment horizontal="center" shrinkToFit="1"/>
      <protection hidden="1"/>
    </xf>
    <xf numFmtId="168" fontId="1" fillId="13" borderId="7" xfId="0" applyNumberFormat="1" applyFont="1" applyFill="1" applyBorder="1" applyAlignment="1" applyProtection="1">
      <alignment horizontal="center" shrinkToFit="1"/>
      <protection hidden="1"/>
    </xf>
    <xf numFmtId="168" fontId="1" fillId="13" borderId="5" xfId="0" applyNumberFormat="1" applyFont="1" applyFill="1" applyBorder="1" applyAlignment="1" applyProtection="1">
      <alignment horizontal="center" shrinkToFit="1"/>
      <protection hidden="1"/>
    </xf>
    <xf numFmtId="0" fontId="1" fillId="13" borderId="2" xfId="0" applyFont="1" applyFill="1" applyBorder="1" applyAlignment="1" applyProtection="1">
      <alignment horizontal="center" shrinkToFit="1"/>
      <protection hidden="1"/>
    </xf>
    <xf numFmtId="0" fontId="0" fillId="13" borderId="2" xfId="0" applyFill="1" applyBorder="1" applyAlignment="1" applyProtection="1">
      <alignment horizontal="left" shrinkToFit="1"/>
      <protection hidden="1"/>
    </xf>
    <xf numFmtId="0" fontId="0" fillId="13" borderId="6" xfId="0" applyFill="1" applyBorder="1" applyAlignment="1" applyProtection="1">
      <alignment horizontal="center" shrinkToFit="1"/>
      <protection hidden="1"/>
    </xf>
    <xf numFmtId="164" fontId="0" fillId="13" borderId="6" xfId="0" applyNumberFormat="1" applyFill="1" applyBorder="1" applyAlignment="1" applyProtection="1">
      <alignment horizontal="center" shrinkToFit="1"/>
      <protection hidden="1"/>
    </xf>
    <xf numFmtId="1" fontId="0" fillId="13" borderId="3" xfId="0" applyNumberFormat="1" applyFill="1" applyBorder="1" applyAlignment="1" applyProtection="1">
      <alignment horizontal="center" shrinkToFit="1"/>
      <protection hidden="1"/>
    </xf>
    <xf numFmtId="0" fontId="0" fillId="13" borderId="8" xfId="0" applyFill="1" applyBorder="1" applyAlignment="1" applyProtection="1">
      <alignment horizontal="left" shrinkToFit="1"/>
      <protection hidden="1"/>
    </xf>
    <xf numFmtId="0" fontId="0" fillId="13" borderId="0" xfId="0" applyFill="1" applyBorder="1" applyAlignment="1" applyProtection="1">
      <alignment horizontal="center" shrinkToFit="1"/>
      <protection hidden="1"/>
    </xf>
    <xf numFmtId="164" fontId="0" fillId="13" borderId="0" xfId="0" applyNumberFormat="1" applyFill="1" applyBorder="1" applyAlignment="1" applyProtection="1">
      <alignment horizontal="center" shrinkToFit="1"/>
      <protection hidden="1"/>
    </xf>
    <xf numFmtId="1" fontId="0" fillId="13" borderId="9" xfId="0" applyNumberFormat="1" applyFill="1" applyBorder="1" applyAlignment="1" applyProtection="1">
      <alignment horizontal="center" shrinkToFit="1"/>
      <protection hidden="1"/>
    </xf>
    <xf numFmtId="0" fontId="0" fillId="13" borderId="4" xfId="0" applyFill="1" applyBorder="1" applyAlignment="1" applyProtection="1">
      <alignment horizontal="left" shrinkToFit="1"/>
      <protection hidden="1"/>
    </xf>
    <xf numFmtId="0" fontId="0" fillId="13" borderId="7" xfId="0" applyFill="1" applyBorder="1" applyAlignment="1" applyProtection="1">
      <alignment horizontal="center" shrinkToFit="1"/>
      <protection hidden="1"/>
    </xf>
    <xf numFmtId="164" fontId="0" fillId="13" borderId="7" xfId="0" applyNumberFormat="1" applyFill="1" applyBorder="1" applyAlignment="1" applyProtection="1">
      <alignment horizontal="center" shrinkToFit="1"/>
      <protection hidden="1"/>
    </xf>
    <xf numFmtId="1" fontId="0" fillId="13" borderId="5" xfId="0" applyNumberFormat="1" applyFill="1" applyBorder="1" applyAlignment="1" applyProtection="1">
      <alignment horizontal="center" shrinkToFit="1"/>
      <protection hidden="1"/>
    </xf>
  </cellXfs>
  <cellStyles count="2">
    <cellStyle name="Hyperlink" xfId="1" builtinId="8"/>
    <cellStyle name="Normal" xfId="0" builtinId="0"/>
  </cellStyles>
  <dxfs count="25">
    <dxf>
      <font>
        <b/>
        <i val="0"/>
        <color theme="0"/>
      </font>
      <fill>
        <patternFill>
          <bgColor rgb="FFFF0000"/>
        </patternFill>
      </fill>
      <border>
        <left style="thin">
          <color auto="1"/>
        </left>
        <right style="thin">
          <color auto="1"/>
        </right>
        <vertical/>
        <horizontal/>
      </border>
    </dxf>
    <dxf>
      <font>
        <b/>
        <i val="0"/>
        <color theme="0"/>
      </font>
      <fill>
        <patternFill>
          <bgColor rgb="FFFF0000"/>
        </patternFill>
      </fill>
      <border>
        <left style="thin">
          <color auto="1"/>
        </left>
        <right style="thin">
          <color auto="1"/>
        </right>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00B0F0"/>
        </patternFill>
      </fill>
      <border>
        <left style="thin">
          <color auto="1"/>
        </left>
        <right style="thin">
          <color auto="1"/>
        </right>
        <top style="thin">
          <color auto="1"/>
        </top>
        <bottom style="thin">
          <color auto="1"/>
        </bottom>
        <vertical/>
        <horizontal/>
      </border>
    </dxf>
    <dxf>
      <font>
        <b/>
        <i val="0"/>
        <color theme="0"/>
      </font>
      <fill>
        <patternFill>
          <bgColor rgb="FF0070C0"/>
        </patternFill>
      </fill>
      <border>
        <left style="thin">
          <color auto="1"/>
        </left>
        <right style="thin">
          <color auto="1"/>
        </right>
        <top style="thin">
          <color auto="1"/>
        </top>
        <bottom style="thin">
          <color auto="1"/>
        </bottom>
        <vertical/>
        <horizontal/>
      </border>
    </dxf>
    <dxf>
      <font>
        <color theme="0"/>
      </font>
      <fill>
        <patternFill>
          <bgColor rgb="FF002060"/>
        </patternFill>
      </fill>
      <border>
        <left style="thin">
          <color auto="1"/>
        </left>
        <right style="thin">
          <color auto="1"/>
        </right>
        <top style="thin">
          <color auto="1"/>
        </top>
        <bottom style="thin">
          <color auto="1"/>
        </bottom>
        <vertical/>
        <horizontal/>
      </border>
    </dxf>
    <dxf>
      <font>
        <b/>
        <i val="0"/>
        <color theme="0"/>
      </font>
      <fill>
        <patternFill>
          <bgColor rgb="FF7030A0"/>
        </patternFill>
      </fill>
      <border>
        <left style="thin">
          <color auto="1"/>
        </left>
        <right style="thin">
          <color auto="1"/>
        </right>
        <top style="thin">
          <color auto="1"/>
        </top>
        <bottom style="thin">
          <color auto="1"/>
        </bottom>
        <vertical/>
        <horizontal/>
      </border>
    </dxf>
    <dxf>
      <font>
        <b/>
        <i val="0"/>
        <color theme="0"/>
      </font>
      <fill>
        <patternFill>
          <bgColor theme="0" tint="-0.499984740745262"/>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vertical/>
        <horizontal/>
      </border>
    </dxf>
    <dxf>
      <font>
        <b/>
        <i val="0"/>
        <color theme="0"/>
      </font>
      <fill>
        <patternFill>
          <bgColor rgb="FF7030A0"/>
        </patternFill>
      </fill>
      <border>
        <left style="thin">
          <color auto="1"/>
        </left>
        <right style="thin">
          <color auto="1"/>
        </right>
        <vertical/>
        <horizontal/>
      </border>
    </dxf>
    <dxf>
      <font>
        <b/>
        <i val="0"/>
        <color theme="1"/>
      </font>
      <fill>
        <patternFill>
          <bgColor rgb="FFFFC000"/>
        </patternFill>
      </fill>
      <border>
        <left style="thin">
          <color auto="1"/>
        </left>
        <right style="thin">
          <color auto="1"/>
        </right>
        <vertical/>
        <horizontal/>
      </border>
    </dxf>
    <dxf>
      <font>
        <b/>
        <i val="0"/>
        <color theme="0"/>
      </font>
      <fill>
        <patternFill>
          <bgColor rgb="FF7030A0"/>
        </patternFill>
      </fill>
      <border>
        <left style="thin">
          <color auto="1"/>
        </left>
        <right style="thin">
          <color auto="1"/>
        </right>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top style="thin">
          <color auto="1"/>
        </top>
        <bottom style="thin">
          <color auto="1"/>
        </bottom>
        <vertical/>
        <horizontal/>
      </border>
    </dxf>
    <dxf>
      <font>
        <b/>
        <i val="0"/>
        <color theme="1"/>
      </font>
      <fill>
        <patternFill>
          <bgColor rgb="FFFFC000"/>
        </patternFill>
      </fill>
      <border>
        <top style="thin">
          <color auto="1"/>
        </top>
        <bottom style="thin">
          <color auto="1"/>
        </bottom>
        <vertical/>
        <horizontal/>
      </border>
    </dxf>
    <dxf>
      <font>
        <b/>
        <i val="0"/>
        <color theme="1"/>
      </font>
      <fill>
        <patternFill>
          <bgColor rgb="FF92D050"/>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annual-remind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4B6018BC-6685-4365-BEC4-C347FC4A6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2F1B73BB-18DD-4F1A-85C0-CBF728B6B1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696E0967-398D-4F00-BE93-B3470578E84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4A783173-32C7-4918-98E9-9C13B4226F4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8E72F4EC-E0F0-454E-A5FD-7AFC80EB2A1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609600</xdr:colOff>
      <xdr:row>20</xdr:row>
      <xdr:rowOff>76200</xdr:rowOff>
    </xdr:from>
    <xdr:ext cx="2731389" cy="342786"/>
    <xdr:sp macro="" textlink="">
      <xdr:nvSpPr>
        <xdr:cNvPr id="2" name="TextBox 1">
          <a:extLst>
            <a:ext uri="{FF2B5EF4-FFF2-40B4-BE49-F238E27FC236}">
              <a16:creationId xmlns:a16="http://schemas.microsoft.com/office/drawing/2014/main" id="{9D6DA10E-F0D4-4ED2-9D5F-8BCB0D325213}"/>
            </a:ext>
          </a:extLst>
        </xdr:cNvPr>
        <xdr:cNvSpPr txBox="1"/>
      </xdr:nvSpPr>
      <xdr:spPr>
        <a:xfrm>
          <a:off x="800100" y="388620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Va1dxwZs9v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08F23-2304-488A-8AD8-EC95A3A53AAC}">
  <sheetPr>
    <tabColor theme="1"/>
  </sheetPr>
  <dimension ref="A1:AY50"/>
  <sheetViews>
    <sheetView tabSelected="1" zoomScaleNormal="100" workbookViewId="0"/>
  </sheetViews>
  <sheetFormatPr defaultColWidth="0" defaultRowHeight="15" zeroHeight="1" x14ac:dyDescent="0.25"/>
  <cols>
    <col min="1" max="46" width="2.85546875" style="1" customWidth="1"/>
    <col min="47" max="16384" width="2.85546875" style="1" hidden="1"/>
  </cols>
  <sheetData>
    <row r="1" spans="1:46"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row>
    <row r="2" spans="1:46" x14ac:dyDescent="0.25">
      <c r="A2" s="20"/>
      <c r="B2" s="171" t="s">
        <v>90</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3"/>
      <c r="AT2" s="20"/>
    </row>
    <row r="3" spans="1:46" x14ac:dyDescent="0.25">
      <c r="A3" s="20"/>
      <c r="B3" s="174"/>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6"/>
      <c r="AT3" s="20"/>
    </row>
    <row r="4" spans="1:46" x14ac:dyDescent="0.2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x14ac:dyDescent="0.25">
      <c r="A5" s="20"/>
      <c r="B5" s="165" t="s">
        <v>40</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7"/>
      <c r="AT5" s="20"/>
    </row>
    <row r="6" spans="1:46"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row>
    <row r="7" spans="1:46" x14ac:dyDescent="0.25">
      <c r="A7" s="20"/>
      <c r="B7" s="159" t="s">
        <v>41</v>
      </c>
      <c r="C7" s="160"/>
      <c r="D7" s="160"/>
      <c r="E7" s="160"/>
      <c r="F7" s="160"/>
      <c r="G7" s="161"/>
      <c r="H7" s="162" t="s">
        <v>42</v>
      </c>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4"/>
      <c r="AT7" s="20"/>
    </row>
    <row r="8" spans="1:46" x14ac:dyDescent="0.25">
      <c r="A8" s="20"/>
      <c r="B8" s="165" t="s">
        <v>43</v>
      </c>
      <c r="C8" s="166"/>
      <c r="D8" s="166"/>
      <c r="E8" s="166"/>
      <c r="F8" s="166"/>
      <c r="G8" s="167"/>
      <c r="H8" s="162" t="s">
        <v>44</v>
      </c>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4"/>
      <c r="AT8" s="20"/>
    </row>
    <row r="9" spans="1:46" x14ac:dyDescent="0.25">
      <c r="A9" s="20"/>
      <c r="B9" s="162" t="s">
        <v>45</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4"/>
      <c r="AT9" s="20"/>
    </row>
    <row r="10" spans="1:46" x14ac:dyDescent="0.25">
      <c r="A10" s="20"/>
      <c r="B10" s="162" t="s">
        <v>46</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4"/>
      <c r="AT10" s="20"/>
    </row>
    <row r="11" spans="1:46" x14ac:dyDescent="0.25">
      <c r="A11" s="20"/>
      <c r="B11" s="162" t="s">
        <v>47</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4"/>
      <c r="AT11" s="20"/>
    </row>
    <row r="12" spans="1:46"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row>
    <row r="13" spans="1:46"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row>
    <row r="14" spans="1:46" x14ac:dyDescent="0.25">
      <c r="A14" s="20"/>
      <c r="B14" s="165" t="s">
        <v>48</v>
      </c>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7"/>
      <c r="AT14" s="20"/>
    </row>
    <row r="15" spans="1:46"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row>
    <row r="16" spans="1:46" ht="15" customHeight="1" x14ac:dyDescent="0.25">
      <c r="A16" s="20"/>
      <c r="B16" s="119" t="s">
        <v>57</v>
      </c>
      <c r="C16" s="120"/>
      <c r="D16" s="120"/>
      <c r="E16" s="120"/>
      <c r="F16" s="120"/>
      <c r="G16" s="121"/>
      <c r="H16" s="168" t="s">
        <v>58</v>
      </c>
      <c r="I16" s="169"/>
      <c r="J16" s="169"/>
      <c r="K16" s="169"/>
      <c r="L16" s="169"/>
      <c r="M16" s="169"/>
      <c r="N16" s="169"/>
      <c r="O16" s="169"/>
      <c r="P16" s="169"/>
      <c r="Q16" s="17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row>
    <row r="17" spans="1:51"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row>
    <row r="18" spans="1:51" ht="15" customHeight="1" x14ac:dyDescent="0.25">
      <c r="A18" s="20"/>
      <c r="B18" s="147" t="s">
        <v>59</v>
      </c>
      <c r="C18" s="148"/>
      <c r="D18" s="148"/>
      <c r="E18" s="148"/>
      <c r="F18" s="148"/>
      <c r="G18" s="148"/>
      <c r="H18" s="148"/>
      <c r="I18" s="148"/>
      <c r="J18" s="148"/>
      <c r="K18" s="148"/>
      <c r="L18" s="148"/>
      <c r="M18" s="148"/>
      <c r="N18" s="148"/>
      <c r="O18" s="148"/>
      <c r="P18" s="148"/>
      <c r="Q18" s="149"/>
      <c r="R18" s="20"/>
      <c r="S18" s="20"/>
      <c r="T18" s="20"/>
      <c r="U18" s="159" t="s">
        <v>64</v>
      </c>
      <c r="V18" s="160"/>
      <c r="W18" s="160"/>
      <c r="X18" s="160"/>
      <c r="Y18" s="160"/>
      <c r="Z18" s="160"/>
      <c r="AA18" s="161"/>
      <c r="AB18" s="20"/>
      <c r="AC18" s="20"/>
      <c r="AD18" s="138" t="s">
        <v>70</v>
      </c>
      <c r="AE18" s="139"/>
      <c r="AF18" s="139"/>
      <c r="AG18" s="139"/>
      <c r="AH18" s="139"/>
      <c r="AI18" s="139"/>
      <c r="AJ18" s="139"/>
      <c r="AK18" s="139"/>
      <c r="AL18" s="139"/>
      <c r="AM18" s="139"/>
      <c r="AN18" s="139"/>
      <c r="AO18" s="139"/>
      <c r="AP18" s="139"/>
      <c r="AQ18" s="139"/>
      <c r="AR18" s="139"/>
      <c r="AS18" s="140"/>
      <c r="AT18" s="20"/>
    </row>
    <row r="19" spans="1:51" x14ac:dyDescent="0.25">
      <c r="A19" s="20"/>
      <c r="B19" s="150"/>
      <c r="C19" s="151"/>
      <c r="D19" s="151"/>
      <c r="E19" s="151"/>
      <c r="F19" s="151"/>
      <c r="G19" s="151"/>
      <c r="H19" s="151"/>
      <c r="I19" s="151"/>
      <c r="J19" s="151"/>
      <c r="K19" s="151"/>
      <c r="L19" s="151"/>
      <c r="M19" s="151"/>
      <c r="N19" s="151"/>
      <c r="O19" s="151"/>
      <c r="P19" s="151"/>
      <c r="Q19" s="152"/>
      <c r="R19" s="20"/>
      <c r="S19" s="20"/>
      <c r="T19" s="72"/>
      <c r="U19" s="156" t="s">
        <v>7</v>
      </c>
      <c r="V19" s="157"/>
      <c r="W19" s="157"/>
      <c r="X19" s="157"/>
      <c r="Y19" s="157"/>
      <c r="Z19" s="157"/>
      <c r="AA19" s="158"/>
      <c r="AB19" s="20"/>
      <c r="AC19" s="20"/>
      <c r="AD19" s="141"/>
      <c r="AE19" s="142"/>
      <c r="AF19" s="142"/>
      <c r="AG19" s="142"/>
      <c r="AH19" s="142"/>
      <c r="AI19" s="142"/>
      <c r="AJ19" s="142"/>
      <c r="AK19" s="142"/>
      <c r="AL19" s="142"/>
      <c r="AM19" s="142"/>
      <c r="AN19" s="142"/>
      <c r="AO19" s="142"/>
      <c r="AP19" s="142"/>
      <c r="AQ19" s="142"/>
      <c r="AR19" s="142"/>
      <c r="AS19" s="143"/>
      <c r="AT19" s="20"/>
      <c r="AY19" s="38" t="str">
        <f>IF($U19="", "", IF(COUNTIF($U$19:$U$28, $U19)&gt;1, "X", ""))</f>
        <v/>
      </c>
    </row>
    <row r="20" spans="1:51" x14ac:dyDescent="0.25">
      <c r="A20" s="20"/>
      <c r="B20" s="153"/>
      <c r="C20" s="154"/>
      <c r="D20" s="154"/>
      <c r="E20" s="154"/>
      <c r="F20" s="154"/>
      <c r="G20" s="154"/>
      <c r="H20" s="154"/>
      <c r="I20" s="154"/>
      <c r="J20" s="154"/>
      <c r="K20" s="154"/>
      <c r="L20" s="154"/>
      <c r="M20" s="154"/>
      <c r="N20" s="154"/>
      <c r="O20" s="154"/>
      <c r="P20" s="154"/>
      <c r="Q20" s="155"/>
      <c r="R20" s="20"/>
      <c r="S20" s="20"/>
      <c r="T20" s="73"/>
      <c r="U20" s="107" t="s">
        <v>71</v>
      </c>
      <c r="V20" s="108"/>
      <c r="W20" s="108"/>
      <c r="X20" s="108"/>
      <c r="Y20" s="108"/>
      <c r="Z20" s="108"/>
      <c r="AA20" s="109"/>
      <c r="AB20" s="20"/>
      <c r="AC20" s="20"/>
      <c r="AD20" s="141"/>
      <c r="AE20" s="142"/>
      <c r="AF20" s="142"/>
      <c r="AG20" s="142"/>
      <c r="AH20" s="142"/>
      <c r="AI20" s="142"/>
      <c r="AJ20" s="142"/>
      <c r="AK20" s="142"/>
      <c r="AL20" s="142"/>
      <c r="AM20" s="142"/>
      <c r="AN20" s="142"/>
      <c r="AO20" s="142"/>
      <c r="AP20" s="142"/>
      <c r="AQ20" s="142"/>
      <c r="AR20" s="142"/>
      <c r="AS20" s="143"/>
      <c r="AT20" s="20"/>
      <c r="AY20" s="39" t="str">
        <f t="shared" ref="AY20:AY28" si="0">IF($U20="", "", IF(COUNTIF($U$19:$U$28, $U20)&gt;1, "X", ""))</f>
        <v/>
      </c>
    </row>
    <row r="21" spans="1:51" x14ac:dyDescent="0.25">
      <c r="A21" s="20"/>
      <c r="B21" s="20"/>
      <c r="C21" s="20"/>
      <c r="D21" s="20"/>
      <c r="E21" s="20"/>
      <c r="F21" s="20"/>
      <c r="G21" s="20"/>
      <c r="H21" s="20"/>
      <c r="I21" s="20"/>
      <c r="J21" s="20"/>
      <c r="K21" s="20"/>
      <c r="L21" s="20"/>
      <c r="M21" s="20"/>
      <c r="N21" s="20"/>
      <c r="O21" s="20"/>
      <c r="P21" s="20"/>
      <c r="Q21" s="20"/>
      <c r="R21" s="20"/>
      <c r="S21" s="20"/>
      <c r="T21" s="74"/>
      <c r="U21" s="107" t="s">
        <v>72</v>
      </c>
      <c r="V21" s="108"/>
      <c r="W21" s="108"/>
      <c r="X21" s="108"/>
      <c r="Y21" s="108"/>
      <c r="Z21" s="108"/>
      <c r="AA21" s="109"/>
      <c r="AB21" s="20"/>
      <c r="AC21" s="20"/>
      <c r="AD21" s="141"/>
      <c r="AE21" s="142"/>
      <c r="AF21" s="142"/>
      <c r="AG21" s="142"/>
      <c r="AH21" s="142"/>
      <c r="AI21" s="142"/>
      <c r="AJ21" s="142"/>
      <c r="AK21" s="142"/>
      <c r="AL21" s="142"/>
      <c r="AM21" s="142"/>
      <c r="AN21" s="142"/>
      <c r="AO21" s="142"/>
      <c r="AP21" s="142"/>
      <c r="AQ21" s="142"/>
      <c r="AR21" s="142"/>
      <c r="AS21" s="143"/>
      <c r="AT21" s="20"/>
      <c r="AY21" s="39" t="str">
        <f t="shared" si="0"/>
        <v/>
      </c>
    </row>
    <row r="22" spans="1:51" x14ac:dyDescent="0.25">
      <c r="A22" s="20"/>
      <c r="B22" s="20"/>
      <c r="C22" s="20"/>
      <c r="D22" s="20"/>
      <c r="E22" s="20"/>
      <c r="F22" s="20"/>
      <c r="G22" s="20"/>
      <c r="H22" s="20"/>
      <c r="I22" s="20"/>
      <c r="J22" s="20"/>
      <c r="K22" s="20"/>
      <c r="L22" s="20"/>
      <c r="M22" s="20"/>
      <c r="N22" s="20"/>
      <c r="O22" s="20"/>
      <c r="P22" s="20"/>
      <c r="Q22" s="20"/>
      <c r="R22" s="20"/>
      <c r="S22" s="20"/>
      <c r="T22" s="75"/>
      <c r="U22" s="107"/>
      <c r="V22" s="108"/>
      <c r="W22" s="108"/>
      <c r="X22" s="108"/>
      <c r="Y22" s="108"/>
      <c r="Z22" s="108"/>
      <c r="AA22" s="109"/>
      <c r="AB22" s="20"/>
      <c r="AC22" s="20"/>
      <c r="AD22" s="141"/>
      <c r="AE22" s="142"/>
      <c r="AF22" s="142"/>
      <c r="AG22" s="142"/>
      <c r="AH22" s="142"/>
      <c r="AI22" s="142"/>
      <c r="AJ22" s="142"/>
      <c r="AK22" s="142"/>
      <c r="AL22" s="142"/>
      <c r="AM22" s="142"/>
      <c r="AN22" s="142"/>
      <c r="AO22" s="142"/>
      <c r="AP22" s="142"/>
      <c r="AQ22" s="142"/>
      <c r="AR22" s="142"/>
      <c r="AS22" s="143"/>
      <c r="AT22" s="20"/>
      <c r="AY22" s="39" t="str">
        <f t="shared" si="0"/>
        <v/>
      </c>
    </row>
    <row r="23" spans="1:51" x14ac:dyDescent="0.25">
      <c r="A23" s="20"/>
      <c r="B23" s="119" t="s">
        <v>49</v>
      </c>
      <c r="C23" s="120"/>
      <c r="D23" s="120"/>
      <c r="E23" s="120"/>
      <c r="F23" s="120"/>
      <c r="G23" s="120"/>
      <c r="H23" s="120"/>
      <c r="I23" s="120"/>
      <c r="J23" s="120"/>
      <c r="K23" s="120"/>
      <c r="L23" s="120"/>
      <c r="M23" s="120"/>
      <c r="N23" s="120"/>
      <c r="O23" s="120"/>
      <c r="P23" s="120"/>
      <c r="Q23" s="121"/>
      <c r="R23" s="20"/>
      <c r="S23" s="20"/>
      <c r="T23" s="76"/>
      <c r="U23" s="107"/>
      <c r="V23" s="108"/>
      <c r="W23" s="108"/>
      <c r="X23" s="108"/>
      <c r="Y23" s="108"/>
      <c r="Z23" s="108"/>
      <c r="AA23" s="109"/>
      <c r="AB23" s="20"/>
      <c r="AC23" s="20"/>
      <c r="AD23" s="141"/>
      <c r="AE23" s="142"/>
      <c r="AF23" s="142"/>
      <c r="AG23" s="142"/>
      <c r="AH23" s="142"/>
      <c r="AI23" s="142"/>
      <c r="AJ23" s="142"/>
      <c r="AK23" s="142"/>
      <c r="AL23" s="142"/>
      <c r="AM23" s="142"/>
      <c r="AN23" s="142"/>
      <c r="AO23" s="142"/>
      <c r="AP23" s="142"/>
      <c r="AQ23" s="142"/>
      <c r="AR23" s="142"/>
      <c r="AS23" s="143"/>
      <c r="AT23" s="20"/>
      <c r="AY23" s="39" t="str">
        <f t="shared" si="0"/>
        <v/>
      </c>
    </row>
    <row r="24" spans="1:51" x14ac:dyDescent="0.25">
      <c r="A24" s="20"/>
      <c r="B24" s="110"/>
      <c r="C24" s="111"/>
      <c r="D24" s="111"/>
      <c r="E24" s="111"/>
      <c r="F24" s="111"/>
      <c r="G24" s="111"/>
      <c r="H24" s="111"/>
      <c r="I24" s="111"/>
      <c r="J24" s="111"/>
      <c r="K24" s="111"/>
      <c r="L24" s="111"/>
      <c r="M24" s="111"/>
      <c r="N24" s="111"/>
      <c r="O24" s="111"/>
      <c r="P24" s="111"/>
      <c r="Q24" s="112"/>
      <c r="R24" s="20"/>
      <c r="S24" s="20"/>
      <c r="T24" s="77"/>
      <c r="U24" s="107"/>
      <c r="V24" s="108"/>
      <c r="W24" s="108"/>
      <c r="X24" s="108"/>
      <c r="Y24" s="108"/>
      <c r="Z24" s="108"/>
      <c r="AA24" s="109"/>
      <c r="AB24" s="20"/>
      <c r="AC24" s="20"/>
      <c r="AD24" s="144"/>
      <c r="AE24" s="145"/>
      <c r="AF24" s="145"/>
      <c r="AG24" s="145"/>
      <c r="AH24" s="145"/>
      <c r="AI24" s="145"/>
      <c r="AJ24" s="145"/>
      <c r="AK24" s="145"/>
      <c r="AL24" s="145"/>
      <c r="AM24" s="145"/>
      <c r="AN24" s="145"/>
      <c r="AO24" s="145"/>
      <c r="AP24" s="145"/>
      <c r="AQ24" s="145"/>
      <c r="AR24" s="145"/>
      <c r="AS24" s="146"/>
      <c r="AT24" s="20"/>
      <c r="AY24" s="39" t="str">
        <f t="shared" si="0"/>
        <v/>
      </c>
    </row>
    <row r="25" spans="1:51" x14ac:dyDescent="0.25">
      <c r="A25" s="20"/>
      <c r="B25" s="113"/>
      <c r="C25" s="114"/>
      <c r="D25" s="114"/>
      <c r="E25" s="114"/>
      <c r="F25" s="114"/>
      <c r="G25" s="114"/>
      <c r="H25" s="114"/>
      <c r="I25" s="114"/>
      <c r="J25" s="114"/>
      <c r="K25" s="114"/>
      <c r="L25" s="114"/>
      <c r="M25" s="114"/>
      <c r="N25" s="114"/>
      <c r="O25" s="114"/>
      <c r="P25" s="114"/>
      <c r="Q25" s="115"/>
      <c r="R25" s="20"/>
      <c r="S25" s="20"/>
      <c r="T25" s="78"/>
      <c r="U25" s="107"/>
      <c r="V25" s="108"/>
      <c r="W25" s="108"/>
      <c r="X25" s="108"/>
      <c r="Y25" s="108"/>
      <c r="Z25" s="108"/>
      <c r="AA25" s="109"/>
      <c r="AB25" s="20"/>
      <c r="AC25" s="20"/>
      <c r="AD25" s="20"/>
      <c r="AE25" s="20"/>
      <c r="AF25" s="20"/>
      <c r="AG25" s="20"/>
      <c r="AH25" s="20"/>
      <c r="AI25" s="20"/>
      <c r="AJ25" s="20"/>
      <c r="AK25" s="20"/>
      <c r="AL25" s="20"/>
      <c r="AM25" s="20"/>
      <c r="AN25" s="20"/>
      <c r="AO25" s="20"/>
      <c r="AP25" s="20"/>
      <c r="AQ25" s="20"/>
      <c r="AR25" s="20"/>
      <c r="AS25" s="20"/>
      <c r="AT25" s="20"/>
      <c r="AY25" s="39" t="str">
        <f t="shared" si="0"/>
        <v/>
      </c>
    </row>
    <row r="26" spans="1:51" x14ac:dyDescent="0.25">
      <c r="A26" s="20"/>
      <c r="B26" s="113"/>
      <c r="C26" s="114"/>
      <c r="D26" s="114"/>
      <c r="E26" s="114"/>
      <c r="F26" s="114"/>
      <c r="G26" s="114"/>
      <c r="H26" s="114"/>
      <c r="I26" s="114"/>
      <c r="J26" s="114"/>
      <c r="K26" s="114"/>
      <c r="L26" s="114"/>
      <c r="M26" s="114"/>
      <c r="N26" s="114"/>
      <c r="O26" s="114"/>
      <c r="P26" s="114"/>
      <c r="Q26" s="115"/>
      <c r="R26" s="20"/>
      <c r="S26" s="20"/>
      <c r="T26" s="79"/>
      <c r="U26" s="107"/>
      <c r="V26" s="108"/>
      <c r="W26" s="108"/>
      <c r="X26" s="108"/>
      <c r="Y26" s="108"/>
      <c r="Z26" s="108"/>
      <c r="AA26" s="109"/>
      <c r="AB26" s="20"/>
      <c r="AC26" s="20"/>
      <c r="AD26" s="20"/>
      <c r="AE26" s="20"/>
      <c r="AF26" s="20"/>
      <c r="AG26" s="20"/>
      <c r="AH26" s="20"/>
      <c r="AI26" s="20"/>
      <c r="AJ26" s="20"/>
      <c r="AK26" s="20"/>
      <c r="AL26" s="20"/>
      <c r="AM26" s="20"/>
      <c r="AN26" s="20"/>
      <c r="AO26" s="20"/>
      <c r="AP26" s="20"/>
      <c r="AQ26" s="20"/>
      <c r="AR26" s="20"/>
      <c r="AS26" s="20"/>
      <c r="AT26" s="20"/>
      <c r="AY26" s="39" t="str">
        <f t="shared" si="0"/>
        <v/>
      </c>
    </row>
    <row r="27" spans="1:51" x14ac:dyDescent="0.25">
      <c r="A27" s="20"/>
      <c r="B27" s="113"/>
      <c r="C27" s="114"/>
      <c r="D27" s="114"/>
      <c r="E27" s="114"/>
      <c r="F27" s="114"/>
      <c r="G27" s="114"/>
      <c r="H27" s="114"/>
      <c r="I27" s="114"/>
      <c r="J27" s="114"/>
      <c r="K27" s="114"/>
      <c r="L27" s="114"/>
      <c r="M27" s="114"/>
      <c r="N27" s="114"/>
      <c r="O27" s="114"/>
      <c r="P27" s="114"/>
      <c r="Q27" s="115"/>
      <c r="R27" s="20"/>
      <c r="S27" s="20"/>
      <c r="T27" s="80"/>
      <c r="U27" s="107"/>
      <c r="V27" s="108"/>
      <c r="W27" s="108"/>
      <c r="X27" s="108"/>
      <c r="Y27" s="108"/>
      <c r="Z27" s="108"/>
      <c r="AA27" s="109"/>
      <c r="AB27" s="20"/>
      <c r="AC27" s="20"/>
      <c r="AD27" s="20"/>
      <c r="AE27" s="20"/>
      <c r="AF27" s="20"/>
      <c r="AG27" s="20"/>
      <c r="AH27" s="20"/>
      <c r="AI27" s="20"/>
      <c r="AJ27" s="20"/>
      <c r="AK27" s="20"/>
      <c r="AL27" s="20"/>
      <c r="AM27" s="20"/>
      <c r="AN27" s="20"/>
      <c r="AO27" s="20"/>
      <c r="AP27" s="20"/>
      <c r="AQ27" s="20"/>
      <c r="AR27" s="20"/>
      <c r="AS27" s="20"/>
      <c r="AT27" s="20"/>
      <c r="AY27" s="39" t="str">
        <f t="shared" si="0"/>
        <v/>
      </c>
    </row>
    <row r="28" spans="1:51" x14ac:dyDescent="0.25">
      <c r="A28" s="20"/>
      <c r="B28" s="116"/>
      <c r="C28" s="117"/>
      <c r="D28" s="117"/>
      <c r="E28" s="117"/>
      <c r="F28" s="117"/>
      <c r="G28" s="117"/>
      <c r="H28" s="117"/>
      <c r="I28" s="117"/>
      <c r="J28" s="117"/>
      <c r="K28" s="117"/>
      <c r="L28" s="117"/>
      <c r="M28" s="117"/>
      <c r="N28" s="117"/>
      <c r="O28" s="117"/>
      <c r="P28" s="117"/>
      <c r="Q28" s="118"/>
      <c r="R28" s="20"/>
      <c r="S28" s="20"/>
      <c r="T28" s="81"/>
      <c r="U28" s="135"/>
      <c r="V28" s="136"/>
      <c r="W28" s="136"/>
      <c r="X28" s="136"/>
      <c r="Y28" s="136"/>
      <c r="Z28" s="136"/>
      <c r="AA28" s="137"/>
      <c r="AB28" s="20"/>
      <c r="AC28" s="20"/>
      <c r="AD28" s="20"/>
      <c r="AE28" s="20"/>
      <c r="AF28" s="20"/>
      <c r="AG28" s="20"/>
      <c r="AH28" s="20"/>
      <c r="AI28" s="20"/>
      <c r="AJ28" s="20"/>
      <c r="AK28" s="20"/>
      <c r="AL28" s="20"/>
      <c r="AM28" s="20"/>
      <c r="AN28" s="20"/>
      <c r="AO28" s="20"/>
      <c r="AP28" s="20"/>
      <c r="AQ28" s="20"/>
      <c r="AR28" s="20"/>
      <c r="AS28" s="20"/>
      <c r="AT28" s="20"/>
      <c r="AY28" s="40" t="str">
        <f t="shared" si="0"/>
        <v/>
      </c>
    </row>
    <row r="29" spans="1:51"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row>
    <row r="30" spans="1:51" x14ac:dyDescent="0.25">
      <c r="A30" s="20"/>
      <c r="B30" s="129" t="s">
        <v>50</v>
      </c>
      <c r="C30" s="130"/>
      <c r="D30" s="130"/>
      <c r="E30" s="130"/>
      <c r="F30" s="130"/>
      <c r="G30" s="130"/>
      <c r="H30" s="130"/>
      <c r="I30" s="130"/>
      <c r="J30" s="130"/>
      <c r="K30" s="130"/>
      <c r="L30" s="130"/>
      <c r="M30" s="130"/>
      <c r="N30" s="130"/>
      <c r="O30" s="130"/>
      <c r="P30" s="130"/>
      <c r="Q30" s="131"/>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row>
    <row r="31" spans="1:51" x14ac:dyDescent="0.25">
      <c r="A31" s="20"/>
      <c r="B31" s="132"/>
      <c r="C31" s="133"/>
      <c r="D31" s="133"/>
      <c r="E31" s="133"/>
      <c r="F31" s="133"/>
      <c r="G31" s="133"/>
      <c r="H31" s="133"/>
      <c r="I31" s="133"/>
      <c r="J31" s="133"/>
      <c r="K31" s="133"/>
      <c r="L31" s="133"/>
      <c r="M31" s="133"/>
      <c r="N31" s="133"/>
      <c r="O31" s="133"/>
      <c r="P31" s="133"/>
      <c r="Q31" s="134"/>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row>
    <row r="32" spans="1:5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row>
    <row r="33" spans="1:46"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row>
    <row r="34" spans="1:46"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row>
    <row r="35" spans="1:46" x14ac:dyDescent="0.25">
      <c r="A35" s="20"/>
      <c r="B35" s="119" t="s">
        <v>51</v>
      </c>
      <c r="C35" s="120"/>
      <c r="D35" s="120"/>
      <c r="E35" s="120"/>
      <c r="F35" s="120"/>
      <c r="G35" s="120"/>
      <c r="H35" s="120"/>
      <c r="I35" s="120"/>
      <c r="J35" s="120"/>
      <c r="K35" s="120"/>
      <c r="L35" s="120"/>
      <c r="M35" s="120"/>
      <c r="N35" s="120"/>
      <c r="O35" s="120"/>
      <c r="P35" s="120"/>
      <c r="Q35" s="120"/>
      <c r="R35" s="120"/>
      <c r="S35" s="120"/>
      <c r="T35" s="120"/>
      <c r="U35" s="120"/>
      <c r="V35" s="121"/>
      <c r="W35" s="20"/>
      <c r="X35" s="20"/>
      <c r="Y35" s="119" t="s">
        <v>52</v>
      </c>
      <c r="Z35" s="120"/>
      <c r="AA35" s="120"/>
      <c r="AB35" s="120"/>
      <c r="AC35" s="120"/>
      <c r="AD35" s="120"/>
      <c r="AE35" s="120"/>
      <c r="AF35" s="120"/>
      <c r="AG35" s="120"/>
      <c r="AH35" s="120"/>
      <c r="AI35" s="120"/>
      <c r="AJ35" s="120"/>
      <c r="AK35" s="120"/>
      <c r="AL35" s="120"/>
      <c r="AM35" s="120"/>
      <c r="AN35" s="120"/>
      <c r="AO35" s="120"/>
      <c r="AP35" s="120"/>
      <c r="AQ35" s="120"/>
      <c r="AR35" s="120"/>
      <c r="AS35" s="121"/>
      <c r="AT35" s="20"/>
    </row>
    <row r="36" spans="1:46" x14ac:dyDescent="0.25">
      <c r="A36" s="20"/>
      <c r="B36" s="110"/>
      <c r="C36" s="111"/>
      <c r="D36" s="111"/>
      <c r="E36" s="111"/>
      <c r="F36" s="111"/>
      <c r="G36" s="111"/>
      <c r="H36" s="111"/>
      <c r="I36" s="111"/>
      <c r="J36" s="111"/>
      <c r="K36" s="111"/>
      <c r="L36" s="111"/>
      <c r="M36" s="111"/>
      <c r="N36" s="111"/>
      <c r="O36" s="111"/>
      <c r="P36" s="111"/>
      <c r="Q36" s="111"/>
      <c r="R36" s="111"/>
      <c r="S36" s="111"/>
      <c r="T36" s="111"/>
      <c r="U36" s="111"/>
      <c r="V36" s="112"/>
      <c r="W36" s="20"/>
      <c r="X36" s="20"/>
      <c r="Y36" s="110"/>
      <c r="Z36" s="111"/>
      <c r="AA36" s="111"/>
      <c r="AB36" s="111"/>
      <c r="AC36" s="111"/>
      <c r="AD36" s="111"/>
      <c r="AE36" s="111"/>
      <c r="AF36" s="111"/>
      <c r="AG36" s="111"/>
      <c r="AH36" s="111"/>
      <c r="AI36" s="111"/>
      <c r="AJ36" s="111"/>
      <c r="AK36" s="111"/>
      <c r="AL36" s="111"/>
      <c r="AM36" s="111"/>
      <c r="AN36" s="111"/>
      <c r="AO36" s="111"/>
      <c r="AP36" s="111"/>
      <c r="AQ36" s="111"/>
      <c r="AR36" s="111"/>
      <c r="AS36" s="112"/>
      <c r="AT36" s="20"/>
    </row>
    <row r="37" spans="1:46" x14ac:dyDescent="0.25">
      <c r="A37" s="20"/>
      <c r="B37" s="113"/>
      <c r="C37" s="114"/>
      <c r="D37" s="114"/>
      <c r="E37" s="114"/>
      <c r="F37" s="114"/>
      <c r="G37" s="114"/>
      <c r="H37" s="114"/>
      <c r="I37" s="114"/>
      <c r="J37" s="114"/>
      <c r="K37" s="114"/>
      <c r="L37" s="114"/>
      <c r="M37" s="114"/>
      <c r="N37" s="114"/>
      <c r="O37" s="114"/>
      <c r="P37" s="114"/>
      <c r="Q37" s="114"/>
      <c r="R37" s="114"/>
      <c r="S37" s="114"/>
      <c r="T37" s="114"/>
      <c r="U37" s="114"/>
      <c r="V37" s="115"/>
      <c r="W37" s="20"/>
      <c r="X37" s="20"/>
      <c r="Y37" s="113"/>
      <c r="Z37" s="114"/>
      <c r="AA37" s="114"/>
      <c r="AB37" s="114"/>
      <c r="AC37" s="114"/>
      <c r="AD37" s="114"/>
      <c r="AE37" s="114"/>
      <c r="AF37" s="114"/>
      <c r="AG37" s="114"/>
      <c r="AH37" s="114"/>
      <c r="AI37" s="114"/>
      <c r="AJ37" s="114"/>
      <c r="AK37" s="114"/>
      <c r="AL37" s="114"/>
      <c r="AM37" s="114"/>
      <c r="AN37" s="114"/>
      <c r="AO37" s="114"/>
      <c r="AP37" s="114"/>
      <c r="AQ37" s="114"/>
      <c r="AR37" s="114"/>
      <c r="AS37" s="115"/>
      <c r="AT37" s="20"/>
    </row>
    <row r="38" spans="1:46" x14ac:dyDescent="0.25">
      <c r="A38" s="20"/>
      <c r="B38" s="113"/>
      <c r="C38" s="114"/>
      <c r="D38" s="114"/>
      <c r="E38" s="114"/>
      <c r="F38" s="114"/>
      <c r="G38" s="114"/>
      <c r="H38" s="114"/>
      <c r="I38" s="114"/>
      <c r="J38" s="114"/>
      <c r="K38" s="114"/>
      <c r="L38" s="114"/>
      <c r="M38" s="114"/>
      <c r="N38" s="114"/>
      <c r="O38" s="114"/>
      <c r="P38" s="114"/>
      <c r="Q38" s="114"/>
      <c r="R38" s="114"/>
      <c r="S38" s="114"/>
      <c r="T38" s="114"/>
      <c r="U38" s="114"/>
      <c r="V38" s="115"/>
      <c r="W38" s="20"/>
      <c r="X38" s="20"/>
      <c r="Y38" s="113"/>
      <c r="Z38" s="114"/>
      <c r="AA38" s="114"/>
      <c r="AB38" s="114"/>
      <c r="AC38" s="114"/>
      <c r="AD38" s="114"/>
      <c r="AE38" s="114"/>
      <c r="AF38" s="114"/>
      <c r="AG38" s="114"/>
      <c r="AH38" s="114"/>
      <c r="AI38" s="114"/>
      <c r="AJ38" s="114"/>
      <c r="AK38" s="114"/>
      <c r="AL38" s="114"/>
      <c r="AM38" s="114"/>
      <c r="AN38" s="114"/>
      <c r="AO38" s="114"/>
      <c r="AP38" s="114"/>
      <c r="AQ38" s="114"/>
      <c r="AR38" s="114"/>
      <c r="AS38" s="115"/>
      <c r="AT38" s="20"/>
    </row>
    <row r="39" spans="1:46" x14ac:dyDescent="0.25">
      <c r="A39" s="20"/>
      <c r="B39" s="113"/>
      <c r="C39" s="114"/>
      <c r="D39" s="114"/>
      <c r="E39" s="114"/>
      <c r="F39" s="114"/>
      <c r="G39" s="114"/>
      <c r="H39" s="114"/>
      <c r="I39" s="114"/>
      <c r="J39" s="114"/>
      <c r="K39" s="114"/>
      <c r="L39" s="114"/>
      <c r="M39" s="114"/>
      <c r="N39" s="114"/>
      <c r="O39" s="114"/>
      <c r="P39" s="114"/>
      <c r="Q39" s="114"/>
      <c r="R39" s="114"/>
      <c r="S39" s="114"/>
      <c r="T39" s="114"/>
      <c r="U39" s="114"/>
      <c r="V39" s="115"/>
      <c r="W39" s="20"/>
      <c r="X39" s="20"/>
      <c r="Y39" s="113"/>
      <c r="Z39" s="114"/>
      <c r="AA39" s="114"/>
      <c r="AB39" s="114"/>
      <c r="AC39" s="114"/>
      <c r="AD39" s="114"/>
      <c r="AE39" s="114"/>
      <c r="AF39" s="114"/>
      <c r="AG39" s="114"/>
      <c r="AH39" s="114"/>
      <c r="AI39" s="114"/>
      <c r="AJ39" s="114"/>
      <c r="AK39" s="114"/>
      <c r="AL39" s="114"/>
      <c r="AM39" s="114"/>
      <c r="AN39" s="114"/>
      <c r="AO39" s="114"/>
      <c r="AP39" s="114"/>
      <c r="AQ39" s="114"/>
      <c r="AR39" s="114"/>
      <c r="AS39" s="115"/>
      <c r="AT39" s="20"/>
    </row>
    <row r="40" spans="1:46" x14ac:dyDescent="0.25">
      <c r="A40" s="20"/>
      <c r="B40" s="113"/>
      <c r="C40" s="114"/>
      <c r="D40" s="114"/>
      <c r="E40" s="114"/>
      <c r="F40" s="114"/>
      <c r="G40" s="114"/>
      <c r="H40" s="114"/>
      <c r="I40" s="114"/>
      <c r="J40" s="114"/>
      <c r="K40" s="114"/>
      <c r="L40" s="114"/>
      <c r="M40" s="114"/>
      <c r="N40" s="114"/>
      <c r="O40" s="114"/>
      <c r="P40" s="114"/>
      <c r="Q40" s="114"/>
      <c r="R40" s="114"/>
      <c r="S40" s="114"/>
      <c r="T40" s="114"/>
      <c r="U40" s="114"/>
      <c r="V40" s="115"/>
      <c r="W40" s="20"/>
      <c r="X40" s="20"/>
      <c r="Y40" s="113"/>
      <c r="Z40" s="114"/>
      <c r="AA40" s="114"/>
      <c r="AB40" s="114"/>
      <c r="AC40" s="114"/>
      <c r="AD40" s="114"/>
      <c r="AE40" s="114"/>
      <c r="AF40" s="114"/>
      <c r="AG40" s="114"/>
      <c r="AH40" s="114"/>
      <c r="AI40" s="114"/>
      <c r="AJ40" s="114"/>
      <c r="AK40" s="114"/>
      <c r="AL40" s="114"/>
      <c r="AM40" s="114"/>
      <c r="AN40" s="114"/>
      <c r="AO40" s="114"/>
      <c r="AP40" s="114"/>
      <c r="AQ40" s="114"/>
      <c r="AR40" s="114"/>
      <c r="AS40" s="115"/>
      <c r="AT40" s="20"/>
    </row>
    <row r="41" spans="1:46" x14ac:dyDescent="0.25">
      <c r="A41" s="20"/>
      <c r="B41" s="113"/>
      <c r="C41" s="114"/>
      <c r="D41" s="114"/>
      <c r="E41" s="114"/>
      <c r="F41" s="114"/>
      <c r="G41" s="114"/>
      <c r="H41" s="114"/>
      <c r="I41" s="114"/>
      <c r="J41" s="114"/>
      <c r="K41" s="114"/>
      <c r="L41" s="114"/>
      <c r="M41" s="114"/>
      <c r="N41" s="114"/>
      <c r="O41" s="114"/>
      <c r="P41" s="114"/>
      <c r="Q41" s="114"/>
      <c r="R41" s="114"/>
      <c r="S41" s="114"/>
      <c r="T41" s="114"/>
      <c r="U41" s="114"/>
      <c r="V41" s="115"/>
      <c r="W41" s="20"/>
      <c r="X41" s="20"/>
      <c r="Y41" s="113"/>
      <c r="Z41" s="114"/>
      <c r="AA41" s="114"/>
      <c r="AB41" s="114"/>
      <c r="AC41" s="114"/>
      <c r="AD41" s="114"/>
      <c r="AE41" s="114"/>
      <c r="AF41" s="114"/>
      <c r="AG41" s="114"/>
      <c r="AH41" s="114"/>
      <c r="AI41" s="114"/>
      <c r="AJ41" s="114"/>
      <c r="AK41" s="114"/>
      <c r="AL41" s="114"/>
      <c r="AM41" s="114"/>
      <c r="AN41" s="114"/>
      <c r="AO41" s="114"/>
      <c r="AP41" s="114"/>
      <c r="AQ41" s="114"/>
      <c r="AR41" s="114"/>
      <c r="AS41" s="115"/>
      <c r="AT41" s="20"/>
    </row>
    <row r="42" spans="1:46" x14ac:dyDescent="0.25">
      <c r="A42" s="20"/>
      <c r="B42" s="116"/>
      <c r="C42" s="117"/>
      <c r="D42" s="117"/>
      <c r="E42" s="117"/>
      <c r="F42" s="117"/>
      <c r="G42" s="117"/>
      <c r="H42" s="117"/>
      <c r="I42" s="117"/>
      <c r="J42" s="117"/>
      <c r="K42" s="117"/>
      <c r="L42" s="117"/>
      <c r="M42" s="117"/>
      <c r="N42" s="117"/>
      <c r="O42" s="117"/>
      <c r="P42" s="117"/>
      <c r="Q42" s="117"/>
      <c r="R42" s="117"/>
      <c r="S42" s="117"/>
      <c r="T42" s="117"/>
      <c r="U42" s="117"/>
      <c r="V42" s="118"/>
      <c r="W42" s="20"/>
      <c r="X42" s="20"/>
      <c r="Y42" s="116"/>
      <c r="Z42" s="117"/>
      <c r="AA42" s="117"/>
      <c r="AB42" s="117"/>
      <c r="AC42" s="117"/>
      <c r="AD42" s="117"/>
      <c r="AE42" s="117"/>
      <c r="AF42" s="117"/>
      <c r="AG42" s="117"/>
      <c r="AH42" s="117"/>
      <c r="AI42" s="117"/>
      <c r="AJ42" s="117"/>
      <c r="AK42" s="117"/>
      <c r="AL42" s="117"/>
      <c r="AM42" s="117"/>
      <c r="AN42" s="117"/>
      <c r="AO42" s="117"/>
      <c r="AP42" s="117"/>
      <c r="AQ42" s="117"/>
      <c r="AR42" s="117"/>
      <c r="AS42" s="118"/>
      <c r="AT42" s="20"/>
    </row>
    <row r="43" spans="1:46" x14ac:dyDescent="0.25">
      <c r="A43" s="20"/>
      <c r="B43" s="119" t="s">
        <v>53</v>
      </c>
      <c r="C43" s="120"/>
      <c r="D43" s="120"/>
      <c r="E43" s="120"/>
      <c r="F43" s="120"/>
      <c r="G43" s="120"/>
      <c r="H43" s="120"/>
      <c r="I43" s="120"/>
      <c r="J43" s="120"/>
      <c r="K43" s="120"/>
      <c r="L43" s="120"/>
      <c r="M43" s="120"/>
      <c r="N43" s="120"/>
      <c r="O43" s="120"/>
      <c r="P43" s="120"/>
      <c r="Q43" s="120"/>
      <c r="R43" s="120"/>
      <c r="S43" s="120"/>
      <c r="T43" s="120"/>
      <c r="U43" s="120"/>
      <c r="V43" s="121"/>
      <c r="W43" s="20"/>
      <c r="X43" s="20"/>
      <c r="Y43" s="119" t="s">
        <v>54</v>
      </c>
      <c r="Z43" s="120"/>
      <c r="AA43" s="120"/>
      <c r="AB43" s="120"/>
      <c r="AC43" s="120"/>
      <c r="AD43" s="120"/>
      <c r="AE43" s="120"/>
      <c r="AF43" s="120"/>
      <c r="AG43" s="120"/>
      <c r="AH43" s="120"/>
      <c r="AI43" s="120"/>
      <c r="AJ43" s="120"/>
      <c r="AK43" s="120"/>
      <c r="AL43" s="120"/>
      <c r="AM43" s="120"/>
      <c r="AN43" s="120"/>
      <c r="AO43" s="120"/>
      <c r="AP43" s="120"/>
      <c r="AQ43" s="120"/>
      <c r="AR43" s="120"/>
      <c r="AS43" s="121"/>
      <c r="AT43" s="20"/>
    </row>
    <row r="44" spans="1:46"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row>
    <row r="45" spans="1:46"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row>
    <row r="46" spans="1:46"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row r="47" spans="1:46"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row>
    <row r="48" spans="1:46" x14ac:dyDescent="0.25">
      <c r="A48" s="20"/>
      <c r="B48" s="122" t="s">
        <v>55</v>
      </c>
      <c r="C48" s="123"/>
      <c r="D48" s="123"/>
      <c r="E48" s="123"/>
      <c r="F48" s="123"/>
      <c r="G48" s="123"/>
      <c r="H48" s="123"/>
      <c r="I48" s="123"/>
      <c r="J48" s="123"/>
      <c r="K48" s="123"/>
      <c r="L48" s="123"/>
      <c r="M48" s="123"/>
      <c r="N48" s="123"/>
      <c r="O48" s="123"/>
      <c r="P48" s="123"/>
      <c r="Q48" s="123"/>
      <c r="R48" s="123"/>
      <c r="S48" s="123"/>
      <c r="T48" s="123"/>
      <c r="U48" s="123"/>
      <c r="V48" s="124"/>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row>
    <row r="49" spans="1:46" x14ac:dyDescent="0.25">
      <c r="A49" s="20"/>
      <c r="B49" s="125"/>
      <c r="C49" s="126"/>
      <c r="D49" s="126"/>
      <c r="E49" s="126"/>
      <c r="F49" s="126"/>
      <c r="G49" s="126"/>
      <c r="H49" s="126"/>
      <c r="I49" s="126"/>
      <c r="J49" s="126"/>
      <c r="K49" s="126"/>
      <c r="L49" s="126"/>
      <c r="M49" s="126"/>
      <c r="N49" s="126"/>
      <c r="O49" s="126"/>
      <c r="P49" s="126"/>
      <c r="Q49" s="126"/>
      <c r="R49" s="126"/>
      <c r="S49" s="126"/>
      <c r="T49" s="126"/>
      <c r="U49" s="126"/>
      <c r="V49" s="127"/>
      <c r="W49" s="20"/>
      <c r="X49" s="20"/>
      <c r="Y49" s="128" t="s">
        <v>56</v>
      </c>
      <c r="Z49" s="128"/>
      <c r="AA49" s="128"/>
      <c r="AB49" s="128"/>
      <c r="AC49" s="128"/>
      <c r="AD49" s="128"/>
      <c r="AE49" s="128"/>
      <c r="AF49" s="128"/>
      <c r="AG49" s="128"/>
      <c r="AH49" s="128"/>
      <c r="AI49" s="128"/>
      <c r="AJ49" s="128"/>
      <c r="AK49" s="128"/>
      <c r="AL49" s="128"/>
      <c r="AM49" s="128"/>
      <c r="AN49" s="128"/>
      <c r="AO49" s="128"/>
      <c r="AP49" s="128"/>
      <c r="AQ49" s="128"/>
      <c r="AR49" s="128"/>
      <c r="AS49" s="128"/>
      <c r="AT49" s="20"/>
    </row>
    <row r="50" spans="1:46"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row>
  </sheetData>
  <sheetProtection algorithmName="SHA-512" hashValue="oogz7pTnogAMKNl/PNxmSX+do+WuztfU3ce0wPf0hVdiBdQ69iVGF0osRhQ266N76yEywA2w5t3Kj9aVUaUx2A==" saltValue="xeB5vesDuK2KvKNORQSx7w==" spinCount="100000" sheet="1" objects="1" scenarios="1"/>
  <mergeCells count="36">
    <mergeCell ref="B2:AS3"/>
    <mergeCell ref="B5:AS5"/>
    <mergeCell ref="B7:G7"/>
    <mergeCell ref="H7:AS7"/>
    <mergeCell ref="B8:G8"/>
    <mergeCell ref="H8:AS8"/>
    <mergeCell ref="U23:AA23"/>
    <mergeCell ref="U24:AA24"/>
    <mergeCell ref="B9:AS9"/>
    <mergeCell ref="B10:AS10"/>
    <mergeCell ref="B11:AS11"/>
    <mergeCell ref="B14:AS14"/>
    <mergeCell ref="B16:G16"/>
    <mergeCell ref="H16:Q16"/>
    <mergeCell ref="B48:V49"/>
    <mergeCell ref="Y49:AS49"/>
    <mergeCell ref="B23:Q23"/>
    <mergeCell ref="B24:Q28"/>
    <mergeCell ref="B30:Q31"/>
    <mergeCell ref="B35:V35"/>
    <mergeCell ref="Y35:AS35"/>
    <mergeCell ref="U27:AA27"/>
    <mergeCell ref="U28:AA28"/>
    <mergeCell ref="AD18:AS24"/>
    <mergeCell ref="B18:Q20"/>
    <mergeCell ref="U19:AA19"/>
    <mergeCell ref="U20:AA20"/>
    <mergeCell ref="U21:AA21"/>
    <mergeCell ref="U18:AA18"/>
    <mergeCell ref="U22:AA22"/>
    <mergeCell ref="U25:AA25"/>
    <mergeCell ref="U26:AA26"/>
    <mergeCell ref="B36:V42"/>
    <mergeCell ref="Y36:AS42"/>
    <mergeCell ref="B43:V43"/>
    <mergeCell ref="Y43:AS43"/>
  </mergeCells>
  <conditionalFormatting sqref="U19:AA28">
    <cfRule type="expression" dxfId="24" priority="1">
      <formula>$AY19="X"</formula>
    </cfRule>
  </conditionalFormatting>
  <hyperlinks>
    <hyperlink ref="B30:Q31" r:id="rId1" display="Watch the demo on YouTube" xr:uid="{EA115E38-4D93-468B-BF29-FE77F53F7CA0}"/>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8DCE-33AC-4D5A-8C35-BBC971FBDE98}">
  <sheetPr>
    <tabColor rgb="FFFFC000"/>
  </sheetPr>
  <dimension ref="A1:AJ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3" width="20" style="1" customWidth="1"/>
    <col min="4" max="4" width="14.28515625" style="1" customWidth="1"/>
    <col min="5" max="5" width="8.5703125" style="1" customWidth="1"/>
    <col min="6" max="6" width="2.85546875" style="1" customWidth="1"/>
    <col min="7" max="7" width="17.140625" style="1" customWidth="1"/>
    <col min="8" max="8" width="11.42578125" style="1" customWidth="1"/>
    <col min="9" max="9" width="2.85546875" style="1" customWidth="1"/>
    <col min="10" max="10" width="4.28515625" style="1" customWidth="1"/>
    <col min="11" max="12" width="20" style="1" customWidth="1"/>
    <col min="13" max="13" width="17.140625" style="1" customWidth="1"/>
    <col min="14" max="14" width="5.7109375" style="1" customWidth="1"/>
    <col min="15" max="15" width="2.85546875" style="1" customWidth="1"/>
    <col min="16" max="17" width="9.140625" style="1" hidden="1" customWidth="1"/>
    <col min="18" max="18" width="17.140625" style="1" hidden="1" customWidth="1"/>
    <col min="19" max="19" width="5.5703125" style="1" hidden="1" customWidth="1"/>
    <col min="20" max="20" width="17.140625" style="1" hidden="1" customWidth="1"/>
    <col min="21" max="22" width="9.140625" style="1" hidden="1" customWidth="1"/>
    <col min="23" max="23" width="2.85546875" style="1" hidden="1" customWidth="1"/>
    <col min="24" max="24" width="9.140625" style="1" hidden="1" customWidth="1"/>
    <col min="25" max="25" width="2.85546875" style="1" hidden="1" customWidth="1"/>
    <col min="26" max="26" width="17.140625" style="1" hidden="1" customWidth="1"/>
    <col min="27" max="27" width="9.140625" style="1" hidden="1" customWidth="1"/>
    <col min="28" max="28" width="2.85546875" style="1" hidden="1" customWidth="1"/>
    <col min="29" max="29" width="9.140625" style="1" hidden="1" customWidth="1"/>
    <col min="30" max="30" width="14.28515625" style="1" hidden="1" customWidth="1"/>
    <col min="31" max="31" width="2.85546875" style="1" hidden="1" customWidth="1"/>
    <col min="32" max="32" width="17.140625" style="1" hidden="1" customWidth="1"/>
    <col min="33" max="33" width="2.85546875" style="1" hidden="1" customWidth="1"/>
    <col min="34" max="34" width="20" style="1" hidden="1" customWidth="1"/>
    <col min="35" max="35" width="2.85546875" style="1" hidden="1" customWidth="1"/>
    <col min="36" max="16384" width="9.140625" style="1" hidden="1"/>
  </cols>
  <sheetData>
    <row r="1" spans="1:36" x14ac:dyDescent="0.25">
      <c r="A1" s="20"/>
      <c r="B1" s="20"/>
      <c r="C1" s="20"/>
      <c r="D1" s="20"/>
      <c r="E1" s="20"/>
      <c r="F1" s="20"/>
      <c r="G1" s="20"/>
      <c r="H1" s="20"/>
      <c r="I1" s="20"/>
      <c r="J1" s="177" t="s">
        <v>25</v>
      </c>
      <c r="K1" s="177"/>
      <c r="L1" s="177"/>
      <c r="M1" s="177"/>
      <c r="N1" s="177"/>
      <c r="O1" s="20"/>
    </row>
    <row r="2" spans="1:36" x14ac:dyDescent="0.25">
      <c r="A2" s="20"/>
      <c r="B2" s="171" t="s">
        <v>60</v>
      </c>
      <c r="C2" s="172"/>
      <c r="D2" s="172"/>
      <c r="E2" s="173"/>
      <c r="F2" s="20"/>
      <c r="G2" s="187" t="s">
        <v>61</v>
      </c>
      <c r="H2" s="188"/>
      <c r="I2" s="20"/>
      <c r="J2" s="2" t="s">
        <v>2</v>
      </c>
      <c r="K2" s="6" t="s">
        <v>0</v>
      </c>
      <c r="L2" s="71" t="s">
        <v>69</v>
      </c>
      <c r="M2" s="6" t="s">
        <v>3</v>
      </c>
      <c r="N2" s="3" t="s">
        <v>4</v>
      </c>
      <c r="O2" s="20"/>
      <c r="U2" s="38" t="s">
        <v>14</v>
      </c>
      <c r="V2" s="17">
        <v>0</v>
      </c>
    </row>
    <row r="3" spans="1:36" x14ac:dyDescent="0.25">
      <c r="A3" s="20"/>
      <c r="B3" s="174"/>
      <c r="C3" s="175"/>
      <c r="D3" s="175"/>
      <c r="E3" s="176"/>
      <c r="F3" s="20"/>
      <c r="G3" s="189" t="s">
        <v>11</v>
      </c>
      <c r="H3" s="190"/>
      <c r="I3" s="20"/>
      <c r="J3" s="11"/>
      <c r="K3" s="7"/>
      <c r="L3" s="7"/>
      <c r="M3" s="7"/>
      <c r="N3" s="5"/>
      <c r="O3" s="20"/>
      <c r="Q3" s="38" t="s">
        <v>22</v>
      </c>
      <c r="R3" s="24" t="s">
        <v>6</v>
      </c>
      <c r="S3" s="24"/>
      <c r="U3" s="39" t="s">
        <v>15</v>
      </c>
      <c r="V3" s="18">
        <v>1</v>
      </c>
      <c r="X3" s="24" t="s">
        <v>21</v>
      </c>
    </row>
    <row r="4" spans="1:36" x14ac:dyDescent="0.25">
      <c r="A4" s="20"/>
      <c r="B4" s="20"/>
      <c r="C4" s="20"/>
      <c r="D4" s="20"/>
      <c r="E4" s="20"/>
      <c r="F4" s="20"/>
      <c r="G4" s="191" t="s">
        <v>12</v>
      </c>
      <c r="H4" s="192"/>
      <c r="I4" s="20"/>
      <c r="J4" s="12">
        <v>1</v>
      </c>
      <c r="K4" s="14" t="str">
        <f ca="1">IFERROR(INDEX($B$11:$B$1010, MATCH($J4, $U$11:$U$1010, 0)), "")</f>
        <v/>
      </c>
      <c r="L4" s="67" t="str">
        <f ca="1">IFERROR(INDEX($C$11:$C$1010, MATCH($J4, $U$11:$U$1010, 0)), "")</f>
        <v/>
      </c>
      <c r="M4" s="42" t="str">
        <f ca="1">IFERROR(INDEX($G$11:$G$1010, MATCH($J4, $U$11:$U$1010, 0)), "")</f>
        <v/>
      </c>
      <c r="N4" s="17" t="str">
        <f ca="1">IFERROR(INDEX($H$11:$H$1010, MATCH($J4, $U$11:$U$1010, 0)), "")</f>
        <v/>
      </c>
      <c r="O4" s="20"/>
      <c r="Q4" s="39" t="s">
        <v>23</v>
      </c>
      <c r="R4" s="45">
        <f ca="1">TODAY()</f>
        <v>43571</v>
      </c>
      <c r="S4" s="34"/>
      <c r="T4" s="56">
        <f ca="1">DATE(YEAR($R$4), MONTH($R$4)-1, 1)</f>
        <v>43525</v>
      </c>
      <c r="U4" s="39" t="s">
        <v>16</v>
      </c>
      <c r="V4" s="18">
        <v>2</v>
      </c>
      <c r="X4" s="38" t="str">
        <f ca="1">IF($M4="", "", IF($M4=$R$4, $Q$3, (IF(AND($M4&gt;=$R$6, $M4&lt;=$R$7), $Q$4, IF(TEXT($M4, "mmm yyy")=TEXT($R$4, "mmm yyyy"), $Q$5, "")))))</f>
        <v/>
      </c>
    </row>
    <row r="5" spans="1:36" x14ac:dyDescent="0.25">
      <c r="A5" s="20"/>
      <c r="B5" s="178" t="s">
        <v>63</v>
      </c>
      <c r="C5" s="179"/>
      <c r="D5" s="179"/>
      <c r="E5" s="180"/>
      <c r="F5" s="20"/>
      <c r="G5" s="193" t="s">
        <v>13</v>
      </c>
      <c r="H5" s="194"/>
      <c r="I5" s="20"/>
      <c r="J5" s="12">
        <v>2</v>
      </c>
      <c r="K5" s="15" t="str">
        <f t="shared" ref="K5:K68" ca="1" si="0">IFERROR(INDEX($B$11:$B$1010, MATCH($J5, $U$11:$U$1010, 0)), "")</f>
        <v/>
      </c>
      <c r="L5" s="90" t="str">
        <f t="shared" ref="L5:L68" ca="1" si="1">IFERROR(INDEX($C$11:$C$1010, MATCH($J5, $U$11:$U$1010, 0)), "")</f>
        <v/>
      </c>
      <c r="M5" s="43" t="str">
        <f t="shared" ref="M5:M68" ca="1" si="2">IFERROR(INDEX($G$11:$G$1010, MATCH($J5, $U$11:$U$1010, 0)), "")</f>
        <v/>
      </c>
      <c r="N5" s="18" t="str">
        <f t="shared" ref="N5:N68" ca="1" si="3">IFERROR(INDEX($H$11:$H$1010, MATCH($J5, $U$11:$U$1010, 0)), "")</f>
        <v/>
      </c>
      <c r="O5" s="20"/>
      <c r="Q5" s="40" t="s">
        <v>24</v>
      </c>
      <c r="R5" s="46" t="str">
        <f ca="1">TEXT(R4, "ddd")</f>
        <v>Tue</v>
      </c>
      <c r="U5" s="39" t="s">
        <v>17</v>
      </c>
      <c r="V5" s="18">
        <v>3</v>
      </c>
      <c r="X5" s="39" t="str">
        <f ca="1">IF($M5="", "", IF($M5=$R$4, $Q$3, (IF(AND($M5&gt;=$R$6, $M5&lt;=$R$7), $Q$4, IF(TEXT($M5, "mmm yyy")=TEXT($R$4, "mmm yyyy"), $Q$5, "")))))</f>
        <v/>
      </c>
    </row>
    <row r="6" spans="1:36" x14ac:dyDescent="0.25">
      <c r="A6" s="20"/>
      <c r="B6" s="181"/>
      <c r="C6" s="182"/>
      <c r="D6" s="182"/>
      <c r="E6" s="183"/>
      <c r="F6" s="20"/>
      <c r="G6" s="138" t="s">
        <v>62</v>
      </c>
      <c r="H6" s="140"/>
      <c r="I6" s="20"/>
      <c r="J6" s="12">
        <v>3</v>
      </c>
      <c r="K6" s="15" t="str">
        <f t="shared" ca="1" si="0"/>
        <v/>
      </c>
      <c r="L6" s="90" t="str">
        <f t="shared" ca="1" si="1"/>
        <v/>
      </c>
      <c r="M6" s="43" t="str">
        <f t="shared" ca="1" si="2"/>
        <v/>
      </c>
      <c r="N6" s="18" t="str">
        <f t="shared" ca="1" si="3"/>
        <v/>
      </c>
      <c r="O6" s="20"/>
      <c r="R6" s="23">
        <f ca="1">$R$4-INDEX($V$2:$V$8, MATCH($R$5, $U$2:$U$8, 0))</f>
        <v>43570</v>
      </c>
      <c r="U6" s="39" t="s">
        <v>18</v>
      </c>
      <c r="V6" s="18">
        <v>4</v>
      </c>
      <c r="X6" s="39" t="str">
        <f t="shared" ref="X6:X68" ca="1" si="4">IF($M6="", "", IF($M6=$R$4, $Q$3, (IF(AND($M6&gt;=$R$6, $M6&lt;=$R$7), $Q$4, IF(TEXT($M6, "mmm yyy")=TEXT($R$4, "mmm yyyy"), $Q$5, "")))))</f>
        <v/>
      </c>
    </row>
    <row r="7" spans="1:36" x14ac:dyDescent="0.25">
      <c r="A7" s="20"/>
      <c r="B7" s="184"/>
      <c r="C7" s="185"/>
      <c r="D7" s="185"/>
      <c r="E7" s="186"/>
      <c r="F7" s="20"/>
      <c r="G7" s="144"/>
      <c r="H7" s="146"/>
      <c r="I7" s="20"/>
      <c r="J7" s="12">
        <v>4</v>
      </c>
      <c r="K7" s="15" t="str">
        <f t="shared" ca="1" si="0"/>
        <v/>
      </c>
      <c r="L7" s="90" t="str">
        <f t="shared" ca="1" si="1"/>
        <v/>
      </c>
      <c r="M7" s="43" t="str">
        <f t="shared" ca="1" si="2"/>
        <v/>
      </c>
      <c r="N7" s="18" t="str">
        <f t="shared" ca="1" si="3"/>
        <v/>
      </c>
      <c r="O7" s="20"/>
      <c r="R7" s="23">
        <f ca="1">R6+6</f>
        <v>43576</v>
      </c>
      <c r="U7" s="39" t="s">
        <v>19</v>
      </c>
      <c r="V7" s="18">
        <v>5</v>
      </c>
      <c r="X7" s="39" t="str">
        <f t="shared" ca="1" si="4"/>
        <v/>
      </c>
    </row>
    <row r="8" spans="1:36" x14ac:dyDescent="0.25">
      <c r="A8" s="20"/>
      <c r="B8" s="21" t="str">
        <f>IF($Q$9=0, "", "DUPLICATES")</f>
        <v/>
      </c>
      <c r="C8" s="21" t="str">
        <f>IF($AJ$8=0, "", "INCORRECT ENTRIES")</f>
        <v/>
      </c>
      <c r="D8" s="106" t="s">
        <v>89</v>
      </c>
      <c r="E8" s="20"/>
      <c r="F8" s="20"/>
      <c r="G8" s="20"/>
      <c r="H8" s="20"/>
      <c r="I8" s="20"/>
      <c r="J8" s="12">
        <v>5</v>
      </c>
      <c r="K8" s="15" t="str">
        <f t="shared" ca="1" si="0"/>
        <v/>
      </c>
      <c r="L8" s="90" t="str">
        <f t="shared" ca="1" si="1"/>
        <v/>
      </c>
      <c r="M8" s="43" t="str">
        <f t="shared" ca="1" si="2"/>
        <v/>
      </c>
      <c r="N8" s="18" t="str">
        <f t="shared" ca="1" si="3"/>
        <v/>
      </c>
      <c r="O8" s="20"/>
      <c r="U8" s="40" t="s">
        <v>20</v>
      </c>
      <c r="V8" s="19">
        <v>6</v>
      </c>
      <c r="X8" s="39" t="str">
        <f t="shared" ca="1" si="4"/>
        <v/>
      </c>
      <c r="AJ8" s="41">
        <f>COUNTIF($AJ$11:$AJ$1010, "X")</f>
        <v>0</v>
      </c>
    </row>
    <row r="9" spans="1:36" x14ac:dyDescent="0.25">
      <c r="A9" s="20"/>
      <c r="B9" s="8" t="s">
        <v>0</v>
      </c>
      <c r="C9" s="9" t="s">
        <v>68</v>
      </c>
      <c r="D9" s="9" t="s">
        <v>3</v>
      </c>
      <c r="E9" s="10" t="s">
        <v>1</v>
      </c>
      <c r="F9" s="20"/>
      <c r="G9" s="2" t="s">
        <v>88</v>
      </c>
      <c r="H9" s="3" t="s">
        <v>5</v>
      </c>
      <c r="I9" s="20"/>
      <c r="J9" s="12">
        <v>6</v>
      </c>
      <c r="K9" s="15" t="str">
        <f t="shared" ca="1" si="0"/>
        <v/>
      </c>
      <c r="L9" s="90" t="str">
        <f t="shared" ca="1" si="1"/>
        <v/>
      </c>
      <c r="M9" s="43" t="str">
        <f t="shared" ca="1" si="2"/>
        <v/>
      </c>
      <c r="N9" s="18" t="str">
        <f t="shared" ca="1" si="3"/>
        <v/>
      </c>
      <c r="O9" s="20"/>
      <c r="Q9" s="41">
        <f>COUNTIF($Q$11:$Q$1010, "X")</f>
        <v>0</v>
      </c>
      <c r="X9" s="39" t="str">
        <f t="shared" ca="1" si="4"/>
        <v/>
      </c>
      <c r="AH9" s="24" t="s">
        <v>65</v>
      </c>
    </row>
    <row r="10" spans="1:36" x14ac:dyDescent="0.25">
      <c r="A10" s="20"/>
      <c r="B10" s="47"/>
      <c r="C10" s="48"/>
      <c r="D10" s="48"/>
      <c r="E10" s="49"/>
      <c r="F10" s="20"/>
      <c r="G10" s="4"/>
      <c r="H10" s="5"/>
      <c r="I10" s="20"/>
      <c r="J10" s="12">
        <v>7</v>
      </c>
      <c r="K10" s="15" t="str">
        <f t="shared" ca="1" si="0"/>
        <v/>
      </c>
      <c r="L10" s="90" t="str">
        <f t="shared" ca="1" si="1"/>
        <v/>
      </c>
      <c r="M10" s="43" t="str">
        <f t="shared" ca="1" si="2"/>
        <v/>
      </c>
      <c r="N10" s="18" t="str">
        <f t="shared" ca="1" si="3"/>
        <v/>
      </c>
      <c r="O10" s="20"/>
      <c r="Q10" s="24" t="s">
        <v>10</v>
      </c>
      <c r="R10" s="24" t="s">
        <v>7</v>
      </c>
      <c r="S10" s="24" t="s">
        <v>4</v>
      </c>
      <c r="T10" s="24" t="s">
        <v>8</v>
      </c>
      <c r="U10" s="24" t="s">
        <v>9</v>
      </c>
      <c r="X10" s="39" t="str">
        <f t="shared" ca="1" si="4"/>
        <v/>
      </c>
      <c r="Z10" s="24" t="s">
        <v>26</v>
      </c>
      <c r="AA10" s="24" t="s">
        <v>4</v>
      </c>
      <c r="AC10" s="24" t="s">
        <v>37</v>
      </c>
      <c r="AD10" s="24" t="s">
        <v>38</v>
      </c>
      <c r="AF10" s="24" t="s">
        <v>39</v>
      </c>
      <c r="AH10" s="41"/>
      <c r="AJ10" s="24" t="s">
        <v>67</v>
      </c>
    </row>
    <row r="11" spans="1:36" x14ac:dyDescent="0.25">
      <c r="A11" s="20"/>
      <c r="B11" s="50"/>
      <c r="C11" s="82"/>
      <c r="D11" s="51"/>
      <c r="E11" s="52"/>
      <c r="F11" s="20"/>
      <c r="G11" s="31" t="str">
        <f ca="1">IF($R$4&gt;$R11, $T11, $R11)</f>
        <v/>
      </c>
      <c r="H11" s="17" t="str">
        <f>IF($E11="", "", IFERROR(YEARFRAC(DATE($E11, MONTH($D11), DAY($D11)), $G11), ""))</f>
        <v/>
      </c>
      <c r="I11" s="20"/>
      <c r="J11" s="12">
        <v>8</v>
      </c>
      <c r="K11" s="15" t="str">
        <f t="shared" ca="1" si="0"/>
        <v/>
      </c>
      <c r="L11" s="90" t="str">
        <f t="shared" ca="1" si="1"/>
        <v/>
      </c>
      <c r="M11" s="43" t="str">
        <f t="shared" ca="1" si="2"/>
        <v/>
      </c>
      <c r="N11" s="18" t="str">
        <f t="shared" ca="1" si="3"/>
        <v/>
      </c>
      <c r="O11" s="20"/>
      <c r="Q11" s="38" t="str">
        <f>IF($B11="", "", IF(COUNTIF($B$11:$B$1010, $B11)&gt;1, "X", ""))</f>
        <v/>
      </c>
      <c r="R11" s="28" t="str">
        <f>IF($D11="", "", DATE(YEAR($R$4), MONTH($D11), DAY($D11)))</f>
        <v/>
      </c>
      <c r="S11" s="35" t="str">
        <f>IF($E11="", "", IFERROR(YEARFRAC(DATE($E11, MONTH($D11), DAY($D11)), $R11), ""))</f>
        <v/>
      </c>
      <c r="T11" s="25" t="str">
        <f>IF($D11="", "", DATE(YEAR($R$4)+1, MONTH($D11), DAY($D11)))</f>
        <v/>
      </c>
      <c r="U11" s="38" t="str">
        <f ca="1">IF($G11="", "", COUNTIF($G$11:$G$1010, "&lt;"&amp;$G11)+1+COUNTIF($G$11:$G11, $G11)-1)</f>
        <v/>
      </c>
      <c r="X11" s="39" t="str">
        <f t="shared" ca="1" si="4"/>
        <v/>
      </c>
      <c r="Z11" s="28" t="str">
        <f>IF($R11="", "", DATE(YEAR(Calendar!$BA$5), MONTH($D11), DAY($D11)))</f>
        <v/>
      </c>
      <c r="AA11" s="35" t="str">
        <f>IF($E11="", "", IFERROR(YEARFRAC(DATE($E11, MONTH($D11), DAY($D11)), $Z11), ""))</f>
        <v/>
      </c>
      <c r="AC11" s="38" t="str">
        <f>IF($Z11="", "", IF(COUNTIF($Z$11:$Z11, $Z11)&gt;5, "X", COUNTIF($Z$11:$Z11, $Z11)))</f>
        <v/>
      </c>
      <c r="AD11" s="38" t="str">
        <f>IF($Z11="", "", $Z11+($AC11*0.1))</f>
        <v/>
      </c>
      <c r="AF11" s="28" t="str">
        <f>IF($AC11="X", $Z11, "")</f>
        <v/>
      </c>
      <c r="AH11" s="38" t="str">
        <f>IF('Intro &amp; Setup'!$U19="", "", 'Intro &amp; Setup'!$U19)</f>
        <v>Birthday</v>
      </c>
      <c r="AJ11" s="38" t="str">
        <f>IF($C11="", "", IF(COUNTIF($AH$11:$AH$20, $C11)=0, "X", ""))</f>
        <v/>
      </c>
    </row>
    <row r="12" spans="1:36" x14ac:dyDescent="0.25">
      <c r="A12" s="20"/>
      <c r="B12" s="53"/>
      <c r="C12" s="83"/>
      <c r="D12" s="54"/>
      <c r="E12" s="55"/>
      <c r="F12" s="20"/>
      <c r="G12" s="32" t="str">
        <f t="shared" ref="G12:G75" ca="1" si="5">IF($R$4&gt;$R12, $T12, $R12)</f>
        <v/>
      </c>
      <c r="H12" s="18" t="str">
        <f t="shared" ref="H12:H75" si="6">IF($E12="", "", IFERROR(YEARFRAC(DATE($E12, MONTH($D12), DAY($D12)), $G12), ""))</f>
        <v/>
      </c>
      <c r="I12" s="20"/>
      <c r="J12" s="12">
        <v>9</v>
      </c>
      <c r="K12" s="15" t="str">
        <f t="shared" ca="1" si="0"/>
        <v/>
      </c>
      <c r="L12" s="90" t="str">
        <f t="shared" ca="1" si="1"/>
        <v/>
      </c>
      <c r="M12" s="43" t="str">
        <f t="shared" ca="1" si="2"/>
        <v/>
      </c>
      <c r="N12" s="18" t="str">
        <f t="shared" ca="1" si="3"/>
        <v/>
      </c>
      <c r="O12" s="20"/>
      <c r="Q12" s="39" t="str">
        <f t="shared" ref="Q12:Q75" si="7">IF($B12="", "", IF(COUNTIF($B$11:$B$1010, $B12)&gt;1, "X", ""))</f>
        <v/>
      </c>
      <c r="R12" s="29" t="str">
        <f t="shared" ref="R12:R75" si="8">IF($D12="", "", DATE(YEAR($R$4), MONTH($D12), DAY($D12)))</f>
        <v/>
      </c>
      <c r="S12" s="36" t="str">
        <f t="shared" ref="S12:S75" si="9">IF($E12="", "", IFERROR(YEARFRAC(DATE($E12, MONTH($D12), DAY($D12)), $R12), ""))</f>
        <v/>
      </c>
      <c r="T12" s="26" t="str">
        <f t="shared" ref="T12:T75" si="10">IF($D12="", "", DATE(YEAR($R$4)+1, MONTH($D12), DAY($D12)))</f>
        <v/>
      </c>
      <c r="U12" s="39" t="str">
        <f ca="1">IF($G12="", "", COUNTIF($G$11:$G$1010, "&lt;"&amp;$G12)+1+COUNTIF($G$11:$G12, $G12)-1)</f>
        <v/>
      </c>
      <c r="X12" s="39" t="str">
        <f t="shared" ca="1" si="4"/>
        <v/>
      </c>
      <c r="Z12" s="29" t="str">
        <f>IF($R12="", "", DATE(YEAR(Calendar!$BA$5), MONTH($D12), DAY($D12)))</f>
        <v/>
      </c>
      <c r="AA12" s="36" t="str">
        <f t="shared" ref="AA12:AA75" si="11">IF($E12="", "", IFERROR(YEARFRAC(DATE($E12, MONTH($D12), DAY($D12)), $Z12), ""))</f>
        <v/>
      </c>
      <c r="AC12" s="39" t="str">
        <f>IF($Z12="", "", IF(COUNTIF($Z$11:$Z12, $Z12)&gt;5, "X", COUNTIF($Z$11:$Z12, $Z12)))</f>
        <v/>
      </c>
      <c r="AD12" s="39" t="str">
        <f t="shared" ref="AD12:AD75" si="12">IF($Z12="", "", $Z12+($AC12*0.1))</f>
        <v/>
      </c>
      <c r="AF12" s="29" t="str">
        <f t="shared" ref="AF12:AF75" si="13">IF($AC12="X", $Z12, "")</f>
        <v/>
      </c>
      <c r="AH12" s="39" t="str">
        <f>IF('Intro &amp; Setup'!$U20="", "", 'Intro &amp; Setup'!$U20)</f>
        <v>National Day</v>
      </c>
      <c r="AJ12" s="39" t="str">
        <f t="shared" ref="AJ12:AJ75" si="14">IF($C12="", "", IF(COUNTIF($AH$11:$AH$20, $C12)=0, "X", ""))</f>
        <v/>
      </c>
    </row>
    <row r="13" spans="1:36" x14ac:dyDescent="0.25">
      <c r="A13" s="20"/>
      <c r="B13" s="53"/>
      <c r="C13" s="83"/>
      <c r="D13" s="54"/>
      <c r="E13" s="55"/>
      <c r="F13" s="20"/>
      <c r="G13" s="32" t="str">
        <f t="shared" ca="1" si="5"/>
        <v/>
      </c>
      <c r="H13" s="18" t="str">
        <f t="shared" si="6"/>
        <v/>
      </c>
      <c r="I13" s="20"/>
      <c r="J13" s="12">
        <v>10</v>
      </c>
      <c r="K13" s="15" t="str">
        <f t="shared" ca="1" si="0"/>
        <v/>
      </c>
      <c r="L13" s="90" t="str">
        <f t="shared" ca="1" si="1"/>
        <v/>
      </c>
      <c r="M13" s="43" t="str">
        <f t="shared" ca="1" si="2"/>
        <v/>
      </c>
      <c r="N13" s="18" t="str">
        <f t="shared" ca="1" si="3"/>
        <v/>
      </c>
      <c r="O13" s="20"/>
      <c r="Q13" s="39" t="str">
        <f t="shared" si="7"/>
        <v/>
      </c>
      <c r="R13" s="29" t="str">
        <f t="shared" si="8"/>
        <v/>
      </c>
      <c r="S13" s="36" t="str">
        <f t="shared" si="9"/>
        <v/>
      </c>
      <c r="T13" s="26" t="str">
        <f t="shared" si="10"/>
        <v/>
      </c>
      <c r="U13" s="39" t="str">
        <f ca="1">IF($G13="", "", COUNTIF($G$11:$G$1010, "&lt;"&amp;$G13)+1+COUNTIF($G$11:$G13, $G13)-1)</f>
        <v/>
      </c>
      <c r="X13" s="39" t="str">
        <f t="shared" ca="1" si="4"/>
        <v/>
      </c>
      <c r="Z13" s="29" t="str">
        <f>IF($R13="", "", DATE(YEAR(Calendar!$BA$5), MONTH($D13), DAY($D13)))</f>
        <v/>
      </c>
      <c r="AA13" s="36" t="str">
        <f t="shared" si="11"/>
        <v/>
      </c>
      <c r="AC13" s="39" t="str">
        <f>IF($Z13="", "", IF(COUNTIF($Z$11:$Z13, $Z13)&gt;5, "X", COUNTIF($Z$11:$Z13, $Z13)))</f>
        <v/>
      </c>
      <c r="AD13" s="39" t="str">
        <f t="shared" si="12"/>
        <v/>
      </c>
      <c r="AF13" s="29" t="str">
        <f t="shared" si="13"/>
        <v/>
      </c>
      <c r="AH13" s="39" t="str">
        <f>IF('Intro &amp; Setup'!$U21="", "", 'Intro &amp; Setup'!$U21)</f>
        <v>Anniversary</v>
      </c>
      <c r="AJ13" s="39" t="str">
        <f t="shared" si="14"/>
        <v/>
      </c>
    </row>
    <row r="14" spans="1:36" x14ac:dyDescent="0.25">
      <c r="A14" s="20"/>
      <c r="B14" s="53"/>
      <c r="C14" s="83"/>
      <c r="D14" s="54"/>
      <c r="E14" s="55"/>
      <c r="F14" s="20"/>
      <c r="G14" s="32" t="str">
        <f t="shared" ca="1" si="5"/>
        <v/>
      </c>
      <c r="H14" s="18" t="str">
        <f t="shared" si="6"/>
        <v/>
      </c>
      <c r="I14" s="20"/>
      <c r="J14" s="12">
        <v>11</v>
      </c>
      <c r="K14" s="15" t="str">
        <f t="shared" ca="1" si="0"/>
        <v/>
      </c>
      <c r="L14" s="90" t="str">
        <f t="shared" ca="1" si="1"/>
        <v/>
      </c>
      <c r="M14" s="43" t="str">
        <f t="shared" ca="1" si="2"/>
        <v/>
      </c>
      <c r="N14" s="18" t="str">
        <f t="shared" ca="1" si="3"/>
        <v/>
      </c>
      <c r="O14" s="20"/>
      <c r="Q14" s="39" t="str">
        <f t="shared" si="7"/>
        <v/>
      </c>
      <c r="R14" s="29" t="str">
        <f t="shared" si="8"/>
        <v/>
      </c>
      <c r="S14" s="36" t="str">
        <f t="shared" si="9"/>
        <v/>
      </c>
      <c r="T14" s="26" t="str">
        <f t="shared" si="10"/>
        <v/>
      </c>
      <c r="U14" s="39" t="str">
        <f ca="1">IF($G14="", "", COUNTIF($G$11:$G$1010, "&lt;"&amp;$G14)+1+COUNTIF($G$11:$G14, $G14)-1)</f>
        <v/>
      </c>
      <c r="X14" s="39" t="str">
        <f t="shared" ca="1" si="4"/>
        <v/>
      </c>
      <c r="Z14" s="29" t="str">
        <f>IF($R14="", "", DATE(YEAR(Calendar!$BA$5), MONTH($D14), DAY($D14)))</f>
        <v/>
      </c>
      <c r="AA14" s="36" t="str">
        <f t="shared" si="11"/>
        <v/>
      </c>
      <c r="AC14" s="39" t="str">
        <f>IF($Z14="", "", IF(COUNTIF($Z$11:$Z14, $Z14)&gt;5, "X", COUNTIF($Z$11:$Z14, $Z14)))</f>
        <v/>
      </c>
      <c r="AD14" s="39" t="str">
        <f t="shared" si="12"/>
        <v/>
      </c>
      <c r="AF14" s="29" t="str">
        <f t="shared" si="13"/>
        <v/>
      </c>
      <c r="AH14" s="39" t="str">
        <f>IF('Intro &amp; Setup'!$U22="", "", 'Intro &amp; Setup'!$U22)</f>
        <v/>
      </c>
      <c r="AJ14" s="39" t="str">
        <f t="shared" si="14"/>
        <v/>
      </c>
    </row>
    <row r="15" spans="1:36" x14ac:dyDescent="0.25">
      <c r="A15" s="20"/>
      <c r="B15" s="53"/>
      <c r="C15" s="83"/>
      <c r="D15" s="54"/>
      <c r="E15" s="55"/>
      <c r="F15" s="20"/>
      <c r="G15" s="32" t="str">
        <f t="shared" ca="1" si="5"/>
        <v/>
      </c>
      <c r="H15" s="18" t="str">
        <f t="shared" si="6"/>
        <v/>
      </c>
      <c r="I15" s="20"/>
      <c r="J15" s="12">
        <v>12</v>
      </c>
      <c r="K15" s="15" t="str">
        <f t="shared" ca="1" si="0"/>
        <v/>
      </c>
      <c r="L15" s="90" t="str">
        <f t="shared" ca="1" si="1"/>
        <v/>
      </c>
      <c r="M15" s="43" t="str">
        <f t="shared" ca="1" si="2"/>
        <v/>
      </c>
      <c r="N15" s="18" t="str">
        <f t="shared" ca="1" si="3"/>
        <v/>
      </c>
      <c r="O15" s="20"/>
      <c r="Q15" s="39" t="str">
        <f t="shared" si="7"/>
        <v/>
      </c>
      <c r="R15" s="29" t="str">
        <f t="shared" si="8"/>
        <v/>
      </c>
      <c r="S15" s="36" t="str">
        <f t="shared" si="9"/>
        <v/>
      </c>
      <c r="T15" s="26" t="str">
        <f t="shared" si="10"/>
        <v/>
      </c>
      <c r="U15" s="39" t="str">
        <f ca="1">IF($G15="", "", COUNTIF($G$11:$G$1010, "&lt;"&amp;$G15)+1+COUNTIF($G$11:$G15, $G15)-1)</f>
        <v/>
      </c>
      <c r="X15" s="39" t="str">
        <f t="shared" ca="1" si="4"/>
        <v/>
      </c>
      <c r="Z15" s="29" t="str">
        <f>IF($R15="", "", DATE(YEAR(Calendar!$BA$5), MONTH($D15), DAY($D15)))</f>
        <v/>
      </c>
      <c r="AA15" s="36" t="str">
        <f t="shared" si="11"/>
        <v/>
      </c>
      <c r="AC15" s="39" t="str">
        <f>IF($Z15="", "", IF(COUNTIF($Z$11:$Z15, $Z15)&gt;5, "X", COUNTIF($Z$11:$Z15, $Z15)))</f>
        <v/>
      </c>
      <c r="AD15" s="39" t="str">
        <f t="shared" si="12"/>
        <v/>
      </c>
      <c r="AF15" s="29" t="str">
        <f t="shared" si="13"/>
        <v/>
      </c>
      <c r="AH15" s="39" t="str">
        <f>IF('Intro &amp; Setup'!$U23="", "", 'Intro &amp; Setup'!$U23)</f>
        <v/>
      </c>
      <c r="AJ15" s="39" t="str">
        <f t="shared" si="14"/>
        <v/>
      </c>
    </row>
    <row r="16" spans="1:36" x14ac:dyDescent="0.25">
      <c r="A16" s="20"/>
      <c r="B16" s="53"/>
      <c r="C16" s="83"/>
      <c r="D16" s="54"/>
      <c r="E16" s="55"/>
      <c r="F16" s="20"/>
      <c r="G16" s="32" t="str">
        <f t="shared" ca="1" si="5"/>
        <v/>
      </c>
      <c r="H16" s="18" t="str">
        <f t="shared" si="6"/>
        <v/>
      </c>
      <c r="I16" s="20"/>
      <c r="J16" s="12">
        <v>13</v>
      </c>
      <c r="K16" s="15" t="str">
        <f t="shared" ca="1" si="0"/>
        <v/>
      </c>
      <c r="L16" s="90" t="str">
        <f t="shared" ca="1" si="1"/>
        <v/>
      </c>
      <c r="M16" s="43" t="str">
        <f t="shared" ca="1" si="2"/>
        <v/>
      </c>
      <c r="N16" s="18" t="str">
        <f t="shared" ca="1" si="3"/>
        <v/>
      </c>
      <c r="O16" s="20"/>
      <c r="Q16" s="39" t="str">
        <f t="shared" si="7"/>
        <v/>
      </c>
      <c r="R16" s="29" t="str">
        <f t="shared" si="8"/>
        <v/>
      </c>
      <c r="S16" s="36" t="str">
        <f t="shared" si="9"/>
        <v/>
      </c>
      <c r="T16" s="26" t="str">
        <f t="shared" si="10"/>
        <v/>
      </c>
      <c r="U16" s="39" t="str">
        <f ca="1">IF($G16="", "", COUNTIF($G$11:$G$1010, "&lt;"&amp;$G16)+1+COUNTIF($G$11:$G16, $G16)-1)</f>
        <v/>
      </c>
      <c r="X16" s="39" t="str">
        <f t="shared" ca="1" si="4"/>
        <v/>
      </c>
      <c r="Z16" s="29" t="str">
        <f>IF($R16="", "", DATE(YEAR(Calendar!$BA$5), MONTH($D16), DAY($D16)))</f>
        <v/>
      </c>
      <c r="AA16" s="36" t="str">
        <f t="shared" si="11"/>
        <v/>
      </c>
      <c r="AC16" s="39" t="str">
        <f>IF($Z16="", "", IF(COUNTIF($Z$11:$Z16, $Z16)&gt;5, "X", COUNTIF($Z$11:$Z16, $Z16)))</f>
        <v/>
      </c>
      <c r="AD16" s="39" t="str">
        <f t="shared" si="12"/>
        <v/>
      </c>
      <c r="AF16" s="29" t="str">
        <f t="shared" si="13"/>
        <v/>
      </c>
      <c r="AH16" s="39" t="str">
        <f>IF('Intro &amp; Setup'!$U24="", "", 'Intro &amp; Setup'!$U24)</f>
        <v/>
      </c>
      <c r="AJ16" s="39" t="str">
        <f t="shared" si="14"/>
        <v/>
      </c>
    </row>
    <row r="17" spans="1:36" x14ac:dyDescent="0.25">
      <c r="A17" s="20"/>
      <c r="B17" s="53"/>
      <c r="C17" s="83"/>
      <c r="D17" s="54"/>
      <c r="E17" s="55"/>
      <c r="F17" s="20"/>
      <c r="G17" s="32" t="str">
        <f t="shared" ca="1" si="5"/>
        <v/>
      </c>
      <c r="H17" s="18" t="str">
        <f t="shared" si="6"/>
        <v/>
      </c>
      <c r="I17" s="20"/>
      <c r="J17" s="12">
        <v>14</v>
      </c>
      <c r="K17" s="15" t="str">
        <f t="shared" ca="1" si="0"/>
        <v/>
      </c>
      <c r="L17" s="90" t="str">
        <f t="shared" ca="1" si="1"/>
        <v/>
      </c>
      <c r="M17" s="43" t="str">
        <f t="shared" ca="1" si="2"/>
        <v/>
      </c>
      <c r="N17" s="18" t="str">
        <f t="shared" ca="1" si="3"/>
        <v/>
      </c>
      <c r="O17" s="20"/>
      <c r="Q17" s="39" t="str">
        <f t="shared" si="7"/>
        <v/>
      </c>
      <c r="R17" s="29" t="str">
        <f t="shared" si="8"/>
        <v/>
      </c>
      <c r="S17" s="36" t="str">
        <f t="shared" si="9"/>
        <v/>
      </c>
      <c r="T17" s="26" t="str">
        <f t="shared" si="10"/>
        <v/>
      </c>
      <c r="U17" s="39" t="str">
        <f ca="1">IF($G17="", "", COUNTIF($G$11:$G$1010, "&lt;"&amp;$G17)+1+COUNTIF($G$11:$G17, $G17)-1)</f>
        <v/>
      </c>
      <c r="X17" s="39" t="str">
        <f t="shared" ca="1" si="4"/>
        <v/>
      </c>
      <c r="Z17" s="29" t="str">
        <f>IF($R17="", "", DATE(YEAR(Calendar!$BA$5), MONTH($D17), DAY($D17)))</f>
        <v/>
      </c>
      <c r="AA17" s="36" t="str">
        <f t="shared" si="11"/>
        <v/>
      </c>
      <c r="AC17" s="39" t="str">
        <f>IF($Z17="", "", IF(COUNTIF($Z$11:$Z17, $Z17)&gt;5, "X", COUNTIF($Z$11:$Z17, $Z17)))</f>
        <v/>
      </c>
      <c r="AD17" s="39" t="str">
        <f t="shared" si="12"/>
        <v/>
      </c>
      <c r="AF17" s="29" t="str">
        <f t="shared" si="13"/>
        <v/>
      </c>
      <c r="AH17" s="39" t="str">
        <f>IF('Intro &amp; Setup'!$U25="", "", 'Intro &amp; Setup'!$U25)</f>
        <v/>
      </c>
      <c r="AJ17" s="39" t="str">
        <f t="shared" si="14"/>
        <v/>
      </c>
    </row>
    <row r="18" spans="1:36" x14ac:dyDescent="0.25">
      <c r="A18" s="20"/>
      <c r="B18" s="53"/>
      <c r="C18" s="83"/>
      <c r="D18" s="54"/>
      <c r="E18" s="55"/>
      <c r="F18" s="20"/>
      <c r="G18" s="32" t="str">
        <f t="shared" ca="1" si="5"/>
        <v/>
      </c>
      <c r="H18" s="18" t="str">
        <f t="shared" si="6"/>
        <v/>
      </c>
      <c r="I18" s="20"/>
      <c r="J18" s="12">
        <v>15</v>
      </c>
      <c r="K18" s="15" t="str">
        <f t="shared" ca="1" si="0"/>
        <v/>
      </c>
      <c r="L18" s="90" t="str">
        <f t="shared" ca="1" si="1"/>
        <v/>
      </c>
      <c r="M18" s="43" t="str">
        <f t="shared" ca="1" si="2"/>
        <v/>
      </c>
      <c r="N18" s="18" t="str">
        <f t="shared" ca="1" si="3"/>
        <v/>
      </c>
      <c r="O18" s="20"/>
      <c r="Q18" s="39" t="str">
        <f t="shared" si="7"/>
        <v/>
      </c>
      <c r="R18" s="29" t="str">
        <f t="shared" si="8"/>
        <v/>
      </c>
      <c r="S18" s="36" t="str">
        <f t="shared" si="9"/>
        <v/>
      </c>
      <c r="T18" s="26" t="str">
        <f t="shared" si="10"/>
        <v/>
      </c>
      <c r="U18" s="39" t="str">
        <f ca="1">IF($G18="", "", COUNTIF($G$11:$G$1010, "&lt;"&amp;$G18)+1+COUNTIF($G$11:$G18, $G18)-1)</f>
        <v/>
      </c>
      <c r="X18" s="39" t="str">
        <f t="shared" ca="1" si="4"/>
        <v/>
      </c>
      <c r="Z18" s="29" t="str">
        <f>IF($R18="", "", DATE(YEAR(Calendar!$BA$5), MONTH($D18), DAY($D18)))</f>
        <v/>
      </c>
      <c r="AA18" s="36" t="str">
        <f t="shared" si="11"/>
        <v/>
      </c>
      <c r="AC18" s="39" t="str">
        <f>IF($Z18="", "", IF(COUNTIF($Z$11:$Z18, $Z18)&gt;5, "X", COUNTIF($Z$11:$Z18, $Z18)))</f>
        <v/>
      </c>
      <c r="AD18" s="39" t="str">
        <f t="shared" si="12"/>
        <v/>
      </c>
      <c r="AF18" s="29" t="str">
        <f t="shared" si="13"/>
        <v/>
      </c>
      <c r="AH18" s="39" t="str">
        <f>IF('Intro &amp; Setup'!$U26="", "", 'Intro &amp; Setup'!$U26)</f>
        <v/>
      </c>
      <c r="AJ18" s="39" t="str">
        <f t="shared" si="14"/>
        <v/>
      </c>
    </row>
    <row r="19" spans="1:36" x14ac:dyDescent="0.25">
      <c r="A19" s="20"/>
      <c r="B19" s="53"/>
      <c r="C19" s="83"/>
      <c r="D19" s="54"/>
      <c r="E19" s="55"/>
      <c r="F19" s="20"/>
      <c r="G19" s="32" t="str">
        <f t="shared" ca="1" si="5"/>
        <v/>
      </c>
      <c r="H19" s="18" t="str">
        <f t="shared" si="6"/>
        <v/>
      </c>
      <c r="I19" s="20"/>
      <c r="J19" s="12">
        <v>16</v>
      </c>
      <c r="K19" s="15" t="str">
        <f t="shared" ca="1" si="0"/>
        <v/>
      </c>
      <c r="L19" s="90" t="str">
        <f t="shared" ca="1" si="1"/>
        <v/>
      </c>
      <c r="M19" s="43" t="str">
        <f t="shared" ca="1" si="2"/>
        <v/>
      </c>
      <c r="N19" s="18" t="str">
        <f t="shared" ca="1" si="3"/>
        <v/>
      </c>
      <c r="O19" s="20"/>
      <c r="Q19" s="39" t="str">
        <f t="shared" si="7"/>
        <v/>
      </c>
      <c r="R19" s="29" t="str">
        <f t="shared" si="8"/>
        <v/>
      </c>
      <c r="S19" s="36" t="str">
        <f t="shared" si="9"/>
        <v/>
      </c>
      <c r="T19" s="26" t="str">
        <f t="shared" si="10"/>
        <v/>
      </c>
      <c r="U19" s="39" t="str">
        <f ca="1">IF($G19="", "", COUNTIF($G$11:$G$1010, "&lt;"&amp;$G19)+1+COUNTIF($G$11:$G19, $G19)-1)</f>
        <v/>
      </c>
      <c r="X19" s="39" t="str">
        <f t="shared" ca="1" si="4"/>
        <v/>
      </c>
      <c r="Z19" s="29" t="str">
        <f>IF($R19="", "", DATE(YEAR(Calendar!$BA$5), MONTH($D19), DAY($D19)))</f>
        <v/>
      </c>
      <c r="AA19" s="36" t="str">
        <f t="shared" si="11"/>
        <v/>
      </c>
      <c r="AC19" s="39" t="str">
        <f>IF($Z19="", "", IF(COUNTIF($Z$11:$Z19, $Z19)&gt;5, "X", COUNTIF($Z$11:$Z19, $Z19)))</f>
        <v/>
      </c>
      <c r="AD19" s="39" t="str">
        <f t="shared" si="12"/>
        <v/>
      </c>
      <c r="AF19" s="29" t="str">
        <f t="shared" si="13"/>
        <v/>
      </c>
      <c r="AH19" s="39" t="str">
        <f>IF('Intro &amp; Setup'!$U27="", "", 'Intro &amp; Setup'!$U27)</f>
        <v/>
      </c>
      <c r="AJ19" s="39" t="str">
        <f t="shared" si="14"/>
        <v/>
      </c>
    </row>
    <row r="20" spans="1:36" x14ac:dyDescent="0.25">
      <c r="A20" s="20"/>
      <c r="B20" s="53"/>
      <c r="C20" s="83"/>
      <c r="D20" s="54"/>
      <c r="E20" s="55"/>
      <c r="F20" s="20"/>
      <c r="G20" s="32" t="str">
        <f t="shared" ca="1" si="5"/>
        <v/>
      </c>
      <c r="H20" s="18" t="str">
        <f t="shared" si="6"/>
        <v/>
      </c>
      <c r="I20" s="20"/>
      <c r="J20" s="12">
        <v>17</v>
      </c>
      <c r="K20" s="15" t="str">
        <f t="shared" ca="1" si="0"/>
        <v/>
      </c>
      <c r="L20" s="90" t="str">
        <f t="shared" ca="1" si="1"/>
        <v/>
      </c>
      <c r="M20" s="43" t="str">
        <f t="shared" ca="1" si="2"/>
        <v/>
      </c>
      <c r="N20" s="18" t="str">
        <f t="shared" ca="1" si="3"/>
        <v/>
      </c>
      <c r="O20" s="20"/>
      <c r="Q20" s="39" t="str">
        <f t="shared" si="7"/>
        <v/>
      </c>
      <c r="R20" s="29" t="str">
        <f t="shared" si="8"/>
        <v/>
      </c>
      <c r="S20" s="36" t="str">
        <f t="shared" si="9"/>
        <v/>
      </c>
      <c r="T20" s="26" t="str">
        <f t="shared" si="10"/>
        <v/>
      </c>
      <c r="U20" s="39" t="str">
        <f ca="1">IF($G20="", "", COUNTIF($G$11:$G$1010, "&lt;"&amp;$G20)+1+COUNTIF($G$11:$G20, $G20)-1)</f>
        <v/>
      </c>
      <c r="X20" s="39" t="str">
        <f t="shared" ca="1" si="4"/>
        <v/>
      </c>
      <c r="Z20" s="29" t="str">
        <f>IF($R20="", "", DATE(YEAR(Calendar!$BA$5), MONTH($D20), DAY($D20)))</f>
        <v/>
      </c>
      <c r="AA20" s="36" t="str">
        <f t="shared" si="11"/>
        <v/>
      </c>
      <c r="AC20" s="39" t="str">
        <f>IF($Z20="", "", IF(COUNTIF($Z$11:$Z20, $Z20)&gt;5, "X", COUNTIF($Z$11:$Z20, $Z20)))</f>
        <v/>
      </c>
      <c r="AD20" s="39" t="str">
        <f t="shared" si="12"/>
        <v/>
      </c>
      <c r="AF20" s="29" t="str">
        <f t="shared" si="13"/>
        <v/>
      </c>
      <c r="AH20" s="40" t="str">
        <f>IF('Intro &amp; Setup'!$U28="", "", 'Intro &amp; Setup'!$U28)</f>
        <v/>
      </c>
      <c r="AJ20" s="39" t="str">
        <f t="shared" si="14"/>
        <v/>
      </c>
    </row>
    <row r="21" spans="1:36" x14ac:dyDescent="0.25">
      <c r="A21" s="20"/>
      <c r="B21" s="247"/>
      <c r="C21" s="248"/>
      <c r="D21" s="249"/>
      <c r="E21" s="250"/>
      <c r="F21" s="20"/>
      <c r="G21" s="32" t="str">
        <f t="shared" ca="1" si="5"/>
        <v/>
      </c>
      <c r="H21" s="18" t="str">
        <f t="shared" si="6"/>
        <v/>
      </c>
      <c r="I21" s="20"/>
      <c r="J21" s="12">
        <v>18</v>
      </c>
      <c r="K21" s="15" t="str">
        <f t="shared" ca="1" si="0"/>
        <v/>
      </c>
      <c r="L21" s="90" t="str">
        <f t="shared" ca="1" si="1"/>
        <v/>
      </c>
      <c r="M21" s="43" t="str">
        <f t="shared" ca="1" si="2"/>
        <v/>
      </c>
      <c r="N21" s="18" t="str">
        <f t="shared" ca="1" si="3"/>
        <v/>
      </c>
      <c r="O21" s="20"/>
      <c r="Q21" s="39" t="str">
        <f t="shared" si="7"/>
        <v/>
      </c>
      <c r="R21" s="29" t="str">
        <f t="shared" si="8"/>
        <v/>
      </c>
      <c r="S21" s="36" t="str">
        <f t="shared" si="9"/>
        <v/>
      </c>
      <c r="T21" s="26" t="str">
        <f t="shared" si="10"/>
        <v/>
      </c>
      <c r="U21" s="39" t="str">
        <f ca="1">IF($G21="", "", COUNTIF($G$11:$G$1010, "&lt;"&amp;$G21)+1+COUNTIF($G$11:$G21, $G21)-1)</f>
        <v/>
      </c>
      <c r="X21" s="39" t="str">
        <f t="shared" ca="1" si="4"/>
        <v/>
      </c>
      <c r="Z21" s="29" t="str">
        <f>IF($R21="", "", DATE(YEAR(Calendar!$BA$5), MONTH($D21), DAY($D21)))</f>
        <v/>
      </c>
      <c r="AA21" s="36" t="str">
        <f t="shared" si="11"/>
        <v/>
      </c>
      <c r="AC21" s="39" t="str">
        <f>IF($Z21="", "", IF(COUNTIF($Z$11:$Z21, $Z21)&gt;5, "X", COUNTIF($Z$11:$Z21, $Z21)))</f>
        <v/>
      </c>
      <c r="AD21" s="39" t="str">
        <f t="shared" si="12"/>
        <v/>
      </c>
      <c r="AF21" s="29" t="str">
        <f t="shared" si="13"/>
        <v/>
      </c>
      <c r="AH21" s="68"/>
      <c r="AJ21" s="39" t="str">
        <f t="shared" si="14"/>
        <v/>
      </c>
    </row>
    <row r="22" spans="1:36" x14ac:dyDescent="0.25">
      <c r="A22" s="20"/>
      <c r="B22" s="251"/>
      <c r="C22" s="252"/>
      <c r="D22" s="253"/>
      <c r="E22" s="254"/>
      <c r="F22" s="20"/>
      <c r="G22" s="32" t="str">
        <f t="shared" ca="1" si="5"/>
        <v/>
      </c>
      <c r="H22" s="18" t="str">
        <f t="shared" si="6"/>
        <v/>
      </c>
      <c r="I22" s="20"/>
      <c r="J22" s="12">
        <v>19</v>
      </c>
      <c r="K22" s="15" t="str">
        <f t="shared" ca="1" si="0"/>
        <v/>
      </c>
      <c r="L22" s="90" t="str">
        <f t="shared" ca="1" si="1"/>
        <v/>
      </c>
      <c r="M22" s="43" t="str">
        <f t="shared" ca="1" si="2"/>
        <v/>
      </c>
      <c r="N22" s="18" t="str">
        <f t="shared" ca="1" si="3"/>
        <v/>
      </c>
      <c r="O22" s="20"/>
      <c r="Q22" s="39" t="str">
        <f t="shared" si="7"/>
        <v/>
      </c>
      <c r="R22" s="29" t="str">
        <f t="shared" si="8"/>
        <v/>
      </c>
      <c r="S22" s="36" t="str">
        <f t="shared" si="9"/>
        <v/>
      </c>
      <c r="T22" s="26" t="str">
        <f t="shared" si="10"/>
        <v/>
      </c>
      <c r="U22" s="39" t="str">
        <f ca="1">IF($G22="", "", COUNTIF($G$11:$G$1010, "&lt;"&amp;$G22)+1+COUNTIF($G$11:$G22, $G22)-1)</f>
        <v/>
      </c>
      <c r="X22" s="39" t="str">
        <f t="shared" ca="1" si="4"/>
        <v/>
      </c>
      <c r="Z22" s="29" t="str">
        <f>IF($R22="", "", DATE(YEAR(Calendar!$BA$5), MONTH($D22), DAY($D22)))</f>
        <v/>
      </c>
      <c r="AA22" s="36" t="str">
        <f t="shared" si="11"/>
        <v/>
      </c>
      <c r="AC22" s="39" t="str">
        <f>IF($Z22="", "", IF(COUNTIF($Z$11:$Z22, $Z22)&gt;5, "X", COUNTIF($Z$11:$Z22, $Z22)))</f>
        <v/>
      </c>
      <c r="AD22" s="39" t="str">
        <f t="shared" si="12"/>
        <v/>
      </c>
      <c r="AF22" s="29" t="str">
        <f t="shared" si="13"/>
        <v/>
      </c>
      <c r="AJ22" s="39" t="str">
        <f t="shared" si="14"/>
        <v/>
      </c>
    </row>
    <row r="23" spans="1:36" x14ac:dyDescent="0.25">
      <c r="A23" s="20"/>
      <c r="B23" s="251"/>
      <c r="C23" s="252"/>
      <c r="D23" s="253"/>
      <c r="E23" s="254"/>
      <c r="F23" s="20"/>
      <c r="G23" s="32" t="str">
        <f t="shared" ca="1" si="5"/>
        <v/>
      </c>
      <c r="H23" s="18" t="str">
        <f t="shared" si="6"/>
        <v/>
      </c>
      <c r="I23" s="20"/>
      <c r="J23" s="12">
        <v>20</v>
      </c>
      <c r="K23" s="15" t="str">
        <f t="shared" ca="1" si="0"/>
        <v/>
      </c>
      <c r="L23" s="90" t="str">
        <f t="shared" ca="1" si="1"/>
        <v/>
      </c>
      <c r="M23" s="43" t="str">
        <f t="shared" ca="1" si="2"/>
        <v/>
      </c>
      <c r="N23" s="18" t="str">
        <f t="shared" ca="1" si="3"/>
        <v/>
      </c>
      <c r="O23" s="20"/>
      <c r="Q23" s="39" t="str">
        <f t="shared" si="7"/>
        <v/>
      </c>
      <c r="R23" s="29" t="str">
        <f t="shared" si="8"/>
        <v/>
      </c>
      <c r="S23" s="36" t="str">
        <f t="shared" si="9"/>
        <v/>
      </c>
      <c r="T23" s="26" t="str">
        <f t="shared" si="10"/>
        <v/>
      </c>
      <c r="U23" s="39" t="str">
        <f ca="1">IF($G23="", "", COUNTIF($G$11:$G$1010, "&lt;"&amp;$G23)+1+COUNTIF($G$11:$G23, $G23)-1)</f>
        <v/>
      </c>
      <c r="X23" s="39" t="str">
        <f t="shared" ca="1" si="4"/>
        <v/>
      </c>
      <c r="Z23" s="29" t="str">
        <f>IF($R23="", "", DATE(YEAR(Calendar!$BA$5), MONTH($D23), DAY($D23)))</f>
        <v/>
      </c>
      <c r="AA23" s="36" t="str">
        <f t="shared" si="11"/>
        <v/>
      </c>
      <c r="AC23" s="39" t="str">
        <f>IF($Z23="", "", IF(COUNTIF($Z$11:$Z23, $Z23)&gt;5, "X", COUNTIF($Z$11:$Z23, $Z23)))</f>
        <v/>
      </c>
      <c r="AD23" s="39" t="str">
        <f t="shared" si="12"/>
        <v/>
      </c>
      <c r="AF23" s="29" t="str">
        <f t="shared" si="13"/>
        <v/>
      </c>
      <c r="AJ23" s="39" t="str">
        <f t="shared" si="14"/>
        <v/>
      </c>
    </row>
    <row r="24" spans="1:36" x14ac:dyDescent="0.25">
      <c r="A24" s="20"/>
      <c r="B24" s="251"/>
      <c r="C24" s="252"/>
      <c r="D24" s="253"/>
      <c r="E24" s="254"/>
      <c r="F24" s="20"/>
      <c r="G24" s="32" t="str">
        <f t="shared" ca="1" si="5"/>
        <v/>
      </c>
      <c r="H24" s="18" t="str">
        <f t="shared" si="6"/>
        <v/>
      </c>
      <c r="I24" s="20"/>
      <c r="J24" s="12">
        <v>21</v>
      </c>
      <c r="K24" s="15" t="str">
        <f t="shared" ca="1" si="0"/>
        <v/>
      </c>
      <c r="L24" s="90" t="str">
        <f t="shared" ca="1" si="1"/>
        <v/>
      </c>
      <c r="M24" s="43" t="str">
        <f t="shared" ca="1" si="2"/>
        <v/>
      </c>
      <c r="N24" s="18" t="str">
        <f t="shared" ca="1" si="3"/>
        <v/>
      </c>
      <c r="O24" s="20"/>
      <c r="Q24" s="39" t="str">
        <f t="shared" si="7"/>
        <v/>
      </c>
      <c r="R24" s="29" t="str">
        <f t="shared" si="8"/>
        <v/>
      </c>
      <c r="S24" s="36" t="str">
        <f t="shared" si="9"/>
        <v/>
      </c>
      <c r="T24" s="26" t="str">
        <f t="shared" si="10"/>
        <v/>
      </c>
      <c r="U24" s="39" t="str">
        <f ca="1">IF($G24="", "", COUNTIF($G$11:$G$1010, "&lt;"&amp;$G24)+1+COUNTIF($G$11:$G24, $G24)-1)</f>
        <v/>
      </c>
      <c r="X24" s="39" t="str">
        <f t="shared" ca="1" si="4"/>
        <v/>
      </c>
      <c r="Z24" s="29" t="str">
        <f>IF($R24="", "", DATE(YEAR(Calendar!$BA$5), MONTH($D24), DAY($D24)))</f>
        <v/>
      </c>
      <c r="AA24" s="36" t="str">
        <f t="shared" si="11"/>
        <v/>
      </c>
      <c r="AC24" s="39" t="str">
        <f>IF($Z24="", "", IF(COUNTIF($Z$11:$Z24, $Z24)&gt;5, "X", COUNTIF($Z$11:$Z24, $Z24)))</f>
        <v/>
      </c>
      <c r="AD24" s="39" t="str">
        <f t="shared" si="12"/>
        <v/>
      </c>
      <c r="AF24" s="29" t="str">
        <f t="shared" si="13"/>
        <v/>
      </c>
      <c r="AJ24" s="39" t="str">
        <f t="shared" si="14"/>
        <v/>
      </c>
    </row>
    <row r="25" spans="1:36" x14ac:dyDescent="0.25">
      <c r="A25" s="20"/>
      <c r="B25" s="251"/>
      <c r="C25" s="252"/>
      <c r="D25" s="253"/>
      <c r="E25" s="254"/>
      <c r="F25" s="20"/>
      <c r="G25" s="32" t="str">
        <f t="shared" ca="1" si="5"/>
        <v/>
      </c>
      <c r="H25" s="18" t="str">
        <f t="shared" si="6"/>
        <v/>
      </c>
      <c r="I25" s="20"/>
      <c r="J25" s="12">
        <v>22</v>
      </c>
      <c r="K25" s="15" t="str">
        <f t="shared" ca="1" si="0"/>
        <v/>
      </c>
      <c r="L25" s="90" t="str">
        <f t="shared" ca="1" si="1"/>
        <v/>
      </c>
      <c r="M25" s="43" t="str">
        <f t="shared" ca="1" si="2"/>
        <v/>
      </c>
      <c r="N25" s="18" t="str">
        <f t="shared" ca="1" si="3"/>
        <v/>
      </c>
      <c r="O25" s="20"/>
      <c r="Q25" s="39" t="str">
        <f t="shared" si="7"/>
        <v/>
      </c>
      <c r="R25" s="29" t="str">
        <f t="shared" si="8"/>
        <v/>
      </c>
      <c r="S25" s="36" t="str">
        <f t="shared" si="9"/>
        <v/>
      </c>
      <c r="T25" s="26" t="str">
        <f t="shared" si="10"/>
        <v/>
      </c>
      <c r="U25" s="39" t="str">
        <f ca="1">IF($G25="", "", COUNTIF($G$11:$G$1010, "&lt;"&amp;$G25)+1+COUNTIF($G$11:$G25, $G25)-1)</f>
        <v/>
      </c>
      <c r="X25" s="39" t="str">
        <f t="shared" ca="1" si="4"/>
        <v/>
      </c>
      <c r="Z25" s="29" t="str">
        <f>IF($R25="", "", DATE(YEAR(Calendar!$BA$5), MONTH($D25), DAY($D25)))</f>
        <v/>
      </c>
      <c r="AA25" s="36" t="str">
        <f t="shared" si="11"/>
        <v/>
      </c>
      <c r="AC25" s="39" t="str">
        <f>IF($Z25="", "", IF(COUNTIF($Z$11:$Z25, $Z25)&gt;5, "X", COUNTIF($Z$11:$Z25, $Z25)))</f>
        <v/>
      </c>
      <c r="AD25" s="39" t="str">
        <f t="shared" si="12"/>
        <v/>
      </c>
      <c r="AF25" s="29" t="str">
        <f t="shared" si="13"/>
        <v/>
      </c>
      <c r="AJ25" s="39" t="str">
        <f t="shared" si="14"/>
        <v/>
      </c>
    </row>
    <row r="26" spans="1:36" x14ac:dyDescent="0.25">
      <c r="A26" s="20"/>
      <c r="B26" s="251"/>
      <c r="C26" s="252"/>
      <c r="D26" s="253"/>
      <c r="E26" s="254"/>
      <c r="F26" s="20"/>
      <c r="G26" s="32" t="str">
        <f t="shared" ca="1" si="5"/>
        <v/>
      </c>
      <c r="H26" s="18" t="str">
        <f t="shared" si="6"/>
        <v/>
      </c>
      <c r="I26" s="20"/>
      <c r="J26" s="12">
        <v>23</v>
      </c>
      <c r="K26" s="15" t="str">
        <f t="shared" ca="1" si="0"/>
        <v/>
      </c>
      <c r="L26" s="90" t="str">
        <f t="shared" ca="1" si="1"/>
        <v/>
      </c>
      <c r="M26" s="43" t="str">
        <f t="shared" ca="1" si="2"/>
        <v/>
      </c>
      <c r="N26" s="18" t="str">
        <f t="shared" ca="1" si="3"/>
        <v/>
      </c>
      <c r="O26" s="20"/>
      <c r="Q26" s="39" t="str">
        <f t="shared" si="7"/>
        <v/>
      </c>
      <c r="R26" s="29" t="str">
        <f t="shared" si="8"/>
        <v/>
      </c>
      <c r="S26" s="36" t="str">
        <f t="shared" si="9"/>
        <v/>
      </c>
      <c r="T26" s="26" t="str">
        <f t="shared" si="10"/>
        <v/>
      </c>
      <c r="U26" s="39" t="str">
        <f ca="1">IF($G26="", "", COUNTIF($G$11:$G$1010, "&lt;"&amp;$G26)+1+COUNTIF($G$11:$G26, $G26)-1)</f>
        <v/>
      </c>
      <c r="X26" s="39" t="str">
        <f t="shared" ca="1" si="4"/>
        <v/>
      </c>
      <c r="Z26" s="29" t="str">
        <f>IF($R26="", "", DATE(YEAR(Calendar!$BA$5), MONTH($D26), DAY($D26)))</f>
        <v/>
      </c>
      <c r="AA26" s="36" t="str">
        <f t="shared" si="11"/>
        <v/>
      </c>
      <c r="AC26" s="39" t="str">
        <f>IF($Z26="", "", IF(COUNTIF($Z$11:$Z26, $Z26)&gt;5, "X", COUNTIF($Z$11:$Z26, $Z26)))</f>
        <v/>
      </c>
      <c r="AD26" s="39" t="str">
        <f t="shared" si="12"/>
        <v/>
      </c>
      <c r="AF26" s="29" t="str">
        <f t="shared" si="13"/>
        <v/>
      </c>
      <c r="AJ26" s="39" t="str">
        <f t="shared" si="14"/>
        <v/>
      </c>
    </row>
    <row r="27" spans="1:36" x14ac:dyDescent="0.25">
      <c r="A27" s="20"/>
      <c r="B27" s="251"/>
      <c r="C27" s="252"/>
      <c r="D27" s="253"/>
      <c r="E27" s="254"/>
      <c r="F27" s="20"/>
      <c r="G27" s="32" t="str">
        <f t="shared" ca="1" si="5"/>
        <v/>
      </c>
      <c r="H27" s="18" t="str">
        <f t="shared" si="6"/>
        <v/>
      </c>
      <c r="I27" s="20"/>
      <c r="J27" s="12">
        <v>24</v>
      </c>
      <c r="K27" s="15" t="str">
        <f t="shared" ca="1" si="0"/>
        <v/>
      </c>
      <c r="L27" s="90" t="str">
        <f t="shared" ca="1" si="1"/>
        <v/>
      </c>
      <c r="M27" s="43" t="str">
        <f t="shared" ca="1" si="2"/>
        <v/>
      </c>
      <c r="N27" s="18" t="str">
        <f t="shared" ca="1" si="3"/>
        <v/>
      </c>
      <c r="O27" s="20"/>
      <c r="Q27" s="39" t="str">
        <f t="shared" si="7"/>
        <v/>
      </c>
      <c r="R27" s="29" t="str">
        <f t="shared" si="8"/>
        <v/>
      </c>
      <c r="S27" s="36" t="str">
        <f t="shared" si="9"/>
        <v/>
      </c>
      <c r="T27" s="26" t="str">
        <f t="shared" si="10"/>
        <v/>
      </c>
      <c r="U27" s="39" t="str">
        <f ca="1">IF($G27="", "", COUNTIF($G$11:$G$1010, "&lt;"&amp;$G27)+1+COUNTIF($G$11:$G27, $G27)-1)</f>
        <v/>
      </c>
      <c r="X27" s="39" t="str">
        <f t="shared" ca="1" si="4"/>
        <v/>
      </c>
      <c r="Z27" s="29" t="str">
        <f>IF($R27="", "", DATE(YEAR(Calendar!$BA$5), MONTH($D27), DAY($D27)))</f>
        <v/>
      </c>
      <c r="AA27" s="36" t="str">
        <f t="shared" si="11"/>
        <v/>
      </c>
      <c r="AC27" s="39" t="str">
        <f>IF($Z27="", "", IF(COUNTIF($Z$11:$Z27, $Z27)&gt;5, "X", COUNTIF($Z$11:$Z27, $Z27)))</f>
        <v/>
      </c>
      <c r="AD27" s="39" t="str">
        <f t="shared" si="12"/>
        <v/>
      </c>
      <c r="AF27" s="29" t="str">
        <f t="shared" si="13"/>
        <v/>
      </c>
      <c r="AJ27" s="39" t="str">
        <f t="shared" si="14"/>
        <v/>
      </c>
    </row>
    <row r="28" spans="1:36" x14ac:dyDescent="0.25">
      <c r="A28" s="20"/>
      <c r="B28" s="251"/>
      <c r="C28" s="252"/>
      <c r="D28" s="253"/>
      <c r="E28" s="254"/>
      <c r="F28" s="20"/>
      <c r="G28" s="32" t="str">
        <f t="shared" ca="1" si="5"/>
        <v/>
      </c>
      <c r="H28" s="18" t="str">
        <f t="shared" si="6"/>
        <v/>
      </c>
      <c r="I28" s="20"/>
      <c r="J28" s="12">
        <v>25</v>
      </c>
      <c r="K28" s="15" t="str">
        <f t="shared" ca="1" si="0"/>
        <v/>
      </c>
      <c r="L28" s="90" t="str">
        <f t="shared" ca="1" si="1"/>
        <v/>
      </c>
      <c r="M28" s="43" t="str">
        <f t="shared" ca="1" si="2"/>
        <v/>
      </c>
      <c r="N28" s="18" t="str">
        <f t="shared" ca="1" si="3"/>
        <v/>
      </c>
      <c r="O28" s="20"/>
      <c r="Q28" s="39" t="str">
        <f t="shared" si="7"/>
        <v/>
      </c>
      <c r="R28" s="29" t="str">
        <f t="shared" si="8"/>
        <v/>
      </c>
      <c r="S28" s="36" t="str">
        <f t="shared" si="9"/>
        <v/>
      </c>
      <c r="T28" s="26" t="str">
        <f t="shared" si="10"/>
        <v/>
      </c>
      <c r="U28" s="39" t="str">
        <f ca="1">IF($G28="", "", COUNTIF($G$11:$G$1010, "&lt;"&amp;$G28)+1+COUNTIF($G$11:$G28, $G28)-1)</f>
        <v/>
      </c>
      <c r="X28" s="39" t="str">
        <f t="shared" ca="1" si="4"/>
        <v/>
      </c>
      <c r="Z28" s="29" t="str">
        <f>IF($R28="", "", DATE(YEAR(Calendar!$BA$5), MONTH($D28), DAY($D28)))</f>
        <v/>
      </c>
      <c r="AA28" s="36" t="str">
        <f t="shared" si="11"/>
        <v/>
      </c>
      <c r="AC28" s="39" t="str">
        <f>IF($Z28="", "", IF(COUNTIF($Z$11:$Z28, $Z28)&gt;5, "X", COUNTIF($Z$11:$Z28, $Z28)))</f>
        <v/>
      </c>
      <c r="AD28" s="39" t="str">
        <f t="shared" si="12"/>
        <v/>
      </c>
      <c r="AF28" s="29" t="str">
        <f t="shared" si="13"/>
        <v/>
      </c>
      <c r="AJ28" s="39" t="str">
        <f t="shared" si="14"/>
        <v/>
      </c>
    </row>
    <row r="29" spans="1:36" x14ac:dyDescent="0.25">
      <c r="A29" s="20"/>
      <c r="B29" s="251"/>
      <c r="C29" s="252"/>
      <c r="D29" s="253"/>
      <c r="E29" s="254"/>
      <c r="F29" s="20"/>
      <c r="G29" s="32" t="str">
        <f t="shared" ca="1" si="5"/>
        <v/>
      </c>
      <c r="H29" s="18" t="str">
        <f t="shared" si="6"/>
        <v/>
      </c>
      <c r="I29" s="20"/>
      <c r="J29" s="12">
        <v>26</v>
      </c>
      <c r="K29" s="15" t="str">
        <f t="shared" ca="1" si="0"/>
        <v/>
      </c>
      <c r="L29" s="90" t="str">
        <f t="shared" ca="1" si="1"/>
        <v/>
      </c>
      <c r="M29" s="43" t="str">
        <f t="shared" ca="1" si="2"/>
        <v/>
      </c>
      <c r="N29" s="18" t="str">
        <f t="shared" ca="1" si="3"/>
        <v/>
      </c>
      <c r="O29" s="20"/>
      <c r="Q29" s="39" t="str">
        <f t="shared" si="7"/>
        <v/>
      </c>
      <c r="R29" s="29" t="str">
        <f t="shared" si="8"/>
        <v/>
      </c>
      <c r="S29" s="36" t="str">
        <f t="shared" si="9"/>
        <v/>
      </c>
      <c r="T29" s="26" t="str">
        <f t="shared" si="10"/>
        <v/>
      </c>
      <c r="U29" s="39" t="str">
        <f ca="1">IF($G29="", "", COUNTIF($G$11:$G$1010, "&lt;"&amp;$G29)+1+COUNTIF($G$11:$G29, $G29)-1)</f>
        <v/>
      </c>
      <c r="X29" s="39" t="str">
        <f t="shared" ca="1" si="4"/>
        <v/>
      </c>
      <c r="Z29" s="29" t="str">
        <f>IF($R29="", "", DATE(YEAR(Calendar!$BA$5), MONTH($D29), DAY($D29)))</f>
        <v/>
      </c>
      <c r="AA29" s="36" t="str">
        <f t="shared" si="11"/>
        <v/>
      </c>
      <c r="AC29" s="39" t="str">
        <f>IF($Z29="", "", IF(COUNTIF($Z$11:$Z29, $Z29)&gt;5, "X", COUNTIF($Z$11:$Z29, $Z29)))</f>
        <v/>
      </c>
      <c r="AD29" s="39" t="str">
        <f t="shared" si="12"/>
        <v/>
      </c>
      <c r="AF29" s="29" t="str">
        <f t="shared" si="13"/>
        <v/>
      </c>
      <c r="AJ29" s="39" t="str">
        <f t="shared" si="14"/>
        <v/>
      </c>
    </row>
    <row r="30" spans="1:36" x14ac:dyDescent="0.25">
      <c r="A30" s="20"/>
      <c r="B30" s="251"/>
      <c r="C30" s="252"/>
      <c r="D30" s="253"/>
      <c r="E30" s="254"/>
      <c r="F30" s="20"/>
      <c r="G30" s="32" t="str">
        <f t="shared" ca="1" si="5"/>
        <v/>
      </c>
      <c r="H30" s="18" t="str">
        <f t="shared" si="6"/>
        <v/>
      </c>
      <c r="I30" s="20"/>
      <c r="J30" s="12">
        <v>27</v>
      </c>
      <c r="K30" s="15" t="str">
        <f t="shared" ca="1" si="0"/>
        <v/>
      </c>
      <c r="L30" s="90" t="str">
        <f t="shared" ca="1" si="1"/>
        <v/>
      </c>
      <c r="M30" s="43" t="str">
        <f t="shared" ca="1" si="2"/>
        <v/>
      </c>
      <c r="N30" s="18" t="str">
        <f t="shared" ca="1" si="3"/>
        <v/>
      </c>
      <c r="O30" s="20"/>
      <c r="Q30" s="39" t="str">
        <f t="shared" si="7"/>
        <v/>
      </c>
      <c r="R30" s="29" t="str">
        <f t="shared" si="8"/>
        <v/>
      </c>
      <c r="S30" s="36" t="str">
        <f t="shared" si="9"/>
        <v/>
      </c>
      <c r="T30" s="26" t="str">
        <f t="shared" si="10"/>
        <v/>
      </c>
      <c r="U30" s="39" t="str">
        <f ca="1">IF($G30="", "", COUNTIF($G$11:$G$1010, "&lt;"&amp;$G30)+1+COUNTIF($G$11:$G30, $G30)-1)</f>
        <v/>
      </c>
      <c r="X30" s="39" t="str">
        <f t="shared" ca="1" si="4"/>
        <v/>
      </c>
      <c r="Z30" s="29" t="str">
        <f>IF($R30="", "", DATE(YEAR(Calendar!$BA$5), MONTH($D30), DAY($D30)))</f>
        <v/>
      </c>
      <c r="AA30" s="36" t="str">
        <f t="shared" si="11"/>
        <v/>
      </c>
      <c r="AC30" s="39" t="str">
        <f>IF($Z30="", "", IF(COUNTIF($Z$11:$Z30, $Z30)&gt;5, "X", COUNTIF($Z$11:$Z30, $Z30)))</f>
        <v/>
      </c>
      <c r="AD30" s="39" t="str">
        <f t="shared" si="12"/>
        <v/>
      </c>
      <c r="AF30" s="29" t="str">
        <f t="shared" si="13"/>
        <v/>
      </c>
      <c r="AJ30" s="39" t="str">
        <f t="shared" si="14"/>
        <v/>
      </c>
    </row>
    <row r="31" spans="1:36" x14ac:dyDescent="0.25">
      <c r="A31" s="20"/>
      <c r="B31" s="251"/>
      <c r="C31" s="252"/>
      <c r="D31" s="253"/>
      <c r="E31" s="254"/>
      <c r="F31" s="20"/>
      <c r="G31" s="32" t="str">
        <f t="shared" ca="1" si="5"/>
        <v/>
      </c>
      <c r="H31" s="18" t="str">
        <f t="shared" si="6"/>
        <v/>
      </c>
      <c r="I31" s="20"/>
      <c r="J31" s="12">
        <v>28</v>
      </c>
      <c r="K31" s="15" t="str">
        <f t="shared" ca="1" si="0"/>
        <v/>
      </c>
      <c r="L31" s="90" t="str">
        <f t="shared" ca="1" si="1"/>
        <v/>
      </c>
      <c r="M31" s="43" t="str">
        <f t="shared" ca="1" si="2"/>
        <v/>
      </c>
      <c r="N31" s="18" t="str">
        <f t="shared" ca="1" si="3"/>
        <v/>
      </c>
      <c r="O31" s="20"/>
      <c r="Q31" s="39" t="str">
        <f t="shared" si="7"/>
        <v/>
      </c>
      <c r="R31" s="29" t="str">
        <f t="shared" si="8"/>
        <v/>
      </c>
      <c r="S31" s="36" t="str">
        <f t="shared" si="9"/>
        <v/>
      </c>
      <c r="T31" s="26" t="str">
        <f t="shared" si="10"/>
        <v/>
      </c>
      <c r="U31" s="39" t="str">
        <f ca="1">IF($G31="", "", COUNTIF($G$11:$G$1010, "&lt;"&amp;$G31)+1+COUNTIF($G$11:$G31, $G31)-1)</f>
        <v/>
      </c>
      <c r="X31" s="39" t="str">
        <f t="shared" ca="1" si="4"/>
        <v/>
      </c>
      <c r="Z31" s="29" t="str">
        <f>IF($R31="", "", DATE(YEAR(Calendar!$BA$5), MONTH($D31), DAY($D31)))</f>
        <v/>
      </c>
      <c r="AA31" s="36" t="str">
        <f t="shared" si="11"/>
        <v/>
      </c>
      <c r="AC31" s="39" t="str">
        <f>IF($Z31="", "", IF(COUNTIF($Z$11:$Z31, $Z31)&gt;5, "X", COUNTIF($Z$11:$Z31, $Z31)))</f>
        <v/>
      </c>
      <c r="AD31" s="39" t="str">
        <f t="shared" si="12"/>
        <v/>
      </c>
      <c r="AF31" s="29" t="str">
        <f t="shared" si="13"/>
        <v/>
      </c>
      <c r="AJ31" s="39" t="str">
        <f t="shared" si="14"/>
        <v/>
      </c>
    </row>
    <row r="32" spans="1:36" x14ac:dyDescent="0.25">
      <c r="A32" s="20"/>
      <c r="B32" s="251"/>
      <c r="C32" s="252"/>
      <c r="D32" s="253"/>
      <c r="E32" s="254"/>
      <c r="F32" s="20"/>
      <c r="G32" s="32" t="str">
        <f t="shared" ca="1" si="5"/>
        <v/>
      </c>
      <c r="H32" s="18" t="str">
        <f t="shared" si="6"/>
        <v/>
      </c>
      <c r="I32" s="20"/>
      <c r="J32" s="12">
        <v>29</v>
      </c>
      <c r="K32" s="15" t="str">
        <f t="shared" ca="1" si="0"/>
        <v/>
      </c>
      <c r="L32" s="90" t="str">
        <f t="shared" ca="1" si="1"/>
        <v/>
      </c>
      <c r="M32" s="43" t="str">
        <f t="shared" ca="1" si="2"/>
        <v/>
      </c>
      <c r="N32" s="18" t="str">
        <f t="shared" ca="1" si="3"/>
        <v/>
      </c>
      <c r="O32" s="20"/>
      <c r="Q32" s="39" t="str">
        <f t="shared" si="7"/>
        <v/>
      </c>
      <c r="R32" s="29" t="str">
        <f t="shared" si="8"/>
        <v/>
      </c>
      <c r="S32" s="36" t="str">
        <f t="shared" si="9"/>
        <v/>
      </c>
      <c r="T32" s="26" t="str">
        <f t="shared" si="10"/>
        <v/>
      </c>
      <c r="U32" s="39" t="str">
        <f ca="1">IF($G32="", "", COUNTIF($G$11:$G$1010, "&lt;"&amp;$G32)+1+COUNTIF($G$11:$G32, $G32)-1)</f>
        <v/>
      </c>
      <c r="X32" s="39" t="str">
        <f t="shared" ca="1" si="4"/>
        <v/>
      </c>
      <c r="Z32" s="29" t="str">
        <f>IF($R32="", "", DATE(YEAR(Calendar!$BA$5), MONTH($D32), DAY($D32)))</f>
        <v/>
      </c>
      <c r="AA32" s="36" t="str">
        <f t="shared" si="11"/>
        <v/>
      </c>
      <c r="AC32" s="39" t="str">
        <f>IF($Z32="", "", IF(COUNTIF($Z$11:$Z32, $Z32)&gt;5, "X", COUNTIF($Z$11:$Z32, $Z32)))</f>
        <v/>
      </c>
      <c r="AD32" s="39" t="str">
        <f t="shared" si="12"/>
        <v/>
      </c>
      <c r="AF32" s="29" t="str">
        <f t="shared" si="13"/>
        <v/>
      </c>
      <c r="AJ32" s="39" t="str">
        <f t="shared" si="14"/>
        <v/>
      </c>
    </row>
    <row r="33" spans="1:36" x14ac:dyDescent="0.25">
      <c r="A33" s="20"/>
      <c r="B33" s="251"/>
      <c r="C33" s="252"/>
      <c r="D33" s="253"/>
      <c r="E33" s="254"/>
      <c r="F33" s="20"/>
      <c r="G33" s="32" t="str">
        <f t="shared" ca="1" si="5"/>
        <v/>
      </c>
      <c r="H33" s="18" t="str">
        <f t="shared" si="6"/>
        <v/>
      </c>
      <c r="I33" s="20"/>
      <c r="J33" s="12">
        <v>30</v>
      </c>
      <c r="K33" s="15" t="str">
        <f t="shared" ca="1" si="0"/>
        <v/>
      </c>
      <c r="L33" s="90" t="str">
        <f t="shared" ca="1" si="1"/>
        <v/>
      </c>
      <c r="M33" s="43" t="str">
        <f t="shared" ca="1" si="2"/>
        <v/>
      </c>
      <c r="N33" s="18" t="str">
        <f t="shared" ca="1" si="3"/>
        <v/>
      </c>
      <c r="O33" s="20"/>
      <c r="Q33" s="39" t="str">
        <f t="shared" si="7"/>
        <v/>
      </c>
      <c r="R33" s="29" t="str">
        <f t="shared" si="8"/>
        <v/>
      </c>
      <c r="S33" s="36" t="str">
        <f t="shared" si="9"/>
        <v/>
      </c>
      <c r="T33" s="26" t="str">
        <f t="shared" si="10"/>
        <v/>
      </c>
      <c r="U33" s="39" t="str">
        <f ca="1">IF($G33="", "", COUNTIF($G$11:$G$1010, "&lt;"&amp;$G33)+1+COUNTIF($G$11:$G33, $G33)-1)</f>
        <v/>
      </c>
      <c r="X33" s="39" t="str">
        <f t="shared" ca="1" si="4"/>
        <v/>
      </c>
      <c r="Z33" s="29" t="str">
        <f>IF($R33="", "", DATE(YEAR(Calendar!$BA$5), MONTH($D33), DAY($D33)))</f>
        <v/>
      </c>
      <c r="AA33" s="36" t="str">
        <f t="shared" si="11"/>
        <v/>
      </c>
      <c r="AC33" s="39" t="str">
        <f>IF($Z33="", "", IF(COUNTIF($Z$11:$Z33, $Z33)&gt;5, "X", COUNTIF($Z$11:$Z33, $Z33)))</f>
        <v/>
      </c>
      <c r="AD33" s="39" t="str">
        <f t="shared" si="12"/>
        <v/>
      </c>
      <c r="AF33" s="29" t="str">
        <f t="shared" si="13"/>
        <v/>
      </c>
      <c r="AJ33" s="39" t="str">
        <f t="shared" si="14"/>
        <v/>
      </c>
    </row>
    <row r="34" spans="1:36" x14ac:dyDescent="0.25">
      <c r="A34" s="20"/>
      <c r="B34" s="251"/>
      <c r="C34" s="252"/>
      <c r="D34" s="253"/>
      <c r="E34" s="254"/>
      <c r="F34" s="20"/>
      <c r="G34" s="32" t="str">
        <f t="shared" ca="1" si="5"/>
        <v/>
      </c>
      <c r="H34" s="18" t="str">
        <f t="shared" si="6"/>
        <v/>
      </c>
      <c r="I34" s="20"/>
      <c r="J34" s="12">
        <v>31</v>
      </c>
      <c r="K34" s="15" t="str">
        <f t="shared" ca="1" si="0"/>
        <v/>
      </c>
      <c r="L34" s="90" t="str">
        <f t="shared" ca="1" si="1"/>
        <v/>
      </c>
      <c r="M34" s="43" t="str">
        <f t="shared" ca="1" si="2"/>
        <v/>
      </c>
      <c r="N34" s="18" t="str">
        <f t="shared" ca="1" si="3"/>
        <v/>
      </c>
      <c r="O34" s="20"/>
      <c r="Q34" s="39" t="str">
        <f t="shared" si="7"/>
        <v/>
      </c>
      <c r="R34" s="29" t="str">
        <f t="shared" si="8"/>
        <v/>
      </c>
      <c r="S34" s="36" t="str">
        <f t="shared" si="9"/>
        <v/>
      </c>
      <c r="T34" s="26" t="str">
        <f t="shared" si="10"/>
        <v/>
      </c>
      <c r="U34" s="39" t="str">
        <f ca="1">IF($G34="", "", COUNTIF($G$11:$G$1010, "&lt;"&amp;$G34)+1+COUNTIF($G$11:$G34, $G34)-1)</f>
        <v/>
      </c>
      <c r="X34" s="39" t="str">
        <f t="shared" ca="1" si="4"/>
        <v/>
      </c>
      <c r="Z34" s="29" t="str">
        <f>IF($R34="", "", DATE(YEAR(Calendar!$BA$5), MONTH($D34), DAY($D34)))</f>
        <v/>
      </c>
      <c r="AA34" s="36" t="str">
        <f t="shared" si="11"/>
        <v/>
      </c>
      <c r="AC34" s="39" t="str">
        <f>IF($Z34="", "", IF(COUNTIF($Z$11:$Z34, $Z34)&gt;5, "X", COUNTIF($Z$11:$Z34, $Z34)))</f>
        <v/>
      </c>
      <c r="AD34" s="39" t="str">
        <f t="shared" si="12"/>
        <v/>
      </c>
      <c r="AF34" s="29" t="str">
        <f t="shared" si="13"/>
        <v/>
      </c>
      <c r="AJ34" s="39" t="str">
        <f t="shared" si="14"/>
        <v/>
      </c>
    </row>
    <row r="35" spans="1:36" x14ac:dyDescent="0.25">
      <c r="A35" s="20"/>
      <c r="B35" s="251"/>
      <c r="C35" s="252"/>
      <c r="D35" s="253"/>
      <c r="E35" s="254"/>
      <c r="F35" s="20"/>
      <c r="G35" s="32" t="str">
        <f t="shared" ca="1" si="5"/>
        <v/>
      </c>
      <c r="H35" s="18" t="str">
        <f t="shared" si="6"/>
        <v/>
      </c>
      <c r="I35" s="20"/>
      <c r="J35" s="12">
        <v>32</v>
      </c>
      <c r="K35" s="15" t="str">
        <f t="shared" ca="1" si="0"/>
        <v/>
      </c>
      <c r="L35" s="90" t="str">
        <f t="shared" ca="1" si="1"/>
        <v/>
      </c>
      <c r="M35" s="43" t="str">
        <f t="shared" ca="1" si="2"/>
        <v/>
      </c>
      <c r="N35" s="18" t="str">
        <f t="shared" ca="1" si="3"/>
        <v/>
      </c>
      <c r="O35" s="20"/>
      <c r="Q35" s="39" t="str">
        <f t="shared" si="7"/>
        <v/>
      </c>
      <c r="R35" s="29" t="str">
        <f t="shared" si="8"/>
        <v/>
      </c>
      <c r="S35" s="36" t="str">
        <f t="shared" si="9"/>
        <v/>
      </c>
      <c r="T35" s="26" t="str">
        <f t="shared" si="10"/>
        <v/>
      </c>
      <c r="U35" s="39" t="str">
        <f ca="1">IF($G35="", "", COUNTIF($G$11:$G$1010, "&lt;"&amp;$G35)+1+COUNTIF($G$11:$G35, $G35)-1)</f>
        <v/>
      </c>
      <c r="X35" s="39" t="str">
        <f t="shared" ca="1" si="4"/>
        <v/>
      </c>
      <c r="Z35" s="29" t="str">
        <f>IF($R35="", "", DATE(YEAR(Calendar!$BA$5), MONTH($D35), DAY($D35)))</f>
        <v/>
      </c>
      <c r="AA35" s="36" t="str">
        <f t="shared" si="11"/>
        <v/>
      </c>
      <c r="AC35" s="39" t="str">
        <f>IF($Z35="", "", IF(COUNTIF($Z$11:$Z35, $Z35)&gt;5, "X", COUNTIF($Z$11:$Z35, $Z35)))</f>
        <v/>
      </c>
      <c r="AD35" s="39" t="str">
        <f t="shared" si="12"/>
        <v/>
      </c>
      <c r="AF35" s="29" t="str">
        <f t="shared" si="13"/>
        <v/>
      </c>
      <c r="AJ35" s="39" t="str">
        <f t="shared" si="14"/>
        <v/>
      </c>
    </row>
    <row r="36" spans="1:36" x14ac:dyDescent="0.25">
      <c r="A36" s="20"/>
      <c r="B36" s="251"/>
      <c r="C36" s="252"/>
      <c r="D36" s="253"/>
      <c r="E36" s="254"/>
      <c r="F36" s="20"/>
      <c r="G36" s="32" t="str">
        <f t="shared" ca="1" si="5"/>
        <v/>
      </c>
      <c r="H36" s="18" t="str">
        <f t="shared" si="6"/>
        <v/>
      </c>
      <c r="I36" s="20"/>
      <c r="J36" s="12">
        <v>33</v>
      </c>
      <c r="K36" s="15" t="str">
        <f t="shared" ca="1" si="0"/>
        <v/>
      </c>
      <c r="L36" s="90" t="str">
        <f t="shared" ca="1" si="1"/>
        <v/>
      </c>
      <c r="M36" s="43" t="str">
        <f t="shared" ca="1" si="2"/>
        <v/>
      </c>
      <c r="N36" s="18" t="str">
        <f t="shared" ca="1" si="3"/>
        <v/>
      </c>
      <c r="O36" s="20"/>
      <c r="Q36" s="39" t="str">
        <f t="shared" si="7"/>
        <v/>
      </c>
      <c r="R36" s="29" t="str">
        <f t="shared" si="8"/>
        <v/>
      </c>
      <c r="S36" s="36" t="str">
        <f t="shared" si="9"/>
        <v/>
      </c>
      <c r="T36" s="26" t="str">
        <f t="shared" si="10"/>
        <v/>
      </c>
      <c r="U36" s="39" t="str">
        <f ca="1">IF($G36="", "", COUNTIF($G$11:$G$1010, "&lt;"&amp;$G36)+1+COUNTIF($G$11:$G36, $G36)-1)</f>
        <v/>
      </c>
      <c r="X36" s="39" t="str">
        <f t="shared" ca="1" si="4"/>
        <v/>
      </c>
      <c r="Z36" s="29" t="str">
        <f>IF($R36="", "", DATE(YEAR(Calendar!$BA$5), MONTH($D36), DAY($D36)))</f>
        <v/>
      </c>
      <c r="AA36" s="36" t="str">
        <f t="shared" si="11"/>
        <v/>
      </c>
      <c r="AC36" s="39" t="str">
        <f>IF($Z36="", "", IF(COUNTIF($Z$11:$Z36, $Z36)&gt;5, "X", COUNTIF($Z$11:$Z36, $Z36)))</f>
        <v/>
      </c>
      <c r="AD36" s="39" t="str">
        <f t="shared" si="12"/>
        <v/>
      </c>
      <c r="AF36" s="29" t="str">
        <f t="shared" si="13"/>
        <v/>
      </c>
      <c r="AJ36" s="39" t="str">
        <f t="shared" si="14"/>
        <v/>
      </c>
    </row>
    <row r="37" spans="1:36" x14ac:dyDescent="0.25">
      <c r="A37" s="20"/>
      <c r="B37" s="251"/>
      <c r="C37" s="252"/>
      <c r="D37" s="253"/>
      <c r="E37" s="254"/>
      <c r="F37" s="20"/>
      <c r="G37" s="32" t="str">
        <f t="shared" ca="1" si="5"/>
        <v/>
      </c>
      <c r="H37" s="18" t="str">
        <f t="shared" si="6"/>
        <v/>
      </c>
      <c r="I37" s="20"/>
      <c r="J37" s="12">
        <v>34</v>
      </c>
      <c r="K37" s="15" t="str">
        <f t="shared" ca="1" si="0"/>
        <v/>
      </c>
      <c r="L37" s="90" t="str">
        <f t="shared" ca="1" si="1"/>
        <v/>
      </c>
      <c r="M37" s="43" t="str">
        <f t="shared" ca="1" si="2"/>
        <v/>
      </c>
      <c r="N37" s="18" t="str">
        <f t="shared" ca="1" si="3"/>
        <v/>
      </c>
      <c r="O37" s="20"/>
      <c r="Q37" s="39" t="str">
        <f t="shared" si="7"/>
        <v/>
      </c>
      <c r="R37" s="29" t="str">
        <f t="shared" si="8"/>
        <v/>
      </c>
      <c r="S37" s="36" t="str">
        <f t="shared" si="9"/>
        <v/>
      </c>
      <c r="T37" s="26" t="str">
        <f t="shared" si="10"/>
        <v/>
      </c>
      <c r="U37" s="39" t="str">
        <f ca="1">IF($G37="", "", COUNTIF($G$11:$G$1010, "&lt;"&amp;$G37)+1+COUNTIF($G$11:$G37, $G37)-1)</f>
        <v/>
      </c>
      <c r="X37" s="39" t="str">
        <f t="shared" ca="1" si="4"/>
        <v/>
      </c>
      <c r="Z37" s="29" t="str">
        <f>IF($R37="", "", DATE(YEAR(Calendar!$BA$5), MONTH($D37), DAY($D37)))</f>
        <v/>
      </c>
      <c r="AA37" s="36" t="str">
        <f t="shared" si="11"/>
        <v/>
      </c>
      <c r="AC37" s="39" t="str">
        <f>IF($Z37="", "", IF(COUNTIF($Z$11:$Z37, $Z37)&gt;5, "X", COUNTIF($Z$11:$Z37, $Z37)))</f>
        <v/>
      </c>
      <c r="AD37" s="39" t="str">
        <f t="shared" si="12"/>
        <v/>
      </c>
      <c r="AF37" s="29" t="str">
        <f t="shared" si="13"/>
        <v/>
      </c>
      <c r="AJ37" s="39" t="str">
        <f t="shared" si="14"/>
        <v/>
      </c>
    </row>
    <row r="38" spans="1:36" x14ac:dyDescent="0.25">
      <c r="A38" s="20"/>
      <c r="B38" s="251"/>
      <c r="C38" s="252"/>
      <c r="D38" s="253"/>
      <c r="E38" s="254"/>
      <c r="F38" s="20"/>
      <c r="G38" s="32" t="str">
        <f t="shared" ca="1" si="5"/>
        <v/>
      </c>
      <c r="H38" s="18" t="str">
        <f t="shared" si="6"/>
        <v/>
      </c>
      <c r="I38" s="20"/>
      <c r="J38" s="12">
        <v>35</v>
      </c>
      <c r="K38" s="15" t="str">
        <f t="shared" ca="1" si="0"/>
        <v/>
      </c>
      <c r="L38" s="90" t="str">
        <f t="shared" ca="1" si="1"/>
        <v/>
      </c>
      <c r="M38" s="43" t="str">
        <f t="shared" ca="1" si="2"/>
        <v/>
      </c>
      <c r="N38" s="18" t="str">
        <f t="shared" ca="1" si="3"/>
        <v/>
      </c>
      <c r="O38" s="20"/>
      <c r="Q38" s="39" t="str">
        <f t="shared" si="7"/>
        <v/>
      </c>
      <c r="R38" s="29" t="str">
        <f t="shared" si="8"/>
        <v/>
      </c>
      <c r="S38" s="36" t="str">
        <f t="shared" si="9"/>
        <v/>
      </c>
      <c r="T38" s="26" t="str">
        <f t="shared" si="10"/>
        <v/>
      </c>
      <c r="U38" s="39" t="str">
        <f ca="1">IF($G38="", "", COUNTIF($G$11:$G$1010, "&lt;"&amp;$G38)+1+COUNTIF($G$11:$G38, $G38)-1)</f>
        <v/>
      </c>
      <c r="X38" s="39" t="str">
        <f t="shared" ca="1" si="4"/>
        <v/>
      </c>
      <c r="Z38" s="29" t="str">
        <f>IF($R38="", "", DATE(YEAR(Calendar!$BA$5), MONTH($D38), DAY($D38)))</f>
        <v/>
      </c>
      <c r="AA38" s="36" t="str">
        <f t="shared" si="11"/>
        <v/>
      </c>
      <c r="AC38" s="39" t="str">
        <f>IF($Z38="", "", IF(COUNTIF($Z$11:$Z38, $Z38)&gt;5, "X", COUNTIF($Z$11:$Z38, $Z38)))</f>
        <v/>
      </c>
      <c r="AD38" s="39" t="str">
        <f t="shared" si="12"/>
        <v/>
      </c>
      <c r="AF38" s="29" t="str">
        <f t="shared" si="13"/>
        <v/>
      </c>
      <c r="AJ38" s="39" t="str">
        <f t="shared" si="14"/>
        <v/>
      </c>
    </row>
    <row r="39" spans="1:36" x14ac:dyDescent="0.25">
      <c r="A39" s="20"/>
      <c r="B39" s="251"/>
      <c r="C39" s="252"/>
      <c r="D39" s="253"/>
      <c r="E39" s="254"/>
      <c r="F39" s="20"/>
      <c r="G39" s="32" t="str">
        <f t="shared" ca="1" si="5"/>
        <v/>
      </c>
      <c r="H39" s="18" t="str">
        <f t="shared" si="6"/>
        <v/>
      </c>
      <c r="I39" s="20"/>
      <c r="J39" s="12">
        <v>36</v>
      </c>
      <c r="K39" s="15" t="str">
        <f t="shared" ca="1" si="0"/>
        <v/>
      </c>
      <c r="L39" s="90" t="str">
        <f t="shared" ca="1" si="1"/>
        <v/>
      </c>
      <c r="M39" s="43" t="str">
        <f t="shared" ca="1" si="2"/>
        <v/>
      </c>
      <c r="N39" s="18" t="str">
        <f t="shared" ca="1" si="3"/>
        <v/>
      </c>
      <c r="O39" s="20"/>
      <c r="Q39" s="39" t="str">
        <f t="shared" si="7"/>
        <v/>
      </c>
      <c r="R39" s="29" t="str">
        <f t="shared" si="8"/>
        <v/>
      </c>
      <c r="S39" s="36" t="str">
        <f t="shared" si="9"/>
        <v/>
      </c>
      <c r="T39" s="26" t="str">
        <f t="shared" si="10"/>
        <v/>
      </c>
      <c r="U39" s="39" t="str">
        <f ca="1">IF($G39="", "", COUNTIF($G$11:$G$1010, "&lt;"&amp;$G39)+1+COUNTIF($G$11:$G39, $G39)-1)</f>
        <v/>
      </c>
      <c r="X39" s="39" t="str">
        <f t="shared" ca="1" si="4"/>
        <v/>
      </c>
      <c r="Z39" s="29" t="str">
        <f>IF($R39="", "", DATE(YEAR(Calendar!$BA$5), MONTH($D39), DAY($D39)))</f>
        <v/>
      </c>
      <c r="AA39" s="36" t="str">
        <f t="shared" si="11"/>
        <v/>
      </c>
      <c r="AC39" s="39" t="str">
        <f>IF($Z39="", "", IF(COUNTIF($Z$11:$Z39, $Z39)&gt;5, "X", COUNTIF($Z$11:$Z39, $Z39)))</f>
        <v/>
      </c>
      <c r="AD39" s="39" t="str">
        <f t="shared" si="12"/>
        <v/>
      </c>
      <c r="AF39" s="29" t="str">
        <f t="shared" si="13"/>
        <v/>
      </c>
      <c r="AJ39" s="39" t="str">
        <f t="shared" si="14"/>
        <v/>
      </c>
    </row>
    <row r="40" spans="1:36" x14ac:dyDescent="0.25">
      <c r="A40" s="20"/>
      <c r="B40" s="251"/>
      <c r="C40" s="252"/>
      <c r="D40" s="253"/>
      <c r="E40" s="254"/>
      <c r="F40" s="20"/>
      <c r="G40" s="32" t="str">
        <f t="shared" ca="1" si="5"/>
        <v/>
      </c>
      <c r="H40" s="18" t="str">
        <f t="shared" si="6"/>
        <v/>
      </c>
      <c r="I40" s="20"/>
      <c r="J40" s="12">
        <v>37</v>
      </c>
      <c r="K40" s="15" t="str">
        <f t="shared" ca="1" si="0"/>
        <v/>
      </c>
      <c r="L40" s="90" t="str">
        <f t="shared" ca="1" si="1"/>
        <v/>
      </c>
      <c r="M40" s="43" t="str">
        <f t="shared" ca="1" si="2"/>
        <v/>
      </c>
      <c r="N40" s="18" t="str">
        <f t="shared" ca="1" si="3"/>
        <v/>
      </c>
      <c r="O40" s="20"/>
      <c r="Q40" s="39" t="str">
        <f t="shared" si="7"/>
        <v/>
      </c>
      <c r="R40" s="29" t="str">
        <f t="shared" si="8"/>
        <v/>
      </c>
      <c r="S40" s="36" t="str">
        <f t="shared" si="9"/>
        <v/>
      </c>
      <c r="T40" s="26" t="str">
        <f t="shared" si="10"/>
        <v/>
      </c>
      <c r="U40" s="39" t="str">
        <f ca="1">IF($G40="", "", COUNTIF($G$11:$G$1010, "&lt;"&amp;$G40)+1+COUNTIF($G$11:$G40, $G40)-1)</f>
        <v/>
      </c>
      <c r="X40" s="39" t="str">
        <f t="shared" ca="1" si="4"/>
        <v/>
      </c>
      <c r="Z40" s="29" t="str">
        <f>IF($R40="", "", DATE(YEAR(Calendar!$BA$5), MONTH($D40), DAY($D40)))</f>
        <v/>
      </c>
      <c r="AA40" s="36" t="str">
        <f t="shared" si="11"/>
        <v/>
      </c>
      <c r="AC40" s="39" t="str">
        <f>IF($Z40="", "", IF(COUNTIF($Z$11:$Z40, $Z40)&gt;5, "X", COUNTIF($Z$11:$Z40, $Z40)))</f>
        <v/>
      </c>
      <c r="AD40" s="39" t="str">
        <f t="shared" si="12"/>
        <v/>
      </c>
      <c r="AF40" s="29" t="str">
        <f t="shared" si="13"/>
        <v/>
      </c>
      <c r="AJ40" s="39" t="str">
        <f t="shared" si="14"/>
        <v/>
      </c>
    </row>
    <row r="41" spans="1:36" x14ac:dyDescent="0.25">
      <c r="A41" s="20"/>
      <c r="B41" s="251"/>
      <c r="C41" s="252"/>
      <c r="D41" s="253"/>
      <c r="E41" s="254"/>
      <c r="F41" s="20"/>
      <c r="G41" s="32" t="str">
        <f t="shared" ca="1" si="5"/>
        <v/>
      </c>
      <c r="H41" s="18" t="str">
        <f t="shared" si="6"/>
        <v/>
      </c>
      <c r="I41" s="20"/>
      <c r="J41" s="12">
        <v>38</v>
      </c>
      <c r="K41" s="15" t="str">
        <f t="shared" ca="1" si="0"/>
        <v/>
      </c>
      <c r="L41" s="90" t="str">
        <f t="shared" ca="1" si="1"/>
        <v/>
      </c>
      <c r="M41" s="43" t="str">
        <f t="shared" ca="1" si="2"/>
        <v/>
      </c>
      <c r="N41" s="18" t="str">
        <f t="shared" ca="1" si="3"/>
        <v/>
      </c>
      <c r="O41" s="20"/>
      <c r="Q41" s="39" t="str">
        <f t="shared" si="7"/>
        <v/>
      </c>
      <c r="R41" s="29" t="str">
        <f t="shared" si="8"/>
        <v/>
      </c>
      <c r="S41" s="36" t="str">
        <f t="shared" si="9"/>
        <v/>
      </c>
      <c r="T41" s="26" t="str">
        <f t="shared" si="10"/>
        <v/>
      </c>
      <c r="U41" s="39" t="str">
        <f ca="1">IF($G41="", "", COUNTIF($G$11:$G$1010, "&lt;"&amp;$G41)+1+COUNTIF($G$11:$G41, $G41)-1)</f>
        <v/>
      </c>
      <c r="X41" s="39" t="str">
        <f t="shared" ca="1" si="4"/>
        <v/>
      </c>
      <c r="Z41" s="29" t="str">
        <f>IF($R41="", "", DATE(YEAR(Calendar!$BA$5), MONTH($D41), DAY($D41)))</f>
        <v/>
      </c>
      <c r="AA41" s="36" t="str">
        <f t="shared" si="11"/>
        <v/>
      </c>
      <c r="AC41" s="39" t="str">
        <f>IF($Z41="", "", IF(COUNTIF($Z$11:$Z41, $Z41)&gt;5, "X", COUNTIF($Z$11:$Z41, $Z41)))</f>
        <v/>
      </c>
      <c r="AD41" s="39" t="str">
        <f t="shared" si="12"/>
        <v/>
      </c>
      <c r="AF41" s="29" t="str">
        <f t="shared" si="13"/>
        <v/>
      </c>
      <c r="AJ41" s="39" t="str">
        <f t="shared" si="14"/>
        <v/>
      </c>
    </row>
    <row r="42" spans="1:36" x14ac:dyDescent="0.25">
      <c r="A42" s="20"/>
      <c r="B42" s="251"/>
      <c r="C42" s="252"/>
      <c r="D42" s="253"/>
      <c r="E42" s="254"/>
      <c r="F42" s="20"/>
      <c r="G42" s="32" t="str">
        <f t="shared" ca="1" si="5"/>
        <v/>
      </c>
      <c r="H42" s="18" t="str">
        <f t="shared" si="6"/>
        <v/>
      </c>
      <c r="I42" s="20"/>
      <c r="J42" s="12">
        <v>39</v>
      </c>
      <c r="K42" s="15" t="str">
        <f t="shared" ca="1" si="0"/>
        <v/>
      </c>
      <c r="L42" s="90" t="str">
        <f t="shared" ca="1" si="1"/>
        <v/>
      </c>
      <c r="M42" s="43" t="str">
        <f t="shared" ca="1" si="2"/>
        <v/>
      </c>
      <c r="N42" s="18" t="str">
        <f t="shared" ca="1" si="3"/>
        <v/>
      </c>
      <c r="O42" s="20"/>
      <c r="Q42" s="39" t="str">
        <f t="shared" si="7"/>
        <v/>
      </c>
      <c r="R42" s="29" t="str">
        <f t="shared" si="8"/>
        <v/>
      </c>
      <c r="S42" s="36" t="str">
        <f t="shared" si="9"/>
        <v/>
      </c>
      <c r="T42" s="26" t="str">
        <f t="shared" si="10"/>
        <v/>
      </c>
      <c r="U42" s="39" t="str">
        <f ca="1">IF($G42="", "", COUNTIF($G$11:$G$1010, "&lt;"&amp;$G42)+1+COUNTIF($G$11:$G42, $G42)-1)</f>
        <v/>
      </c>
      <c r="X42" s="39" t="str">
        <f t="shared" ca="1" si="4"/>
        <v/>
      </c>
      <c r="Z42" s="29" t="str">
        <f>IF($R42="", "", DATE(YEAR(Calendar!$BA$5), MONTH($D42), DAY($D42)))</f>
        <v/>
      </c>
      <c r="AA42" s="36" t="str">
        <f t="shared" si="11"/>
        <v/>
      </c>
      <c r="AC42" s="39" t="str">
        <f>IF($Z42="", "", IF(COUNTIF($Z$11:$Z42, $Z42)&gt;5, "X", COUNTIF($Z$11:$Z42, $Z42)))</f>
        <v/>
      </c>
      <c r="AD42" s="39" t="str">
        <f t="shared" si="12"/>
        <v/>
      </c>
      <c r="AF42" s="29" t="str">
        <f t="shared" si="13"/>
        <v/>
      </c>
      <c r="AJ42" s="39" t="str">
        <f t="shared" si="14"/>
        <v/>
      </c>
    </row>
    <row r="43" spans="1:36" x14ac:dyDescent="0.25">
      <c r="A43" s="20"/>
      <c r="B43" s="251"/>
      <c r="C43" s="252"/>
      <c r="D43" s="253"/>
      <c r="E43" s="254"/>
      <c r="F43" s="20"/>
      <c r="G43" s="32" t="str">
        <f t="shared" ca="1" si="5"/>
        <v/>
      </c>
      <c r="H43" s="18" t="str">
        <f t="shared" si="6"/>
        <v/>
      </c>
      <c r="I43" s="20"/>
      <c r="J43" s="12">
        <v>40</v>
      </c>
      <c r="K43" s="15" t="str">
        <f t="shared" ca="1" si="0"/>
        <v/>
      </c>
      <c r="L43" s="90" t="str">
        <f t="shared" ca="1" si="1"/>
        <v/>
      </c>
      <c r="M43" s="43" t="str">
        <f t="shared" ca="1" si="2"/>
        <v/>
      </c>
      <c r="N43" s="18" t="str">
        <f t="shared" ca="1" si="3"/>
        <v/>
      </c>
      <c r="O43" s="20"/>
      <c r="Q43" s="39" t="str">
        <f t="shared" si="7"/>
        <v/>
      </c>
      <c r="R43" s="29" t="str">
        <f t="shared" si="8"/>
        <v/>
      </c>
      <c r="S43" s="36" t="str">
        <f t="shared" si="9"/>
        <v/>
      </c>
      <c r="T43" s="26" t="str">
        <f t="shared" si="10"/>
        <v/>
      </c>
      <c r="U43" s="39" t="str">
        <f ca="1">IF($G43="", "", COUNTIF($G$11:$G$1010, "&lt;"&amp;$G43)+1+COUNTIF($G$11:$G43, $G43)-1)</f>
        <v/>
      </c>
      <c r="X43" s="39" t="str">
        <f t="shared" ca="1" si="4"/>
        <v/>
      </c>
      <c r="Z43" s="29" t="str">
        <f>IF($R43="", "", DATE(YEAR(Calendar!$BA$5), MONTH($D43), DAY($D43)))</f>
        <v/>
      </c>
      <c r="AA43" s="36" t="str">
        <f t="shared" si="11"/>
        <v/>
      </c>
      <c r="AC43" s="39" t="str">
        <f>IF($Z43="", "", IF(COUNTIF($Z$11:$Z43, $Z43)&gt;5, "X", COUNTIF($Z$11:$Z43, $Z43)))</f>
        <v/>
      </c>
      <c r="AD43" s="39" t="str">
        <f t="shared" si="12"/>
        <v/>
      </c>
      <c r="AF43" s="29" t="str">
        <f t="shared" si="13"/>
        <v/>
      </c>
      <c r="AJ43" s="39" t="str">
        <f t="shared" si="14"/>
        <v/>
      </c>
    </row>
    <row r="44" spans="1:36" x14ac:dyDescent="0.25">
      <c r="A44" s="20"/>
      <c r="B44" s="251"/>
      <c r="C44" s="252"/>
      <c r="D44" s="253"/>
      <c r="E44" s="254"/>
      <c r="F44" s="20"/>
      <c r="G44" s="32" t="str">
        <f t="shared" ca="1" si="5"/>
        <v/>
      </c>
      <c r="H44" s="18" t="str">
        <f t="shared" si="6"/>
        <v/>
      </c>
      <c r="I44" s="20"/>
      <c r="J44" s="12">
        <v>41</v>
      </c>
      <c r="K44" s="15" t="str">
        <f t="shared" ca="1" si="0"/>
        <v/>
      </c>
      <c r="L44" s="90" t="str">
        <f t="shared" ca="1" si="1"/>
        <v/>
      </c>
      <c r="M44" s="43" t="str">
        <f t="shared" ca="1" si="2"/>
        <v/>
      </c>
      <c r="N44" s="18" t="str">
        <f t="shared" ca="1" si="3"/>
        <v/>
      </c>
      <c r="O44" s="20"/>
      <c r="Q44" s="39" t="str">
        <f t="shared" si="7"/>
        <v/>
      </c>
      <c r="R44" s="29" t="str">
        <f t="shared" si="8"/>
        <v/>
      </c>
      <c r="S44" s="36" t="str">
        <f t="shared" si="9"/>
        <v/>
      </c>
      <c r="T44" s="26" t="str">
        <f t="shared" si="10"/>
        <v/>
      </c>
      <c r="U44" s="39" t="str">
        <f ca="1">IF($G44="", "", COUNTIF($G$11:$G$1010, "&lt;"&amp;$G44)+1+COUNTIF($G$11:$G44, $G44)-1)</f>
        <v/>
      </c>
      <c r="X44" s="39" t="str">
        <f t="shared" ca="1" si="4"/>
        <v/>
      </c>
      <c r="Z44" s="29" t="str">
        <f>IF($R44="", "", DATE(YEAR(Calendar!$BA$5), MONTH($D44), DAY($D44)))</f>
        <v/>
      </c>
      <c r="AA44" s="36" t="str">
        <f t="shared" si="11"/>
        <v/>
      </c>
      <c r="AC44" s="39" t="str">
        <f>IF($Z44="", "", IF(COUNTIF($Z$11:$Z44, $Z44)&gt;5, "X", COUNTIF($Z$11:$Z44, $Z44)))</f>
        <v/>
      </c>
      <c r="AD44" s="39" t="str">
        <f t="shared" si="12"/>
        <v/>
      </c>
      <c r="AF44" s="29" t="str">
        <f t="shared" si="13"/>
        <v/>
      </c>
      <c r="AJ44" s="39" t="str">
        <f t="shared" si="14"/>
        <v/>
      </c>
    </row>
    <row r="45" spans="1:36" x14ac:dyDescent="0.25">
      <c r="A45" s="20"/>
      <c r="B45" s="251"/>
      <c r="C45" s="252"/>
      <c r="D45" s="253"/>
      <c r="E45" s="254"/>
      <c r="F45" s="20"/>
      <c r="G45" s="32" t="str">
        <f t="shared" ca="1" si="5"/>
        <v/>
      </c>
      <c r="H45" s="18" t="str">
        <f t="shared" si="6"/>
        <v/>
      </c>
      <c r="I45" s="20"/>
      <c r="J45" s="12">
        <v>42</v>
      </c>
      <c r="K45" s="15" t="str">
        <f t="shared" ca="1" si="0"/>
        <v/>
      </c>
      <c r="L45" s="90" t="str">
        <f t="shared" ca="1" si="1"/>
        <v/>
      </c>
      <c r="M45" s="43" t="str">
        <f t="shared" ca="1" si="2"/>
        <v/>
      </c>
      <c r="N45" s="18" t="str">
        <f t="shared" ca="1" si="3"/>
        <v/>
      </c>
      <c r="O45" s="20"/>
      <c r="Q45" s="39" t="str">
        <f t="shared" si="7"/>
        <v/>
      </c>
      <c r="R45" s="29" t="str">
        <f t="shared" si="8"/>
        <v/>
      </c>
      <c r="S45" s="36" t="str">
        <f t="shared" si="9"/>
        <v/>
      </c>
      <c r="T45" s="26" t="str">
        <f t="shared" si="10"/>
        <v/>
      </c>
      <c r="U45" s="39" t="str">
        <f ca="1">IF($G45="", "", COUNTIF($G$11:$G$1010, "&lt;"&amp;$G45)+1+COUNTIF($G$11:$G45, $G45)-1)</f>
        <v/>
      </c>
      <c r="X45" s="39" t="str">
        <f t="shared" ca="1" si="4"/>
        <v/>
      </c>
      <c r="Z45" s="29" t="str">
        <f>IF($R45="", "", DATE(YEAR(Calendar!$BA$5), MONTH($D45), DAY($D45)))</f>
        <v/>
      </c>
      <c r="AA45" s="36" t="str">
        <f t="shared" si="11"/>
        <v/>
      </c>
      <c r="AC45" s="39" t="str">
        <f>IF($Z45="", "", IF(COUNTIF($Z$11:$Z45, $Z45)&gt;5, "X", COUNTIF($Z$11:$Z45, $Z45)))</f>
        <v/>
      </c>
      <c r="AD45" s="39" t="str">
        <f t="shared" si="12"/>
        <v/>
      </c>
      <c r="AF45" s="29" t="str">
        <f t="shared" si="13"/>
        <v/>
      </c>
      <c r="AJ45" s="39" t="str">
        <f t="shared" si="14"/>
        <v/>
      </c>
    </row>
    <row r="46" spans="1:36" x14ac:dyDescent="0.25">
      <c r="A46" s="20"/>
      <c r="B46" s="251"/>
      <c r="C46" s="252"/>
      <c r="D46" s="253"/>
      <c r="E46" s="254"/>
      <c r="F46" s="20"/>
      <c r="G46" s="32" t="str">
        <f t="shared" ca="1" si="5"/>
        <v/>
      </c>
      <c r="H46" s="18" t="str">
        <f t="shared" si="6"/>
        <v/>
      </c>
      <c r="I46" s="20"/>
      <c r="J46" s="12">
        <v>43</v>
      </c>
      <c r="K46" s="15" t="str">
        <f t="shared" ca="1" si="0"/>
        <v/>
      </c>
      <c r="L46" s="90" t="str">
        <f t="shared" ca="1" si="1"/>
        <v/>
      </c>
      <c r="M46" s="43" t="str">
        <f t="shared" ca="1" si="2"/>
        <v/>
      </c>
      <c r="N46" s="18" t="str">
        <f t="shared" ca="1" si="3"/>
        <v/>
      </c>
      <c r="O46" s="20"/>
      <c r="Q46" s="39" t="str">
        <f t="shared" si="7"/>
        <v/>
      </c>
      <c r="R46" s="29" t="str">
        <f t="shared" si="8"/>
        <v/>
      </c>
      <c r="S46" s="36" t="str">
        <f t="shared" si="9"/>
        <v/>
      </c>
      <c r="T46" s="26" t="str">
        <f t="shared" si="10"/>
        <v/>
      </c>
      <c r="U46" s="39" t="str">
        <f ca="1">IF($G46="", "", COUNTIF($G$11:$G$1010, "&lt;"&amp;$G46)+1+COUNTIF($G$11:$G46, $G46)-1)</f>
        <v/>
      </c>
      <c r="X46" s="39" t="str">
        <f t="shared" ca="1" si="4"/>
        <v/>
      </c>
      <c r="Z46" s="29" t="str">
        <f>IF($R46="", "", DATE(YEAR(Calendar!$BA$5), MONTH($D46), DAY($D46)))</f>
        <v/>
      </c>
      <c r="AA46" s="36" t="str">
        <f t="shared" si="11"/>
        <v/>
      </c>
      <c r="AC46" s="39" t="str">
        <f>IF($Z46="", "", IF(COUNTIF($Z$11:$Z46, $Z46)&gt;5, "X", COUNTIF($Z$11:$Z46, $Z46)))</f>
        <v/>
      </c>
      <c r="AD46" s="39" t="str">
        <f t="shared" si="12"/>
        <v/>
      </c>
      <c r="AF46" s="29" t="str">
        <f t="shared" si="13"/>
        <v/>
      </c>
      <c r="AJ46" s="39" t="str">
        <f t="shared" si="14"/>
        <v/>
      </c>
    </row>
    <row r="47" spans="1:36" x14ac:dyDescent="0.25">
      <c r="A47" s="20"/>
      <c r="B47" s="251"/>
      <c r="C47" s="252"/>
      <c r="D47" s="253"/>
      <c r="E47" s="254"/>
      <c r="F47" s="20"/>
      <c r="G47" s="32" t="str">
        <f t="shared" ca="1" si="5"/>
        <v/>
      </c>
      <c r="H47" s="18" t="str">
        <f t="shared" si="6"/>
        <v/>
      </c>
      <c r="I47" s="20"/>
      <c r="J47" s="12">
        <v>44</v>
      </c>
      <c r="K47" s="15" t="str">
        <f t="shared" ca="1" si="0"/>
        <v/>
      </c>
      <c r="L47" s="90" t="str">
        <f t="shared" ca="1" si="1"/>
        <v/>
      </c>
      <c r="M47" s="43" t="str">
        <f t="shared" ca="1" si="2"/>
        <v/>
      </c>
      <c r="N47" s="18" t="str">
        <f t="shared" ca="1" si="3"/>
        <v/>
      </c>
      <c r="O47" s="20"/>
      <c r="Q47" s="39" t="str">
        <f t="shared" si="7"/>
        <v/>
      </c>
      <c r="R47" s="29" t="str">
        <f t="shared" si="8"/>
        <v/>
      </c>
      <c r="S47" s="36" t="str">
        <f t="shared" si="9"/>
        <v/>
      </c>
      <c r="T47" s="26" t="str">
        <f t="shared" si="10"/>
        <v/>
      </c>
      <c r="U47" s="39" t="str">
        <f ca="1">IF($G47="", "", COUNTIF($G$11:$G$1010, "&lt;"&amp;$G47)+1+COUNTIF($G$11:$G47, $G47)-1)</f>
        <v/>
      </c>
      <c r="X47" s="39" t="str">
        <f t="shared" ca="1" si="4"/>
        <v/>
      </c>
      <c r="Z47" s="29" t="str">
        <f>IF($R47="", "", DATE(YEAR(Calendar!$BA$5), MONTH($D47), DAY($D47)))</f>
        <v/>
      </c>
      <c r="AA47" s="36" t="str">
        <f t="shared" si="11"/>
        <v/>
      </c>
      <c r="AC47" s="39" t="str">
        <f>IF($Z47="", "", IF(COUNTIF($Z$11:$Z47, $Z47)&gt;5, "X", COUNTIF($Z$11:$Z47, $Z47)))</f>
        <v/>
      </c>
      <c r="AD47" s="39" t="str">
        <f t="shared" si="12"/>
        <v/>
      </c>
      <c r="AF47" s="29" t="str">
        <f t="shared" si="13"/>
        <v/>
      </c>
      <c r="AJ47" s="39" t="str">
        <f t="shared" si="14"/>
        <v/>
      </c>
    </row>
    <row r="48" spans="1:36" x14ac:dyDescent="0.25">
      <c r="A48" s="20"/>
      <c r="B48" s="251"/>
      <c r="C48" s="252"/>
      <c r="D48" s="253"/>
      <c r="E48" s="254"/>
      <c r="F48" s="20"/>
      <c r="G48" s="32" t="str">
        <f t="shared" ca="1" si="5"/>
        <v/>
      </c>
      <c r="H48" s="18" t="str">
        <f t="shared" si="6"/>
        <v/>
      </c>
      <c r="I48" s="20"/>
      <c r="J48" s="12">
        <v>45</v>
      </c>
      <c r="K48" s="15" t="str">
        <f t="shared" ca="1" si="0"/>
        <v/>
      </c>
      <c r="L48" s="90" t="str">
        <f t="shared" ca="1" si="1"/>
        <v/>
      </c>
      <c r="M48" s="43" t="str">
        <f t="shared" ca="1" si="2"/>
        <v/>
      </c>
      <c r="N48" s="18" t="str">
        <f t="shared" ca="1" si="3"/>
        <v/>
      </c>
      <c r="O48" s="20"/>
      <c r="Q48" s="39" t="str">
        <f t="shared" si="7"/>
        <v/>
      </c>
      <c r="R48" s="29" t="str">
        <f t="shared" si="8"/>
        <v/>
      </c>
      <c r="S48" s="36" t="str">
        <f t="shared" si="9"/>
        <v/>
      </c>
      <c r="T48" s="26" t="str">
        <f t="shared" si="10"/>
        <v/>
      </c>
      <c r="U48" s="39" t="str">
        <f ca="1">IF($G48="", "", COUNTIF($G$11:$G$1010, "&lt;"&amp;$G48)+1+COUNTIF($G$11:$G48, $G48)-1)</f>
        <v/>
      </c>
      <c r="X48" s="39" t="str">
        <f t="shared" ca="1" si="4"/>
        <v/>
      </c>
      <c r="Z48" s="29" t="str">
        <f>IF($R48="", "", DATE(YEAR(Calendar!$BA$5), MONTH($D48), DAY($D48)))</f>
        <v/>
      </c>
      <c r="AA48" s="36" t="str">
        <f t="shared" si="11"/>
        <v/>
      </c>
      <c r="AC48" s="39" t="str">
        <f>IF($Z48="", "", IF(COUNTIF($Z$11:$Z48, $Z48)&gt;5, "X", COUNTIF($Z$11:$Z48, $Z48)))</f>
        <v/>
      </c>
      <c r="AD48" s="39" t="str">
        <f t="shared" si="12"/>
        <v/>
      </c>
      <c r="AF48" s="29" t="str">
        <f t="shared" si="13"/>
        <v/>
      </c>
      <c r="AJ48" s="39" t="str">
        <f t="shared" si="14"/>
        <v/>
      </c>
    </row>
    <row r="49" spans="1:36" x14ac:dyDescent="0.25">
      <c r="A49" s="20"/>
      <c r="B49" s="251"/>
      <c r="C49" s="252"/>
      <c r="D49" s="253"/>
      <c r="E49" s="254"/>
      <c r="F49" s="20"/>
      <c r="G49" s="32" t="str">
        <f t="shared" ca="1" si="5"/>
        <v/>
      </c>
      <c r="H49" s="18" t="str">
        <f t="shared" si="6"/>
        <v/>
      </c>
      <c r="I49" s="20"/>
      <c r="J49" s="12">
        <v>46</v>
      </c>
      <c r="K49" s="15" t="str">
        <f t="shared" ca="1" si="0"/>
        <v/>
      </c>
      <c r="L49" s="90" t="str">
        <f t="shared" ca="1" si="1"/>
        <v/>
      </c>
      <c r="M49" s="43" t="str">
        <f t="shared" ca="1" si="2"/>
        <v/>
      </c>
      <c r="N49" s="18" t="str">
        <f t="shared" ca="1" si="3"/>
        <v/>
      </c>
      <c r="O49" s="20"/>
      <c r="Q49" s="39" t="str">
        <f t="shared" si="7"/>
        <v/>
      </c>
      <c r="R49" s="29" t="str">
        <f t="shared" si="8"/>
        <v/>
      </c>
      <c r="S49" s="36" t="str">
        <f t="shared" si="9"/>
        <v/>
      </c>
      <c r="T49" s="26" t="str">
        <f t="shared" si="10"/>
        <v/>
      </c>
      <c r="U49" s="39" t="str">
        <f ca="1">IF($G49="", "", COUNTIF($G$11:$G$1010, "&lt;"&amp;$G49)+1+COUNTIF($G$11:$G49, $G49)-1)</f>
        <v/>
      </c>
      <c r="X49" s="39" t="str">
        <f t="shared" ca="1" si="4"/>
        <v/>
      </c>
      <c r="Z49" s="29" t="str">
        <f>IF($R49="", "", DATE(YEAR(Calendar!$BA$5), MONTH($D49), DAY($D49)))</f>
        <v/>
      </c>
      <c r="AA49" s="36" t="str">
        <f t="shared" si="11"/>
        <v/>
      </c>
      <c r="AC49" s="39" t="str">
        <f>IF($Z49="", "", IF(COUNTIF($Z$11:$Z49, $Z49)&gt;5, "X", COUNTIF($Z$11:$Z49, $Z49)))</f>
        <v/>
      </c>
      <c r="AD49" s="39" t="str">
        <f t="shared" si="12"/>
        <v/>
      </c>
      <c r="AF49" s="29" t="str">
        <f t="shared" si="13"/>
        <v/>
      </c>
      <c r="AJ49" s="39" t="str">
        <f t="shared" si="14"/>
        <v/>
      </c>
    </row>
    <row r="50" spans="1:36" x14ac:dyDescent="0.25">
      <c r="A50" s="20"/>
      <c r="B50" s="251"/>
      <c r="C50" s="252"/>
      <c r="D50" s="253"/>
      <c r="E50" s="254"/>
      <c r="F50" s="20"/>
      <c r="G50" s="32" t="str">
        <f t="shared" ca="1" si="5"/>
        <v/>
      </c>
      <c r="H50" s="18" t="str">
        <f t="shared" si="6"/>
        <v/>
      </c>
      <c r="I50" s="20"/>
      <c r="J50" s="12">
        <v>47</v>
      </c>
      <c r="K50" s="15" t="str">
        <f t="shared" ca="1" si="0"/>
        <v/>
      </c>
      <c r="L50" s="90" t="str">
        <f t="shared" ca="1" si="1"/>
        <v/>
      </c>
      <c r="M50" s="43" t="str">
        <f t="shared" ca="1" si="2"/>
        <v/>
      </c>
      <c r="N50" s="18" t="str">
        <f t="shared" ca="1" si="3"/>
        <v/>
      </c>
      <c r="O50" s="20"/>
      <c r="Q50" s="39" t="str">
        <f t="shared" si="7"/>
        <v/>
      </c>
      <c r="R50" s="29" t="str">
        <f t="shared" si="8"/>
        <v/>
      </c>
      <c r="S50" s="36" t="str">
        <f t="shared" si="9"/>
        <v/>
      </c>
      <c r="T50" s="26" t="str">
        <f t="shared" si="10"/>
        <v/>
      </c>
      <c r="U50" s="39" t="str">
        <f ca="1">IF($G50="", "", COUNTIF($G$11:$G$1010, "&lt;"&amp;$G50)+1+COUNTIF($G$11:$G50, $G50)-1)</f>
        <v/>
      </c>
      <c r="X50" s="39" t="str">
        <f t="shared" ca="1" si="4"/>
        <v/>
      </c>
      <c r="Z50" s="29" t="str">
        <f>IF($R50="", "", DATE(YEAR(Calendar!$BA$5), MONTH($D50), DAY($D50)))</f>
        <v/>
      </c>
      <c r="AA50" s="36" t="str">
        <f t="shared" si="11"/>
        <v/>
      </c>
      <c r="AC50" s="39" t="str">
        <f>IF($Z50="", "", IF(COUNTIF($Z$11:$Z50, $Z50)&gt;5, "X", COUNTIF($Z$11:$Z50, $Z50)))</f>
        <v/>
      </c>
      <c r="AD50" s="39" t="str">
        <f t="shared" si="12"/>
        <v/>
      </c>
      <c r="AF50" s="29" t="str">
        <f t="shared" si="13"/>
        <v/>
      </c>
      <c r="AJ50" s="39" t="str">
        <f t="shared" si="14"/>
        <v/>
      </c>
    </row>
    <row r="51" spans="1:36" x14ac:dyDescent="0.25">
      <c r="A51" s="20"/>
      <c r="B51" s="251"/>
      <c r="C51" s="252"/>
      <c r="D51" s="253"/>
      <c r="E51" s="254"/>
      <c r="F51" s="20"/>
      <c r="G51" s="32" t="str">
        <f t="shared" ca="1" si="5"/>
        <v/>
      </c>
      <c r="H51" s="18" t="str">
        <f t="shared" si="6"/>
        <v/>
      </c>
      <c r="I51" s="20"/>
      <c r="J51" s="12">
        <v>48</v>
      </c>
      <c r="K51" s="15" t="str">
        <f t="shared" ca="1" si="0"/>
        <v/>
      </c>
      <c r="L51" s="90" t="str">
        <f t="shared" ca="1" si="1"/>
        <v/>
      </c>
      <c r="M51" s="43" t="str">
        <f t="shared" ca="1" si="2"/>
        <v/>
      </c>
      <c r="N51" s="18" t="str">
        <f t="shared" ca="1" si="3"/>
        <v/>
      </c>
      <c r="O51" s="20"/>
      <c r="Q51" s="39" t="str">
        <f t="shared" si="7"/>
        <v/>
      </c>
      <c r="R51" s="29" t="str">
        <f t="shared" si="8"/>
        <v/>
      </c>
      <c r="S51" s="36" t="str">
        <f t="shared" si="9"/>
        <v/>
      </c>
      <c r="T51" s="26" t="str">
        <f t="shared" si="10"/>
        <v/>
      </c>
      <c r="U51" s="39" t="str">
        <f ca="1">IF($G51="", "", COUNTIF($G$11:$G$1010, "&lt;"&amp;$G51)+1+COUNTIF($G$11:$G51, $G51)-1)</f>
        <v/>
      </c>
      <c r="X51" s="39" t="str">
        <f t="shared" ca="1" si="4"/>
        <v/>
      </c>
      <c r="Z51" s="29" t="str">
        <f>IF($R51="", "", DATE(YEAR(Calendar!$BA$5), MONTH($D51), DAY($D51)))</f>
        <v/>
      </c>
      <c r="AA51" s="36" t="str">
        <f t="shared" si="11"/>
        <v/>
      </c>
      <c r="AC51" s="39" t="str">
        <f>IF($Z51="", "", IF(COUNTIF($Z$11:$Z51, $Z51)&gt;5, "X", COUNTIF($Z$11:$Z51, $Z51)))</f>
        <v/>
      </c>
      <c r="AD51" s="39" t="str">
        <f t="shared" si="12"/>
        <v/>
      </c>
      <c r="AF51" s="29" t="str">
        <f t="shared" si="13"/>
        <v/>
      </c>
      <c r="AJ51" s="39" t="str">
        <f t="shared" si="14"/>
        <v/>
      </c>
    </row>
    <row r="52" spans="1:36" x14ac:dyDescent="0.25">
      <c r="A52" s="20"/>
      <c r="B52" s="251"/>
      <c r="C52" s="252"/>
      <c r="D52" s="253"/>
      <c r="E52" s="254"/>
      <c r="F52" s="20"/>
      <c r="G52" s="32" t="str">
        <f t="shared" ca="1" si="5"/>
        <v/>
      </c>
      <c r="H52" s="18" t="str">
        <f t="shared" si="6"/>
        <v/>
      </c>
      <c r="I52" s="20"/>
      <c r="J52" s="12">
        <v>49</v>
      </c>
      <c r="K52" s="15" t="str">
        <f t="shared" ca="1" si="0"/>
        <v/>
      </c>
      <c r="L52" s="90" t="str">
        <f t="shared" ca="1" si="1"/>
        <v/>
      </c>
      <c r="M52" s="43" t="str">
        <f t="shared" ca="1" si="2"/>
        <v/>
      </c>
      <c r="N52" s="18" t="str">
        <f t="shared" ca="1" si="3"/>
        <v/>
      </c>
      <c r="O52" s="20"/>
      <c r="Q52" s="39" t="str">
        <f t="shared" si="7"/>
        <v/>
      </c>
      <c r="R52" s="29" t="str">
        <f t="shared" si="8"/>
        <v/>
      </c>
      <c r="S52" s="36" t="str">
        <f t="shared" si="9"/>
        <v/>
      </c>
      <c r="T52" s="26" t="str">
        <f t="shared" si="10"/>
        <v/>
      </c>
      <c r="U52" s="39" t="str">
        <f ca="1">IF($G52="", "", COUNTIF($G$11:$G$1010, "&lt;"&amp;$G52)+1+COUNTIF($G$11:$G52, $G52)-1)</f>
        <v/>
      </c>
      <c r="X52" s="39" t="str">
        <f t="shared" ca="1" si="4"/>
        <v/>
      </c>
      <c r="Z52" s="29" t="str">
        <f>IF($R52="", "", DATE(YEAR(Calendar!$BA$5), MONTH($D52), DAY($D52)))</f>
        <v/>
      </c>
      <c r="AA52" s="36" t="str">
        <f t="shared" si="11"/>
        <v/>
      </c>
      <c r="AC52" s="39" t="str">
        <f>IF($Z52="", "", IF(COUNTIF($Z$11:$Z52, $Z52)&gt;5, "X", COUNTIF($Z$11:$Z52, $Z52)))</f>
        <v/>
      </c>
      <c r="AD52" s="39" t="str">
        <f t="shared" si="12"/>
        <v/>
      </c>
      <c r="AF52" s="29" t="str">
        <f t="shared" si="13"/>
        <v/>
      </c>
      <c r="AJ52" s="39" t="str">
        <f t="shared" si="14"/>
        <v/>
      </c>
    </row>
    <row r="53" spans="1:36" x14ac:dyDescent="0.25">
      <c r="A53" s="20"/>
      <c r="B53" s="251"/>
      <c r="C53" s="252"/>
      <c r="D53" s="253"/>
      <c r="E53" s="254"/>
      <c r="F53" s="20"/>
      <c r="G53" s="32" t="str">
        <f t="shared" ca="1" si="5"/>
        <v/>
      </c>
      <c r="H53" s="18" t="str">
        <f t="shared" si="6"/>
        <v/>
      </c>
      <c r="I53" s="20"/>
      <c r="J53" s="12">
        <v>50</v>
      </c>
      <c r="K53" s="15" t="str">
        <f t="shared" ca="1" si="0"/>
        <v/>
      </c>
      <c r="L53" s="90" t="str">
        <f t="shared" ca="1" si="1"/>
        <v/>
      </c>
      <c r="M53" s="43" t="str">
        <f t="shared" ca="1" si="2"/>
        <v/>
      </c>
      <c r="N53" s="18" t="str">
        <f t="shared" ca="1" si="3"/>
        <v/>
      </c>
      <c r="O53" s="20"/>
      <c r="Q53" s="39" t="str">
        <f t="shared" si="7"/>
        <v/>
      </c>
      <c r="R53" s="29" t="str">
        <f t="shared" si="8"/>
        <v/>
      </c>
      <c r="S53" s="36" t="str">
        <f t="shared" si="9"/>
        <v/>
      </c>
      <c r="T53" s="26" t="str">
        <f t="shared" si="10"/>
        <v/>
      </c>
      <c r="U53" s="39" t="str">
        <f ca="1">IF($G53="", "", COUNTIF($G$11:$G$1010, "&lt;"&amp;$G53)+1+COUNTIF($G$11:$G53, $G53)-1)</f>
        <v/>
      </c>
      <c r="X53" s="39" t="str">
        <f t="shared" ca="1" si="4"/>
        <v/>
      </c>
      <c r="Z53" s="29" t="str">
        <f>IF($R53="", "", DATE(YEAR(Calendar!$BA$5), MONTH($D53), DAY($D53)))</f>
        <v/>
      </c>
      <c r="AA53" s="36" t="str">
        <f t="shared" si="11"/>
        <v/>
      </c>
      <c r="AC53" s="39" t="str">
        <f>IF($Z53="", "", IF(COUNTIF($Z$11:$Z53, $Z53)&gt;5, "X", COUNTIF($Z$11:$Z53, $Z53)))</f>
        <v/>
      </c>
      <c r="AD53" s="39" t="str">
        <f t="shared" si="12"/>
        <v/>
      </c>
      <c r="AF53" s="29" t="str">
        <f t="shared" si="13"/>
        <v/>
      </c>
      <c r="AJ53" s="39" t="str">
        <f t="shared" si="14"/>
        <v/>
      </c>
    </row>
    <row r="54" spans="1:36" x14ac:dyDescent="0.25">
      <c r="A54" s="20"/>
      <c r="B54" s="251"/>
      <c r="C54" s="252"/>
      <c r="D54" s="253"/>
      <c r="E54" s="254"/>
      <c r="F54" s="20"/>
      <c r="G54" s="32" t="str">
        <f t="shared" ca="1" si="5"/>
        <v/>
      </c>
      <c r="H54" s="18" t="str">
        <f t="shared" si="6"/>
        <v/>
      </c>
      <c r="I54" s="20"/>
      <c r="J54" s="12">
        <v>51</v>
      </c>
      <c r="K54" s="15" t="str">
        <f t="shared" ca="1" si="0"/>
        <v/>
      </c>
      <c r="L54" s="90" t="str">
        <f t="shared" ca="1" si="1"/>
        <v/>
      </c>
      <c r="M54" s="43" t="str">
        <f t="shared" ca="1" si="2"/>
        <v/>
      </c>
      <c r="N54" s="18" t="str">
        <f t="shared" ca="1" si="3"/>
        <v/>
      </c>
      <c r="O54" s="20"/>
      <c r="Q54" s="39" t="str">
        <f t="shared" si="7"/>
        <v/>
      </c>
      <c r="R54" s="29" t="str">
        <f t="shared" si="8"/>
        <v/>
      </c>
      <c r="S54" s="36" t="str">
        <f t="shared" si="9"/>
        <v/>
      </c>
      <c r="T54" s="26" t="str">
        <f t="shared" si="10"/>
        <v/>
      </c>
      <c r="U54" s="39" t="str">
        <f ca="1">IF($G54="", "", COUNTIF($G$11:$G$1010, "&lt;"&amp;$G54)+1+COUNTIF($G$11:$G54, $G54)-1)</f>
        <v/>
      </c>
      <c r="X54" s="39" t="str">
        <f t="shared" ca="1" si="4"/>
        <v/>
      </c>
      <c r="Z54" s="29" t="str">
        <f>IF($R54="", "", DATE(YEAR(Calendar!$BA$5), MONTH($D54), DAY($D54)))</f>
        <v/>
      </c>
      <c r="AA54" s="36" t="str">
        <f t="shared" si="11"/>
        <v/>
      </c>
      <c r="AC54" s="39" t="str">
        <f>IF($Z54="", "", IF(COUNTIF($Z$11:$Z54, $Z54)&gt;5, "X", COUNTIF($Z$11:$Z54, $Z54)))</f>
        <v/>
      </c>
      <c r="AD54" s="39" t="str">
        <f t="shared" si="12"/>
        <v/>
      </c>
      <c r="AF54" s="29" t="str">
        <f t="shared" si="13"/>
        <v/>
      </c>
      <c r="AJ54" s="39" t="str">
        <f t="shared" si="14"/>
        <v/>
      </c>
    </row>
    <row r="55" spans="1:36" x14ac:dyDescent="0.25">
      <c r="A55" s="20"/>
      <c r="B55" s="251"/>
      <c r="C55" s="252"/>
      <c r="D55" s="253"/>
      <c r="E55" s="254"/>
      <c r="F55" s="20"/>
      <c r="G55" s="32" t="str">
        <f t="shared" ca="1" si="5"/>
        <v/>
      </c>
      <c r="H55" s="18" t="str">
        <f t="shared" si="6"/>
        <v/>
      </c>
      <c r="I55" s="20"/>
      <c r="J55" s="12">
        <v>52</v>
      </c>
      <c r="K55" s="15" t="str">
        <f t="shared" ca="1" si="0"/>
        <v/>
      </c>
      <c r="L55" s="90" t="str">
        <f t="shared" ca="1" si="1"/>
        <v/>
      </c>
      <c r="M55" s="43" t="str">
        <f t="shared" ca="1" si="2"/>
        <v/>
      </c>
      <c r="N55" s="18" t="str">
        <f t="shared" ca="1" si="3"/>
        <v/>
      </c>
      <c r="O55" s="20"/>
      <c r="Q55" s="39" t="str">
        <f t="shared" si="7"/>
        <v/>
      </c>
      <c r="R55" s="29" t="str">
        <f t="shared" si="8"/>
        <v/>
      </c>
      <c r="S55" s="36" t="str">
        <f t="shared" si="9"/>
        <v/>
      </c>
      <c r="T55" s="26" t="str">
        <f t="shared" si="10"/>
        <v/>
      </c>
      <c r="U55" s="39" t="str">
        <f ca="1">IF($G55="", "", COUNTIF($G$11:$G$1010, "&lt;"&amp;$G55)+1+COUNTIF($G$11:$G55, $G55)-1)</f>
        <v/>
      </c>
      <c r="X55" s="39" t="str">
        <f t="shared" ca="1" si="4"/>
        <v/>
      </c>
      <c r="Z55" s="29" t="str">
        <f>IF($R55="", "", DATE(YEAR(Calendar!$BA$5), MONTH($D55), DAY($D55)))</f>
        <v/>
      </c>
      <c r="AA55" s="36" t="str">
        <f t="shared" si="11"/>
        <v/>
      </c>
      <c r="AC55" s="39" t="str">
        <f>IF($Z55="", "", IF(COUNTIF($Z$11:$Z55, $Z55)&gt;5, "X", COUNTIF($Z$11:$Z55, $Z55)))</f>
        <v/>
      </c>
      <c r="AD55" s="39" t="str">
        <f t="shared" si="12"/>
        <v/>
      </c>
      <c r="AF55" s="29" t="str">
        <f t="shared" si="13"/>
        <v/>
      </c>
      <c r="AJ55" s="39" t="str">
        <f t="shared" si="14"/>
        <v/>
      </c>
    </row>
    <row r="56" spans="1:36" x14ac:dyDescent="0.25">
      <c r="A56" s="20"/>
      <c r="B56" s="251"/>
      <c r="C56" s="252"/>
      <c r="D56" s="253"/>
      <c r="E56" s="254"/>
      <c r="F56" s="20"/>
      <c r="G56" s="32" t="str">
        <f t="shared" ca="1" si="5"/>
        <v/>
      </c>
      <c r="H56" s="18" t="str">
        <f t="shared" si="6"/>
        <v/>
      </c>
      <c r="I56" s="20"/>
      <c r="J56" s="12">
        <v>53</v>
      </c>
      <c r="K56" s="15" t="str">
        <f t="shared" ca="1" si="0"/>
        <v/>
      </c>
      <c r="L56" s="90" t="str">
        <f t="shared" ca="1" si="1"/>
        <v/>
      </c>
      <c r="M56" s="43" t="str">
        <f t="shared" ca="1" si="2"/>
        <v/>
      </c>
      <c r="N56" s="18" t="str">
        <f t="shared" ca="1" si="3"/>
        <v/>
      </c>
      <c r="O56" s="20"/>
      <c r="Q56" s="39" t="str">
        <f t="shared" si="7"/>
        <v/>
      </c>
      <c r="R56" s="29" t="str">
        <f t="shared" si="8"/>
        <v/>
      </c>
      <c r="S56" s="36" t="str">
        <f t="shared" si="9"/>
        <v/>
      </c>
      <c r="T56" s="26" t="str">
        <f t="shared" si="10"/>
        <v/>
      </c>
      <c r="U56" s="39" t="str">
        <f ca="1">IF($G56="", "", COUNTIF($G$11:$G$1010, "&lt;"&amp;$G56)+1+COUNTIF($G$11:$G56, $G56)-1)</f>
        <v/>
      </c>
      <c r="X56" s="39" t="str">
        <f t="shared" ca="1" si="4"/>
        <v/>
      </c>
      <c r="Z56" s="29" t="str">
        <f>IF($R56="", "", DATE(YEAR(Calendar!$BA$5), MONTH($D56), DAY($D56)))</f>
        <v/>
      </c>
      <c r="AA56" s="36" t="str">
        <f t="shared" si="11"/>
        <v/>
      </c>
      <c r="AC56" s="39" t="str">
        <f>IF($Z56="", "", IF(COUNTIF($Z$11:$Z56, $Z56)&gt;5, "X", COUNTIF($Z$11:$Z56, $Z56)))</f>
        <v/>
      </c>
      <c r="AD56" s="39" t="str">
        <f t="shared" si="12"/>
        <v/>
      </c>
      <c r="AF56" s="29" t="str">
        <f t="shared" si="13"/>
        <v/>
      </c>
      <c r="AJ56" s="39" t="str">
        <f t="shared" si="14"/>
        <v/>
      </c>
    </row>
    <row r="57" spans="1:36" x14ac:dyDescent="0.25">
      <c r="A57" s="20"/>
      <c r="B57" s="251"/>
      <c r="C57" s="252"/>
      <c r="D57" s="253"/>
      <c r="E57" s="254"/>
      <c r="F57" s="20"/>
      <c r="G57" s="32" t="str">
        <f t="shared" ca="1" si="5"/>
        <v/>
      </c>
      <c r="H57" s="18" t="str">
        <f t="shared" si="6"/>
        <v/>
      </c>
      <c r="I57" s="20"/>
      <c r="J57" s="12">
        <v>54</v>
      </c>
      <c r="K57" s="15" t="str">
        <f t="shared" ca="1" si="0"/>
        <v/>
      </c>
      <c r="L57" s="90" t="str">
        <f t="shared" ca="1" si="1"/>
        <v/>
      </c>
      <c r="M57" s="43" t="str">
        <f t="shared" ca="1" si="2"/>
        <v/>
      </c>
      <c r="N57" s="18" t="str">
        <f t="shared" ca="1" si="3"/>
        <v/>
      </c>
      <c r="O57" s="20"/>
      <c r="Q57" s="39" t="str">
        <f t="shared" si="7"/>
        <v/>
      </c>
      <c r="R57" s="29" t="str">
        <f t="shared" si="8"/>
        <v/>
      </c>
      <c r="S57" s="36" t="str">
        <f t="shared" si="9"/>
        <v/>
      </c>
      <c r="T57" s="26" t="str">
        <f t="shared" si="10"/>
        <v/>
      </c>
      <c r="U57" s="39" t="str">
        <f ca="1">IF($G57="", "", COUNTIF($G$11:$G$1010, "&lt;"&amp;$G57)+1+COUNTIF($G$11:$G57, $G57)-1)</f>
        <v/>
      </c>
      <c r="X57" s="39" t="str">
        <f t="shared" ca="1" si="4"/>
        <v/>
      </c>
      <c r="Z57" s="29" t="str">
        <f>IF($R57="", "", DATE(YEAR(Calendar!$BA$5), MONTH($D57), DAY($D57)))</f>
        <v/>
      </c>
      <c r="AA57" s="36" t="str">
        <f t="shared" si="11"/>
        <v/>
      </c>
      <c r="AC57" s="39" t="str">
        <f>IF($Z57="", "", IF(COUNTIF($Z$11:$Z57, $Z57)&gt;5, "X", COUNTIF($Z$11:$Z57, $Z57)))</f>
        <v/>
      </c>
      <c r="AD57" s="39" t="str">
        <f t="shared" si="12"/>
        <v/>
      </c>
      <c r="AF57" s="29" t="str">
        <f t="shared" si="13"/>
        <v/>
      </c>
      <c r="AJ57" s="39" t="str">
        <f t="shared" si="14"/>
        <v/>
      </c>
    </row>
    <row r="58" spans="1:36" x14ac:dyDescent="0.25">
      <c r="A58" s="20"/>
      <c r="B58" s="251"/>
      <c r="C58" s="252"/>
      <c r="D58" s="253"/>
      <c r="E58" s="254"/>
      <c r="F58" s="20"/>
      <c r="G58" s="32" t="str">
        <f t="shared" ca="1" si="5"/>
        <v/>
      </c>
      <c r="H58" s="18" t="str">
        <f t="shared" si="6"/>
        <v/>
      </c>
      <c r="I58" s="20"/>
      <c r="J58" s="12">
        <v>55</v>
      </c>
      <c r="K58" s="15" t="str">
        <f t="shared" ca="1" si="0"/>
        <v/>
      </c>
      <c r="L58" s="90" t="str">
        <f t="shared" ca="1" si="1"/>
        <v/>
      </c>
      <c r="M58" s="43" t="str">
        <f t="shared" ca="1" si="2"/>
        <v/>
      </c>
      <c r="N58" s="18" t="str">
        <f t="shared" ca="1" si="3"/>
        <v/>
      </c>
      <c r="O58" s="20"/>
      <c r="Q58" s="39" t="str">
        <f t="shared" si="7"/>
        <v/>
      </c>
      <c r="R58" s="29" t="str">
        <f t="shared" si="8"/>
        <v/>
      </c>
      <c r="S58" s="36" t="str">
        <f t="shared" si="9"/>
        <v/>
      </c>
      <c r="T58" s="26" t="str">
        <f t="shared" si="10"/>
        <v/>
      </c>
      <c r="U58" s="39" t="str">
        <f ca="1">IF($G58="", "", COUNTIF($G$11:$G$1010, "&lt;"&amp;$G58)+1+COUNTIF($G$11:$G58, $G58)-1)</f>
        <v/>
      </c>
      <c r="X58" s="39" t="str">
        <f t="shared" ca="1" si="4"/>
        <v/>
      </c>
      <c r="Z58" s="29" t="str">
        <f>IF($R58="", "", DATE(YEAR(Calendar!$BA$5), MONTH($D58), DAY($D58)))</f>
        <v/>
      </c>
      <c r="AA58" s="36" t="str">
        <f t="shared" si="11"/>
        <v/>
      </c>
      <c r="AC58" s="39" t="str">
        <f>IF($Z58="", "", IF(COUNTIF($Z$11:$Z58, $Z58)&gt;5, "X", COUNTIF($Z$11:$Z58, $Z58)))</f>
        <v/>
      </c>
      <c r="AD58" s="39" t="str">
        <f t="shared" si="12"/>
        <v/>
      </c>
      <c r="AF58" s="29" t="str">
        <f t="shared" si="13"/>
        <v/>
      </c>
      <c r="AJ58" s="39" t="str">
        <f t="shared" si="14"/>
        <v/>
      </c>
    </row>
    <row r="59" spans="1:36" x14ac:dyDescent="0.25">
      <c r="A59" s="20"/>
      <c r="B59" s="251"/>
      <c r="C59" s="252"/>
      <c r="D59" s="253"/>
      <c r="E59" s="254"/>
      <c r="F59" s="20"/>
      <c r="G59" s="32" t="str">
        <f t="shared" ca="1" si="5"/>
        <v/>
      </c>
      <c r="H59" s="18" t="str">
        <f t="shared" si="6"/>
        <v/>
      </c>
      <c r="I59" s="20"/>
      <c r="J59" s="12">
        <v>56</v>
      </c>
      <c r="K59" s="15" t="str">
        <f t="shared" ca="1" si="0"/>
        <v/>
      </c>
      <c r="L59" s="90" t="str">
        <f t="shared" ca="1" si="1"/>
        <v/>
      </c>
      <c r="M59" s="43" t="str">
        <f t="shared" ca="1" si="2"/>
        <v/>
      </c>
      <c r="N59" s="18" t="str">
        <f t="shared" ca="1" si="3"/>
        <v/>
      </c>
      <c r="O59" s="20"/>
      <c r="Q59" s="39" t="str">
        <f t="shared" si="7"/>
        <v/>
      </c>
      <c r="R59" s="29" t="str">
        <f t="shared" si="8"/>
        <v/>
      </c>
      <c r="S59" s="36" t="str">
        <f t="shared" si="9"/>
        <v/>
      </c>
      <c r="T59" s="26" t="str">
        <f t="shared" si="10"/>
        <v/>
      </c>
      <c r="U59" s="39" t="str">
        <f ca="1">IF($G59="", "", COUNTIF($G$11:$G$1010, "&lt;"&amp;$G59)+1+COUNTIF($G$11:$G59, $G59)-1)</f>
        <v/>
      </c>
      <c r="X59" s="39" t="str">
        <f t="shared" ca="1" si="4"/>
        <v/>
      </c>
      <c r="Z59" s="29" t="str">
        <f>IF($R59="", "", DATE(YEAR(Calendar!$BA$5), MONTH($D59), DAY($D59)))</f>
        <v/>
      </c>
      <c r="AA59" s="36" t="str">
        <f t="shared" si="11"/>
        <v/>
      </c>
      <c r="AC59" s="39" t="str">
        <f>IF($Z59="", "", IF(COUNTIF($Z$11:$Z59, $Z59)&gt;5, "X", COUNTIF($Z$11:$Z59, $Z59)))</f>
        <v/>
      </c>
      <c r="AD59" s="39" t="str">
        <f t="shared" si="12"/>
        <v/>
      </c>
      <c r="AF59" s="29" t="str">
        <f t="shared" si="13"/>
        <v/>
      </c>
      <c r="AJ59" s="39" t="str">
        <f t="shared" si="14"/>
        <v/>
      </c>
    </row>
    <row r="60" spans="1:36" x14ac:dyDescent="0.25">
      <c r="A60" s="20"/>
      <c r="B60" s="251"/>
      <c r="C60" s="252"/>
      <c r="D60" s="253"/>
      <c r="E60" s="254"/>
      <c r="F60" s="20"/>
      <c r="G60" s="32" t="str">
        <f t="shared" ca="1" si="5"/>
        <v/>
      </c>
      <c r="H60" s="18" t="str">
        <f t="shared" si="6"/>
        <v/>
      </c>
      <c r="I60" s="20"/>
      <c r="J60" s="12">
        <v>57</v>
      </c>
      <c r="K60" s="15" t="str">
        <f t="shared" ca="1" si="0"/>
        <v/>
      </c>
      <c r="L60" s="90" t="str">
        <f t="shared" ca="1" si="1"/>
        <v/>
      </c>
      <c r="M60" s="43" t="str">
        <f t="shared" ca="1" si="2"/>
        <v/>
      </c>
      <c r="N60" s="18" t="str">
        <f t="shared" ca="1" si="3"/>
        <v/>
      </c>
      <c r="O60" s="20"/>
      <c r="Q60" s="39" t="str">
        <f t="shared" si="7"/>
        <v/>
      </c>
      <c r="R60" s="29" t="str">
        <f t="shared" si="8"/>
        <v/>
      </c>
      <c r="S60" s="36" t="str">
        <f t="shared" si="9"/>
        <v/>
      </c>
      <c r="T60" s="26" t="str">
        <f t="shared" si="10"/>
        <v/>
      </c>
      <c r="U60" s="39" t="str">
        <f ca="1">IF($G60="", "", COUNTIF($G$11:$G$1010, "&lt;"&amp;$G60)+1+COUNTIF($G$11:$G60, $G60)-1)</f>
        <v/>
      </c>
      <c r="X60" s="39" t="str">
        <f t="shared" ca="1" si="4"/>
        <v/>
      </c>
      <c r="Z60" s="29" t="str">
        <f>IF($R60="", "", DATE(YEAR(Calendar!$BA$5), MONTH($D60), DAY($D60)))</f>
        <v/>
      </c>
      <c r="AA60" s="36" t="str">
        <f t="shared" si="11"/>
        <v/>
      </c>
      <c r="AC60" s="39" t="str">
        <f>IF($Z60="", "", IF(COUNTIF($Z$11:$Z60, $Z60)&gt;5, "X", COUNTIF($Z$11:$Z60, $Z60)))</f>
        <v/>
      </c>
      <c r="AD60" s="39" t="str">
        <f t="shared" si="12"/>
        <v/>
      </c>
      <c r="AF60" s="29" t="str">
        <f t="shared" si="13"/>
        <v/>
      </c>
      <c r="AJ60" s="39" t="str">
        <f t="shared" si="14"/>
        <v/>
      </c>
    </row>
    <row r="61" spans="1:36" x14ac:dyDescent="0.25">
      <c r="A61" s="20"/>
      <c r="B61" s="251"/>
      <c r="C61" s="252"/>
      <c r="D61" s="253"/>
      <c r="E61" s="254"/>
      <c r="F61" s="20"/>
      <c r="G61" s="32" t="str">
        <f t="shared" ca="1" si="5"/>
        <v/>
      </c>
      <c r="H61" s="18" t="str">
        <f t="shared" si="6"/>
        <v/>
      </c>
      <c r="I61" s="20"/>
      <c r="J61" s="12">
        <v>58</v>
      </c>
      <c r="K61" s="15" t="str">
        <f t="shared" ca="1" si="0"/>
        <v/>
      </c>
      <c r="L61" s="90" t="str">
        <f t="shared" ca="1" si="1"/>
        <v/>
      </c>
      <c r="M61" s="43" t="str">
        <f t="shared" ca="1" si="2"/>
        <v/>
      </c>
      <c r="N61" s="18" t="str">
        <f t="shared" ca="1" si="3"/>
        <v/>
      </c>
      <c r="O61" s="20"/>
      <c r="Q61" s="39" t="str">
        <f t="shared" si="7"/>
        <v/>
      </c>
      <c r="R61" s="29" t="str">
        <f t="shared" si="8"/>
        <v/>
      </c>
      <c r="S61" s="36" t="str">
        <f t="shared" si="9"/>
        <v/>
      </c>
      <c r="T61" s="26" t="str">
        <f t="shared" si="10"/>
        <v/>
      </c>
      <c r="U61" s="39" t="str">
        <f ca="1">IF($G61="", "", COUNTIF($G$11:$G$1010, "&lt;"&amp;$G61)+1+COUNTIF($G$11:$G61, $G61)-1)</f>
        <v/>
      </c>
      <c r="X61" s="39" t="str">
        <f t="shared" ca="1" si="4"/>
        <v/>
      </c>
      <c r="Z61" s="29" t="str">
        <f>IF($R61="", "", DATE(YEAR(Calendar!$BA$5), MONTH($D61), DAY($D61)))</f>
        <v/>
      </c>
      <c r="AA61" s="36" t="str">
        <f t="shared" si="11"/>
        <v/>
      </c>
      <c r="AC61" s="39" t="str">
        <f>IF($Z61="", "", IF(COUNTIF($Z$11:$Z61, $Z61)&gt;5, "X", COUNTIF($Z$11:$Z61, $Z61)))</f>
        <v/>
      </c>
      <c r="AD61" s="39" t="str">
        <f t="shared" si="12"/>
        <v/>
      </c>
      <c r="AF61" s="29" t="str">
        <f t="shared" si="13"/>
        <v/>
      </c>
      <c r="AJ61" s="39" t="str">
        <f t="shared" si="14"/>
        <v/>
      </c>
    </row>
    <row r="62" spans="1:36" x14ac:dyDescent="0.25">
      <c r="A62" s="20"/>
      <c r="B62" s="251"/>
      <c r="C62" s="252"/>
      <c r="D62" s="253"/>
      <c r="E62" s="254"/>
      <c r="F62" s="20"/>
      <c r="G62" s="32" t="str">
        <f t="shared" ca="1" si="5"/>
        <v/>
      </c>
      <c r="H62" s="18" t="str">
        <f t="shared" si="6"/>
        <v/>
      </c>
      <c r="I62" s="20"/>
      <c r="J62" s="12">
        <v>59</v>
      </c>
      <c r="K62" s="15" t="str">
        <f t="shared" ca="1" si="0"/>
        <v/>
      </c>
      <c r="L62" s="90" t="str">
        <f t="shared" ca="1" si="1"/>
        <v/>
      </c>
      <c r="M62" s="43" t="str">
        <f t="shared" ca="1" si="2"/>
        <v/>
      </c>
      <c r="N62" s="18" t="str">
        <f t="shared" ca="1" si="3"/>
        <v/>
      </c>
      <c r="O62" s="20"/>
      <c r="Q62" s="39" t="str">
        <f t="shared" si="7"/>
        <v/>
      </c>
      <c r="R62" s="29" t="str">
        <f t="shared" si="8"/>
        <v/>
      </c>
      <c r="S62" s="36" t="str">
        <f t="shared" si="9"/>
        <v/>
      </c>
      <c r="T62" s="26" t="str">
        <f t="shared" si="10"/>
        <v/>
      </c>
      <c r="U62" s="39" t="str">
        <f ca="1">IF($G62="", "", COUNTIF($G$11:$G$1010, "&lt;"&amp;$G62)+1+COUNTIF($G$11:$G62, $G62)-1)</f>
        <v/>
      </c>
      <c r="X62" s="39" t="str">
        <f t="shared" ca="1" si="4"/>
        <v/>
      </c>
      <c r="Z62" s="29" t="str">
        <f>IF($R62="", "", DATE(YEAR(Calendar!$BA$5), MONTH($D62), DAY($D62)))</f>
        <v/>
      </c>
      <c r="AA62" s="36" t="str">
        <f t="shared" si="11"/>
        <v/>
      </c>
      <c r="AC62" s="39" t="str">
        <f>IF($Z62="", "", IF(COUNTIF($Z$11:$Z62, $Z62)&gt;5, "X", COUNTIF($Z$11:$Z62, $Z62)))</f>
        <v/>
      </c>
      <c r="AD62" s="39" t="str">
        <f t="shared" si="12"/>
        <v/>
      </c>
      <c r="AF62" s="29" t="str">
        <f t="shared" si="13"/>
        <v/>
      </c>
      <c r="AJ62" s="39" t="str">
        <f t="shared" si="14"/>
        <v/>
      </c>
    </row>
    <row r="63" spans="1:36" x14ac:dyDescent="0.25">
      <c r="A63" s="20"/>
      <c r="B63" s="251"/>
      <c r="C63" s="252"/>
      <c r="D63" s="253"/>
      <c r="E63" s="254"/>
      <c r="F63" s="20"/>
      <c r="G63" s="32" t="str">
        <f t="shared" ca="1" si="5"/>
        <v/>
      </c>
      <c r="H63" s="18" t="str">
        <f t="shared" si="6"/>
        <v/>
      </c>
      <c r="I63" s="20"/>
      <c r="J63" s="12">
        <v>60</v>
      </c>
      <c r="K63" s="15" t="str">
        <f t="shared" ca="1" si="0"/>
        <v/>
      </c>
      <c r="L63" s="90" t="str">
        <f t="shared" ca="1" si="1"/>
        <v/>
      </c>
      <c r="M63" s="43" t="str">
        <f t="shared" ca="1" si="2"/>
        <v/>
      </c>
      <c r="N63" s="18" t="str">
        <f t="shared" ca="1" si="3"/>
        <v/>
      </c>
      <c r="O63" s="20"/>
      <c r="Q63" s="39" t="str">
        <f t="shared" si="7"/>
        <v/>
      </c>
      <c r="R63" s="29" t="str">
        <f t="shared" si="8"/>
        <v/>
      </c>
      <c r="S63" s="36" t="str">
        <f t="shared" si="9"/>
        <v/>
      </c>
      <c r="T63" s="26" t="str">
        <f t="shared" si="10"/>
        <v/>
      </c>
      <c r="U63" s="39" t="str">
        <f ca="1">IF($G63="", "", COUNTIF($G$11:$G$1010, "&lt;"&amp;$G63)+1+COUNTIF($G$11:$G63, $G63)-1)</f>
        <v/>
      </c>
      <c r="X63" s="39" t="str">
        <f t="shared" ca="1" si="4"/>
        <v/>
      </c>
      <c r="Z63" s="29" t="str">
        <f>IF($R63="", "", DATE(YEAR(Calendar!$BA$5), MONTH($D63), DAY($D63)))</f>
        <v/>
      </c>
      <c r="AA63" s="36" t="str">
        <f t="shared" si="11"/>
        <v/>
      </c>
      <c r="AC63" s="39" t="str">
        <f>IF($Z63="", "", IF(COUNTIF($Z$11:$Z63, $Z63)&gt;5, "X", COUNTIF($Z$11:$Z63, $Z63)))</f>
        <v/>
      </c>
      <c r="AD63" s="39" t="str">
        <f t="shared" si="12"/>
        <v/>
      </c>
      <c r="AF63" s="29" t="str">
        <f t="shared" si="13"/>
        <v/>
      </c>
      <c r="AJ63" s="39" t="str">
        <f t="shared" si="14"/>
        <v/>
      </c>
    </row>
    <row r="64" spans="1:36" x14ac:dyDescent="0.25">
      <c r="A64" s="20"/>
      <c r="B64" s="251"/>
      <c r="C64" s="252"/>
      <c r="D64" s="253"/>
      <c r="E64" s="254"/>
      <c r="F64" s="20"/>
      <c r="G64" s="32" t="str">
        <f t="shared" ca="1" si="5"/>
        <v/>
      </c>
      <c r="H64" s="18" t="str">
        <f t="shared" si="6"/>
        <v/>
      </c>
      <c r="I64" s="20"/>
      <c r="J64" s="12">
        <v>61</v>
      </c>
      <c r="K64" s="15" t="str">
        <f t="shared" ca="1" si="0"/>
        <v/>
      </c>
      <c r="L64" s="90" t="str">
        <f t="shared" ca="1" si="1"/>
        <v/>
      </c>
      <c r="M64" s="43" t="str">
        <f t="shared" ca="1" si="2"/>
        <v/>
      </c>
      <c r="N64" s="18" t="str">
        <f t="shared" ca="1" si="3"/>
        <v/>
      </c>
      <c r="O64" s="20"/>
      <c r="Q64" s="39" t="str">
        <f t="shared" si="7"/>
        <v/>
      </c>
      <c r="R64" s="29" t="str">
        <f t="shared" si="8"/>
        <v/>
      </c>
      <c r="S64" s="36" t="str">
        <f t="shared" si="9"/>
        <v/>
      </c>
      <c r="T64" s="26" t="str">
        <f t="shared" si="10"/>
        <v/>
      </c>
      <c r="U64" s="39" t="str">
        <f ca="1">IF($G64="", "", COUNTIF($G$11:$G$1010, "&lt;"&amp;$G64)+1+COUNTIF($G$11:$G64, $G64)-1)</f>
        <v/>
      </c>
      <c r="X64" s="39" t="str">
        <f t="shared" ca="1" si="4"/>
        <v/>
      </c>
      <c r="Z64" s="29" t="str">
        <f>IF($R64="", "", DATE(YEAR(Calendar!$BA$5), MONTH($D64), DAY($D64)))</f>
        <v/>
      </c>
      <c r="AA64" s="36" t="str">
        <f t="shared" si="11"/>
        <v/>
      </c>
      <c r="AC64" s="39" t="str">
        <f>IF($Z64="", "", IF(COUNTIF($Z$11:$Z64, $Z64)&gt;5, "X", COUNTIF($Z$11:$Z64, $Z64)))</f>
        <v/>
      </c>
      <c r="AD64" s="39" t="str">
        <f t="shared" si="12"/>
        <v/>
      </c>
      <c r="AF64" s="29" t="str">
        <f t="shared" si="13"/>
        <v/>
      </c>
      <c r="AJ64" s="39" t="str">
        <f t="shared" si="14"/>
        <v/>
      </c>
    </row>
    <row r="65" spans="1:36" x14ac:dyDescent="0.25">
      <c r="A65" s="20"/>
      <c r="B65" s="251"/>
      <c r="C65" s="252"/>
      <c r="D65" s="253"/>
      <c r="E65" s="254"/>
      <c r="F65" s="20"/>
      <c r="G65" s="32" t="str">
        <f t="shared" ca="1" si="5"/>
        <v/>
      </c>
      <c r="H65" s="18" t="str">
        <f t="shared" si="6"/>
        <v/>
      </c>
      <c r="I65" s="20"/>
      <c r="J65" s="12">
        <v>62</v>
      </c>
      <c r="K65" s="15" t="str">
        <f t="shared" ca="1" si="0"/>
        <v/>
      </c>
      <c r="L65" s="90" t="str">
        <f t="shared" ca="1" si="1"/>
        <v/>
      </c>
      <c r="M65" s="43" t="str">
        <f t="shared" ca="1" si="2"/>
        <v/>
      </c>
      <c r="N65" s="18" t="str">
        <f t="shared" ca="1" si="3"/>
        <v/>
      </c>
      <c r="O65" s="20"/>
      <c r="Q65" s="39" t="str">
        <f t="shared" si="7"/>
        <v/>
      </c>
      <c r="R65" s="29" t="str">
        <f t="shared" si="8"/>
        <v/>
      </c>
      <c r="S65" s="36" t="str">
        <f t="shared" si="9"/>
        <v/>
      </c>
      <c r="T65" s="26" t="str">
        <f t="shared" si="10"/>
        <v/>
      </c>
      <c r="U65" s="39" t="str">
        <f ca="1">IF($G65="", "", COUNTIF($G$11:$G$1010, "&lt;"&amp;$G65)+1+COUNTIF($G$11:$G65, $G65)-1)</f>
        <v/>
      </c>
      <c r="X65" s="39" t="str">
        <f t="shared" ca="1" si="4"/>
        <v/>
      </c>
      <c r="Z65" s="29" t="str">
        <f>IF($R65="", "", DATE(YEAR(Calendar!$BA$5), MONTH($D65), DAY($D65)))</f>
        <v/>
      </c>
      <c r="AA65" s="36" t="str">
        <f t="shared" si="11"/>
        <v/>
      </c>
      <c r="AC65" s="39" t="str">
        <f>IF($Z65="", "", IF(COUNTIF($Z$11:$Z65, $Z65)&gt;5, "X", COUNTIF($Z$11:$Z65, $Z65)))</f>
        <v/>
      </c>
      <c r="AD65" s="39" t="str">
        <f t="shared" si="12"/>
        <v/>
      </c>
      <c r="AF65" s="29" t="str">
        <f t="shared" si="13"/>
        <v/>
      </c>
      <c r="AJ65" s="39" t="str">
        <f t="shared" si="14"/>
        <v/>
      </c>
    </row>
    <row r="66" spans="1:36" x14ac:dyDescent="0.25">
      <c r="A66" s="20"/>
      <c r="B66" s="251"/>
      <c r="C66" s="252"/>
      <c r="D66" s="253"/>
      <c r="E66" s="254"/>
      <c r="F66" s="20"/>
      <c r="G66" s="32" t="str">
        <f t="shared" ca="1" si="5"/>
        <v/>
      </c>
      <c r="H66" s="18" t="str">
        <f t="shared" si="6"/>
        <v/>
      </c>
      <c r="I66" s="20"/>
      <c r="J66" s="12">
        <v>63</v>
      </c>
      <c r="K66" s="15" t="str">
        <f t="shared" ca="1" si="0"/>
        <v/>
      </c>
      <c r="L66" s="90" t="str">
        <f t="shared" ca="1" si="1"/>
        <v/>
      </c>
      <c r="M66" s="43" t="str">
        <f t="shared" ca="1" si="2"/>
        <v/>
      </c>
      <c r="N66" s="18" t="str">
        <f t="shared" ca="1" si="3"/>
        <v/>
      </c>
      <c r="O66" s="20"/>
      <c r="Q66" s="39" t="str">
        <f t="shared" si="7"/>
        <v/>
      </c>
      <c r="R66" s="29" t="str">
        <f t="shared" si="8"/>
        <v/>
      </c>
      <c r="S66" s="36" t="str">
        <f t="shared" si="9"/>
        <v/>
      </c>
      <c r="T66" s="26" t="str">
        <f t="shared" si="10"/>
        <v/>
      </c>
      <c r="U66" s="39" t="str">
        <f ca="1">IF($G66="", "", COUNTIF($G$11:$G$1010, "&lt;"&amp;$G66)+1+COUNTIF($G$11:$G66, $G66)-1)</f>
        <v/>
      </c>
      <c r="X66" s="39" t="str">
        <f t="shared" ca="1" si="4"/>
        <v/>
      </c>
      <c r="Z66" s="29" t="str">
        <f>IF($R66="", "", DATE(YEAR(Calendar!$BA$5), MONTH($D66), DAY($D66)))</f>
        <v/>
      </c>
      <c r="AA66" s="36" t="str">
        <f t="shared" si="11"/>
        <v/>
      </c>
      <c r="AC66" s="39" t="str">
        <f>IF($Z66="", "", IF(COUNTIF($Z$11:$Z66, $Z66)&gt;5, "X", COUNTIF($Z$11:$Z66, $Z66)))</f>
        <v/>
      </c>
      <c r="AD66" s="39" t="str">
        <f t="shared" si="12"/>
        <v/>
      </c>
      <c r="AF66" s="29" t="str">
        <f t="shared" si="13"/>
        <v/>
      </c>
      <c r="AJ66" s="39" t="str">
        <f t="shared" si="14"/>
        <v/>
      </c>
    </row>
    <row r="67" spans="1:36" x14ac:dyDescent="0.25">
      <c r="A67" s="20"/>
      <c r="B67" s="251"/>
      <c r="C67" s="252"/>
      <c r="D67" s="253"/>
      <c r="E67" s="254"/>
      <c r="F67" s="20"/>
      <c r="G67" s="32" t="str">
        <f t="shared" ca="1" si="5"/>
        <v/>
      </c>
      <c r="H67" s="18" t="str">
        <f t="shared" si="6"/>
        <v/>
      </c>
      <c r="I67" s="20"/>
      <c r="J67" s="12">
        <v>64</v>
      </c>
      <c r="K67" s="15" t="str">
        <f t="shared" ca="1" si="0"/>
        <v/>
      </c>
      <c r="L67" s="90" t="str">
        <f t="shared" ca="1" si="1"/>
        <v/>
      </c>
      <c r="M67" s="43" t="str">
        <f t="shared" ca="1" si="2"/>
        <v/>
      </c>
      <c r="N67" s="18" t="str">
        <f t="shared" ca="1" si="3"/>
        <v/>
      </c>
      <c r="O67" s="20"/>
      <c r="Q67" s="39" t="str">
        <f t="shared" si="7"/>
        <v/>
      </c>
      <c r="R67" s="29" t="str">
        <f t="shared" si="8"/>
        <v/>
      </c>
      <c r="S67" s="36" t="str">
        <f t="shared" si="9"/>
        <v/>
      </c>
      <c r="T67" s="26" t="str">
        <f t="shared" si="10"/>
        <v/>
      </c>
      <c r="U67" s="39" t="str">
        <f ca="1">IF($G67="", "", COUNTIF($G$11:$G$1010, "&lt;"&amp;$G67)+1+COUNTIF($G$11:$G67, $G67)-1)</f>
        <v/>
      </c>
      <c r="X67" s="39" t="str">
        <f t="shared" ca="1" si="4"/>
        <v/>
      </c>
      <c r="Z67" s="29" t="str">
        <f>IF($R67="", "", DATE(YEAR(Calendar!$BA$5), MONTH($D67), DAY($D67)))</f>
        <v/>
      </c>
      <c r="AA67" s="36" t="str">
        <f t="shared" si="11"/>
        <v/>
      </c>
      <c r="AC67" s="39" t="str">
        <f>IF($Z67="", "", IF(COUNTIF($Z$11:$Z67, $Z67)&gt;5, "X", COUNTIF($Z$11:$Z67, $Z67)))</f>
        <v/>
      </c>
      <c r="AD67" s="39" t="str">
        <f t="shared" si="12"/>
        <v/>
      </c>
      <c r="AF67" s="29" t="str">
        <f t="shared" si="13"/>
        <v/>
      </c>
      <c r="AJ67" s="39" t="str">
        <f t="shared" si="14"/>
        <v/>
      </c>
    </row>
    <row r="68" spans="1:36" x14ac:dyDescent="0.25">
      <c r="A68" s="20"/>
      <c r="B68" s="251"/>
      <c r="C68" s="252"/>
      <c r="D68" s="253"/>
      <c r="E68" s="254"/>
      <c r="F68" s="20"/>
      <c r="G68" s="32" t="str">
        <f t="shared" ca="1" si="5"/>
        <v/>
      </c>
      <c r="H68" s="18" t="str">
        <f t="shared" si="6"/>
        <v/>
      </c>
      <c r="I68" s="20"/>
      <c r="J68" s="12">
        <v>65</v>
      </c>
      <c r="K68" s="15" t="str">
        <f t="shared" ca="1" si="0"/>
        <v/>
      </c>
      <c r="L68" s="90" t="str">
        <f t="shared" ca="1" si="1"/>
        <v/>
      </c>
      <c r="M68" s="43" t="str">
        <f t="shared" ca="1" si="2"/>
        <v/>
      </c>
      <c r="N68" s="18" t="str">
        <f t="shared" ca="1" si="3"/>
        <v/>
      </c>
      <c r="O68" s="20"/>
      <c r="Q68" s="39" t="str">
        <f t="shared" si="7"/>
        <v/>
      </c>
      <c r="R68" s="29" t="str">
        <f t="shared" si="8"/>
        <v/>
      </c>
      <c r="S68" s="36" t="str">
        <f t="shared" si="9"/>
        <v/>
      </c>
      <c r="T68" s="26" t="str">
        <f t="shared" si="10"/>
        <v/>
      </c>
      <c r="U68" s="39" t="str">
        <f ca="1">IF($G68="", "", COUNTIF($G$11:$G$1010, "&lt;"&amp;$G68)+1+COUNTIF($G$11:$G68, $G68)-1)</f>
        <v/>
      </c>
      <c r="X68" s="39" t="str">
        <f t="shared" ca="1" si="4"/>
        <v/>
      </c>
      <c r="Z68" s="29" t="str">
        <f>IF($R68="", "", DATE(YEAR(Calendar!$BA$5), MONTH($D68), DAY($D68)))</f>
        <v/>
      </c>
      <c r="AA68" s="36" t="str">
        <f t="shared" si="11"/>
        <v/>
      </c>
      <c r="AC68" s="39" t="str">
        <f>IF($Z68="", "", IF(COUNTIF($Z$11:$Z68, $Z68)&gt;5, "X", COUNTIF($Z$11:$Z68, $Z68)))</f>
        <v/>
      </c>
      <c r="AD68" s="39" t="str">
        <f t="shared" si="12"/>
        <v/>
      </c>
      <c r="AF68" s="29" t="str">
        <f t="shared" si="13"/>
        <v/>
      </c>
      <c r="AJ68" s="39" t="str">
        <f t="shared" si="14"/>
        <v/>
      </c>
    </row>
    <row r="69" spans="1:36" x14ac:dyDescent="0.25">
      <c r="A69" s="20"/>
      <c r="B69" s="251"/>
      <c r="C69" s="252"/>
      <c r="D69" s="253"/>
      <c r="E69" s="254"/>
      <c r="F69" s="20"/>
      <c r="G69" s="32" t="str">
        <f t="shared" ca="1" si="5"/>
        <v/>
      </c>
      <c r="H69" s="18" t="str">
        <f t="shared" si="6"/>
        <v/>
      </c>
      <c r="I69" s="20"/>
      <c r="J69" s="12">
        <v>66</v>
      </c>
      <c r="K69" s="15" t="str">
        <f t="shared" ref="K69:K132" ca="1" si="15">IFERROR(INDEX($B$11:$B$1010, MATCH($J69, $U$11:$U$1010, 0)), "")</f>
        <v/>
      </c>
      <c r="L69" s="90" t="str">
        <f t="shared" ref="L69:L132" ca="1" si="16">IFERROR(INDEX($C$11:$C$1010, MATCH($J69, $U$11:$U$1010, 0)), "")</f>
        <v/>
      </c>
      <c r="M69" s="43" t="str">
        <f t="shared" ref="M69:M132" ca="1" si="17">IFERROR(INDEX($G$11:$G$1010, MATCH($J69, $U$11:$U$1010, 0)), "")</f>
        <v/>
      </c>
      <c r="N69" s="18" t="str">
        <f t="shared" ref="N69:N132" ca="1" si="18">IFERROR(INDEX($H$11:$H$1010, MATCH($J69, $U$11:$U$1010, 0)), "")</f>
        <v/>
      </c>
      <c r="O69" s="20"/>
      <c r="Q69" s="39" t="str">
        <f t="shared" si="7"/>
        <v/>
      </c>
      <c r="R69" s="29" t="str">
        <f t="shared" si="8"/>
        <v/>
      </c>
      <c r="S69" s="36" t="str">
        <f t="shared" si="9"/>
        <v/>
      </c>
      <c r="T69" s="26" t="str">
        <f t="shared" si="10"/>
        <v/>
      </c>
      <c r="U69" s="39" t="str">
        <f ca="1">IF($G69="", "", COUNTIF($G$11:$G$1010, "&lt;"&amp;$G69)+1+COUNTIF($G$11:$G69, $G69)-1)</f>
        <v/>
      </c>
      <c r="X69" s="39" t="str">
        <f t="shared" ref="X69:X132" ca="1" si="19">IF($M69="", "", IF($M69=$R$4, $Q$3, (IF(AND($M69&gt;=$R$6, $M69&lt;=$R$7), $Q$4, IF(TEXT($M69, "mmm yyy")=TEXT($R$4, "mmm yyyy"), $Q$5, "")))))</f>
        <v/>
      </c>
      <c r="Z69" s="29" t="str">
        <f>IF($R69="", "", DATE(YEAR(Calendar!$BA$5), MONTH($D69), DAY($D69)))</f>
        <v/>
      </c>
      <c r="AA69" s="36" t="str">
        <f t="shared" si="11"/>
        <v/>
      </c>
      <c r="AC69" s="39" t="str">
        <f>IF($Z69="", "", IF(COUNTIF($Z$11:$Z69, $Z69)&gt;5, "X", COUNTIF($Z$11:$Z69, $Z69)))</f>
        <v/>
      </c>
      <c r="AD69" s="39" t="str">
        <f t="shared" si="12"/>
        <v/>
      </c>
      <c r="AF69" s="29" t="str">
        <f t="shared" si="13"/>
        <v/>
      </c>
      <c r="AJ69" s="39" t="str">
        <f t="shared" si="14"/>
        <v/>
      </c>
    </row>
    <row r="70" spans="1:36" x14ac:dyDescent="0.25">
      <c r="A70" s="20"/>
      <c r="B70" s="251"/>
      <c r="C70" s="252"/>
      <c r="D70" s="253"/>
      <c r="E70" s="254"/>
      <c r="F70" s="20"/>
      <c r="G70" s="32" t="str">
        <f t="shared" ca="1" si="5"/>
        <v/>
      </c>
      <c r="H70" s="18" t="str">
        <f t="shared" si="6"/>
        <v/>
      </c>
      <c r="I70" s="20"/>
      <c r="J70" s="12">
        <v>67</v>
      </c>
      <c r="K70" s="15" t="str">
        <f t="shared" ca="1" si="15"/>
        <v/>
      </c>
      <c r="L70" s="90" t="str">
        <f t="shared" ca="1" si="16"/>
        <v/>
      </c>
      <c r="M70" s="43" t="str">
        <f t="shared" ca="1" si="17"/>
        <v/>
      </c>
      <c r="N70" s="18" t="str">
        <f t="shared" ca="1" si="18"/>
        <v/>
      </c>
      <c r="O70" s="20"/>
      <c r="Q70" s="39" t="str">
        <f t="shared" si="7"/>
        <v/>
      </c>
      <c r="R70" s="29" t="str">
        <f t="shared" si="8"/>
        <v/>
      </c>
      <c r="S70" s="36" t="str">
        <f t="shared" si="9"/>
        <v/>
      </c>
      <c r="T70" s="26" t="str">
        <f t="shared" si="10"/>
        <v/>
      </c>
      <c r="U70" s="39" t="str">
        <f ca="1">IF($G70="", "", COUNTIF($G$11:$G$1010, "&lt;"&amp;$G70)+1+COUNTIF($G$11:$G70, $G70)-1)</f>
        <v/>
      </c>
      <c r="X70" s="39" t="str">
        <f t="shared" ca="1" si="19"/>
        <v/>
      </c>
      <c r="Z70" s="29" t="str">
        <f>IF($R70="", "", DATE(YEAR(Calendar!$BA$5), MONTH($D70), DAY($D70)))</f>
        <v/>
      </c>
      <c r="AA70" s="36" t="str">
        <f t="shared" si="11"/>
        <v/>
      </c>
      <c r="AC70" s="39" t="str">
        <f>IF($Z70="", "", IF(COUNTIF($Z$11:$Z70, $Z70)&gt;5, "X", COUNTIF($Z$11:$Z70, $Z70)))</f>
        <v/>
      </c>
      <c r="AD70" s="39" t="str">
        <f t="shared" si="12"/>
        <v/>
      </c>
      <c r="AF70" s="29" t="str">
        <f t="shared" si="13"/>
        <v/>
      </c>
      <c r="AJ70" s="39" t="str">
        <f t="shared" si="14"/>
        <v/>
      </c>
    </row>
    <row r="71" spans="1:36" x14ac:dyDescent="0.25">
      <c r="A71" s="20"/>
      <c r="B71" s="251"/>
      <c r="C71" s="252"/>
      <c r="D71" s="253"/>
      <c r="E71" s="254"/>
      <c r="F71" s="20"/>
      <c r="G71" s="32" t="str">
        <f t="shared" ca="1" si="5"/>
        <v/>
      </c>
      <c r="H71" s="18" t="str">
        <f t="shared" si="6"/>
        <v/>
      </c>
      <c r="I71" s="20"/>
      <c r="J71" s="12">
        <v>68</v>
      </c>
      <c r="K71" s="15" t="str">
        <f t="shared" ca="1" si="15"/>
        <v/>
      </c>
      <c r="L71" s="90" t="str">
        <f t="shared" ca="1" si="16"/>
        <v/>
      </c>
      <c r="M71" s="43" t="str">
        <f t="shared" ca="1" si="17"/>
        <v/>
      </c>
      <c r="N71" s="18" t="str">
        <f t="shared" ca="1" si="18"/>
        <v/>
      </c>
      <c r="O71" s="20"/>
      <c r="Q71" s="39" t="str">
        <f t="shared" si="7"/>
        <v/>
      </c>
      <c r="R71" s="29" t="str">
        <f t="shared" si="8"/>
        <v/>
      </c>
      <c r="S71" s="36" t="str">
        <f t="shared" si="9"/>
        <v/>
      </c>
      <c r="T71" s="26" t="str">
        <f t="shared" si="10"/>
        <v/>
      </c>
      <c r="U71" s="39" t="str">
        <f ca="1">IF($G71="", "", COUNTIF($G$11:$G$1010, "&lt;"&amp;$G71)+1+COUNTIF($G$11:$G71, $G71)-1)</f>
        <v/>
      </c>
      <c r="X71" s="39" t="str">
        <f t="shared" ca="1" si="19"/>
        <v/>
      </c>
      <c r="Z71" s="29" t="str">
        <f>IF($R71="", "", DATE(YEAR(Calendar!$BA$5), MONTH($D71), DAY($D71)))</f>
        <v/>
      </c>
      <c r="AA71" s="36" t="str">
        <f t="shared" si="11"/>
        <v/>
      </c>
      <c r="AC71" s="39" t="str">
        <f>IF($Z71="", "", IF(COUNTIF($Z$11:$Z71, $Z71)&gt;5, "X", COUNTIF($Z$11:$Z71, $Z71)))</f>
        <v/>
      </c>
      <c r="AD71" s="39" t="str">
        <f t="shared" si="12"/>
        <v/>
      </c>
      <c r="AF71" s="29" t="str">
        <f t="shared" si="13"/>
        <v/>
      </c>
      <c r="AJ71" s="39" t="str">
        <f t="shared" si="14"/>
        <v/>
      </c>
    </row>
    <row r="72" spans="1:36" x14ac:dyDescent="0.25">
      <c r="A72" s="20"/>
      <c r="B72" s="251"/>
      <c r="C72" s="252"/>
      <c r="D72" s="253"/>
      <c r="E72" s="254"/>
      <c r="F72" s="20"/>
      <c r="G72" s="32" t="str">
        <f t="shared" ca="1" si="5"/>
        <v/>
      </c>
      <c r="H72" s="18" t="str">
        <f t="shared" si="6"/>
        <v/>
      </c>
      <c r="I72" s="20"/>
      <c r="J72" s="12">
        <v>69</v>
      </c>
      <c r="K72" s="15" t="str">
        <f t="shared" ca="1" si="15"/>
        <v/>
      </c>
      <c r="L72" s="90" t="str">
        <f t="shared" ca="1" si="16"/>
        <v/>
      </c>
      <c r="M72" s="43" t="str">
        <f t="shared" ca="1" si="17"/>
        <v/>
      </c>
      <c r="N72" s="18" t="str">
        <f t="shared" ca="1" si="18"/>
        <v/>
      </c>
      <c r="O72" s="20"/>
      <c r="Q72" s="39" t="str">
        <f t="shared" si="7"/>
        <v/>
      </c>
      <c r="R72" s="29" t="str">
        <f t="shared" si="8"/>
        <v/>
      </c>
      <c r="S72" s="36" t="str">
        <f t="shared" si="9"/>
        <v/>
      </c>
      <c r="T72" s="26" t="str">
        <f t="shared" si="10"/>
        <v/>
      </c>
      <c r="U72" s="39" t="str">
        <f ca="1">IF($G72="", "", COUNTIF($G$11:$G$1010, "&lt;"&amp;$G72)+1+COUNTIF($G$11:$G72, $G72)-1)</f>
        <v/>
      </c>
      <c r="X72" s="39" t="str">
        <f t="shared" ca="1" si="19"/>
        <v/>
      </c>
      <c r="Z72" s="29" t="str">
        <f>IF($R72="", "", DATE(YEAR(Calendar!$BA$5), MONTH($D72), DAY($D72)))</f>
        <v/>
      </c>
      <c r="AA72" s="36" t="str">
        <f t="shared" si="11"/>
        <v/>
      </c>
      <c r="AC72" s="39" t="str">
        <f>IF($Z72="", "", IF(COUNTIF($Z$11:$Z72, $Z72)&gt;5, "X", COUNTIF($Z$11:$Z72, $Z72)))</f>
        <v/>
      </c>
      <c r="AD72" s="39" t="str">
        <f t="shared" si="12"/>
        <v/>
      </c>
      <c r="AF72" s="29" t="str">
        <f t="shared" si="13"/>
        <v/>
      </c>
      <c r="AJ72" s="39" t="str">
        <f t="shared" si="14"/>
        <v/>
      </c>
    </row>
    <row r="73" spans="1:36" x14ac:dyDescent="0.25">
      <c r="A73" s="20"/>
      <c r="B73" s="251"/>
      <c r="C73" s="252"/>
      <c r="D73" s="253"/>
      <c r="E73" s="254"/>
      <c r="F73" s="20"/>
      <c r="G73" s="32" t="str">
        <f t="shared" ca="1" si="5"/>
        <v/>
      </c>
      <c r="H73" s="18" t="str">
        <f t="shared" si="6"/>
        <v/>
      </c>
      <c r="I73" s="20"/>
      <c r="J73" s="12">
        <v>70</v>
      </c>
      <c r="K73" s="15" t="str">
        <f t="shared" ca="1" si="15"/>
        <v/>
      </c>
      <c r="L73" s="90" t="str">
        <f t="shared" ca="1" si="16"/>
        <v/>
      </c>
      <c r="M73" s="43" t="str">
        <f t="shared" ca="1" si="17"/>
        <v/>
      </c>
      <c r="N73" s="18" t="str">
        <f t="shared" ca="1" si="18"/>
        <v/>
      </c>
      <c r="O73" s="20"/>
      <c r="Q73" s="39" t="str">
        <f t="shared" si="7"/>
        <v/>
      </c>
      <c r="R73" s="29" t="str">
        <f t="shared" si="8"/>
        <v/>
      </c>
      <c r="S73" s="36" t="str">
        <f t="shared" si="9"/>
        <v/>
      </c>
      <c r="T73" s="26" t="str">
        <f t="shared" si="10"/>
        <v/>
      </c>
      <c r="U73" s="39" t="str">
        <f ca="1">IF($G73="", "", COUNTIF($G$11:$G$1010, "&lt;"&amp;$G73)+1+COUNTIF($G$11:$G73, $G73)-1)</f>
        <v/>
      </c>
      <c r="X73" s="39" t="str">
        <f t="shared" ca="1" si="19"/>
        <v/>
      </c>
      <c r="Z73" s="29" t="str">
        <f>IF($R73="", "", DATE(YEAR(Calendar!$BA$5), MONTH($D73), DAY($D73)))</f>
        <v/>
      </c>
      <c r="AA73" s="36" t="str">
        <f t="shared" si="11"/>
        <v/>
      </c>
      <c r="AC73" s="39" t="str">
        <f>IF($Z73="", "", IF(COUNTIF($Z$11:$Z73, $Z73)&gt;5, "X", COUNTIF($Z$11:$Z73, $Z73)))</f>
        <v/>
      </c>
      <c r="AD73" s="39" t="str">
        <f t="shared" si="12"/>
        <v/>
      </c>
      <c r="AF73" s="29" t="str">
        <f t="shared" si="13"/>
        <v/>
      </c>
      <c r="AJ73" s="39" t="str">
        <f t="shared" si="14"/>
        <v/>
      </c>
    </row>
    <row r="74" spans="1:36" x14ac:dyDescent="0.25">
      <c r="A74" s="20"/>
      <c r="B74" s="251"/>
      <c r="C74" s="252"/>
      <c r="D74" s="253"/>
      <c r="E74" s="254"/>
      <c r="F74" s="20"/>
      <c r="G74" s="32" t="str">
        <f t="shared" ca="1" si="5"/>
        <v/>
      </c>
      <c r="H74" s="18" t="str">
        <f t="shared" si="6"/>
        <v/>
      </c>
      <c r="I74" s="20"/>
      <c r="J74" s="12">
        <v>71</v>
      </c>
      <c r="K74" s="15" t="str">
        <f t="shared" ca="1" si="15"/>
        <v/>
      </c>
      <c r="L74" s="90" t="str">
        <f t="shared" ca="1" si="16"/>
        <v/>
      </c>
      <c r="M74" s="43" t="str">
        <f t="shared" ca="1" si="17"/>
        <v/>
      </c>
      <c r="N74" s="18" t="str">
        <f t="shared" ca="1" si="18"/>
        <v/>
      </c>
      <c r="O74" s="20"/>
      <c r="Q74" s="39" t="str">
        <f t="shared" si="7"/>
        <v/>
      </c>
      <c r="R74" s="29" t="str">
        <f t="shared" si="8"/>
        <v/>
      </c>
      <c r="S74" s="36" t="str">
        <f t="shared" si="9"/>
        <v/>
      </c>
      <c r="T74" s="26" t="str">
        <f t="shared" si="10"/>
        <v/>
      </c>
      <c r="U74" s="39" t="str">
        <f ca="1">IF($G74="", "", COUNTIF($G$11:$G$1010, "&lt;"&amp;$G74)+1+COUNTIF($G$11:$G74, $G74)-1)</f>
        <v/>
      </c>
      <c r="X74" s="39" t="str">
        <f t="shared" ca="1" si="19"/>
        <v/>
      </c>
      <c r="Z74" s="29" t="str">
        <f>IF($R74="", "", DATE(YEAR(Calendar!$BA$5), MONTH($D74), DAY($D74)))</f>
        <v/>
      </c>
      <c r="AA74" s="36" t="str">
        <f t="shared" si="11"/>
        <v/>
      </c>
      <c r="AC74" s="39" t="str">
        <f>IF($Z74="", "", IF(COUNTIF($Z$11:$Z74, $Z74)&gt;5, "X", COUNTIF($Z$11:$Z74, $Z74)))</f>
        <v/>
      </c>
      <c r="AD74" s="39" t="str">
        <f t="shared" si="12"/>
        <v/>
      </c>
      <c r="AF74" s="29" t="str">
        <f t="shared" si="13"/>
        <v/>
      </c>
      <c r="AJ74" s="39" t="str">
        <f t="shared" si="14"/>
        <v/>
      </c>
    </row>
    <row r="75" spans="1:36" x14ac:dyDescent="0.25">
      <c r="A75" s="20"/>
      <c r="B75" s="251"/>
      <c r="C75" s="252"/>
      <c r="D75" s="253"/>
      <c r="E75" s="254"/>
      <c r="F75" s="20"/>
      <c r="G75" s="32" t="str">
        <f t="shared" ca="1" si="5"/>
        <v/>
      </c>
      <c r="H75" s="18" t="str">
        <f t="shared" si="6"/>
        <v/>
      </c>
      <c r="I75" s="20"/>
      <c r="J75" s="12">
        <v>72</v>
      </c>
      <c r="K75" s="15" t="str">
        <f t="shared" ca="1" si="15"/>
        <v/>
      </c>
      <c r="L75" s="90" t="str">
        <f t="shared" ca="1" si="16"/>
        <v/>
      </c>
      <c r="M75" s="43" t="str">
        <f t="shared" ca="1" si="17"/>
        <v/>
      </c>
      <c r="N75" s="18" t="str">
        <f t="shared" ca="1" si="18"/>
        <v/>
      </c>
      <c r="O75" s="20"/>
      <c r="Q75" s="39" t="str">
        <f t="shared" si="7"/>
        <v/>
      </c>
      <c r="R75" s="29" t="str">
        <f t="shared" si="8"/>
        <v/>
      </c>
      <c r="S75" s="36" t="str">
        <f t="shared" si="9"/>
        <v/>
      </c>
      <c r="T75" s="26" t="str">
        <f t="shared" si="10"/>
        <v/>
      </c>
      <c r="U75" s="39" t="str">
        <f ca="1">IF($G75="", "", COUNTIF($G$11:$G$1010, "&lt;"&amp;$G75)+1+COUNTIF($G$11:$G75, $G75)-1)</f>
        <v/>
      </c>
      <c r="X75" s="39" t="str">
        <f t="shared" ca="1" si="19"/>
        <v/>
      </c>
      <c r="Z75" s="29" t="str">
        <f>IF($R75="", "", DATE(YEAR(Calendar!$BA$5), MONTH($D75), DAY($D75)))</f>
        <v/>
      </c>
      <c r="AA75" s="36" t="str">
        <f t="shared" si="11"/>
        <v/>
      </c>
      <c r="AC75" s="39" t="str">
        <f>IF($Z75="", "", IF(COUNTIF($Z$11:$Z75, $Z75)&gt;5, "X", COUNTIF($Z$11:$Z75, $Z75)))</f>
        <v/>
      </c>
      <c r="AD75" s="39" t="str">
        <f t="shared" si="12"/>
        <v/>
      </c>
      <c r="AF75" s="29" t="str">
        <f t="shared" si="13"/>
        <v/>
      </c>
      <c r="AJ75" s="39" t="str">
        <f t="shared" si="14"/>
        <v/>
      </c>
    </row>
    <row r="76" spans="1:36" x14ac:dyDescent="0.25">
      <c r="A76" s="20"/>
      <c r="B76" s="251"/>
      <c r="C76" s="252"/>
      <c r="D76" s="253"/>
      <c r="E76" s="254"/>
      <c r="F76" s="20"/>
      <c r="G76" s="32" t="str">
        <f t="shared" ref="G76:G139" ca="1" si="20">IF($R$4&gt;$R76, $T76, $R76)</f>
        <v/>
      </c>
      <c r="H76" s="18" t="str">
        <f t="shared" ref="H76:H139" si="21">IF($E76="", "", IFERROR(YEARFRAC(DATE($E76, MONTH($D76), DAY($D76)), $G76), ""))</f>
        <v/>
      </c>
      <c r="I76" s="20"/>
      <c r="J76" s="12">
        <v>73</v>
      </c>
      <c r="K76" s="15" t="str">
        <f t="shared" ca="1" si="15"/>
        <v/>
      </c>
      <c r="L76" s="90" t="str">
        <f t="shared" ca="1" si="16"/>
        <v/>
      </c>
      <c r="M76" s="43" t="str">
        <f t="shared" ca="1" si="17"/>
        <v/>
      </c>
      <c r="N76" s="18" t="str">
        <f t="shared" ca="1" si="18"/>
        <v/>
      </c>
      <c r="O76" s="20"/>
      <c r="Q76" s="39" t="str">
        <f t="shared" ref="Q76:Q139" si="22">IF($B76="", "", IF(COUNTIF($B$11:$B$1010, $B76)&gt;1, "X", ""))</f>
        <v/>
      </c>
      <c r="R76" s="29" t="str">
        <f t="shared" ref="R76:R139" si="23">IF($D76="", "", DATE(YEAR($R$4), MONTH($D76), DAY($D76)))</f>
        <v/>
      </c>
      <c r="S76" s="36" t="str">
        <f t="shared" ref="S76:S139" si="24">IF($E76="", "", IFERROR(YEARFRAC(DATE($E76, MONTH($D76), DAY($D76)), $R76), ""))</f>
        <v/>
      </c>
      <c r="T76" s="26" t="str">
        <f t="shared" ref="T76:T139" si="25">IF($D76="", "", DATE(YEAR($R$4)+1, MONTH($D76), DAY($D76)))</f>
        <v/>
      </c>
      <c r="U76" s="39" t="str">
        <f ca="1">IF($G76="", "", COUNTIF($G$11:$G$1010, "&lt;"&amp;$G76)+1+COUNTIF($G$11:$G76, $G76)-1)</f>
        <v/>
      </c>
      <c r="X76" s="39" t="str">
        <f t="shared" ca="1" si="19"/>
        <v/>
      </c>
      <c r="Z76" s="29" t="str">
        <f>IF($R76="", "", DATE(YEAR(Calendar!$BA$5), MONTH($D76), DAY($D76)))</f>
        <v/>
      </c>
      <c r="AA76" s="36" t="str">
        <f t="shared" ref="AA76:AA139" si="26">IF($E76="", "", IFERROR(YEARFRAC(DATE($E76, MONTH($D76), DAY($D76)), $Z76), ""))</f>
        <v/>
      </c>
      <c r="AC76" s="39" t="str">
        <f>IF($Z76="", "", IF(COUNTIF($Z$11:$Z76, $Z76)&gt;5, "X", COUNTIF($Z$11:$Z76, $Z76)))</f>
        <v/>
      </c>
      <c r="AD76" s="39" t="str">
        <f t="shared" ref="AD76:AD139" si="27">IF($Z76="", "", $Z76+($AC76*0.1))</f>
        <v/>
      </c>
      <c r="AF76" s="29" t="str">
        <f t="shared" ref="AF76:AF139" si="28">IF($AC76="X", $Z76, "")</f>
        <v/>
      </c>
      <c r="AJ76" s="39" t="str">
        <f t="shared" ref="AJ76:AJ139" si="29">IF($C76="", "", IF(COUNTIF($AH$11:$AH$20, $C76)=0, "X", ""))</f>
        <v/>
      </c>
    </row>
    <row r="77" spans="1:36" x14ac:dyDescent="0.25">
      <c r="A77" s="20"/>
      <c r="B77" s="251"/>
      <c r="C77" s="252"/>
      <c r="D77" s="253"/>
      <c r="E77" s="254"/>
      <c r="F77" s="20"/>
      <c r="G77" s="32" t="str">
        <f t="shared" ca="1" si="20"/>
        <v/>
      </c>
      <c r="H77" s="18" t="str">
        <f t="shared" si="21"/>
        <v/>
      </c>
      <c r="I77" s="20"/>
      <c r="J77" s="12">
        <v>74</v>
      </c>
      <c r="K77" s="15" t="str">
        <f t="shared" ca="1" si="15"/>
        <v/>
      </c>
      <c r="L77" s="90" t="str">
        <f t="shared" ca="1" si="16"/>
        <v/>
      </c>
      <c r="M77" s="43" t="str">
        <f t="shared" ca="1" si="17"/>
        <v/>
      </c>
      <c r="N77" s="18" t="str">
        <f t="shared" ca="1" si="18"/>
        <v/>
      </c>
      <c r="O77" s="20"/>
      <c r="Q77" s="39" t="str">
        <f t="shared" si="22"/>
        <v/>
      </c>
      <c r="R77" s="29" t="str">
        <f t="shared" si="23"/>
        <v/>
      </c>
      <c r="S77" s="36" t="str">
        <f t="shared" si="24"/>
        <v/>
      </c>
      <c r="T77" s="26" t="str">
        <f t="shared" si="25"/>
        <v/>
      </c>
      <c r="U77" s="39" t="str">
        <f ca="1">IF($G77="", "", COUNTIF($G$11:$G$1010, "&lt;"&amp;$G77)+1+COUNTIF($G$11:$G77, $G77)-1)</f>
        <v/>
      </c>
      <c r="X77" s="39" t="str">
        <f t="shared" ca="1" si="19"/>
        <v/>
      </c>
      <c r="Z77" s="29" t="str">
        <f>IF($R77="", "", DATE(YEAR(Calendar!$BA$5), MONTH($D77), DAY($D77)))</f>
        <v/>
      </c>
      <c r="AA77" s="36" t="str">
        <f t="shared" si="26"/>
        <v/>
      </c>
      <c r="AC77" s="39" t="str">
        <f>IF($Z77="", "", IF(COUNTIF($Z$11:$Z77, $Z77)&gt;5, "X", COUNTIF($Z$11:$Z77, $Z77)))</f>
        <v/>
      </c>
      <c r="AD77" s="39" t="str">
        <f t="shared" si="27"/>
        <v/>
      </c>
      <c r="AF77" s="29" t="str">
        <f t="shared" si="28"/>
        <v/>
      </c>
      <c r="AJ77" s="39" t="str">
        <f t="shared" si="29"/>
        <v/>
      </c>
    </row>
    <row r="78" spans="1:36" x14ac:dyDescent="0.25">
      <c r="A78" s="20"/>
      <c r="B78" s="251"/>
      <c r="C78" s="252"/>
      <c r="D78" s="253"/>
      <c r="E78" s="254"/>
      <c r="F78" s="20"/>
      <c r="G78" s="32" t="str">
        <f t="shared" ca="1" si="20"/>
        <v/>
      </c>
      <c r="H78" s="18" t="str">
        <f t="shared" si="21"/>
        <v/>
      </c>
      <c r="I78" s="20"/>
      <c r="J78" s="12">
        <v>75</v>
      </c>
      <c r="K78" s="15" t="str">
        <f t="shared" ca="1" si="15"/>
        <v/>
      </c>
      <c r="L78" s="90" t="str">
        <f t="shared" ca="1" si="16"/>
        <v/>
      </c>
      <c r="M78" s="43" t="str">
        <f t="shared" ca="1" si="17"/>
        <v/>
      </c>
      <c r="N78" s="18" t="str">
        <f t="shared" ca="1" si="18"/>
        <v/>
      </c>
      <c r="O78" s="20"/>
      <c r="Q78" s="39" t="str">
        <f t="shared" si="22"/>
        <v/>
      </c>
      <c r="R78" s="29" t="str">
        <f t="shared" si="23"/>
        <v/>
      </c>
      <c r="S78" s="36" t="str">
        <f t="shared" si="24"/>
        <v/>
      </c>
      <c r="T78" s="26" t="str">
        <f t="shared" si="25"/>
        <v/>
      </c>
      <c r="U78" s="39" t="str">
        <f ca="1">IF($G78="", "", COUNTIF($G$11:$G$1010, "&lt;"&amp;$G78)+1+COUNTIF($G$11:$G78, $G78)-1)</f>
        <v/>
      </c>
      <c r="X78" s="39" t="str">
        <f t="shared" ca="1" si="19"/>
        <v/>
      </c>
      <c r="Z78" s="29" t="str">
        <f>IF($R78="", "", DATE(YEAR(Calendar!$BA$5), MONTH($D78), DAY($D78)))</f>
        <v/>
      </c>
      <c r="AA78" s="36" t="str">
        <f t="shared" si="26"/>
        <v/>
      </c>
      <c r="AC78" s="39" t="str">
        <f>IF($Z78="", "", IF(COUNTIF($Z$11:$Z78, $Z78)&gt;5, "X", COUNTIF($Z$11:$Z78, $Z78)))</f>
        <v/>
      </c>
      <c r="AD78" s="39" t="str">
        <f t="shared" si="27"/>
        <v/>
      </c>
      <c r="AF78" s="29" t="str">
        <f t="shared" si="28"/>
        <v/>
      </c>
      <c r="AJ78" s="39" t="str">
        <f t="shared" si="29"/>
        <v/>
      </c>
    </row>
    <row r="79" spans="1:36" x14ac:dyDescent="0.25">
      <c r="A79" s="20"/>
      <c r="B79" s="251"/>
      <c r="C79" s="252"/>
      <c r="D79" s="253"/>
      <c r="E79" s="254"/>
      <c r="F79" s="20"/>
      <c r="G79" s="32" t="str">
        <f t="shared" ca="1" si="20"/>
        <v/>
      </c>
      <c r="H79" s="18" t="str">
        <f t="shared" si="21"/>
        <v/>
      </c>
      <c r="I79" s="20"/>
      <c r="J79" s="12">
        <v>76</v>
      </c>
      <c r="K79" s="15" t="str">
        <f t="shared" ca="1" si="15"/>
        <v/>
      </c>
      <c r="L79" s="90" t="str">
        <f t="shared" ca="1" si="16"/>
        <v/>
      </c>
      <c r="M79" s="43" t="str">
        <f t="shared" ca="1" si="17"/>
        <v/>
      </c>
      <c r="N79" s="18" t="str">
        <f t="shared" ca="1" si="18"/>
        <v/>
      </c>
      <c r="O79" s="20"/>
      <c r="Q79" s="39" t="str">
        <f t="shared" si="22"/>
        <v/>
      </c>
      <c r="R79" s="29" t="str">
        <f t="shared" si="23"/>
        <v/>
      </c>
      <c r="S79" s="36" t="str">
        <f t="shared" si="24"/>
        <v/>
      </c>
      <c r="T79" s="26" t="str">
        <f t="shared" si="25"/>
        <v/>
      </c>
      <c r="U79" s="39" t="str">
        <f ca="1">IF($G79="", "", COUNTIF($G$11:$G$1010, "&lt;"&amp;$G79)+1+COUNTIF($G$11:$G79, $G79)-1)</f>
        <v/>
      </c>
      <c r="X79" s="39" t="str">
        <f t="shared" ca="1" si="19"/>
        <v/>
      </c>
      <c r="Z79" s="29" t="str">
        <f>IF($R79="", "", DATE(YEAR(Calendar!$BA$5), MONTH($D79), DAY($D79)))</f>
        <v/>
      </c>
      <c r="AA79" s="36" t="str">
        <f t="shared" si="26"/>
        <v/>
      </c>
      <c r="AC79" s="39" t="str">
        <f>IF($Z79="", "", IF(COUNTIF($Z$11:$Z79, $Z79)&gt;5, "X", COUNTIF($Z$11:$Z79, $Z79)))</f>
        <v/>
      </c>
      <c r="AD79" s="39" t="str">
        <f t="shared" si="27"/>
        <v/>
      </c>
      <c r="AF79" s="29" t="str">
        <f t="shared" si="28"/>
        <v/>
      </c>
      <c r="AJ79" s="39" t="str">
        <f t="shared" si="29"/>
        <v/>
      </c>
    </row>
    <row r="80" spans="1:36" x14ac:dyDescent="0.25">
      <c r="A80" s="20"/>
      <c r="B80" s="251"/>
      <c r="C80" s="252"/>
      <c r="D80" s="253"/>
      <c r="E80" s="254"/>
      <c r="F80" s="20"/>
      <c r="G80" s="32" t="str">
        <f t="shared" ca="1" si="20"/>
        <v/>
      </c>
      <c r="H80" s="18" t="str">
        <f t="shared" si="21"/>
        <v/>
      </c>
      <c r="I80" s="20"/>
      <c r="J80" s="12">
        <v>77</v>
      </c>
      <c r="K80" s="15" t="str">
        <f t="shared" ca="1" si="15"/>
        <v/>
      </c>
      <c r="L80" s="90" t="str">
        <f t="shared" ca="1" si="16"/>
        <v/>
      </c>
      <c r="M80" s="43" t="str">
        <f t="shared" ca="1" si="17"/>
        <v/>
      </c>
      <c r="N80" s="18" t="str">
        <f t="shared" ca="1" si="18"/>
        <v/>
      </c>
      <c r="O80" s="20"/>
      <c r="Q80" s="39" t="str">
        <f t="shared" si="22"/>
        <v/>
      </c>
      <c r="R80" s="29" t="str">
        <f t="shared" si="23"/>
        <v/>
      </c>
      <c r="S80" s="36" t="str">
        <f t="shared" si="24"/>
        <v/>
      </c>
      <c r="T80" s="26" t="str">
        <f t="shared" si="25"/>
        <v/>
      </c>
      <c r="U80" s="39" t="str">
        <f ca="1">IF($G80="", "", COUNTIF($G$11:$G$1010, "&lt;"&amp;$G80)+1+COUNTIF($G$11:$G80, $G80)-1)</f>
        <v/>
      </c>
      <c r="X80" s="39" t="str">
        <f t="shared" ca="1" si="19"/>
        <v/>
      </c>
      <c r="Z80" s="29" t="str">
        <f>IF($R80="", "", DATE(YEAR(Calendar!$BA$5), MONTH($D80), DAY($D80)))</f>
        <v/>
      </c>
      <c r="AA80" s="36" t="str">
        <f t="shared" si="26"/>
        <v/>
      </c>
      <c r="AC80" s="39" t="str">
        <f>IF($Z80="", "", IF(COUNTIF($Z$11:$Z80, $Z80)&gt;5, "X", COUNTIF($Z$11:$Z80, $Z80)))</f>
        <v/>
      </c>
      <c r="AD80" s="39" t="str">
        <f t="shared" si="27"/>
        <v/>
      </c>
      <c r="AF80" s="29" t="str">
        <f t="shared" si="28"/>
        <v/>
      </c>
      <c r="AJ80" s="39" t="str">
        <f t="shared" si="29"/>
        <v/>
      </c>
    </row>
    <row r="81" spans="1:36" x14ac:dyDescent="0.25">
      <c r="A81" s="20"/>
      <c r="B81" s="251"/>
      <c r="C81" s="252"/>
      <c r="D81" s="253"/>
      <c r="E81" s="254"/>
      <c r="F81" s="20"/>
      <c r="G81" s="32" t="str">
        <f t="shared" ca="1" si="20"/>
        <v/>
      </c>
      <c r="H81" s="18" t="str">
        <f t="shared" si="21"/>
        <v/>
      </c>
      <c r="I81" s="20"/>
      <c r="J81" s="12">
        <v>78</v>
      </c>
      <c r="K81" s="15" t="str">
        <f t="shared" ca="1" si="15"/>
        <v/>
      </c>
      <c r="L81" s="90" t="str">
        <f t="shared" ca="1" si="16"/>
        <v/>
      </c>
      <c r="M81" s="43" t="str">
        <f t="shared" ca="1" si="17"/>
        <v/>
      </c>
      <c r="N81" s="18" t="str">
        <f t="shared" ca="1" si="18"/>
        <v/>
      </c>
      <c r="O81" s="20"/>
      <c r="Q81" s="39" t="str">
        <f t="shared" si="22"/>
        <v/>
      </c>
      <c r="R81" s="29" t="str">
        <f t="shared" si="23"/>
        <v/>
      </c>
      <c r="S81" s="36" t="str">
        <f t="shared" si="24"/>
        <v/>
      </c>
      <c r="T81" s="26" t="str">
        <f t="shared" si="25"/>
        <v/>
      </c>
      <c r="U81" s="39" t="str">
        <f ca="1">IF($G81="", "", COUNTIF($G$11:$G$1010, "&lt;"&amp;$G81)+1+COUNTIF($G$11:$G81, $G81)-1)</f>
        <v/>
      </c>
      <c r="X81" s="39" t="str">
        <f t="shared" ca="1" si="19"/>
        <v/>
      </c>
      <c r="Z81" s="29" t="str">
        <f>IF($R81="", "", DATE(YEAR(Calendar!$BA$5), MONTH($D81), DAY($D81)))</f>
        <v/>
      </c>
      <c r="AA81" s="36" t="str">
        <f t="shared" si="26"/>
        <v/>
      </c>
      <c r="AC81" s="39" t="str">
        <f>IF($Z81="", "", IF(COUNTIF($Z$11:$Z81, $Z81)&gt;5, "X", COUNTIF($Z$11:$Z81, $Z81)))</f>
        <v/>
      </c>
      <c r="AD81" s="39" t="str">
        <f t="shared" si="27"/>
        <v/>
      </c>
      <c r="AF81" s="29" t="str">
        <f t="shared" si="28"/>
        <v/>
      </c>
      <c r="AJ81" s="39" t="str">
        <f t="shared" si="29"/>
        <v/>
      </c>
    </row>
    <row r="82" spans="1:36" x14ac:dyDescent="0.25">
      <c r="A82" s="20"/>
      <c r="B82" s="251"/>
      <c r="C82" s="252"/>
      <c r="D82" s="253"/>
      <c r="E82" s="254"/>
      <c r="F82" s="20"/>
      <c r="G82" s="32" t="str">
        <f t="shared" ca="1" si="20"/>
        <v/>
      </c>
      <c r="H82" s="18" t="str">
        <f t="shared" si="21"/>
        <v/>
      </c>
      <c r="I82" s="20"/>
      <c r="J82" s="12">
        <v>79</v>
      </c>
      <c r="K82" s="15" t="str">
        <f t="shared" ca="1" si="15"/>
        <v/>
      </c>
      <c r="L82" s="90" t="str">
        <f t="shared" ca="1" si="16"/>
        <v/>
      </c>
      <c r="M82" s="43" t="str">
        <f t="shared" ca="1" si="17"/>
        <v/>
      </c>
      <c r="N82" s="18" t="str">
        <f t="shared" ca="1" si="18"/>
        <v/>
      </c>
      <c r="O82" s="20"/>
      <c r="Q82" s="39" t="str">
        <f t="shared" si="22"/>
        <v/>
      </c>
      <c r="R82" s="29" t="str">
        <f t="shared" si="23"/>
        <v/>
      </c>
      <c r="S82" s="36" t="str">
        <f t="shared" si="24"/>
        <v/>
      </c>
      <c r="T82" s="26" t="str">
        <f t="shared" si="25"/>
        <v/>
      </c>
      <c r="U82" s="39" t="str">
        <f ca="1">IF($G82="", "", COUNTIF($G$11:$G$1010, "&lt;"&amp;$G82)+1+COUNTIF($G$11:$G82, $G82)-1)</f>
        <v/>
      </c>
      <c r="X82" s="39" t="str">
        <f t="shared" ca="1" si="19"/>
        <v/>
      </c>
      <c r="Z82" s="29" t="str">
        <f>IF($R82="", "", DATE(YEAR(Calendar!$BA$5), MONTH($D82), DAY($D82)))</f>
        <v/>
      </c>
      <c r="AA82" s="36" t="str">
        <f t="shared" si="26"/>
        <v/>
      </c>
      <c r="AC82" s="39" t="str">
        <f>IF($Z82="", "", IF(COUNTIF($Z$11:$Z82, $Z82)&gt;5, "X", COUNTIF($Z$11:$Z82, $Z82)))</f>
        <v/>
      </c>
      <c r="AD82" s="39" t="str">
        <f t="shared" si="27"/>
        <v/>
      </c>
      <c r="AF82" s="29" t="str">
        <f t="shared" si="28"/>
        <v/>
      </c>
      <c r="AJ82" s="39" t="str">
        <f t="shared" si="29"/>
        <v/>
      </c>
    </row>
    <row r="83" spans="1:36" x14ac:dyDescent="0.25">
      <c r="A83" s="20"/>
      <c r="B83" s="251"/>
      <c r="C83" s="252"/>
      <c r="D83" s="253"/>
      <c r="E83" s="254"/>
      <c r="F83" s="20"/>
      <c r="G83" s="32" t="str">
        <f t="shared" ca="1" si="20"/>
        <v/>
      </c>
      <c r="H83" s="18" t="str">
        <f t="shared" si="21"/>
        <v/>
      </c>
      <c r="I83" s="20"/>
      <c r="J83" s="12">
        <v>80</v>
      </c>
      <c r="K83" s="15" t="str">
        <f t="shared" ca="1" si="15"/>
        <v/>
      </c>
      <c r="L83" s="90" t="str">
        <f t="shared" ca="1" si="16"/>
        <v/>
      </c>
      <c r="M83" s="43" t="str">
        <f t="shared" ca="1" si="17"/>
        <v/>
      </c>
      <c r="N83" s="18" t="str">
        <f t="shared" ca="1" si="18"/>
        <v/>
      </c>
      <c r="O83" s="20"/>
      <c r="Q83" s="39" t="str">
        <f t="shared" si="22"/>
        <v/>
      </c>
      <c r="R83" s="29" t="str">
        <f t="shared" si="23"/>
        <v/>
      </c>
      <c r="S83" s="36" t="str">
        <f t="shared" si="24"/>
        <v/>
      </c>
      <c r="T83" s="26" t="str">
        <f t="shared" si="25"/>
        <v/>
      </c>
      <c r="U83" s="39" t="str">
        <f ca="1">IF($G83="", "", COUNTIF($G$11:$G$1010, "&lt;"&amp;$G83)+1+COUNTIF($G$11:$G83, $G83)-1)</f>
        <v/>
      </c>
      <c r="X83" s="39" t="str">
        <f t="shared" ca="1" si="19"/>
        <v/>
      </c>
      <c r="Z83" s="29" t="str">
        <f>IF($R83="", "", DATE(YEAR(Calendar!$BA$5), MONTH($D83), DAY($D83)))</f>
        <v/>
      </c>
      <c r="AA83" s="36" t="str">
        <f t="shared" si="26"/>
        <v/>
      </c>
      <c r="AC83" s="39" t="str">
        <f>IF($Z83="", "", IF(COUNTIF($Z$11:$Z83, $Z83)&gt;5, "X", COUNTIF($Z$11:$Z83, $Z83)))</f>
        <v/>
      </c>
      <c r="AD83" s="39" t="str">
        <f t="shared" si="27"/>
        <v/>
      </c>
      <c r="AF83" s="29" t="str">
        <f t="shared" si="28"/>
        <v/>
      </c>
      <c r="AJ83" s="39" t="str">
        <f t="shared" si="29"/>
        <v/>
      </c>
    </row>
    <row r="84" spans="1:36" x14ac:dyDescent="0.25">
      <c r="A84" s="20"/>
      <c r="B84" s="251"/>
      <c r="C84" s="252"/>
      <c r="D84" s="253"/>
      <c r="E84" s="254"/>
      <c r="F84" s="20"/>
      <c r="G84" s="32" t="str">
        <f t="shared" ca="1" si="20"/>
        <v/>
      </c>
      <c r="H84" s="18" t="str">
        <f t="shared" si="21"/>
        <v/>
      </c>
      <c r="I84" s="20"/>
      <c r="J84" s="12">
        <v>81</v>
      </c>
      <c r="K84" s="15" t="str">
        <f t="shared" ca="1" si="15"/>
        <v/>
      </c>
      <c r="L84" s="90" t="str">
        <f t="shared" ca="1" si="16"/>
        <v/>
      </c>
      <c r="M84" s="43" t="str">
        <f t="shared" ca="1" si="17"/>
        <v/>
      </c>
      <c r="N84" s="18" t="str">
        <f t="shared" ca="1" si="18"/>
        <v/>
      </c>
      <c r="O84" s="20"/>
      <c r="Q84" s="39" t="str">
        <f t="shared" si="22"/>
        <v/>
      </c>
      <c r="R84" s="29" t="str">
        <f t="shared" si="23"/>
        <v/>
      </c>
      <c r="S84" s="36" t="str">
        <f t="shared" si="24"/>
        <v/>
      </c>
      <c r="T84" s="26" t="str">
        <f t="shared" si="25"/>
        <v/>
      </c>
      <c r="U84" s="39" t="str">
        <f ca="1">IF($G84="", "", COUNTIF($G$11:$G$1010, "&lt;"&amp;$G84)+1+COUNTIF($G$11:$G84, $G84)-1)</f>
        <v/>
      </c>
      <c r="X84" s="39" t="str">
        <f t="shared" ca="1" si="19"/>
        <v/>
      </c>
      <c r="Z84" s="29" t="str">
        <f>IF($R84="", "", DATE(YEAR(Calendar!$BA$5), MONTH($D84), DAY($D84)))</f>
        <v/>
      </c>
      <c r="AA84" s="36" t="str">
        <f t="shared" si="26"/>
        <v/>
      </c>
      <c r="AC84" s="39" t="str">
        <f>IF($Z84="", "", IF(COUNTIF($Z$11:$Z84, $Z84)&gt;5, "X", COUNTIF($Z$11:$Z84, $Z84)))</f>
        <v/>
      </c>
      <c r="AD84" s="39" t="str">
        <f t="shared" si="27"/>
        <v/>
      </c>
      <c r="AF84" s="29" t="str">
        <f t="shared" si="28"/>
        <v/>
      </c>
      <c r="AJ84" s="39" t="str">
        <f t="shared" si="29"/>
        <v/>
      </c>
    </row>
    <row r="85" spans="1:36" x14ac:dyDescent="0.25">
      <c r="A85" s="20"/>
      <c r="B85" s="251"/>
      <c r="C85" s="252"/>
      <c r="D85" s="253"/>
      <c r="E85" s="254"/>
      <c r="F85" s="20"/>
      <c r="G85" s="32" t="str">
        <f t="shared" ca="1" si="20"/>
        <v/>
      </c>
      <c r="H85" s="18" t="str">
        <f t="shared" si="21"/>
        <v/>
      </c>
      <c r="I85" s="20"/>
      <c r="J85" s="12">
        <v>82</v>
      </c>
      <c r="K85" s="15" t="str">
        <f t="shared" ca="1" si="15"/>
        <v/>
      </c>
      <c r="L85" s="90" t="str">
        <f t="shared" ca="1" si="16"/>
        <v/>
      </c>
      <c r="M85" s="43" t="str">
        <f t="shared" ca="1" si="17"/>
        <v/>
      </c>
      <c r="N85" s="18" t="str">
        <f t="shared" ca="1" si="18"/>
        <v/>
      </c>
      <c r="O85" s="20"/>
      <c r="Q85" s="39" t="str">
        <f t="shared" si="22"/>
        <v/>
      </c>
      <c r="R85" s="29" t="str">
        <f t="shared" si="23"/>
        <v/>
      </c>
      <c r="S85" s="36" t="str">
        <f t="shared" si="24"/>
        <v/>
      </c>
      <c r="T85" s="26" t="str">
        <f t="shared" si="25"/>
        <v/>
      </c>
      <c r="U85" s="39" t="str">
        <f ca="1">IF($G85="", "", COUNTIF($G$11:$G$1010, "&lt;"&amp;$G85)+1+COUNTIF($G$11:$G85, $G85)-1)</f>
        <v/>
      </c>
      <c r="X85" s="39" t="str">
        <f t="shared" ca="1" si="19"/>
        <v/>
      </c>
      <c r="Z85" s="29" t="str">
        <f>IF($R85="", "", DATE(YEAR(Calendar!$BA$5), MONTH($D85), DAY($D85)))</f>
        <v/>
      </c>
      <c r="AA85" s="36" t="str">
        <f t="shared" si="26"/>
        <v/>
      </c>
      <c r="AC85" s="39" t="str">
        <f>IF($Z85="", "", IF(COUNTIF($Z$11:$Z85, $Z85)&gt;5, "X", COUNTIF($Z$11:$Z85, $Z85)))</f>
        <v/>
      </c>
      <c r="AD85" s="39" t="str">
        <f t="shared" si="27"/>
        <v/>
      </c>
      <c r="AF85" s="29" t="str">
        <f t="shared" si="28"/>
        <v/>
      </c>
      <c r="AJ85" s="39" t="str">
        <f t="shared" si="29"/>
        <v/>
      </c>
    </row>
    <row r="86" spans="1:36" x14ac:dyDescent="0.25">
      <c r="A86" s="20"/>
      <c r="B86" s="251"/>
      <c r="C86" s="252"/>
      <c r="D86" s="253"/>
      <c r="E86" s="254"/>
      <c r="F86" s="20"/>
      <c r="G86" s="32" t="str">
        <f t="shared" ca="1" si="20"/>
        <v/>
      </c>
      <c r="H86" s="18" t="str">
        <f t="shared" si="21"/>
        <v/>
      </c>
      <c r="I86" s="20"/>
      <c r="J86" s="12">
        <v>83</v>
      </c>
      <c r="K86" s="15" t="str">
        <f t="shared" ca="1" si="15"/>
        <v/>
      </c>
      <c r="L86" s="90" t="str">
        <f t="shared" ca="1" si="16"/>
        <v/>
      </c>
      <c r="M86" s="43" t="str">
        <f t="shared" ca="1" si="17"/>
        <v/>
      </c>
      <c r="N86" s="18" t="str">
        <f t="shared" ca="1" si="18"/>
        <v/>
      </c>
      <c r="O86" s="20"/>
      <c r="Q86" s="39" t="str">
        <f t="shared" si="22"/>
        <v/>
      </c>
      <c r="R86" s="29" t="str">
        <f t="shared" si="23"/>
        <v/>
      </c>
      <c r="S86" s="36" t="str">
        <f t="shared" si="24"/>
        <v/>
      </c>
      <c r="T86" s="26" t="str">
        <f t="shared" si="25"/>
        <v/>
      </c>
      <c r="U86" s="39" t="str">
        <f ca="1">IF($G86="", "", COUNTIF($G$11:$G$1010, "&lt;"&amp;$G86)+1+COUNTIF($G$11:$G86, $G86)-1)</f>
        <v/>
      </c>
      <c r="X86" s="39" t="str">
        <f t="shared" ca="1" si="19"/>
        <v/>
      </c>
      <c r="Z86" s="29" t="str">
        <f>IF($R86="", "", DATE(YEAR(Calendar!$BA$5), MONTH($D86), DAY($D86)))</f>
        <v/>
      </c>
      <c r="AA86" s="36" t="str">
        <f t="shared" si="26"/>
        <v/>
      </c>
      <c r="AC86" s="39" t="str">
        <f>IF($Z86="", "", IF(COUNTIF($Z$11:$Z86, $Z86)&gt;5, "X", COUNTIF($Z$11:$Z86, $Z86)))</f>
        <v/>
      </c>
      <c r="AD86" s="39" t="str">
        <f t="shared" si="27"/>
        <v/>
      </c>
      <c r="AF86" s="29" t="str">
        <f t="shared" si="28"/>
        <v/>
      </c>
      <c r="AJ86" s="39" t="str">
        <f t="shared" si="29"/>
        <v/>
      </c>
    </row>
    <row r="87" spans="1:36" x14ac:dyDescent="0.25">
      <c r="A87" s="20"/>
      <c r="B87" s="251"/>
      <c r="C87" s="252"/>
      <c r="D87" s="253"/>
      <c r="E87" s="254"/>
      <c r="F87" s="20"/>
      <c r="G87" s="32" t="str">
        <f t="shared" ca="1" si="20"/>
        <v/>
      </c>
      <c r="H87" s="18" t="str">
        <f t="shared" si="21"/>
        <v/>
      </c>
      <c r="I87" s="20"/>
      <c r="J87" s="12">
        <v>84</v>
      </c>
      <c r="K87" s="15" t="str">
        <f t="shared" ca="1" si="15"/>
        <v/>
      </c>
      <c r="L87" s="90" t="str">
        <f t="shared" ca="1" si="16"/>
        <v/>
      </c>
      <c r="M87" s="43" t="str">
        <f t="shared" ca="1" si="17"/>
        <v/>
      </c>
      <c r="N87" s="18" t="str">
        <f t="shared" ca="1" si="18"/>
        <v/>
      </c>
      <c r="O87" s="20"/>
      <c r="Q87" s="39" t="str">
        <f t="shared" si="22"/>
        <v/>
      </c>
      <c r="R87" s="29" t="str">
        <f t="shared" si="23"/>
        <v/>
      </c>
      <c r="S87" s="36" t="str">
        <f t="shared" si="24"/>
        <v/>
      </c>
      <c r="T87" s="26" t="str">
        <f t="shared" si="25"/>
        <v/>
      </c>
      <c r="U87" s="39" t="str">
        <f ca="1">IF($G87="", "", COUNTIF($G$11:$G$1010, "&lt;"&amp;$G87)+1+COUNTIF($G$11:$G87, $G87)-1)</f>
        <v/>
      </c>
      <c r="X87" s="39" t="str">
        <f t="shared" ca="1" si="19"/>
        <v/>
      </c>
      <c r="Z87" s="29" t="str">
        <f>IF($R87="", "", DATE(YEAR(Calendar!$BA$5), MONTH($D87), DAY($D87)))</f>
        <v/>
      </c>
      <c r="AA87" s="36" t="str">
        <f t="shared" si="26"/>
        <v/>
      </c>
      <c r="AC87" s="39" t="str">
        <f>IF($Z87="", "", IF(COUNTIF($Z$11:$Z87, $Z87)&gt;5, "X", COUNTIF($Z$11:$Z87, $Z87)))</f>
        <v/>
      </c>
      <c r="AD87" s="39" t="str">
        <f t="shared" si="27"/>
        <v/>
      </c>
      <c r="AF87" s="29" t="str">
        <f t="shared" si="28"/>
        <v/>
      </c>
      <c r="AJ87" s="39" t="str">
        <f t="shared" si="29"/>
        <v/>
      </c>
    </row>
    <row r="88" spans="1:36" x14ac:dyDescent="0.25">
      <c r="A88" s="20"/>
      <c r="B88" s="251"/>
      <c r="C88" s="252"/>
      <c r="D88" s="253"/>
      <c r="E88" s="254"/>
      <c r="F88" s="20"/>
      <c r="G88" s="32" t="str">
        <f t="shared" ca="1" si="20"/>
        <v/>
      </c>
      <c r="H88" s="18" t="str">
        <f t="shared" si="21"/>
        <v/>
      </c>
      <c r="I88" s="20"/>
      <c r="J88" s="12">
        <v>85</v>
      </c>
      <c r="K88" s="15" t="str">
        <f t="shared" ca="1" si="15"/>
        <v/>
      </c>
      <c r="L88" s="90" t="str">
        <f t="shared" ca="1" si="16"/>
        <v/>
      </c>
      <c r="M88" s="43" t="str">
        <f t="shared" ca="1" si="17"/>
        <v/>
      </c>
      <c r="N88" s="18" t="str">
        <f t="shared" ca="1" si="18"/>
        <v/>
      </c>
      <c r="O88" s="20"/>
      <c r="Q88" s="39" t="str">
        <f t="shared" si="22"/>
        <v/>
      </c>
      <c r="R88" s="29" t="str">
        <f t="shared" si="23"/>
        <v/>
      </c>
      <c r="S88" s="36" t="str">
        <f t="shared" si="24"/>
        <v/>
      </c>
      <c r="T88" s="26" t="str">
        <f t="shared" si="25"/>
        <v/>
      </c>
      <c r="U88" s="39" t="str">
        <f ca="1">IF($G88="", "", COUNTIF($G$11:$G$1010, "&lt;"&amp;$G88)+1+COUNTIF($G$11:$G88, $G88)-1)</f>
        <v/>
      </c>
      <c r="X88" s="39" t="str">
        <f t="shared" ca="1" si="19"/>
        <v/>
      </c>
      <c r="Z88" s="29" t="str">
        <f>IF($R88="", "", DATE(YEAR(Calendar!$BA$5), MONTH($D88), DAY($D88)))</f>
        <v/>
      </c>
      <c r="AA88" s="36" t="str">
        <f t="shared" si="26"/>
        <v/>
      </c>
      <c r="AC88" s="39" t="str">
        <f>IF($Z88="", "", IF(COUNTIF($Z$11:$Z88, $Z88)&gt;5, "X", COUNTIF($Z$11:$Z88, $Z88)))</f>
        <v/>
      </c>
      <c r="AD88" s="39" t="str">
        <f t="shared" si="27"/>
        <v/>
      </c>
      <c r="AF88" s="29" t="str">
        <f t="shared" si="28"/>
        <v/>
      </c>
      <c r="AJ88" s="39" t="str">
        <f t="shared" si="29"/>
        <v/>
      </c>
    </row>
    <row r="89" spans="1:36" x14ac:dyDescent="0.25">
      <c r="A89" s="20"/>
      <c r="B89" s="251"/>
      <c r="C89" s="252"/>
      <c r="D89" s="253"/>
      <c r="E89" s="254"/>
      <c r="F89" s="20"/>
      <c r="G89" s="32" t="str">
        <f t="shared" ca="1" si="20"/>
        <v/>
      </c>
      <c r="H89" s="18" t="str">
        <f t="shared" si="21"/>
        <v/>
      </c>
      <c r="I89" s="20"/>
      <c r="J89" s="12">
        <v>86</v>
      </c>
      <c r="K89" s="15" t="str">
        <f t="shared" ca="1" si="15"/>
        <v/>
      </c>
      <c r="L89" s="90" t="str">
        <f t="shared" ca="1" si="16"/>
        <v/>
      </c>
      <c r="M89" s="43" t="str">
        <f t="shared" ca="1" si="17"/>
        <v/>
      </c>
      <c r="N89" s="18" t="str">
        <f t="shared" ca="1" si="18"/>
        <v/>
      </c>
      <c r="O89" s="20"/>
      <c r="Q89" s="39" t="str">
        <f t="shared" si="22"/>
        <v/>
      </c>
      <c r="R89" s="29" t="str">
        <f t="shared" si="23"/>
        <v/>
      </c>
      <c r="S89" s="36" t="str">
        <f t="shared" si="24"/>
        <v/>
      </c>
      <c r="T89" s="26" t="str">
        <f t="shared" si="25"/>
        <v/>
      </c>
      <c r="U89" s="39" t="str">
        <f ca="1">IF($G89="", "", COUNTIF($G$11:$G$1010, "&lt;"&amp;$G89)+1+COUNTIF($G$11:$G89, $G89)-1)</f>
        <v/>
      </c>
      <c r="X89" s="39" t="str">
        <f t="shared" ca="1" si="19"/>
        <v/>
      </c>
      <c r="Z89" s="29" t="str">
        <f>IF($R89="", "", DATE(YEAR(Calendar!$BA$5), MONTH($D89), DAY($D89)))</f>
        <v/>
      </c>
      <c r="AA89" s="36" t="str">
        <f t="shared" si="26"/>
        <v/>
      </c>
      <c r="AC89" s="39" t="str">
        <f>IF($Z89="", "", IF(COUNTIF($Z$11:$Z89, $Z89)&gt;5, "X", COUNTIF($Z$11:$Z89, $Z89)))</f>
        <v/>
      </c>
      <c r="AD89" s="39" t="str">
        <f t="shared" si="27"/>
        <v/>
      </c>
      <c r="AF89" s="29" t="str">
        <f t="shared" si="28"/>
        <v/>
      </c>
      <c r="AJ89" s="39" t="str">
        <f t="shared" si="29"/>
        <v/>
      </c>
    </row>
    <row r="90" spans="1:36" x14ac:dyDescent="0.25">
      <c r="A90" s="20"/>
      <c r="B90" s="251"/>
      <c r="C90" s="252"/>
      <c r="D90" s="253"/>
      <c r="E90" s="254"/>
      <c r="F90" s="20"/>
      <c r="G90" s="32" t="str">
        <f t="shared" ca="1" si="20"/>
        <v/>
      </c>
      <c r="H90" s="18" t="str">
        <f t="shared" si="21"/>
        <v/>
      </c>
      <c r="I90" s="20"/>
      <c r="J90" s="12">
        <v>87</v>
      </c>
      <c r="K90" s="15" t="str">
        <f t="shared" ca="1" si="15"/>
        <v/>
      </c>
      <c r="L90" s="90" t="str">
        <f t="shared" ca="1" si="16"/>
        <v/>
      </c>
      <c r="M90" s="43" t="str">
        <f t="shared" ca="1" si="17"/>
        <v/>
      </c>
      <c r="N90" s="18" t="str">
        <f t="shared" ca="1" si="18"/>
        <v/>
      </c>
      <c r="O90" s="20"/>
      <c r="Q90" s="39" t="str">
        <f t="shared" si="22"/>
        <v/>
      </c>
      <c r="R90" s="29" t="str">
        <f t="shared" si="23"/>
        <v/>
      </c>
      <c r="S90" s="36" t="str">
        <f t="shared" si="24"/>
        <v/>
      </c>
      <c r="T90" s="26" t="str">
        <f t="shared" si="25"/>
        <v/>
      </c>
      <c r="U90" s="39" t="str">
        <f ca="1">IF($G90="", "", COUNTIF($G$11:$G$1010, "&lt;"&amp;$G90)+1+COUNTIF($G$11:$G90, $G90)-1)</f>
        <v/>
      </c>
      <c r="X90" s="39" t="str">
        <f t="shared" ca="1" si="19"/>
        <v/>
      </c>
      <c r="Z90" s="29" t="str">
        <f>IF($R90="", "", DATE(YEAR(Calendar!$BA$5), MONTH($D90), DAY($D90)))</f>
        <v/>
      </c>
      <c r="AA90" s="36" t="str">
        <f t="shared" si="26"/>
        <v/>
      </c>
      <c r="AC90" s="39" t="str">
        <f>IF($Z90="", "", IF(COUNTIF($Z$11:$Z90, $Z90)&gt;5, "X", COUNTIF($Z$11:$Z90, $Z90)))</f>
        <v/>
      </c>
      <c r="AD90" s="39" t="str">
        <f t="shared" si="27"/>
        <v/>
      </c>
      <c r="AF90" s="29" t="str">
        <f t="shared" si="28"/>
        <v/>
      </c>
      <c r="AJ90" s="39" t="str">
        <f t="shared" si="29"/>
        <v/>
      </c>
    </row>
    <row r="91" spans="1:36" x14ac:dyDescent="0.25">
      <c r="A91" s="20"/>
      <c r="B91" s="251"/>
      <c r="C91" s="252"/>
      <c r="D91" s="253"/>
      <c r="E91" s="254"/>
      <c r="F91" s="20"/>
      <c r="G91" s="32" t="str">
        <f t="shared" ca="1" si="20"/>
        <v/>
      </c>
      <c r="H91" s="18" t="str">
        <f t="shared" si="21"/>
        <v/>
      </c>
      <c r="I91" s="20"/>
      <c r="J91" s="12">
        <v>88</v>
      </c>
      <c r="K91" s="15" t="str">
        <f t="shared" ca="1" si="15"/>
        <v/>
      </c>
      <c r="L91" s="90" t="str">
        <f t="shared" ca="1" si="16"/>
        <v/>
      </c>
      <c r="M91" s="43" t="str">
        <f t="shared" ca="1" si="17"/>
        <v/>
      </c>
      <c r="N91" s="18" t="str">
        <f t="shared" ca="1" si="18"/>
        <v/>
      </c>
      <c r="O91" s="20"/>
      <c r="Q91" s="39" t="str">
        <f t="shared" si="22"/>
        <v/>
      </c>
      <c r="R91" s="29" t="str">
        <f t="shared" si="23"/>
        <v/>
      </c>
      <c r="S91" s="36" t="str">
        <f t="shared" si="24"/>
        <v/>
      </c>
      <c r="T91" s="26" t="str">
        <f t="shared" si="25"/>
        <v/>
      </c>
      <c r="U91" s="39" t="str">
        <f ca="1">IF($G91="", "", COUNTIF($G$11:$G$1010, "&lt;"&amp;$G91)+1+COUNTIF($G$11:$G91, $G91)-1)</f>
        <v/>
      </c>
      <c r="X91" s="39" t="str">
        <f t="shared" ca="1" si="19"/>
        <v/>
      </c>
      <c r="Z91" s="29" t="str">
        <f>IF($R91="", "", DATE(YEAR(Calendar!$BA$5), MONTH($D91), DAY($D91)))</f>
        <v/>
      </c>
      <c r="AA91" s="36" t="str">
        <f t="shared" si="26"/>
        <v/>
      </c>
      <c r="AC91" s="39" t="str">
        <f>IF($Z91="", "", IF(COUNTIF($Z$11:$Z91, $Z91)&gt;5, "X", COUNTIF($Z$11:$Z91, $Z91)))</f>
        <v/>
      </c>
      <c r="AD91" s="39" t="str">
        <f t="shared" si="27"/>
        <v/>
      </c>
      <c r="AF91" s="29" t="str">
        <f t="shared" si="28"/>
        <v/>
      </c>
      <c r="AJ91" s="39" t="str">
        <f t="shared" si="29"/>
        <v/>
      </c>
    </row>
    <row r="92" spans="1:36" x14ac:dyDescent="0.25">
      <c r="A92" s="20"/>
      <c r="B92" s="251"/>
      <c r="C92" s="252"/>
      <c r="D92" s="253"/>
      <c r="E92" s="254"/>
      <c r="F92" s="20"/>
      <c r="G92" s="32" t="str">
        <f t="shared" ca="1" si="20"/>
        <v/>
      </c>
      <c r="H92" s="18" t="str">
        <f t="shared" si="21"/>
        <v/>
      </c>
      <c r="I92" s="20"/>
      <c r="J92" s="12">
        <v>89</v>
      </c>
      <c r="K92" s="15" t="str">
        <f t="shared" ca="1" si="15"/>
        <v/>
      </c>
      <c r="L92" s="90" t="str">
        <f t="shared" ca="1" si="16"/>
        <v/>
      </c>
      <c r="M92" s="43" t="str">
        <f t="shared" ca="1" si="17"/>
        <v/>
      </c>
      <c r="N92" s="18" t="str">
        <f t="shared" ca="1" si="18"/>
        <v/>
      </c>
      <c r="O92" s="20"/>
      <c r="Q92" s="39" t="str">
        <f t="shared" si="22"/>
        <v/>
      </c>
      <c r="R92" s="29" t="str">
        <f t="shared" si="23"/>
        <v/>
      </c>
      <c r="S92" s="36" t="str">
        <f t="shared" si="24"/>
        <v/>
      </c>
      <c r="T92" s="26" t="str">
        <f t="shared" si="25"/>
        <v/>
      </c>
      <c r="U92" s="39" t="str">
        <f ca="1">IF($G92="", "", COUNTIF($G$11:$G$1010, "&lt;"&amp;$G92)+1+COUNTIF($G$11:$G92, $G92)-1)</f>
        <v/>
      </c>
      <c r="X92" s="39" t="str">
        <f t="shared" ca="1" si="19"/>
        <v/>
      </c>
      <c r="Z92" s="29" t="str">
        <f>IF($R92="", "", DATE(YEAR(Calendar!$BA$5), MONTH($D92), DAY($D92)))</f>
        <v/>
      </c>
      <c r="AA92" s="36" t="str">
        <f t="shared" si="26"/>
        <v/>
      </c>
      <c r="AC92" s="39" t="str">
        <f>IF($Z92="", "", IF(COUNTIF($Z$11:$Z92, $Z92)&gt;5, "X", COUNTIF($Z$11:$Z92, $Z92)))</f>
        <v/>
      </c>
      <c r="AD92" s="39" t="str">
        <f t="shared" si="27"/>
        <v/>
      </c>
      <c r="AF92" s="29" t="str">
        <f t="shared" si="28"/>
        <v/>
      </c>
      <c r="AJ92" s="39" t="str">
        <f t="shared" si="29"/>
        <v/>
      </c>
    </row>
    <row r="93" spans="1:36" x14ac:dyDescent="0.25">
      <c r="A93" s="20"/>
      <c r="B93" s="251"/>
      <c r="C93" s="252"/>
      <c r="D93" s="253"/>
      <c r="E93" s="254"/>
      <c r="F93" s="20"/>
      <c r="G93" s="32" t="str">
        <f t="shared" ca="1" si="20"/>
        <v/>
      </c>
      <c r="H93" s="18" t="str">
        <f t="shared" si="21"/>
        <v/>
      </c>
      <c r="I93" s="20"/>
      <c r="J93" s="12">
        <v>90</v>
      </c>
      <c r="K93" s="15" t="str">
        <f t="shared" ca="1" si="15"/>
        <v/>
      </c>
      <c r="L93" s="90" t="str">
        <f t="shared" ca="1" si="16"/>
        <v/>
      </c>
      <c r="M93" s="43" t="str">
        <f t="shared" ca="1" si="17"/>
        <v/>
      </c>
      <c r="N93" s="18" t="str">
        <f t="shared" ca="1" si="18"/>
        <v/>
      </c>
      <c r="O93" s="20"/>
      <c r="Q93" s="39" t="str">
        <f t="shared" si="22"/>
        <v/>
      </c>
      <c r="R93" s="29" t="str">
        <f t="shared" si="23"/>
        <v/>
      </c>
      <c r="S93" s="36" t="str">
        <f t="shared" si="24"/>
        <v/>
      </c>
      <c r="T93" s="26" t="str">
        <f t="shared" si="25"/>
        <v/>
      </c>
      <c r="U93" s="39" t="str">
        <f ca="1">IF($G93="", "", COUNTIF($G$11:$G$1010, "&lt;"&amp;$G93)+1+COUNTIF($G$11:$G93, $G93)-1)</f>
        <v/>
      </c>
      <c r="X93" s="39" t="str">
        <f t="shared" ca="1" si="19"/>
        <v/>
      </c>
      <c r="Z93" s="29" t="str">
        <f>IF($R93="", "", DATE(YEAR(Calendar!$BA$5), MONTH($D93), DAY($D93)))</f>
        <v/>
      </c>
      <c r="AA93" s="36" t="str">
        <f t="shared" si="26"/>
        <v/>
      </c>
      <c r="AC93" s="39" t="str">
        <f>IF($Z93="", "", IF(COUNTIF($Z$11:$Z93, $Z93)&gt;5, "X", COUNTIF($Z$11:$Z93, $Z93)))</f>
        <v/>
      </c>
      <c r="AD93" s="39" t="str">
        <f t="shared" si="27"/>
        <v/>
      </c>
      <c r="AF93" s="29" t="str">
        <f t="shared" si="28"/>
        <v/>
      </c>
      <c r="AJ93" s="39" t="str">
        <f t="shared" si="29"/>
        <v/>
      </c>
    </row>
    <row r="94" spans="1:36" x14ac:dyDescent="0.25">
      <c r="A94" s="20"/>
      <c r="B94" s="251"/>
      <c r="C94" s="252"/>
      <c r="D94" s="253"/>
      <c r="E94" s="254"/>
      <c r="F94" s="20"/>
      <c r="G94" s="32" t="str">
        <f t="shared" ca="1" si="20"/>
        <v/>
      </c>
      <c r="H94" s="18" t="str">
        <f t="shared" si="21"/>
        <v/>
      </c>
      <c r="I94" s="20"/>
      <c r="J94" s="12">
        <v>91</v>
      </c>
      <c r="K94" s="15" t="str">
        <f t="shared" ca="1" si="15"/>
        <v/>
      </c>
      <c r="L94" s="90" t="str">
        <f t="shared" ca="1" si="16"/>
        <v/>
      </c>
      <c r="M94" s="43" t="str">
        <f t="shared" ca="1" si="17"/>
        <v/>
      </c>
      <c r="N94" s="18" t="str">
        <f t="shared" ca="1" si="18"/>
        <v/>
      </c>
      <c r="O94" s="20"/>
      <c r="Q94" s="39" t="str">
        <f t="shared" si="22"/>
        <v/>
      </c>
      <c r="R94" s="29" t="str">
        <f t="shared" si="23"/>
        <v/>
      </c>
      <c r="S94" s="36" t="str">
        <f t="shared" si="24"/>
        <v/>
      </c>
      <c r="T94" s="26" t="str">
        <f t="shared" si="25"/>
        <v/>
      </c>
      <c r="U94" s="39" t="str">
        <f ca="1">IF($G94="", "", COUNTIF($G$11:$G$1010, "&lt;"&amp;$G94)+1+COUNTIF($G$11:$G94, $G94)-1)</f>
        <v/>
      </c>
      <c r="X94" s="39" t="str">
        <f t="shared" ca="1" si="19"/>
        <v/>
      </c>
      <c r="Z94" s="29" t="str">
        <f>IF($R94="", "", DATE(YEAR(Calendar!$BA$5), MONTH($D94), DAY($D94)))</f>
        <v/>
      </c>
      <c r="AA94" s="36" t="str">
        <f t="shared" si="26"/>
        <v/>
      </c>
      <c r="AC94" s="39" t="str">
        <f>IF($Z94="", "", IF(COUNTIF($Z$11:$Z94, $Z94)&gt;5, "X", COUNTIF($Z$11:$Z94, $Z94)))</f>
        <v/>
      </c>
      <c r="AD94" s="39" t="str">
        <f t="shared" si="27"/>
        <v/>
      </c>
      <c r="AF94" s="29" t="str">
        <f t="shared" si="28"/>
        <v/>
      </c>
      <c r="AJ94" s="39" t="str">
        <f t="shared" si="29"/>
        <v/>
      </c>
    </row>
    <row r="95" spans="1:36" x14ac:dyDescent="0.25">
      <c r="A95" s="20"/>
      <c r="B95" s="251"/>
      <c r="C95" s="252"/>
      <c r="D95" s="253"/>
      <c r="E95" s="254"/>
      <c r="F95" s="20"/>
      <c r="G95" s="32" t="str">
        <f t="shared" ca="1" si="20"/>
        <v/>
      </c>
      <c r="H95" s="18" t="str">
        <f t="shared" si="21"/>
        <v/>
      </c>
      <c r="I95" s="20"/>
      <c r="J95" s="12">
        <v>92</v>
      </c>
      <c r="K95" s="15" t="str">
        <f t="shared" ca="1" si="15"/>
        <v/>
      </c>
      <c r="L95" s="90" t="str">
        <f t="shared" ca="1" si="16"/>
        <v/>
      </c>
      <c r="M95" s="43" t="str">
        <f t="shared" ca="1" si="17"/>
        <v/>
      </c>
      <c r="N95" s="18" t="str">
        <f t="shared" ca="1" si="18"/>
        <v/>
      </c>
      <c r="O95" s="20"/>
      <c r="Q95" s="39" t="str">
        <f t="shared" si="22"/>
        <v/>
      </c>
      <c r="R95" s="29" t="str">
        <f t="shared" si="23"/>
        <v/>
      </c>
      <c r="S95" s="36" t="str">
        <f t="shared" si="24"/>
        <v/>
      </c>
      <c r="T95" s="26" t="str">
        <f t="shared" si="25"/>
        <v/>
      </c>
      <c r="U95" s="39" t="str">
        <f ca="1">IF($G95="", "", COUNTIF($G$11:$G$1010, "&lt;"&amp;$G95)+1+COUNTIF($G$11:$G95, $G95)-1)</f>
        <v/>
      </c>
      <c r="X95" s="39" t="str">
        <f t="shared" ca="1" si="19"/>
        <v/>
      </c>
      <c r="Z95" s="29" t="str">
        <f>IF($R95="", "", DATE(YEAR(Calendar!$BA$5), MONTH($D95), DAY($D95)))</f>
        <v/>
      </c>
      <c r="AA95" s="36" t="str">
        <f t="shared" si="26"/>
        <v/>
      </c>
      <c r="AC95" s="39" t="str">
        <f>IF($Z95="", "", IF(COUNTIF($Z$11:$Z95, $Z95)&gt;5, "X", COUNTIF($Z$11:$Z95, $Z95)))</f>
        <v/>
      </c>
      <c r="AD95" s="39" t="str">
        <f t="shared" si="27"/>
        <v/>
      </c>
      <c r="AF95" s="29" t="str">
        <f t="shared" si="28"/>
        <v/>
      </c>
      <c r="AJ95" s="39" t="str">
        <f t="shared" si="29"/>
        <v/>
      </c>
    </row>
    <row r="96" spans="1:36" x14ac:dyDescent="0.25">
      <c r="A96" s="20"/>
      <c r="B96" s="251"/>
      <c r="C96" s="252"/>
      <c r="D96" s="253"/>
      <c r="E96" s="254"/>
      <c r="F96" s="20"/>
      <c r="G96" s="32" t="str">
        <f t="shared" ca="1" si="20"/>
        <v/>
      </c>
      <c r="H96" s="18" t="str">
        <f t="shared" si="21"/>
        <v/>
      </c>
      <c r="I96" s="20"/>
      <c r="J96" s="12">
        <v>93</v>
      </c>
      <c r="K96" s="15" t="str">
        <f t="shared" ca="1" si="15"/>
        <v/>
      </c>
      <c r="L96" s="90" t="str">
        <f t="shared" ca="1" si="16"/>
        <v/>
      </c>
      <c r="M96" s="43" t="str">
        <f t="shared" ca="1" si="17"/>
        <v/>
      </c>
      <c r="N96" s="18" t="str">
        <f t="shared" ca="1" si="18"/>
        <v/>
      </c>
      <c r="O96" s="20"/>
      <c r="Q96" s="39" t="str">
        <f t="shared" si="22"/>
        <v/>
      </c>
      <c r="R96" s="29" t="str">
        <f t="shared" si="23"/>
        <v/>
      </c>
      <c r="S96" s="36" t="str">
        <f t="shared" si="24"/>
        <v/>
      </c>
      <c r="T96" s="26" t="str">
        <f t="shared" si="25"/>
        <v/>
      </c>
      <c r="U96" s="39" t="str">
        <f ca="1">IF($G96="", "", COUNTIF($G$11:$G$1010, "&lt;"&amp;$G96)+1+COUNTIF($G$11:$G96, $G96)-1)</f>
        <v/>
      </c>
      <c r="X96" s="39" t="str">
        <f t="shared" ca="1" si="19"/>
        <v/>
      </c>
      <c r="Z96" s="29" t="str">
        <f>IF($R96="", "", DATE(YEAR(Calendar!$BA$5), MONTH($D96), DAY($D96)))</f>
        <v/>
      </c>
      <c r="AA96" s="36" t="str">
        <f t="shared" si="26"/>
        <v/>
      </c>
      <c r="AC96" s="39" t="str">
        <f>IF($Z96="", "", IF(COUNTIF($Z$11:$Z96, $Z96)&gt;5, "X", COUNTIF($Z$11:$Z96, $Z96)))</f>
        <v/>
      </c>
      <c r="AD96" s="39" t="str">
        <f t="shared" si="27"/>
        <v/>
      </c>
      <c r="AF96" s="29" t="str">
        <f t="shared" si="28"/>
        <v/>
      </c>
      <c r="AJ96" s="39" t="str">
        <f t="shared" si="29"/>
        <v/>
      </c>
    </row>
    <row r="97" spans="1:36" x14ac:dyDescent="0.25">
      <c r="A97" s="20"/>
      <c r="B97" s="251"/>
      <c r="C97" s="252"/>
      <c r="D97" s="253"/>
      <c r="E97" s="254"/>
      <c r="F97" s="20"/>
      <c r="G97" s="32" t="str">
        <f t="shared" ca="1" si="20"/>
        <v/>
      </c>
      <c r="H97" s="18" t="str">
        <f t="shared" si="21"/>
        <v/>
      </c>
      <c r="I97" s="20"/>
      <c r="J97" s="12">
        <v>94</v>
      </c>
      <c r="K97" s="15" t="str">
        <f t="shared" ca="1" si="15"/>
        <v/>
      </c>
      <c r="L97" s="90" t="str">
        <f t="shared" ca="1" si="16"/>
        <v/>
      </c>
      <c r="M97" s="43" t="str">
        <f t="shared" ca="1" si="17"/>
        <v/>
      </c>
      <c r="N97" s="18" t="str">
        <f t="shared" ca="1" si="18"/>
        <v/>
      </c>
      <c r="O97" s="20"/>
      <c r="Q97" s="39" t="str">
        <f t="shared" si="22"/>
        <v/>
      </c>
      <c r="R97" s="29" t="str">
        <f t="shared" si="23"/>
        <v/>
      </c>
      <c r="S97" s="36" t="str">
        <f t="shared" si="24"/>
        <v/>
      </c>
      <c r="T97" s="26" t="str">
        <f t="shared" si="25"/>
        <v/>
      </c>
      <c r="U97" s="39" t="str">
        <f ca="1">IF($G97="", "", COUNTIF($G$11:$G$1010, "&lt;"&amp;$G97)+1+COUNTIF($G$11:$G97, $G97)-1)</f>
        <v/>
      </c>
      <c r="X97" s="39" t="str">
        <f t="shared" ca="1" si="19"/>
        <v/>
      </c>
      <c r="Z97" s="29" t="str">
        <f>IF($R97="", "", DATE(YEAR(Calendar!$BA$5), MONTH($D97), DAY($D97)))</f>
        <v/>
      </c>
      <c r="AA97" s="36" t="str">
        <f t="shared" si="26"/>
        <v/>
      </c>
      <c r="AC97" s="39" t="str">
        <f>IF($Z97="", "", IF(COUNTIF($Z$11:$Z97, $Z97)&gt;5, "X", COUNTIF($Z$11:$Z97, $Z97)))</f>
        <v/>
      </c>
      <c r="AD97" s="39" t="str">
        <f t="shared" si="27"/>
        <v/>
      </c>
      <c r="AF97" s="29" t="str">
        <f t="shared" si="28"/>
        <v/>
      </c>
      <c r="AJ97" s="39" t="str">
        <f t="shared" si="29"/>
        <v/>
      </c>
    </row>
    <row r="98" spans="1:36" x14ac:dyDescent="0.25">
      <c r="A98" s="20"/>
      <c r="B98" s="251"/>
      <c r="C98" s="252"/>
      <c r="D98" s="253"/>
      <c r="E98" s="254"/>
      <c r="F98" s="20"/>
      <c r="G98" s="32" t="str">
        <f t="shared" ca="1" si="20"/>
        <v/>
      </c>
      <c r="H98" s="18" t="str">
        <f t="shared" si="21"/>
        <v/>
      </c>
      <c r="I98" s="20"/>
      <c r="J98" s="12">
        <v>95</v>
      </c>
      <c r="K98" s="15" t="str">
        <f t="shared" ca="1" si="15"/>
        <v/>
      </c>
      <c r="L98" s="90" t="str">
        <f t="shared" ca="1" si="16"/>
        <v/>
      </c>
      <c r="M98" s="43" t="str">
        <f t="shared" ca="1" si="17"/>
        <v/>
      </c>
      <c r="N98" s="18" t="str">
        <f t="shared" ca="1" si="18"/>
        <v/>
      </c>
      <c r="O98" s="20"/>
      <c r="Q98" s="39" t="str">
        <f t="shared" si="22"/>
        <v/>
      </c>
      <c r="R98" s="29" t="str">
        <f t="shared" si="23"/>
        <v/>
      </c>
      <c r="S98" s="36" t="str">
        <f t="shared" si="24"/>
        <v/>
      </c>
      <c r="T98" s="26" t="str">
        <f t="shared" si="25"/>
        <v/>
      </c>
      <c r="U98" s="39" t="str">
        <f ca="1">IF($G98="", "", COUNTIF($G$11:$G$1010, "&lt;"&amp;$G98)+1+COUNTIF($G$11:$G98, $G98)-1)</f>
        <v/>
      </c>
      <c r="X98" s="39" t="str">
        <f t="shared" ca="1" si="19"/>
        <v/>
      </c>
      <c r="Z98" s="29" t="str">
        <f>IF($R98="", "", DATE(YEAR(Calendar!$BA$5), MONTH($D98), DAY($D98)))</f>
        <v/>
      </c>
      <c r="AA98" s="36" t="str">
        <f t="shared" si="26"/>
        <v/>
      </c>
      <c r="AC98" s="39" t="str">
        <f>IF($Z98="", "", IF(COUNTIF($Z$11:$Z98, $Z98)&gt;5, "X", COUNTIF($Z$11:$Z98, $Z98)))</f>
        <v/>
      </c>
      <c r="AD98" s="39" t="str">
        <f t="shared" si="27"/>
        <v/>
      </c>
      <c r="AF98" s="29" t="str">
        <f t="shared" si="28"/>
        <v/>
      </c>
      <c r="AJ98" s="39" t="str">
        <f t="shared" si="29"/>
        <v/>
      </c>
    </row>
    <row r="99" spans="1:36" x14ac:dyDescent="0.25">
      <c r="A99" s="20"/>
      <c r="B99" s="251"/>
      <c r="C99" s="252"/>
      <c r="D99" s="253"/>
      <c r="E99" s="254"/>
      <c r="F99" s="20"/>
      <c r="G99" s="32" t="str">
        <f t="shared" ca="1" si="20"/>
        <v/>
      </c>
      <c r="H99" s="18" t="str">
        <f t="shared" si="21"/>
        <v/>
      </c>
      <c r="I99" s="20"/>
      <c r="J99" s="12">
        <v>96</v>
      </c>
      <c r="K99" s="15" t="str">
        <f t="shared" ca="1" si="15"/>
        <v/>
      </c>
      <c r="L99" s="90" t="str">
        <f t="shared" ca="1" si="16"/>
        <v/>
      </c>
      <c r="M99" s="43" t="str">
        <f t="shared" ca="1" si="17"/>
        <v/>
      </c>
      <c r="N99" s="18" t="str">
        <f t="shared" ca="1" si="18"/>
        <v/>
      </c>
      <c r="O99" s="20"/>
      <c r="Q99" s="39" t="str">
        <f t="shared" si="22"/>
        <v/>
      </c>
      <c r="R99" s="29" t="str">
        <f t="shared" si="23"/>
        <v/>
      </c>
      <c r="S99" s="36" t="str">
        <f t="shared" si="24"/>
        <v/>
      </c>
      <c r="T99" s="26" t="str">
        <f t="shared" si="25"/>
        <v/>
      </c>
      <c r="U99" s="39" t="str">
        <f ca="1">IF($G99="", "", COUNTIF($G$11:$G$1010, "&lt;"&amp;$G99)+1+COUNTIF($G$11:$G99, $G99)-1)</f>
        <v/>
      </c>
      <c r="X99" s="39" t="str">
        <f t="shared" ca="1" si="19"/>
        <v/>
      </c>
      <c r="Z99" s="29" t="str">
        <f>IF($R99="", "", DATE(YEAR(Calendar!$BA$5), MONTH($D99), DAY($D99)))</f>
        <v/>
      </c>
      <c r="AA99" s="36" t="str">
        <f t="shared" si="26"/>
        <v/>
      </c>
      <c r="AC99" s="39" t="str">
        <f>IF($Z99="", "", IF(COUNTIF($Z$11:$Z99, $Z99)&gt;5, "X", COUNTIF($Z$11:$Z99, $Z99)))</f>
        <v/>
      </c>
      <c r="AD99" s="39" t="str">
        <f t="shared" si="27"/>
        <v/>
      </c>
      <c r="AF99" s="29" t="str">
        <f t="shared" si="28"/>
        <v/>
      </c>
      <c r="AJ99" s="39" t="str">
        <f t="shared" si="29"/>
        <v/>
      </c>
    </row>
    <row r="100" spans="1:36" x14ac:dyDescent="0.25">
      <c r="A100" s="20"/>
      <c r="B100" s="251"/>
      <c r="C100" s="252"/>
      <c r="D100" s="253"/>
      <c r="E100" s="254"/>
      <c r="F100" s="20"/>
      <c r="G100" s="32" t="str">
        <f t="shared" ca="1" si="20"/>
        <v/>
      </c>
      <c r="H100" s="18" t="str">
        <f t="shared" si="21"/>
        <v/>
      </c>
      <c r="I100" s="20"/>
      <c r="J100" s="12">
        <v>97</v>
      </c>
      <c r="K100" s="15" t="str">
        <f t="shared" ca="1" si="15"/>
        <v/>
      </c>
      <c r="L100" s="90" t="str">
        <f t="shared" ca="1" si="16"/>
        <v/>
      </c>
      <c r="M100" s="43" t="str">
        <f t="shared" ca="1" si="17"/>
        <v/>
      </c>
      <c r="N100" s="18" t="str">
        <f t="shared" ca="1" si="18"/>
        <v/>
      </c>
      <c r="O100" s="20"/>
      <c r="Q100" s="39" t="str">
        <f t="shared" si="22"/>
        <v/>
      </c>
      <c r="R100" s="29" t="str">
        <f t="shared" si="23"/>
        <v/>
      </c>
      <c r="S100" s="36" t="str">
        <f t="shared" si="24"/>
        <v/>
      </c>
      <c r="T100" s="26" t="str">
        <f t="shared" si="25"/>
        <v/>
      </c>
      <c r="U100" s="39" t="str">
        <f ca="1">IF($G100="", "", COUNTIF($G$11:$G$1010, "&lt;"&amp;$G100)+1+COUNTIF($G$11:$G100, $G100)-1)</f>
        <v/>
      </c>
      <c r="X100" s="39" t="str">
        <f t="shared" ca="1" si="19"/>
        <v/>
      </c>
      <c r="Z100" s="29" t="str">
        <f>IF($R100="", "", DATE(YEAR(Calendar!$BA$5), MONTH($D100), DAY($D100)))</f>
        <v/>
      </c>
      <c r="AA100" s="36" t="str">
        <f t="shared" si="26"/>
        <v/>
      </c>
      <c r="AC100" s="39" t="str">
        <f>IF($Z100="", "", IF(COUNTIF($Z$11:$Z100, $Z100)&gt;5, "X", COUNTIF($Z$11:$Z100, $Z100)))</f>
        <v/>
      </c>
      <c r="AD100" s="39" t="str">
        <f t="shared" si="27"/>
        <v/>
      </c>
      <c r="AF100" s="29" t="str">
        <f t="shared" si="28"/>
        <v/>
      </c>
      <c r="AJ100" s="39" t="str">
        <f t="shared" si="29"/>
        <v/>
      </c>
    </row>
    <row r="101" spans="1:36" x14ac:dyDescent="0.25">
      <c r="A101" s="20"/>
      <c r="B101" s="251"/>
      <c r="C101" s="252"/>
      <c r="D101" s="253"/>
      <c r="E101" s="254"/>
      <c r="F101" s="20"/>
      <c r="G101" s="32" t="str">
        <f t="shared" ca="1" si="20"/>
        <v/>
      </c>
      <c r="H101" s="18" t="str">
        <f t="shared" si="21"/>
        <v/>
      </c>
      <c r="I101" s="20"/>
      <c r="J101" s="12">
        <v>98</v>
      </c>
      <c r="K101" s="15" t="str">
        <f t="shared" ca="1" si="15"/>
        <v/>
      </c>
      <c r="L101" s="90" t="str">
        <f t="shared" ca="1" si="16"/>
        <v/>
      </c>
      <c r="M101" s="43" t="str">
        <f t="shared" ca="1" si="17"/>
        <v/>
      </c>
      <c r="N101" s="18" t="str">
        <f t="shared" ca="1" si="18"/>
        <v/>
      </c>
      <c r="O101" s="20"/>
      <c r="Q101" s="39" t="str">
        <f t="shared" si="22"/>
        <v/>
      </c>
      <c r="R101" s="29" t="str">
        <f t="shared" si="23"/>
        <v/>
      </c>
      <c r="S101" s="36" t="str">
        <f t="shared" si="24"/>
        <v/>
      </c>
      <c r="T101" s="26" t="str">
        <f t="shared" si="25"/>
        <v/>
      </c>
      <c r="U101" s="39" t="str">
        <f ca="1">IF($G101="", "", COUNTIF($G$11:$G$1010, "&lt;"&amp;$G101)+1+COUNTIF($G$11:$G101, $G101)-1)</f>
        <v/>
      </c>
      <c r="X101" s="39" t="str">
        <f t="shared" ca="1" si="19"/>
        <v/>
      </c>
      <c r="Z101" s="29" t="str">
        <f>IF($R101="", "", DATE(YEAR(Calendar!$BA$5), MONTH($D101), DAY($D101)))</f>
        <v/>
      </c>
      <c r="AA101" s="36" t="str">
        <f t="shared" si="26"/>
        <v/>
      </c>
      <c r="AC101" s="39" t="str">
        <f>IF($Z101="", "", IF(COUNTIF($Z$11:$Z101, $Z101)&gt;5, "X", COUNTIF($Z$11:$Z101, $Z101)))</f>
        <v/>
      </c>
      <c r="AD101" s="39" t="str">
        <f t="shared" si="27"/>
        <v/>
      </c>
      <c r="AF101" s="29" t="str">
        <f t="shared" si="28"/>
        <v/>
      </c>
      <c r="AJ101" s="39" t="str">
        <f t="shared" si="29"/>
        <v/>
      </c>
    </row>
    <row r="102" spans="1:36" x14ac:dyDescent="0.25">
      <c r="A102" s="20"/>
      <c r="B102" s="251"/>
      <c r="C102" s="252"/>
      <c r="D102" s="253"/>
      <c r="E102" s="254"/>
      <c r="F102" s="20"/>
      <c r="G102" s="32" t="str">
        <f t="shared" ca="1" si="20"/>
        <v/>
      </c>
      <c r="H102" s="18" t="str">
        <f t="shared" si="21"/>
        <v/>
      </c>
      <c r="I102" s="20"/>
      <c r="J102" s="12">
        <v>99</v>
      </c>
      <c r="K102" s="15" t="str">
        <f t="shared" ca="1" si="15"/>
        <v/>
      </c>
      <c r="L102" s="90" t="str">
        <f t="shared" ca="1" si="16"/>
        <v/>
      </c>
      <c r="M102" s="43" t="str">
        <f t="shared" ca="1" si="17"/>
        <v/>
      </c>
      <c r="N102" s="18" t="str">
        <f t="shared" ca="1" si="18"/>
        <v/>
      </c>
      <c r="O102" s="20"/>
      <c r="Q102" s="39" t="str">
        <f t="shared" si="22"/>
        <v/>
      </c>
      <c r="R102" s="29" t="str">
        <f t="shared" si="23"/>
        <v/>
      </c>
      <c r="S102" s="36" t="str">
        <f t="shared" si="24"/>
        <v/>
      </c>
      <c r="T102" s="26" t="str">
        <f t="shared" si="25"/>
        <v/>
      </c>
      <c r="U102" s="39" t="str">
        <f ca="1">IF($G102="", "", COUNTIF($G$11:$G$1010, "&lt;"&amp;$G102)+1+COUNTIF($G$11:$G102, $G102)-1)</f>
        <v/>
      </c>
      <c r="X102" s="39" t="str">
        <f t="shared" ca="1" si="19"/>
        <v/>
      </c>
      <c r="Z102" s="29" t="str">
        <f>IF($R102="", "", DATE(YEAR(Calendar!$BA$5), MONTH($D102), DAY($D102)))</f>
        <v/>
      </c>
      <c r="AA102" s="36" t="str">
        <f t="shared" si="26"/>
        <v/>
      </c>
      <c r="AC102" s="39" t="str">
        <f>IF($Z102="", "", IF(COUNTIF($Z$11:$Z102, $Z102)&gt;5, "X", COUNTIF($Z$11:$Z102, $Z102)))</f>
        <v/>
      </c>
      <c r="AD102" s="39" t="str">
        <f t="shared" si="27"/>
        <v/>
      </c>
      <c r="AF102" s="29" t="str">
        <f t="shared" si="28"/>
        <v/>
      </c>
      <c r="AJ102" s="39" t="str">
        <f t="shared" si="29"/>
        <v/>
      </c>
    </row>
    <row r="103" spans="1:36" x14ac:dyDescent="0.25">
      <c r="A103" s="20"/>
      <c r="B103" s="251"/>
      <c r="C103" s="252"/>
      <c r="D103" s="253"/>
      <c r="E103" s="254"/>
      <c r="F103" s="20"/>
      <c r="G103" s="32" t="str">
        <f t="shared" ca="1" si="20"/>
        <v/>
      </c>
      <c r="H103" s="18" t="str">
        <f t="shared" si="21"/>
        <v/>
      </c>
      <c r="I103" s="20"/>
      <c r="J103" s="12">
        <v>100</v>
      </c>
      <c r="K103" s="15" t="str">
        <f t="shared" ca="1" si="15"/>
        <v/>
      </c>
      <c r="L103" s="90" t="str">
        <f t="shared" ca="1" si="16"/>
        <v/>
      </c>
      <c r="M103" s="43" t="str">
        <f t="shared" ca="1" si="17"/>
        <v/>
      </c>
      <c r="N103" s="18" t="str">
        <f t="shared" ca="1" si="18"/>
        <v/>
      </c>
      <c r="O103" s="20"/>
      <c r="Q103" s="39" t="str">
        <f t="shared" si="22"/>
        <v/>
      </c>
      <c r="R103" s="29" t="str">
        <f t="shared" si="23"/>
        <v/>
      </c>
      <c r="S103" s="36" t="str">
        <f t="shared" si="24"/>
        <v/>
      </c>
      <c r="T103" s="26" t="str">
        <f t="shared" si="25"/>
        <v/>
      </c>
      <c r="U103" s="39" t="str">
        <f ca="1">IF($G103="", "", COUNTIF($G$11:$G$1010, "&lt;"&amp;$G103)+1+COUNTIF($G$11:$G103, $G103)-1)</f>
        <v/>
      </c>
      <c r="X103" s="39" t="str">
        <f t="shared" ca="1" si="19"/>
        <v/>
      </c>
      <c r="Z103" s="29" t="str">
        <f>IF($R103="", "", DATE(YEAR(Calendar!$BA$5), MONTH($D103), DAY($D103)))</f>
        <v/>
      </c>
      <c r="AA103" s="36" t="str">
        <f t="shared" si="26"/>
        <v/>
      </c>
      <c r="AC103" s="39" t="str">
        <f>IF($Z103="", "", IF(COUNTIF($Z$11:$Z103, $Z103)&gt;5, "X", COUNTIF($Z$11:$Z103, $Z103)))</f>
        <v/>
      </c>
      <c r="AD103" s="39" t="str">
        <f t="shared" si="27"/>
        <v/>
      </c>
      <c r="AF103" s="29" t="str">
        <f t="shared" si="28"/>
        <v/>
      </c>
      <c r="AJ103" s="39" t="str">
        <f t="shared" si="29"/>
        <v/>
      </c>
    </row>
    <row r="104" spans="1:36" x14ac:dyDescent="0.25">
      <c r="A104" s="20"/>
      <c r="B104" s="251"/>
      <c r="C104" s="252"/>
      <c r="D104" s="253"/>
      <c r="E104" s="254"/>
      <c r="F104" s="20"/>
      <c r="G104" s="32" t="str">
        <f t="shared" ca="1" si="20"/>
        <v/>
      </c>
      <c r="H104" s="18" t="str">
        <f t="shared" si="21"/>
        <v/>
      </c>
      <c r="I104" s="20"/>
      <c r="J104" s="12">
        <v>101</v>
      </c>
      <c r="K104" s="15" t="str">
        <f t="shared" ca="1" si="15"/>
        <v/>
      </c>
      <c r="L104" s="90" t="str">
        <f t="shared" ca="1" si="16"/>
        <v/>
      </c>
      <c r="M104" s="43" t="str">
        <f t="shared" ca="1" si="17"/>
        <v/>
      </c>
      <c r="N104" s="18" t="str">
        <f t="shared" ca="1" si="18"/>
        <v/>
      </c>
      <c r="O104" s="20"/>
      <c r="Q104" s="39" t="str">
        <f t="shared" si="22"/>
        <v/>
      </c>
      <c r="R104" s="29" t="str">
        <f t="shared" si="23"/>
        <v/>
      </c>
      <c r="S104" s="36" t="str">
        <f t="shared" si="24"/>
        <v/>
      </c>
      <c r="T104" s="26" t="str">
        <f t="shared" si="25"/>
        <v/>
      </c>
      <c r="U104" s="39" t="str">
        <f ca="1">IF($G104="", "", COUNTIF($G$11:$G$1010, "&lt;"&amp;$G104)+1+COUNTIF($G$11:$G104, $G104)-1)</f>
        <v/>
      </c>
      <c r="X104" s="39" t="str">
        <f t="shared" ca="1" si="19"/>
        <v/>
      </c>
      <c r="Z104" s="29" t="str">
        <f>IF($R104="", "", DATE(YEAR(Calendar!$BA$5), MONTH($D104), DAY($D104)))</f>
        <v/>
      </c>
      <c r="AA104" s="36" t="str">
        <f t="shared" si="26"/>
        <v/>
      </c>
      <c r="AC104" s="39" t="str">
        <f>IF($Z104="", "", IF(COUNTIF($Z$11:$Z104, $Z104)&gt;5, "X", COUNTIF($Z$11:$Z104, $Z104)))</f>
        <v/>
      </c>
      <c r="AD104" s="39" t="str">
        <f t="shared" si="27"/>
        <v/>
      </c>
      <c r="AF104" s="29" t="str">
        <f t="shared" si="28"/>
        <v/>
      </c>
      <c r="AJ104" s="39" t="str">
        <f t="shared" si="29"/>
        <v/>
      </c>
    </row>
    <row r="105" spans="1:36" x14ac:dyDescent="0.25">
      <c r="A105" s="20"/>
      <c r="B105" s="251"/>
      <c r="C105" s="252"/>
      <c r="D105" s="253"/>
      <c r="E105" s="254"/>
      <c r="F105" s="20"/>
      <c r="G105" s="32" t="str">
        <f t="shared" ca="1" si="20"/>
        <v/>
      </c>
      <c r="H105" s="18" t="str">
        <f t="shared" si="21"/>
        <v/>
      </c>
      <c r="I105" s="20"/>
      <c r="J105" s="12">
        <v>102</v>
      </c>
      <c r="K105" s="15" t="str">
        <f t="shared" ca="1" si="15"/>
        <v/>
      </c>
      <c r="L105" s="90" t="str">
        <f t="shared" ca="1" si="16"/>
        <v/>
      </c>
      <c r="M105" s="43" t="str">
        <f t="shared" ca="1" si="17"/>
        <v/>
      </c>
      <c r="N105" s="18" t="str">
        <f t="shared" ca="1" si="18"/>
        <v/>
      </c>
      <c r="O105" s="20"/>
      <c r="Q105" s="39" t="str">
        <f t="shared" si="22"/>
        <v/>
      </c>
      <c r="R105" s="29" t="str">
        <f t="shared" si="23"/>
        <v/>
      </c>
      <c r="S105" s="36" t="str">
        <f t="shared" si="24"/>
        <v/>
      </c>
      <c r="T105" s="26" t="str">
        <f t="shared" si="25"/>
        <v/>
      </c>
      <c r="U105" s="39" t="str">
        <f ca="1">IF($G105="", "", COUNTIF($G$11:$G$1010, "&lt;"&amp;$G105)+1+COUNTIF($G$11:$G105, $G105)-1)</f>
        <v/>
      </c>
      <c r="X105" s="39" t="str">
        <f t="shared" ca="1" si="19"/>
        <v/>
      </c>
      <c r="Z105" s="29" t="str">
        <f>IF($R105="", "", DATE(YEAR(Calendar!$BA$5), MONTH($D105), DAY($D105)))</f>
        <v/>
      </c>
      <c r="AA105" s="36" t="str">
        <f t="shared" si="26"/>
        <v/>
      </c>
      <c r="AC105" s="39" t="str">
        <f>IF($Z105="", "", IF(COUNTIF($Z$11:$Z105, $Z105)&gt;5, "X", COUNTIF($Z$11:$Z105, $Z105)))</f>
        <v/>
      </c>
      <c r="AD105" s="39" t="str">
        <f t="shared" si="27"/>
        <v/>
      </c>
      <c r="AF105" s="29" t="str">
        <f t="shared" si="28"/>
        <v/>
      </c>
      <c r="AJ105" s="39" t="str">
        <f t="shared" si="29"/>
        <v/>
      </c>
    </row>
    <row r="106" spans="1:36" x14ac:dyDescent="0.25">
      <c r="A106" s="20"/>
      <c r="B106" s="251"/>
      <c r="C106" s="252"/>
      <c r="D106" s="253"/>
      <c r="E106" s="254"/>
      <c r="F106" s="20"/>
      <c r="G106" s="32" t="str">
        <f t="shared" ca="1" si="20"/>
        <v/>
      </c>
      <c r="H106" s="18" t="str">
        <f t="shared" si="21"/>
        <v/>
      </c>
      <c r="I106" s="20"/>
      <c r="J106" s="12">
        <v>103</v>
      </c>
      <c r="K106" s="15" t="str">
        <f t="shared" ca="1" si="15"/>
        <v/>
      </c>
      <c r="L106" s="90" t="str">
        <f t="shared" ca="1" si="16"/>
        <v/>
      </c>
      <c r="M106" s="43" t="str">
        <f t="shared" ca="1" si="17"/>
        <v/>
      </c>
      <c r="N106" s="18" t="str">
        <f t="shared" ca="1" si="18"/>
        <v/>
      </c>
      <c r="O106" s="20"/>
      <c r="Q106" s="39" t="str">
        <f t="shared" si="22"/>
        <v/>
      </c>
      <c r="R106" s="29" t="str">
        <f t="shared" si="23"/>
        <v/>
      </c>
      <c r="S106" s="36" t="str">
        <f t="shared" si="24"/>
        <v/>
      </c>
      <c r="T106" s="26" t="str">
        <f t="shared" si="25"/>
        <v/>
      </c>
      <c r="U106" s="39" t="str">
        <f ca="1">IF($G106="", "", COUNTIF($G$11:$G$1010, "&lt;"&amp;$G106)+1+COUNTIF($G$11:$G106, $G106)-1)</f>
        <v/>
      </c>
      <c r="X106" s="39" t="str">
        <f t="shared" ca="1" si="19"/>
        <v/>
      </c>
      <c r="Z106" s="29" t="str">
        <f>IF($R106="", "", DATE(YEAR(Calendar!$BA$5), MONTH($D106), DAY($D106)))</f>
        <v/>
      </c>
      <c r="AA106" s="36" t="str">
        <f t="shared" si="26"/>
        <v/>
      </c>
      <c r="AC106" s="39" t="str">
        <f>IF($Z106="", "", IF(COUNTIF($Z$11:$Z106, $Z106)&gt;5, "X", COUNTIF($Z$11:$Z106, $Z106)))</f>
        <v/>
      </c>
      <c r="AD106" s="39" t="str">
        <f t="shared" si="27"/>
        <v/>
      </c>
      <c r="AF106" s="29" t="str">
        <f t="shared" si="28"/>
        <v/>
      </c>
      <c r="AJ106" s="39" t="str">
        <f t="shared" si="29"/>
        <v/>
      </c>
    </row>
    <row r="107" spans="1:36" x14ac:dyDescent="0.25">
      <c r="A107" s="20"/>
      <c r="B107" s="251"/>
      <c r="C107" s="252"/>
      <c r="D107" s="253"/>
      <c r="E107" s="254"/>
      <c r="F107" s="20"/>
      <c r="G107" s="32" t="str">
        <f t="shared" ca="1" si="20"/>
        <v/>
      </c>
      <c r="H107" s="18" t="str">
        <f t="shared" si="21"/>
        <v/>
      </c>
      <c r="I107" s="20"/>
      <c r="J107" s="12">
        <v>104</v>
      </c>
      <c r="K107" s="15" t="str">
        <f t="shared" ca="1" si="15"/>
        <v/>
      </c>
      <c r="L107" s="90" t="str">
        <f t="shared" ca="1" si="16"/>
        <v/>
      </c>
      <c r="M107" s="43" t="str">
        <f t="shared" ca="1" si="17"/>
        <v/>
      </c>
      <c r="N107" s="18" t="str">
        <f t="shared" ca="1" si="18"/>
        <v/>
      </c>
      <c r="O107" s="20"/>
      <c r="Q107" s="39" t="str">
        <f t="shared" si="22"/>
        <v/>
      </c>
      <c r="R107" s="29" t="str">
        <f t="shared" si="23"/>
        <v/>
      </c>
      <c r="S107" s="36" t="str">
        <f t="shared" si="24"/>
        <v/>
      </c>
      <c r="T107" s="26" t="str">
        <f t="shared" si="25"/>
        <v/>
      </c>
      <c r="U107" s="39" t="str">
        <f ca="1">IF($G107="", "", COUNTIF($G$11:$G$1010, "&lt;"&amp;$G107)+1+COUNTIF($G$11:$G107, $G107)-1)</f>
        <v/>
      </c>
      <c r="X107" s="39" t="str">
        <f t="shared" ca="1" si="19"/>
        <v/>
      </c>
      <c r="Z107" s="29" t="str">
        <f>IF($R107="", "", DATE(YEAR(Calendar!$BA$5), MONTH($D107), DAY($D107)))</f>
        <v/>
      </c>
      <c r="AA107" s="36" t="str">
        <f t="shared" si="26"/>
        <v/>
      </c>
      <c r="AC107" s="39" t="str">
        <f>IF($Z107="", "", IF(COUNTIF($Z$11:$Z107, $Z107)&gt;5, "X", COUNTIF($Z$11:$Z107, $Z107)))</f>
        <v/>
      </c>
      <c r="AD107" s="39" t="str">
        <f t="shared" si="27"/>
        <v/>
      </c>
      <c r="AF107" s="29" t="str">
        <f t="shared" si="28"/>
        <v/>
      </c>
      <c r="AJ107" s="39" t="str">
        <f t="shared" si="29"/>
        <v/>
      </c>
    </row>
    <row r="108" spans="1:36" x14ac:dyDescent="0.25">
      <c r="A108" s="20"/>
      <c r="B108" s="251"/>
      <c r="C108" s="252"/>
      <c r="D108" s="253"/>
      <c r="E108" s="254"/>
      <c r="F108" s="20"/>
      <c r="G108" s="32" t="str">
        <f t="shared" ca="1" si="20"/>
        <v/>
      </c>
      <c r="H108" s="18" t="str">
        <f t="shared" si="21"/>
        <v/>
      </c>
      <c r="I108" s="20"/>
      <c r="J108" s="12">
        <v>105</v>
      </c>
      <c r="K108" s="15" t="str">
        <f t="shared" ca="1" si="15"/>
        <v/>
      </c>
      <c r="L108" s="90" t="str">
        <f t="shared" ca="1" si="16"/>
        <v/>
      </c>
      <c r="M108" s="43" t="str">
        <f t="shared" ca="1" si="17"/>
        <v/>
      </c>
      <c r="N108" s="18" t="str">
        <f t="shared" ca="1" si="18"/>
        <v/>
      </c>
      <c r="O108" s="20"/>
      <c r="Q108" s="39" t="str">
        <f t="shared" si="22"/>
        <v/>
      </c>
      <c r="R108" s="29" t="str">
        <f t="shared" si="23"/>
        <v/>
      </c>
      <c r="S108" s="36" t="str">
        <f t="shared" si="24"/>
        <v/>
      </c>
      <c r="T108" s="26" t="str">
        <f t="shared" si="25"/>
        <v/>
      </c>
      <c r="U108" s="39" t="str">
        <f ca="1">IF($G108="", "", COUNTIF($G$11:$G$1010, "&lt;"&amp;$G108)+1+COUNTIF($G$11:$G108, $G108)-1)</f>
        <v/>
      </c>
      <c r="X108" s="39" t="str">
        <f t="shared" ca="1" si="19"/>
        <v/>
      </c>
      <c r="Z108" s="29" t="str">
        <f>IF($R108="", "", DATE(YEAR(Calendar!$BA$5), MONTH($D108), DAY($D108)))</f>
        <v/>
      </c>
      <c r="AA108" s="36" t="str">
        <f t="shared" si="26"/>
        <v/>
      </c>
      <c r="AC108" s="39" t="str">
        <f>IF($Z108="", "", IF(COUNTIF($Z$11:$Z108, $Z108)&gt;5, "X", COUNTIF($Z$11:$Z108, $Z108)))</f>
        <v/>
      </c>
      <c r="AD108" s="39" t="str">
        <f t="shared" si="27"/>
        <v/>
      </c>
      <c r="AF108" s="29" t="str">
        <f t="shared" si="28"/>
        <v/>
      </c>
      <c r="AJ108" s="39" t="str">
        <f t="shared" si="29"/>
        <v/>
      </c>
    </row>
    <row r="109" spans="1:36" x14ac:dyDescent="0.25">
      <c r="A109" s="20"/>
      <c r="B109" s="251"/>
      <c r="C109" s="252"/>
      <c r="D109" s="253"/>
      <c r="E109" s="254"/>
      <c r="F109" s="20"/>
      <c r="G109" s="32" t="str">
        <f t="shared" ca="1" si="20"/>
        <v/>
      </c>
      <c r="H109" s="18" t="str">
        <f t="shared" si="21"/>
        <v/>
      </c>
      <c r="I109" s="20"/>
      <c r="J109" s="12">
        <v>106</v>
      </c>
      <c r="K109" s="15" t="str">
        <f t="shared" ca="1" si="15"/>
        <v/>
      </c>
      <c r="L109" s="90" t="str">
        <f t="shared" ca="1" si="16"/>
        <v/>
      </c>
      <c r="M109" s="43" t="str">
        <f t="shared" ca="1" si="17"/>
        <v/>
      </c>
      <c r="N109" s="18" t="str">
        <f t="shared" ca="1" si="18"/>
        <v/>
      </c>
      <c r="O109" s="20"/>
      <c r="Q109" s="39" t="str">
        <f t="shared" si="22"/>
        <v/>
      </c>
      <c r="R109" s="29" t="str">
        <f t="shared" si="23"/>
        <v/>
      </c>
      <c r="S109" s="36" t="str">
        <f t="shared" si="24"/>
        <v/>
      </c>
      <c r="T109" s="26" t="str">
        <f t="shared" si="25"/>
        <v/>
      </c>
      <c r="U109" s="39" t="str">
        <f ca="1">IF($G109="", "", COUNTIF($G$11:$G$1010, "&lt;"&amp;$G109)+1+COUNTIF($G$11:$G109, $G109)-1)</f>
        <v/>
      </c>
      <c r="X109" s="39" t="str">
        <f t="shared" ca="1" si="19"/>
        <v/>
      </c>
      <c r="Z109" s="29" t="str">
        <f>IF($R109="", "", DATE(YEAR(Calendar!$BA$5), MONTH($D109), DAY($D109)))</f>
        <v/>
      </c>
      <c r="AA109" s="36" t="str">
        <f t="shared" si="26"/>
        <v/>
      </c>
      <c r="AC109" s="39" t="str">
        <f>IF($Z109="", "", IF(COUNTIF($Z$11:$Z109, $Z109)&gt;5, "X", COUNTIF($Z$11:$Z109, $Z109)))</f>
        <v/>
      </c>
      <c r="AD109" s="39" t="str">
        <f t="shared" si="27"/>
        <v/>
      </c>
      <c r="AF109" s="29" t="str">
        <f t="shared" si="28"/>
        <v/>
      </c>
      <c r="AJ109" s="39" t="str">
        <f t="shared" si="29"/>
        <v/>
      </c>
    </row>
    <row r="110" spans="1:36" x14ac:dyDescent="0.25">
      <c r="A110" s="20"/>
      <c r="B110" s="251"/>
      <c r="C110" s="252"/>
      <c r="D110" s="253"/>
      <c r="E110" s="254"/>
      <c r="F110" s="20"/>
      <c r="G110" s="32" t="str">
        <f t="shared" ca="1" si="20"/>
        <v/>
      </c>
      <c r="H110" s="18" t="str">
        <f t="shared" si="21"/>
        <v/>
      </c>
      <c r="I110" s="20"/>
      <c r="J110" s="12">
        <v>107</v>
      </c>
      <c r="K110" s="15" t="str">
        <f t="shared" ca="1" si="15"/>
        <v/>
      </c>
      <c r="L110" s="90" t="str">
        <f t="shared" ca="1" si="16"/>
        <v/>
      </c>
      <c r="M110" s="43" t="str">
        <f t="shared" ca="1" si="17"/>
        <v/>
      </c>
      <c r="N110" s="18" t="str">
        <f t="shared" ca="1" si="18"/>
        <v/>
      </c>
      <c r="O110" s="20"/>
      <c r="Q110" s="39" t="str">
        <f t="shared" si="22"/>
        <v/>
      </c>
      <c r="R110" s="29" t="str">
        <f t="shared" si="23"/>
        <v/>
      </c>
      <c r="S110" s="36" t="str">
        <f t="shared" si="24"/>
        <v/>
      </c>
      <c r="T110" s="26" t="str">
        <f t="shared" si="25"/>
        <v/>
      </c>
      <c r="U110" s="39" t="str">
        <f ca="1">IF($G110="", "", COUNTIF($G$11:$G$1010, "&lt;"&amp;$G110)+1+COUNTIF($G$11:$G110, $G110)-1)</f>
        <v/>
      </c>
      <c r="X110" s="39" t="str">
        <f t="shared" ca="1" si="19"/>
        <v/>
      </c>
      <c r="Z110" s="29" t="str">
        <f>IF($R110="", "", DATE(YEAR(Calendar!$BA$5), MONTH($D110), DAY($D110)))</f>
        <v/>
      </c>
      <c r="AA110" s="36" t="str">
        <f t="shared" si="26"/>
        <v/>
      </c>
      <c r="AC110" s="39" t="str">
        <f>IF($Z110="", "", IF(COUNTIF($Z$11:$Z110, $Z110)&gt;5, "X", COUNTIF($Z$11:$Z110, $Z110)))</f>
        <v/>
      </c>
      <c r="AD110" s="39" t="str">
        <f t="shared" si="27"/>
        <v/>
      </c>
      <c r="AF110" s="29" t="str">
        <f t="shared" si="28"/>
        <v/>
      </c>
      <c r="AJ110" s="39" t="str">
        <f t="shared" si="29"/>
        <v/>
      </c>
    </row>
    <row r="111" spans="1:36" x14ac:dyDescent="0.25">
      <c r="A111" s="20"/>
      <c r="B111" s="251"/>
      <c r="C111" s="252"/>
      <c r="D111" s="253"/>
      <c r="E111" s="254"/>
      <c r="F111" s="20"/>
      <c r="G111" s="32" t="str">
        <f t="shared" ca="1" si="20"/>
        <v/>
      </c>
      <c r="H111" s="18" t="str">
        <f t="shared" si="21"/>
        <v/>
      </c>
      <c r="I111" s="20"/>
      <c r="J111" s="12">
        <v>108</v>
      </c>
      <c r="K111" s="15" t="str">
        <f t="shared" ca="1" si="15"/>
        <v/>
      </c>
      <c r="L111" s="90" t="str">
        <f t="shared" ca="1" si="16"/>
        <v/>
      </c>
      <c r="M111" s="43" t="str">
        <f t="shared" ca="1" si="17"/>
        <v/>
      </c>
      <c r="N111" s="18" t="str">
        <f t="shared" ca="1" si="18"/>
        <v/>
      </c>
      <c r="O111" s="20"/>
      <c r="Q111" s="39" t="str">
        <f t="shared" si="22"/>
        <v/>
      </c>
      <c r="R111" s="29" t="str">
        <f t="shared" si="23"/>
        <v/>
      </c>
      <c r="S111" s="36" t="str">
        <f t="shared" si="24"/>
        <v/>
      </c>
      <c r="T111" s="26" t="str">
        <f t="shared" si="25"/>
        <v/>
      </c>
      <c r="U111" s="39" t="str">
        <f ca="1">IF($G111="", "", COUNTIF($G$11:$G$1010, "&lt;"&amp;$G111)+1+COUNTIF($G$11:$G111, $G111)-1)</f>
        <v/>
      </c>
      <c r="X111" s="39" t="str">
        <f t="shared" ca="1" si="19"/>
        <v/>
      </c>
      <c r="Z111" s="29" t="str">
        <f>IF($R111="", "", DATE(YEAR(Calendar!$BA$5), MONTH($D111), DAY($D111)))</f>
        <v/>
      </c>
      <c r="AA111" s="36" t="str">
        <f t="shared" si="26"/>
        <v/>
      </c>
      <c r="AC111" s="39" t="str">
        <f>IF($Z111="", "", IF(COUNTIF($Z$11:$Z111, $Z111)&gt;5, "X", COUNTIF($Z$11:$Z111, $Z111)))</f>
        <v/>
      </c>
      <c r="AD111" s="39" t="str">
        <f t="shared" si="27"/>
        <v/>
      </c>
      <c r="AF111" s="29" t="str">
        <f t="shared" si="28"/>
        <v/>
      </c>
      <c r="AJ111" s="39" t="str">
        <f t="shared" si="29"/>
        <v/>
      </c>
    </row>
    <row r="112" spans="1:36" x14ac:dyDescent="0.25">
      <c r="A112" s="20"/>
      <c r="B112" s="251"/>
      <c r="C112" s="252"/>
      <c r="D112" s="253"/>
      <c r="E112" s="254"/>
      <c r="F112" s="20"/>
      <c r="G112" s="32" t="str">
        <f t="shared" ca="1" si="20"/>
        <v/>
      </c>
      <c r="H112" s="18" t="str">
        <f t="shared" si="21"/>
        <v/>
      </c>
      <c r="I112" s="20"/>
      <c r="J112" s="12">
        <v>109</v>
      </c>
      <c r="K112" s="15" t="str">
        <f t="shared" ca="1" si="15"/>
        <v/>
      </c>
      <c r="L112" s="90" t="str">
        <f t="shared" ca="1" si="16"/>
        <v/>
      </c>
      <c r="M112" s="43" t="str">
        <f t="shared" ca="1" si="17"/>
        <v/>
      </c>
      <c r="N112" s="18" t="str">
        <f t="shared" ca="1" si="18"/>
        <v/>
      </c>
      <c r="O112" s="20"/>
      <c r="Q112" s="39" t="str">
        <f t="shared" si="22"/>
        <v/>
      </c>
      <c r="R112" s="29" t="str">
        <f t="shared" si="23"/>
        <v/>
      </c>
      <c r="S112" s="36" t="str">
        <f t="shared" si="24"/>
        <v/>
      </c>
      <c r="T112" s="26" t="str">
        <f t="shared" si="25"/>
        <v/>
      </c>
      <c r="U112" s="39" t="str">
        <f ca="1">IF($G112="", "", COUNTIF($G$11:$G$1010, "&lt;"&amp;$G112)+1+COUNTIF($G$11:$G112, $G112)-1)</f>
        <v/>
      </c>
      <c r="X112" s="39" t="str">
        <f t="shared" ca="1" si="19"/>
        <v/>
      </c>
      <c r="Z112" s="29" t="str">
        <f>IF($R112="", "", DATE(YEAR(Calendar!$BA$5), MONTH($D112), DAY($D112)))</f>
        <v/>
      </c>
      <c r="AA112" s="36" t="str">
        <f t="shared" si="26"/>
        <v/>
      </c>
      <c r="AC112" s="39" t="str">
        <f>IF($Z112="", "", IF(COUNTIF($Z$11:$Z112, $Z112)&gt;5, "X", COUNTIF($Z$11:$Z112, $Z112)))</f>
        <v/>
      </c>
      <c r="AD112" s="39" t="str">
        <f t="shared" si="27"/>
        <v/>
      </c>
      <c r="AF112" s="29" t="str">
        <f t="shared" si="28"/>
        <v/>
      </c>
      <c r="AJ112" s="39" t="str">
        <f t="shared" si="29"/>
        <v/>
      </c>
    </row>
    <row r="113" spans="1:36" x14ac:dyDescent="0.25">
      <c r="A113" s="20"/>
      <c r="B113" s="251"/>
      <c r="C113" s="252"/>
      <c r="D113" s="253"/>
      <c r="E113" s="254"/>
      <c r="F113" s="20"/>
      <c r="G113" s="32" t="str">
        <f t="shared" ca="1" si="20"/>
        <v/>
      </c>
      <c r="H113" s="18" t="str">
        <f t="shared" si="21"/>
        <v/>
      </c>
      <c r="I113" s="20"/>
      <c r="J113" s="12">
        <v>110</v>
      </c>
      <c r="K113" s="15" t="str">
        <f t="shared" ca="1" si="15"/>
        <v/>
      </c>
      <c r="L113" s="90" t="str">
        <f t="shared" ca="1" si="16"/>
        <v/>
      </c>
      <c r="M113" s="43" t="str">
        <f t="shared" ca="1" si="17"/>
        <v/>
      </c>
      <c r="N113" s="18" t="str">
        <f t="shared" ca="1" si="18"/>
        <v/>
      </c>
      <c r="O113" s="20"/>
      <c r="Q113" s="39" t="str">
        <f t="shared" si="22"/>
        <v/>
      </c>
      <c r="R113" s="29" t="str">
        <f t="shared" si="23"/>
        <v/>
      </c>
      <c r="S113" s="36" t="str">
        <f t="shared" si="24"/>
        <v/>
      </c>
      <c r="T113" s="26" t="str">
        <f t="shared" si="25"/>
        <v/>
      </c>
      <c r="U113" s="39" t="str">
        <f ca="1">IF($G113="", "", COUNTIF($G$11:$G$1010, "&lt;"&amp;$G113)+1+COUNTIF($G$11:$G113, $G113)-1)</f>
        <v/>
      </c>
      <c r="X113" s="39" t="str">
        <f t="shared" ca="1" si="19"/>
        <v/>
      </c>
      <c r="Z113" s="29" t="str">
        <f>IF($R113="", "", DATE(YEAR(Calendar!$BA$5), MONTH($D113), DAY($D113)))</f>
        <v/>
      </c>
      <c r="AA113" s="36" t="str">
        <f t="shared" si="26"/>
        <v/>
      </c>
      <c r="AC113" s="39" t="str">
        <f>IF($Z113="", "", IF(COUNTIF($Z$11:$Z113, $Z113)&gt;5, "X", COUNTIF($Z$11:$Z113, $Z113)))</f>
        <v/>
      </c>
      <c r="AD113" s="39" t="str">
        <f t="shared" si="27"/>
        <v/>
      </c>
      <c r="AF113" s="29" t="str">
        <f t="shared" si="28"/>
        <v/>
      </c>
      <c r="AJ113" s="39" t="str">
        <f t="shared" si="29"/>
        <v/>
      </c>
    </row>
    <row r="114" spans="1:36" x14ac:dyDescent="0.25">
      <c r="A114" s="20"/>
      <c r="B114" s="251"/>
      <c r="C114" s="252"/>
      <c r="D114" s="253"/>
      <c r="E114" s="254"/>
      <c r="F114" s="20"/>
      <c r="G114" s="32" t="str">
        <f t="shared" ca="1" si="20"/>
        <v/>
      </c>
      <c r="H114" s="18" t="str">
        <f t="shared" si="21"/>
        <v/>
      </c>
      <c r="I114" s="20"/>
      <c r="J114" s="12">
        <v>111</v>
      </c>
      <c r="K114" s="15" t="str">
        <f t="shared" ca="1" si="15"/>
        <v/>
      </c>
      <c r="L114" s="90" t="str">
        <f t="shared" ca="1" si="16"/>
        <v/>
      </c>
      <c r="M114" s="43" t="str">
        <f t="shared" ca="1" si="17"/>
        <v/>
      </c>
      <c r="N114" s="18" t="str">
        <f t="shared" ca="1" si="18"/>
        <v/>
      </c>
      <c r="O114" s="20"/>
      <c r="Q114" s="39" t="str">
        <f t="shared" si="22"/>
        <v/>
      </c>
      <c r="R114" s="29" t="str">
        <f t="shared" si="23"/>
        <v/>
      </c>
      <c r="S114" s="36" t="str">
        <f t="shared" si="24"/>
        <v/>
      </c>
      <c r="T114" s="26" t="str">
        <f t="shared" si="25"/>
        <v/>
      </c>
      <c r="U114" s="39" t="str">
        <f ca="1">IF($G114="", "", COUNTIF($G$11:$G$1010, "&lt;"&amp;$G114)+1+COUNTIF($G$11:$G114, $G114)-1)</f>
        <v/>
      </c>
      <c r="X114" s="39" t="str">
        <f t="shared" ca="1" si="19"/>
        <v/>
      </c>
      <c r="Z114" s="29" t="str">
        <f>IF($R114="", "", DATE(YEAR(Calendar!$BA$5), MONTH($D114), DAY($D114)))</f>
        <v/>
      </c>
      <c r="AA114" s="36" t="str">
        <f t="shared" si="26"/>
        <v/>
      </c>
      <c r="AC114" s="39" t="str">
        <f>IF($Z114="", "", IF(COUNTIF($Z$11:$Z114, $Z114)&gt;5, "X", COUNTIF($Z$11:$Z114, $Z114)))</f>
        <v/>
      </c>
      <c r="AD114" s="39" t="str">
        <f t="shared" si="27"/>
        <v/>
      </c>
      <c r="AF114" s="29" t="str">
        <f t="shared" si="28"/>
        <v/>
      </c>
      <c r="AJ114" s="39" t="str">
        <f t="shared" si="29"/>
        <v/>
      </c>
    </row>
    <row r="115" spans="1:36" x14ac:dyDescent="0.25">
      <c r="A115" s="20"/>
      <c r="B115" s="251"/>
      <c r="C115" s="252"/>
      <c r="D115" s="253"/>
      <c r="E115" s="254"/>
      <c r="F115" s="20"/>
      <c r="G115" s="32" t="str">
        <f t="shared" ca="1" si="20"/>
        <v/>
      </c>
      <c r="H115" s="18" t="str">
        <f t="shared" si="21"/>
        <v/>
      </c>
      <c r="I115" s="20"/>
      <c r="J115" s="12">
        <v>112</v>
      </c>
      <c r="K115" s="15" t="str">
        <f t="shared" ca="1" si="15"/>
        <v/>
      </c>
      <c r="L115" s="90" t="str">
        <f t="shared" ca="1" si="16"/>
        <v/>
      </c>
      <c r="M115" s="43" t="str">
        <f t="shared" ca="1" si="17"/>
        <v/>
      </c>
      <c r="N115" s="18" t="str">
        <f t="shared" ca="1" si="18"/>
        <v/>
      </c>
      <c r="O115" s="20"/>
      <c r="Q115" s="39" t="str">
        <f t="shared" si="22"/>
        <v/>
      </c>
      <c r="R115" s="29" t="str">
        <f t="shared" si="23"/>
        <v/>
      </c>
      <c r="S115" s="36" t="str">
        <f t="shared" si="24"/>
        <v/>
      </c>
      <c r="T115" s="26" t="str">
        <f t="shared" si="25"/>
        <v/>
      </c>
      <c r="U115" s="39" t="str">
        <f ca="1">IF($G115="", "", COUNTIF($G$11:$G$1010, "&lt;"&amp;$G115)+1+COUNTIF($G$11:$G115, $G115)-1)</f>
        <v/>
      </c>
      <c r="X115" s="39" t="str">
        <f t="shared" ca="1" si="19"/>
        <v/>
      </c>
      <c r="Z115" s="29" t="str">
        <f>IF($R115="", "", DATE(YEAR(Calendar!$BA$5), MONTH($D115), DAY($D115)))</f>
        <v/>
      </c>
      <c r="AA115" s="36" t="str">
        <f t="shared" si="26"/>
        <v/>
      </c>
      <c r="AC115" s="39" t="str">
        <f>IF($Z115="", "", IF(COUNTIF($Z$11:$Z115, $Z115)&gt;5, "X", COUNTIF($Z$11:$Z115, $Z115)))</f>
        <v/>
      </c>
      <c r="AD115" s="39" t="str">
        <f t="shared" si="27"/>
        <v/>
      </c>
      <c r="AF115" s="29" t="str">
        <f t="shared" si="28"/>
        <v/>
      </c>
      <c r="AJ115" s="39" t="str">
        <f t="shared" si="29"/>
        <v/>
      </c>
    </row>
    <row r="116" spans="1:36" x14ac:dyDescent="0.25">
      <c r="A116" s="20"/>
      <c r="B116" s="251"/>
      <c r="C116" s="252"/>
      <c r="D116" s="253"/>
      <c r="E116" s="254"/>
      <c r="F116" s="20"/>
      <c r="G116" s="32" t="str">
        <f t="shared" ca="1" si="20"/>
        <v/>
      </c>
      <c r="H116" s="18" t="str">
        <f t="shared" si="21"/>
        <v/>
      </c>
      <c r="I116" s="20"/>
      <c r="J116" s="12">
        <v>113</v>
      </c>
      <c r="K116" s="15" t="str">
        <f t="shared" ca="1" si="15"/>
        <v/>
      </c>
      <c r="L116" s="90" t="str">
        <f t="shared" ca="1" si="16"/>
        <v/>
      </c>
      <c r="M116" s="43" t="str">
        <f t="shared" ca="1" si="17"/>
        <v/>
      </c>
      <c r="N116" s="18" t="str">
        <f t="shared" ca="1" si="18"/>
        <v/>
      </c>
      <c r="O116" s="20"/>
      <c r="Q116" s="39" t="str">
        <f t="shared" si="22"/>
        <v/>
      </c>
      <c r="R116" s="29" t="str">
        <f t="shared" si="23"/>
        <v/>
      </c>
      <c r="S116" s="36" t="str">
        <f t="shared" si="24"/>
        <v/>
      </c>
      <c r="T116" s="26" t="str">
        <f t="shared" si="25"/>
        <v/>
      </c>
      <c r="U116" s="39" t="str">
        <f ca="1">IF($G116="", "", COUNTIF($G$11:$G$1010, "&lt;"&amp;$G116)+1+COUNTIF($G$11:$G116, $G116)-1)</f>
        <v/>
      </c>
      <c r="X116" s="39" t="str">
        <f t="shared" ca="1" si="19"/>
        <v/>
      </c>
      <c r="Z116" s="29" t="str">
        <f>IF($R116="", "", DATE(YEAR(Calendar!$BA$5), MONTH($D116), DAY($D116)))</f>
        <v/>
      </c>
      <c r="AA116" s="36" t="str">
        <f t="shared" si="26"/>
        <v/>
      </c>
      <c r="AC116" s="39" t="str">
        <f>IF($Z116="", "", IF(COUNTIF($Z$11:$Z116, $Z116)&gt;5, "X", COUNTIF($Z$11:$Z116, $Z116)))</f>
        <v/>
      </c>
      <c r="AD116" s="39" t="str">
        <f t="shared" si="27"/>
        <v/>
      </c>
      <c r="AF116" s="29" t="str">
        <f t="shared" si="28"/>
        <v/>
      </c>
      <c r="AJ116" s="39" t="str">
        <f t="shared" si="29"/>
        <v/>
      </c>
    </row>
    <row r="117" spans="1:36" x14ac:dyDescent="0.25">
      <c r="A117" s="20"/>
      <c r="B117" s="251"/>
      <c r="C117" s="252"/>
      <c r="D117" s="253"/>
      <c r="E117" s="254"/>
      <c r="F117" s="20"/>
      <c r="G117" s="32" t="str">
        <f t="shared" ca="1" si="20"/>
        <v/>
      </c>
      <c r="H117" s="18" t="str">
        <f t="shared" si="21"/>
        <v/>
      </c>
      <c r="I117" s="20"/>
      <c r="J117" s="12">
        <v>114</v>
      </c>
      <c r="K117" s="15" t="str">
        <f t="shared" ca="1" si="15"/>
        <v/>
      </c>
      <c r="L117" s="90" t="str">
        <f t="shared" ca="1" si="16"/>
        <v/>
      </c>
      <c r="M117" s="43" t="str">
        <f t="shared" ca="1" si="17"/>
        <v/>
      </c>
      <c r="N117" s="18" t="str">
        <f t="shared" ca="1" si="18"/>
        <v/>
      </c>
      <c r="O117" s="20"/>
      <c r="Q117" s="39" t="str">
        <f t="shared" si="22"/>
        <v/>
      </c>
      <c r="R117" s="29" t="str">
        <f t="shared" si="23"/>
        <v/>
      </c>
      <c r="S117" s="36" t="str">
        <f t="shared" si="24"/>
        <v/>
      </c>
      <c r="T117" s="26" t="str">
        <f t="shared" si="25"/>
        <v/>
      </c>
      <c r="U117" s="39" t="str">
        <f ca="1">IF($G117="", "", COUNTIF($G$11:$G$1010, "&lt;"&amp;$G117)+1+COUNTIF($G$11:$G117, $G117)-1)</f>
        <v/>
      </c>
      <c r="X117" s="39" t="str">
        <f t="shared" ca="1" si="19"/>
        <v/>
      </c>
      <c r="Z117" s="29" t="str">
        <f>IF($R117="", "", DATE(YEAR(Calendar!$BA$5), MONTH($D117), DAY($D117)))</f>
        <v/>
      </c>
      <c r="AA117" s="36" t="str">
        <f t="shared" si="26"/>
        <v/>
      </c>
      <c r="AC117" s="39" t="str">
        <f>IF($Z117="", "", IF(COUNTIF($Z$11:$Z117, $Z117)&gt;5, "X", COUNTIF($Z$11:$Z117, $Z117)))</f>
        <v/>
      </c>
      <c r="AD117" s="39" t="str">
        <f t="shared" si="27"/>
        <v/>
      </c>
      <c r="AF117" s="29" t="str">
        <f t="shared" si="28"/>
        <v/>
      </c>
      <c r="AJ117" s="39" t="str">
        <f t="shared" si="29"/>
        <v/>
      </c>
    </row>
    <row r="118" spans="1:36" x14ac:dyDescent="0.25">
      <c r="A118" s="20"/>
      <c r="B118" s="251"/>
      <c r="C118" s="252"/>
      <c r="D118" s="253"/>
      <c r="E118" s="254"/>
      <c r="F118" s="20"/>
      <c r="G118" s="32" t="str">
        <f t="shared" ca="1" si="20"/>
        <v/>
      </c>
      <c r="H118" s="18" t="str">
        <f t="shared" si="21"/>
        <v/>
      </c>
      <c r="I118" s="20"/>
      <c r="J118" s="12">
        <v>115</v>
      </c>
      <c r="K118" s="15" t="str">
        <f t="shared" ca="1" si="15"/>
        <v/>
      </c>
      <c r="L118" s="90" t="str">
        <f t="shared" ca="1" si="16"/>
        <v/>
      </c>
      <c r="M118" s="43" t="str">
        <f t="shared" ca="1" si="17"/>
        <v/>
      </c>
      <c r="N118" s="18" t="str">
        <f t="shared" ca="1" si="18"/>
        <v/>
      </c>
      <c r="O118" s="20"/>
      <c r="Q118" s="39" t="str">
        <f t="shared" si="22"/>
        <v/>
      </c>
      <c r="R118" s="29" t="str">
        <f t="shared" si="23"/>
        <v/>
      </c>
      <c r="S118" s="36" t="str">
        <f t="shared" si="24"/>
        <v/>
      </c>
      <c r="T118" s="26" t="str">
        <f t="shared" si="25"/>
        <v/>
      </c>
      <c r="U118" s="39" t="str">
        <f ca="1">IF($G118="", "", COUNTIF($G$11:$G$1010, "&lt;"&amp;$G118)+1+COUNTIF($G$11:$G118, $G118)-1)</f>
        <v/>
      </c>
      <c r="X118" s="39" t="str">
        <f t="shared" ca="1" si="19"/>
        <v/>
      </c>
      <c r="Z118" s="29" t="str">
        <f>IF($R118="", "", DATE(YEAR(Calendar!$BA$5), MONTH($D118), DAY($D118)))</f>
        <v/>
      </c>
      <c r="AA118" s="36" t="str">
        <f t="shared" si="26"/>
        <v/>
      </c>
      <c r="AC118" s="39" t="str">
        <f>IF($Z118="", "", IF(COUNTIF($Z$11:$Z118, $Z118)&gt;5, "X", COUNTIF($Z$11:$Z118, $Z118)))</f>
        <v/>
      </c>
      <c r="AD118" s="39" t="str">
        <f t="shared" si="27"/>
        <v/>
      </c>
      <c r="AF118" s="29" t="str">
        <f t="shared" si="28"/>
        <v/>
      </c>
      <c r="AJ118" s="39" t="str">
        <f t="shared" si="29"/>
        <v/>
      </c>
    </row>
    <row r="119" spans="1:36" x14ac:dyDescent="0.25">
      <c r="A119" s="20"/>
      <c r="B119" s="251"/>
      <c r="C119" s="252"/>
      <c r="D119" s="253"/>
      <c r="E119" s="254"/>
      <c r="F119" s="20"/>
      <c r="G119" s="32" t="str">
        <f t="shared" ca="1" si="20"/>
        <v/>
      </c>
      <c r="H119" s="18" t="str">
        <f t="shared" si="21"/>
        <v/>
      </c>
      <c r="I119" s="20"/>
      <c r="J119" s="12">
        <v>116</v>
      </c>
      <c r="K119" s="15" t="str">
        <f t="shared" ca="1" si="15"/>
        <v/>
      </c>
      <c r="L119" s="90" t="str">
        <f t="shared" ca="1" si="16"/>
        <v/>
      </c>
      <c r="M119" s="43" t="str">
        <f t="shared" ca="1" si="17"/>
        <v/>
      </c>
      <c r="N119" s="18" t="str">
        <f t="shared" ca="1" si="18"/>
        <v/>
      </c>
      <c r="O119" s="20"/>
      <c r="Q119" s="39" t="str">
        <f t="shared" si="22"/>
        <v/>
      </c>
      <c r="R119" s="29" t="str">
        <f t="shared" si="23"/>
        <v/>
      </c>
      <c r="S119" s="36" t="str">
        <f t="shared" si="24"/>
        <v/>
      </c>
      <c r="T119" s="26" t="str">
        <f t="shared" si="25"/>
        <v/>
      </c>
      <c r="U119" s="39" t="str">
        <f ca="1">IF($G119="", "", COUNTIF($G$11:$G$1010, "&lt;"&amp;$G119)+1+COUNTIF($G$11:$G119, $G119)-1)</f>
        <v/>
      </c>
      <c r="X119" s="39" t="str">
        <f t="shared" ca="1" si="19"/>
        <v/>
      </c>
      <c r="Z119" s="29" t="str">
        <f>IF($R119="", "", DATE(YEAR(Calendar!$BA$5), MONTH($D119), DAY($D119)))</f>
        <v/>
      </c>
      <c r="AA119" s="36" t="str">
        <f t="shared" si="26"/>
        <v/>
      </c>
      <c r="AC119" s="39" t="str">
        <f>IF($Z119="", "", IF(COUNTIF($Z$11:$Z119, $Z119)&gt;5, "X", COUNTIF($Z$11:$Z119, $Z119)))</f>
        <v/>
      </c>
      <c r="AD119" s="39" t="str">
        <f t="shared" si="27"/>
        <v/>
      </c>
      <c r="AF119" s="29" t="str">
        <f t="shared" si="28"/>
        <v/>
      </c>
      <c r="AJ119" s="39" t="str">
        <f t="shared" si="29"/>
        <v/>
      </c>
    </row>
    <row r="120" spans="1:36" x14ac:dyDescent="0.25">
      <c r="A120" s="20"/>
      <c r="B120" s="251"/>
      <c r="C120" s="252"/>
      <c r="D120" s="253"/>
      <c r="E120" s="254"/>
      <c r="F120" s="20"/>
      <c r="G120" s="32" t="str">
        <f t="shared" ca="1" si="20"/>
        <v/>
      </c>
      <c r="H120" s="18" t="str">
        <f t="shared" si="21"/>
        <v/>
      </c>
      <c r="I120" s="20"/>
      <c r="J120" s="12">
        <v>117</v>
      </c>
      <c r="K120" s="15" t="str">
        <f t="shared" ca="1" si="15"/>
        <v/>
      </c>
      <c r="L120" s="90" t="str">
        <f t="shared" ca="1" si="16"/>
        <v/>
      </c>
      <c r="M120" s="43" t="str">
        <f t="shared" ca="1" si="17"/>
        <v/>
      </c>
      <c r="N120" s="18" t="str">
        <f t="shared" ca="1" si="18"/>
        <v/>
      </c>
      <c r="O120" s="20"/>
      <c r="Q120" s="39" t="str">
        <f t="shared" si="22"/>
        <v/>
      </c>
      <c r="R120" s="29" t="str">
        <f t="shared" si="23"/>
        <v/>
      </c>
      <c r="S120" s="36" t="str">
        <f t="shared" si="24"/>
        <v/>
      </c>
      <c r="T120" s="26" t="str">
        <f t="shared" si="25"/>
        <v/>
      </c>
      <c r="U120" s="39" t="str">
        <f ca="1">IF($G120="", "", COUNTIF($G$11:$G$1010, "&lt;"&amp;$G120)+1+COUNTIF($G$11:$G120, $G120)-1)</f>
        <v/>
      </c>
      <c r="X120" s="39" t="str">
        <f t="shared" ca="1" si="19"/>
        <v/>
      </c>
      <c r="Z120" s="29" t="str">
        <f>IF($R120="", "", DATE(YEAR(Calendar!$BA$5), MONTH($D120), DAY($D120)))</f>
        <v/>
      </c>
      <c r="AA120" s="36" t="str">
        <f t="shared" si="26"/>
        <v/>
      </c>
      <c r="AC120" s="39" t="str">
        <f>IF($Z120="", "", IF(COUNTIF($Z$11:$Z120, $Z120)&gt;5, "X", COUNTIF($Z$11:$Z120, $Z120)))</f>
        <v/>
      </c>
      <c r="AD120" s="39" t="str">
        <f t="shared" si="27"/>
        <v/>
      </c>
      <c r="AF120" s="29" t="str">
        <f t="shared" si="28"/>
        <v/>
      </c>
      <c r="AJ120" s="39" t="str">
        <f t="shared" si="29"/>
        <v/>
      </c>
    </row>
    <row r="121" spans="1:36" x14ac:dyDescent="0.25">
      <c r="A121" s="20"/>
      <c r="B121" s="251"/>
      <c r="C121" s="252"/>
      <c r="D121" s="253"/>
      <c r="E121" s="254"/>
      <c r="F121" s="20"/>
      <c r="G121" s="32" t="str">
        <f t="shared" ca="1" si="20"/>
        <v/>
      </c>
      <c r="H121" s="18" t="str">
        <f t="shared" si="21"/>
        <v/>
      </c>
      <c r="I121" s="20"/>
      <c r="J121" s="12">
        <v>118</v>
      </c>
      <c r="K121" s="15" t="str">
        <f t="shared" ca="1" si="15"/>
        <v/>
      </c>
      <c r="L121" s="90" t="str">
        <f t="shared" ca="1" si="16"/>
        <v/>
      </c>
      <c r="M121" s="43" t="str">
        <f t="shared" ca="1" si="17"/>
        <v/>
      </c>
      <c r="N121" s="18" t="str">
        <f t="shared" ca="1" si="18"/>
        <v/>
      </c>
      <c r="O121" s="20"/>
      <c r="Q121" s="39" t="str">
        <f t="shared" si="22"/>
        <v/>
      </c>
      <c r="R121" s="29" t="str">
        <f t="shared" si="23"/>
        <v/>
      </c>
      <c r="S121" s="36" t="str">
        <f t="shared" si="24"/>
        <v/>
      </c>
      <c r="T121" s="26" t="str">
        <f t="shared" si="25"/>
        <v/>
      </c>
      <c r="U121" s="39" t="str">
        <f ca="1">IF($G121="", "", COUNTIF($G$11:$G$1010, "&lt;"&amp;$G121)+1+COUNTIF($G$11:$G121, $G121)-1)</f>
        <v/>
      </c>
      <c r="X121" s="39" t="str">
        <f t="shared" ca="1" si="19"/>
        <v/>
      </c>
      <c r="Z121" s="29" t="str">
        <f>IF($R121="", "", DATE(YEAR(Calendar!$BA$5), MONTH($D121), DAY($D121)))</f>
        <v/>
      </c>
      <c r="AA121" s="36" t="str">
        <f t="shared" si="26"/>
        <v/>
      </c>
      <c r="AC121" s="39" t="str">
        <f>IF($Z121="", "", IF(COUNTIF($Z$11:$Z121, $Z121)&gt;5, "X", COUNTIF($Z$11:$Z121, $Z121)))</f>
        <v/>
      </c>
      <c r="AD121" s="39" t="str">
        <f t="shared" si="27"/>
        <v/>
      </c>
      <c r="AF121" s="29" t="str">
        <f t="shared" si="28"/>
        <v/>
      </c>
      <c r="AJ121" s="39" t="str">
        <f t="shared" si="29"/>
        <v/>
      </c>
    </row>
    <row r="122" spans="1:36" x14ac:dyDescent="0.25">
      <c r="A122" s="20"/>
      <c r="B122" s="251"/>
      <c r="C122" s="252"/>
      <c r="D122" s="253"/>
      <c r="E122" s="254"/>
      <c r="F122" s="20"/>
      <c r="G122" s="32" t="str">
        <f t="shared" ca="1" si="20"/>
        <v/>
      </c>
      <c r="H122" s="18" t="str">
        <f t="shared" si="21"/>
        <v/>
      </c>
      <c r="I122" s="20"/>
      <c r="J122" s="12">
        <v>119</v>
      </c>
      <c r="K122" s="15" t="str">
        <f t="shared" ca="1" si="15"/>
        <v/>
      </c>
      <c r="L122" s="90" t="str">
        <f t="shared" ca="1" si="16"/>
        <v/>
      </c>
      <c r="M122" s="43" t="str">
        <f t="shared" ca="1" si="17"/>
        <v/>
      </c>
      <c r="N122" s="18" t="str">
        <f t="shared" ca="1" si="18"/>
        <v/>
      </c>
      <c r="O122" s="20"/>
      <c r="Q122" s="39" t="str">
        <f t="shared" si="22"/>
        <v/>
      </c>
      <c r="R122" s="29" t="str">
        <f t="shared" si="23"/>
        <v/>
      </c>
      <c r="S122" s="36" t="str">
        <f t="shared" si="24"/>
        <v/>
      </c>
      <c r="T122" s="26" t="str">
        <f t="shared" si="25"/>
        <v/>
      </c>
      <c r="U122" s="39" t="str">
        <f ca="1">IF($G122="", "", COUNTIF($G$11:$G$1010, "&lt;"&amp;$G122)+1+COUNTIF($G$11:$G122, $G122)-1)</f>
        <v/>
      </c>
      <c r="X122" s="39" t="str">
        <f t="shared" ca="1" si="19"/>
        <v/>
      </c>
      <c r="Z122" s="29" t="str">
        <f>IF($R122="", "", DATE(YEAR(Calendar!$BA$5), MONTH($D122), DAY($D122)))</f>
        <v/>
      </c>
      <c r="AA122" s="36" t="str">
        <f t="shared" si="26"/>
        <v/>
      </c>
      <c r="AC122" s="39" t="str">
        <f>IF($Z122="", "", IF(COUNTIF($Z$11:$Z122, $Z122)&gt;5, "X", COUNTIF($Z$11:$Z122, $Z122)))</f>
        <v/>
      </c>
      <c r="AD122" s="39" t="str">
        <f t="shared" si="27"/>
        <v/>
      </c>
      <c r="AF122" s="29" t="str">
        <f t="shared" si="28"/>
        <v/>
      </c>
      <c r="AJ122" s="39" t="str">
        <f t="shared" si="29"/>
        <v/>
      </c>
    </row>
    <row r="123" spans="1:36" x14ac:dyDescent="0.25">
      <c r="A123" s="20"/>
      <c r="B123" s="251"/>
      <c r="C123" s="252"/>
      <c r="D123" s="253"/>
      <c r="E123" s="254"/>
      <c r="F123" s="20"/>
      <c r="G123" s="32" t="str">
        <f t="shared" ca="1" si="20"/>
        <v/>
      </c>
      <c r="H123" s="18" t="str">
        <f t="shared" si="21"/>
        <v/>
      </c>
      <c r="I123" s="20"/>
      <c r="J123" s="12">
        <v>120</v>
      </c>
      <c r="K123" s="15" t="str">
        <f t="shared" ca="1" si="15"/>
        <v/>
      </c>
      <c r="L123" s="90" t="str">
        <f t="shared" ca="1" si="16"/>
        <v/>
      </c>
      <c r="M123" s="43" t="str">
        <f t="shared" ca="1" si="17"/>
        <v/>
      </c>
      <c r="N123" s="18" t="str">
        <f t="shared" ca="1" si="18"/>
        <v/>
      </c>
      <c r="O123" s="20"/>
      <c r="Q123" s="39" t="str">
        <f t="shared" si="22"/>
        <v/>
      </c>
      <c r="R123" s="29" t="str">
        <f t="shared" si="23"/>
        <v/>
      </c>
      <c r="S123" s="36" t="str">
        <f t="shared" si="24"/>
        <v/>
      </c>
      <c r="T123" s="26" t="str">
        <f t="shared" si="25"/>
        <v/>
      </c>
      <c r="U123" s="39" t="str">
        <f ca="1">IF($G123="", "", COUNTIF($G$11:$G$1010, "&lt;"&amp;$G123)+1+COUNTIF($G$11:$G123, $G123)-1)</f>
        <v/>
      </c>
      <c r="X123" s="39" t="str">
        <f t="shared" ca="1" si="19"/>
        <v/>
      </c>
      <c r="Z123" s="29" t="str">
        <f>IF($R123="", "", DATE(YEAR(Calendar!$BA$5), MONTH($D123), DAY($D123)))</f>
        <v/>
      </c>
      <c r="AA123" s="36" t="str">
        <f t="shared" si="26"/>
        <v/>
      </c>
      <c r="AC123" s="39" t="str">
        <f>IF($Z123="", "", IF(COUNTIF($Z$11:$Z123, $Z123)&gt;5, "X", COUNTIF($Z$11:$Z123, $Z123)))</f>
        <v/>
      </c>
      <c r="AD123" s="39" t="str">
        <f t="shared" si="27"/>
        <v/>
      </c>
      <c r="AF123" s="29" t="str">
        <f t="shared" si="28"/>
        <v/>
      </c>
      <c r="AJ123" s="39" t="str">
        <f t="shared" si="29"/>
        <v/>
      </c>
    </row>
    <row r="124" spans="1:36" x14ac:dyDescent="0.25">
      <c r="A124" s="20"/>
      <c r="B124" s="251"/>
      <c r="C124" s="252"/>
      <c r="D124" s="253"/>
      <c r="E124" s="254"/>
      <c r="F124" s="20"/>
      <c r="G124" s="32" t="str">
        <f t="shared" ca="1" si="20"/>
        <v/>
      </c>
      <c r="H124" s="18" t="str">
        <f t="shared" si="21"/>
        <v/>
      </c>
      <c r="I124" s="20"/>
      <c r="J124" s="12">
        <v>121</v>
      </c>
      <c r="K124" s="15" t="str">
        <f t="shared" ca="1" si="15"/>
        <v/>
      </c>
      <c r="L124" s="90" t="str">
        <f t="shared" ca="1" si="16"/>
        <v/>
      </c>
      <c r="M124" s="43" t="str">
        <f t="shared" ca="1" si="17"/>
        <v/>
      </c>
      <c r="N124" s="18" t="str">
        <f t="shared" ca="1" si="18"/>
        <v/>
      </c>
      <c r="O124" s="20"/>
      <c r="Q124" s="39" t="str">
        <f t="shared" si="22"/>
        <v/>
      </c>
      <c r="R124" s="29" t="str">
        <f t="shared" si="23"/>
        <v/>
      </c>
      <c r="S124" s="36" t="str">
        <f t="shared" si="24"/>
        <v/>
      </c>
      <c r="T124" s="26" t="str">
        <f t="shared" si="25"/>
        <v/>
      </c>
      <c r="U124" s="39" t="str">
        <f ca="1">IF($G124="", "", COUNTIF($G$11:$G$1010, "&lt;"&amp;$G124)+1+COUNTIF($G$11:$G124, $G124)-1)</f>
        <v/>
      </c>
      <c r="X124" s="39" t="str">
        <f t="shared" ca="1" si="19"/>
        <v/>
      </c>
      <c r="Z124" s="29" t="str">
        <f>IF($R124="", "", DATE(YEAR(Calendar!$BA$5), MONTH($D124), DAY($D124)))</f>
        <v/>
      </c>
      <c r="AA124" s="36" t="str">
        <f t="shared" si="26"/>
        <v/>
      </c>
      <c r="AC124" s="39" t="str">
        <f>IF($Z124="", "", IF(COUNTIF($Z$11:$Z124, $Z124)&gt;5, "X", COUNTIF($Z$11:$Z124, $Z124)))</f>
        <v/>
      </c>
      <c r="AD124" s="39" t="str">
        <f t="shared" si="27"/>
        <v/>
      </c>
      <c r="AF124" s="29" t="str">
        <f t="shared" si="28"/>
        <v/>
      </c>
      <c r="AJ124" s="39" t="str">
        <f t="shared" si="29"/>
        <v/>
      </c>
    </row>
    <row r="125" spans="1:36" x14ac:dyDescent="0.25">
      <c r="A125" s="20"/>
      <c r="B125" s="251"/>
      <c r="C125" s="252"/>
      <c r="D125" s="253"/>
      <c r="E125" s="254"/>
      <c r="F125" s="20"/>
      <c r="G125" s="32" t="str">
        <f t="shared" ca="1" si="20"/>
        <v/>
      </c>
      <c r="H125" s="18" t="str">
        <f t="shared" si="21"/>
        <v/>
      </c>
      <c r="I125" s="20"/>
      <c r="J125" s="12">
        <v>122</v>
      </c>
      <c r="K125" s="15" t="str">
        <f t="shared" ca="1" si="15"/>
        <v/>
      </c>
      <c r="L125" s="90" t="str">
        <f t="shared" ca="1" si="16"/>
        <v/>
      </c>
      <c r="M125" s="43" t="str">
        <f t="shared" ca="1" si="17"/>
        <v/>
      </c>
      <c r="N125" s="18" t="str">
        <f t="shared" ca="1" si="18"/>
        <v/>
      </c>
      <c r="O125" s="20"/>
      <c r="Q125" s="39" t="str">
        <f t="shared" si="22"/>
        <v/>
      </c>
      <c r="R125" s="29" t="str">
        <f t="shared" si="23"/>
        <v/>
      </c>
      <c r="S125" s="36" t="str">
        <f t="shared" si="24"/>
        <v/>
      </c>
      <c r="T125" s="26" t="str">
        <f t="shared" si="25"/>
        <v/>
      </c>
      <c r="U125" s="39" t="str">
        <f ca="1">IF($G125="", "", COUNTIF($G$11:$G$1010, "&lt;"&amp;$G125)+1+COUNTIF($G$11:$G125, $G125)-1)</f>
        <v/>
      </c>
      <c r="X125" s="39" t="str">
        <f t="shared" ca="1" si="19"/>
        <v/>
      </c>
      <c r="Z125" s="29" t="str">
        <f>IF($R125="", "", DATE(YEAR(Calendar!$BA$5), MONTH($D125), DAY($D125)))</f>
        <v/>
      </c>
      <c r="AA125" s="36" t="str">
        <f t="shared" si="26"/>
        <v/>
      </c>
      <c r="AC125" s="39" t="str">
        <f>IF($Z125="", "", IF(COUNTIF($Z$11:$Z125, $Z125)&gt;5, "X", COUNTIF($Z$11:$Z125, $Z125)))</f>
        <v/>
      </c>
      <c r="AD125" s="39" t="str">
        <f t="shared" si="27"/>
        <v/>
      </c>
      <c r="AF125" s="29" t="str">
        <f t="shared" si="28"/>
        <v/>
      </c>
      <c r="AJ125" s="39" t="str">
        <f t="shared" si="29"/>
        <v/>
      </c>
    </row>
    <row r="126" spans="1:36" x14ac:dyDescent="0.25">
      <c r="A126" s="20"/>
      <c r="B126" s="251"/>
      <c r="C126" s="252"/>
      <c r="D126" s="253"/>
      <c r="E126" s="254"/>
      <c r="F126" s="20"/>
      <c r="G126" s="32" t="str">
        <f t="shared" ca="1" si="20"/>
        <v/>
      </c>
      <c r="H126" s="18" t="str">
        <f t="shared" si="21"/>
        <v/>
      </c>
      <c r="I126" s="20"/>
      <c r="J126" s="12">
        <v>123</v>
      </c>
      <c r="K126" s="15" t="str">
        <f t="shared" ca="1" si="15"/>
        <v/>
      </c>
      <c r="L126" s="90" t="str">
        <f t="shared" ca="1" si="16"/>
        <v/>
      </c>
      <c r="M126" s="43" t="str">
        <f t="shared" ca="1" si="17"/>
        <v/>
      </c>
      <c r="N126" s="18" t="str">
        <f t="shared" ca="1" si="18"/>
        <v/>
      </c>
      <c r="O126" s="20"/>
      <c r="Q126" s="39" t="str">
        <f t="shared" si="22"/>
        <v/>
      </c>
      <c r="R126" s="29" t="str">
        <f t="shared" si="23"/>
        <v/>
      </c>
      <c r="S126" s="36" t="str">
        <f t="shared" si="24"/>
        <v/>
      </c>
      <c r="T126" s="26" t="str">
        <f t="shared" si="25"/>
        <v/>
      </c>
      <c r="U126" s="39" t="str">
        <f ca="1">IF($G126="", "", COUNTIF($G$11:$G$1010, "&lt;"&amp;$G126)+1+COUNTIF($G$11:$G126, $G126)-1)</f>
        <v/>
      </c>
      <c r="X126" s="39" t="str">
        <f t="shared" ca="1" si="19"/>
        <v/>
      </c>
      <c r="Z126" s="29" t="str">
        <f>IF($R126="", "", DATE(YEAR(Calendar!$BA$5), MONTH($D126), DAY($D126)))</f>
        <v/>
      </c>
      <c r="AA126" s="36" t="str">
        <f t="shared" si="26"/>
        <v/>
      </c>
      <c r="AC126" s="39" t="str">
        <f>IF($Z126="", "", IF(COUNTIF($Z$11:$Z126, $Z126)&gt;5, "X", COUNTIF($Z$11:$Z126, $Z126)))</f>
        <v/>
      </c>
      <c r="AD126" s="39" t="str">
        <f t="shared" si="27"/>
        <v/>
      </c>
      <c r="AF126" s="29" t="str">
        <f t="shared" si="28"/>
        <v/>
      </c>
      <c r="AJ126" s="39" t="str">
        <f t="shared" si="29"/>
        <v/>
      </c>
    </row>
    <row r="127" spans="1:36" x14ac:dyDescent="0.25">
      <c r="A127" s="20"/>
      <c r="B127" s="251"/>
      <c r="C127" s="252"/>
      <c r="D127" s="253"/>
      <c r="E127" s="254"/>
      <c r="F127" s="20"/>
      <c r="G127" s="32" t="str">
        <f t="shared" ca="1" si="20"/>
        <v/>
      </c>
      <c r="H127" s="18" t="str">
        <f t="shared" si="21"/>
        <v/>
      </c>
      <c r="I127" s="20"/>
      <c r="J127" s="12">
        <v>124</v>
      </c>
      <c r="K127" s="15" t="str">
        <f t="shared" ca="1" si="15"/>
        <v/>
      </c>
      <c r="L127" s="90" t="str">
        <f t="shared" ca="1" si="16"/>
        <v/>
      </c>
      <c r="M127" s="43" t="str">
        <f t="shared" ca="1" si="17"/>
        <v/>
      </c>
      <c r="N127" s="18" t="str">
        <f t="shared" ca="1" si="18"/>
        <v/>
      </c>
      <c r="O127" s="20"/>
      <c r="Q127" s="39" t="str">
        <f t="shared" si="22"/>
        <v/>
      </c>
      <c r="R127" s="29" t="str">
        <f t="shared" si="23"/>
        <v/>
      </c>
      <c r="S127" s="36" t="str">
        <f t="shared" si="24"/>
        <v/>
      </c>
      <c r="T127" s="26" t="str">
        <f t="shared" si="25"/>
        <v/>
      </c>
      <c r="U127" s="39" t="str">
        <f ca="1">IF($G127="", "", COUNTIF($G$11:$G$1010, "&lt;"&amp;$G127)+1+COUNTIF($G$11:$G127, $G127)-1)</f>
        <v/>
      </c>
      <c r="X127" s="39" t="str">
        <f t="shared" ca="1" si="19"/>
        <v/>
      </c>
      <c r="Z127" s="29" t="str">
        <f>IF($R127="", "", DATE(YEAR(Calendar!$BA$5), MONTH($D127), DAY($D127)))</f>
        <v/>
      </c>
      <c r="AA127" s="36" t="str">
        <f t="shared" si="26"/>
        <v/>
      </c>
      <c r="AC127" s="39" t="str">
        <f>IF($Z127="", "", IF(COUNTIF($Z$11:$Z127, $Z127)&gt;5, "X", COUNTIF($Z$11:$Z127, $Z127)))</f>
        <v/>
      </c>
      <c r="AD127" s="39" t="str">
        <f t="shared" si="27"/>
        <v/>
      </c>
      <c r="AF127" s="29" t="str">
        <f t="shared" si="28"/>
        <v/>
      </c>
      <c r="AJ127" s="39" t="str">
        <f t="shared" si="29"/>
        <v/>
      </c>
    </row>
    <row r="128" spans="1:36" x14ac:dyDescent="0.25">
      <c r="A128" s="20"/>
      <c r="B128" s="251"/>
      <c r="C128" s="252"/>
      <c r="D128" s="253"/>
      <c r="E128" s="254"/>
      <c r="F128" s="20"/>
      <c r="G128" s="32" t="str">
        <f t="shared" ca="1" si="20"/>
        <v/>
      </c>
      <c r="H128" s="18" t="str">
        <f t="shared" si="21"/>
        <v/>
      </c>
      <c r="I128" s="20"/>
      <c r="J128" s="12">
        <v>125</v>
      </c>
      <c r="K128" s="15" t="str">
        <f t="shared" ca="1" si="15"/>
        <v/>
      </c>
      <c r="L128" s="90" t="str">
        <f t="shared" ca="1" si="16"/>
        <v/>
      </c>
      <c r="M128" s="43" t="str">
        <f t="shared" ca="1" si="17"/>
        <v/>
      </c>
      <c r="N128" s="18" t="str">
        <f t="shared" ca="1" si="18"/>
        <v/>
      </c>
      <c r="O128" s="20"/>
      <c r="Q128" s="39" t="str">
        <f t="shared" si="22"/>
        <v/>
      </c>
      <c r="R128" s="29" t="str">
        <f t="shared" si="23"/>
        <v/>
      </c>
      <c r="S128" s="36" t="str">
        <f t="shared" si="24"/>
        <v/>
      </c>
      <c r="T128" s="26" t="str">
        <f t="shared" si="25"/>
        <v/>
      </c>
      <c r="U128" s="39" t="str">
        <f ca="1">IF($G128="", "", COUNTIF($G$11:$G$1010, "&lt;"&amp;$G128)+1+COUNTIF($G$11:$G128, $G128)-1)</f>
        <v/>
      </c>
      <c r="X128" s="39" t="str">
        <f t="shared" ca="1" si="19"/>
        <v/>
      </c>
      <c r="Z128" s="29" t="str">
        <f>IF($R128="", "", DATE(YEAR(Calendar!$BA$5), MONTH($D128), DAY($D128)))</f>
        <v/>
      </c>
      <c r="AA128" s="36" t="str">
        <f t="shared" si="26"/>
        <v/>
      </c>
      <c r="AC128" s="39" t="str">
        <f>IF($Z128="", "", IF(COUNTIF($Z$11:$Z128, $Z128)&gt;5, "X", COUNTIF($Z$11:$Z128, $Z128)))</f>
        <v/>
      </c>
      <c r="AD128" s="39" t="str">
        <f t="shared" si="27"/>
        <v/>
      </c>
      <c r="AF128" s="29" t="str">
        <f t="shared" si="28"/>
        <v/>
      </c>
      <c r="AJ128" s="39" t="str">
        <f t="shared" si="29"/>
        <v/>
      </c>
    </row>
    <row r="129" spans="1:36" x14ac:dyDescent="0.25">
      <c r="A129" s="20"/>
      <c r="B129" s="251"/>
      <c r="C129" s="252"/>
      <c r="D129" s="253"/>
      <c r="E129" s="254"/>
      <c r="F129" s="20"/>
      <c r="G129" s="32" t="str">
        <f t="shared" ca="1" si="20"/>
        <v/>
      </c>
      <c r="H129" s="18" t="str">
        <f t="shared" si="21"/>
        <v/>
      </c>
      <c r="I129" s="20"/>
      <c r="J129" s="12">
        <v>126</v>
      </c>
      <c r="K129" s="15" t="str">
        <f t="shared" ca="1" si="15"/>
        <v/>
      </c>
      <c r="L129" s="90" t="str">
        <f t="shared" ca="1" si="16"/>
        <v/>
      </c>
      <c r="M129" s="43" t="str">
        <f t="shared" ca="1" si="17"/>
        <v/>
      </c>
      <c r="N129" s="18" t="str">
        <f t="shared" ca="1" si="18"/>
        <v/>
      </c>
      <c r="O129" s="20"/>
      <c r="Q129" s="39" t="str">
        <f t="shared" si="22"/>
        <v/>
      </c>
      <c r="R129" s="29" t="str">
        <f t="shared" si="23"/>
        <v/>
      </c>
      <c r="S129" s="36" t="str">
        <f t="shared" si="24"/>
        <v/>
      </c>
      <c r="T129" s="26" t="str">
        <f t="shared" si="25"/>
        <v/>
      </c>
      <c r="U129" s="39" t="str">
        <f ca="1">IF($G129="", "", COUNTIF($G$11:$G$1010, "&lt;"&amp;$G129)+1+COUNTIF($G$11:$G129, $G129)-1)</f>
        <v/>
      </c>
      <c r="X129" s="39" t="str">
        <f t="shared" ca="1" si="19"/>
        <v/>
      </c>
      <c r="Z129" s="29" t="str">
        <f>IF($R129="", "", DATE(YEAR(Calendar!$BA$5), MONTH($D129), DAY($D129)))</f>
        <v/>
      </c>
      <c r="AA129" s="36" t="str">
        <f t="shared" si="26"/>
        <v/>
      </c>
      <c r="AC129" s="39" t="str">
        <f>IF($Z129="", "", IF(COUNTIF($Z$11:$Z129, $Z129)&gt;5, "X", COUNTIF($Z$11:$Z129, $Z129)))</f>
        <v/>
      </c>
      <c r="AD129" s="39" t="str">
        <f t="shared" si="27"/>
        <v/>
      </c>
      <c r="AF129" s="29" t="str">
        <f t="shared" si="28"/>
        <v/>
      </c>
      <c r="AJ129" s="39" t="str">
        <f t="shared" si="29"/>
        <v/>
      </c>
    </row>
    <row r="130" spans="1:36" x14ac:dyDescent="0.25">
      <c r="A130" s="20"/>
      <c r="B130" s="251"/>
      <c r="C130" s="252"/>
      <c r="D130" s="253"/>
      <c r="E130" s="254"/>
      <c r="F130" s="20"/>
      <c r="G130" s="32" t="str">
        <f t="shared" ca="1" si="20"/>
        <v/>
      </c>
      <c r="H130" s="18" t="str">
        <f t="shared" si="21"/>
        <v/>
      </c>
      <c r="I130" s="20"/>
      <c r="J130" s="12">
        <v>127</v>
      </c>
      <c r="K130" s="15" t="str">
        <f t="shared" ca="1" si="15"/>
        <v/>
      </c>
      <c r="L130" s="90" t="str">
        <f t="shared" ca="1" si="16"/>
        <v/>
      </c>
      <c r="M130" s="43" t="str">
        <f t="shared" ca="1" si="17"/>
        <v/>
      </c>
      <c r="N130" s="18" t="str">
        <f t="shared" ca="1" si="18"/>
        <v/>
      </c>
      <c r="O130" s="20"/>
      <c r="Q130" s="39" t="str">
        <f t="shared" si="22"/>
        <v/>
      </c>
      <c r="R130" s="29" t="str">
        <f t="shared" si="23"/>
        <v/>
      </c>
      <c r="S130" s="36" t="str">
        <f t="shared" si="24"/>
        <v/>
      </c>
      <c r="T130" s="26" t="str">
        <f t="shared" si="25"/>
        <v/>
      </c>
      <c r="U130" s="39" t="str">
        <f ca="1">IF($G130="", "", COUNTIF($G$11:$G$1010, "&lt;"&amp;$G130)+1+COUNTIF($G$11:$G130, $G130)-1)</f>
        <v/>
      </c>
      <c r="X130" s="39" t="str">
        <f t="shared" ca="1" si="19"/>
        <v/>
      </c>
      <c r="Z130" s="29" t="str">
        <f>IF($R130="", "", DATE(YEAR(Calendar!$BA$5), MONTH($D130), DAY($D130)))</f>
        <v/>
      </c>
      <c r="AA130" s="36" t="str">
        <f t="shared" si="26"/>
        <v/>
      </c>
      <c r="AC130" s="39" t="str">
        <f>IF($Z130="", "", IF(COUNTIF($Z$11:$Z130, $Z130)&gt;5, "X", COUNTIF($Z$11:$Z130, $Z130)))</f>
        <v/>
      </c>
      <c r="AD130" s="39" t="str">
        <f t="shared" si="27"/>
        <v/>
      </c>
      <c r="AF130" s="29" t="str">
        <f t="shared" si="28"/>
        <v/>
      </c>
      <c r="AJ130" s="39" t="str">
        <f t="shared" si="29"/>
        <v/>
      </c>
    </row>
    <row r="131" spans="1:36" x14ac:dyDescent="0.25">
      <c r="A131" s="20"/>
      <c r="B131" s="251"/>
      <c r="C131" s="252"/>
      <c r="D131" s="253"/>
      <c r="E131" s="254"/>
      <c r="F131" s="20"/>
      <c r="G131" s="32" t="str">
        <f t="shared" ca="1" si="20"/>
        <v/>
      </c>
      <c r="H131" s="18" t="str">
        <f t="shared" si="21"/>
        <v/>
      </c>
      <c r="I131" s="20"/>
      <c r="J131" s="12">
        <v>128</v>
      </c>
      <c r="K131" s="15" t="str">
        <f t="shared" ca="1" si="15"/>
        <v/>
      </c>
      <c r="L131" s="90" t="str">
        <f t="shared" ca="1" si="16"/>
        <v/>
      </c>
      <c r="M131" s="43" t="str">
        <f t="shared" ca="1" si="17"/>
        <v/>
      </c>
      <c r="N131" s="18" t="str">
        <f t="shared" ca="1" si="18"/>
        <v/>
      </c>
      <c r="O131" s="20"/>
      <c r="Q131" s="39" t="str">
        <f t="shared" si="22"/>
        <v/>
      </c>
      <c r="R131" s="29" t="str">
        <f t="shared" si="23"/>
        <v/>
      </c>
      <c r="S131" s="36" t="str">
        <f t="shared" si="24"/>
        <v/>
      </c>
      <c r="T131" s="26" t="str">
        <f t="shared" si="25"/>
        <v/>
      </c>
      <c r="U131" s="39" t="str">
        <f ca="1">IF($G131="", "", COUNTIF($G$11:$G$1010, "&lt;"&amp;$G131)+1+COUNTIF($G$11:$G131, $G131)-1)</f>
        <v/>
      </c>
      <c r="X131" s="39" t="str">
        <f t="shared" ca="1" si="19"/>
        <v/>
      </c>
      <c r="Z131" s="29" t="str">
        <f>IF($R131="", "", DATE(YEAR(Calendar!$BA$5), MONTH($D131), DAY($D131)))</f>
        <v/>
      </c>
      <c r="AA131" s="36" t="str">
        <f t="shared" si="26"/>
        <v/>
      </c>
      <c r="AC131" s="39" t="str">
        <f>IF($Z131="", "", IF(COUNTIF($Z$11:$Z131, $Z131)&gt;5, "X", COUNTIF($Z$11:$Z131, $Z131)))</f>
        <v/>
      </c>
      <c r="AD131" s="39" t="str">
        <f t="shared" si="27"/>
        <v/>
      </c>
      <c r="AF131" s="29" t="str">
        <f t="shared" si="28"/>
        <v/>
      </c>
      <c r="AJ131" s="39" t="str">
        <f t="shared" si="29"/>
        <v/>
      </c>
    </row>
    <row r="132" spans="1:36" x14ac:dyDescent="0.25">
      <c r="A132" s="20"/>
      <c r="B132" s="251"/>
      <c r="C132" s="252"/>
      <c r="D132" s="253"/>
      <c r="E132" s="254"/>
      <c r="F132" s="20"/>
      <c r="G132" s="32" t="str">
        <f t="shared" ca="1" si="20"/>
        <v/>
      </c>
      <c r="H132" s="18" t="str">
        <f t="shared" si="21"/>
        <v/>
      </c>
      <c r="I132" s="20"/>
      <c r="J132" s="12">
        <v>129</v>
      </c>
      <c r="K132" s="15" t="str">
        <f t="shared" ca="1" si="15"/>
        <v/>
      </c>
      <c r="L132" s="90" t="str">
        <f t="shared" ca="1" si="16"/>
        <v/>
      </c>
      <c r="M132" s="43" t="str">
        <f t="shared" ca="1" si="17"/>
        <v/>
      </c>
      <c r="N132" s="18" t="str">
        <f t="shared" ca="1" si="18"/>
        <v/>
      </c>
      <c r="O132" s="20"/>
      <c r="Q132" s="39" t="str">
        <f t="shared" si="22"/>
        <v/>
      </c>
      <c r="R132" s="29" t="str">
        <f t="shared" si="23"/>
        <v/>
      </c>
      <c r="S132" s="36" t="str">
        <f t="shared" si="24"/>
        <v/>
      </c>
      <c r="T132" s="26" t="str">
        <f t="shared" si="25"/>
        <v/>
      </c>
      <c r="U132" s="39" t="str">
        <f ca="1">IF($G132="", "", COUNTIF($G$11:$G$1010, "&lt;"&amp;$G132)+1+COUNTIF($G$11:$G132, $G132)-1)</f>
        <v/>
      </c>
      <c r="X132" s="39" t="str">
        <f t="shared" ca="1" si="19"/>
        <v/>
      </c>
      <c r="Z132" s="29" t="str">
        <f>IF($R132="", "", DATE(YEAR(Calendar!$BA$5), MONTH($D132), DAY($D132)))</f>
        <v/>
      </c>
      <c r="AA132" s="36" t="str">
        <f t="shared" si="26"/>
        <v/>
      </c>
      <c r="AC132" s="39" t="str">
        <f>IF($Z132="", "", IF(COUNTIF($Z$11:$Z132, $Z132)&gt;5, "X", COUNTIF($Z$11:$Z132, $Z132)))</f>
        <v/>
      </c>
      <c r="AD132" s="39" t="str">
        <f t="shared" si="27"/>
        <v/>
      </c>
      <c r="AF132" s="29" t="str">
        <f t="shared" si="28"/>
        <v/>
      </c>
      <c r="AJ132" s="39" t="str">
        <f t="shared" si="29"/>
        <v/>
      </c>
    </row>
    <row r="133" spans="1:36" x14ac:dyDescent="0.25">
      <c r="A133" s="20"/>
      <c r="B133" s="251"/>
      <c r="C133" s="252"/>
      <c r="D133" s="253"/>
      <c r="E133" s="254"/>
      <c r="F133" s="20"/>
      <c r="G133" s="32" t="str">
        <f t="shared" ca="1" si="20"/>
        <v/>
      </c>
      <c r="H133" s="18" t="str">
        <f t="shared" si="21"/>
        <v/>
      </c>
      <c r="I133" s="20"/>
      <c r="J133" s="12">
        <v>130</v>
      </c>
      <c r="K133" s="15" t="str">
        <f t="shared" ref="K133:K196" ca="1" si="30">IFERROR(INDEX($B$11:$B$1010, MATCH($J133, $U$11:$U$1010, 0)), "")</f>
        <v/>
      </c>
      <c r="L133" s="90" t="str">
        <f t="shared" ref="L133:L196" ca="1" si="31">IFERROR(INDEX($C$11:$C$1010, MATCH($J133, $U$11:$U$1010, 0)), "")</f>
        <v/>
      </c>
      <c r="M133" s="43" t="str">
        <f t="shared" ref="M133:M196" ca="1" si="32">IFERROR(INDEX($G$11:$G$1010, MATCH($J133, $U$11:$U$1010, 0)), "")</f>
        <v/>
      </c>
      <c r="N133" s="18" t="str">
        <f t="shared" ref="N133:N196" ca="1" si="33">IFERROR(INDEX($H$11:$H$1010, MATCH($J133, $U$11:$U$1010, 0)), "")</f>
        <v/>
      </c>
      <c r="O133" s="20"/>
      <c r="Q133" s="39" t="str">
        <f t="shared" si="22"/>
        <v/>
      </c>
      <c r="R133" s="29" t="str">
        <f t="shared" si="23"/>
        <v/>
      </c>
      <c r="S133" s="36" t="str">
        <f t="shared" si="24"/>
        <v/>
      </c>
      <c r="T133" s="26" t="str">
        <f t="shared" si="25"/>
        <v/>
      </c>
      <c r="U133" s="39" t="str">
        <f ca="1">IF($G133="", "", COUNTIF($G$11:$G$1010, "&lt;"&amp;$G133)+1+COUNTIF($G$11:$G133, $G133)-1)</f>
        <v/>
      </c>
      <c r="X133" s="39" t="str">
        <f t="shared" ref="X133:X196" ca="1" si="34">IF($M133="", "", IF($M133=$R$4, $Q$3, (IF(AND($M133&gt;=$R$6, $M133&lt;=$R$7), $Q$4, IF(TEXT($M133, "mmm yyy")=TEXT($R$4, "mmm yyyy"), $Q$5, "")))))</f>
        <v/>
      </c>
      <c r="Z133" s="29" t="str">
        <f>IF($R133="", "", DATE(YEAR(Calendar!$BA$5), MONTH($D133), DAY($D133)))</f>
        <v/>
      </c>
      <c r="AA133" s="36" t="str">
        <f t="shared" si="26"/>
        <v/>
      </c>
      <c r="AC133" s="39" t="str">
        <f>IF($Z133="", "", IF(COUNTIF($Z$11:$Z133, $Z133)&gt;5, "X", COUNTIF($Z$11:$Z133, $Z133)))</f>
        <v/>
      </c>
      <c r="AD133" s="39" t="str">
        <f t="shared" si="27"/>
        <v/>
      </c>
      <c r="AF133" s="29" t="str">
        <f t="shared" si="28"/>
        <v/>
      </c>
      <c r="AJ133" s="39" t="str">
        <f t="shared" si="29"/>
        <v/>
      </c>
    </row>
    <row r="134" spans="1:36" x14ac:dyDescent="0.25">
      <c r="A134" s="20"/>
      <c r="B134" s="251"/>
      <c r="C134" s="252"/>
      <c r="D134" s="253"/>
      <c r="E134" s="254"/>
      <c r="F134" s="20"/>
      <c r="G134" s="32" t="str">
        <f t="shared" ca="1" si="20"/>
        <v/>
      </c>
      <c r="H134" s="18" t="str">
        <f t="shared" si="21"/>
        <v/>
      </c>
      <c r="I134" s="20"/>
      <c r="J134" s="12">
        <v>131</v>
      </c>
      <c r="K134" s="15" t="str">
        <f t="shared" ca="1" si="30"/>
        <v/>
      </c>
      <c r="L134" s="90" t="str">
        <f t="shared" ca="1" si="31"/>
        <v/>
      </c>
      <c r="M134" s="43" t="str">
        <f t="shared" ca="1" si="32"/>
        <v/>
      </c>
      <c r="N134" s="18" t="str">
        <f t="shared" ca="1" si="33"/>
        <v/>
      </c>
      <c r="O134" s="20"/>
      <c r="Q134" s="39" t="str">
        <f t="shared" si="22"/>
        <v/>
      </c>
      <c r="R134" s="29" t="str">
        <f t="shared" si="23"/>
        <v/>
      </c>
      <c r="S134" s="36" t="str">
        <f t="shared" si="24"/>
        <v/>
      </c>
      <c r="T134" s="26" t="str">
        <f t="shared" si="25"/>
        <v/>
      </c>
      <c r="U134" s="39" t="str">
        <f ca="1">IF($G134="", "", COUNTIF($G$11:$G$1010, "&lt;"&amp;$G134)+1+COUNTIF($G$11:$G134, $G134)-1)</f>
        <v/>
      </c>
      <c r="X134" s="39" t="str">
        <f t="shared" ca="1" si="34"/>
        <v/>
      </c>
      <c r="Z134" s="29" t="str">
        <f>IF($R134="", "", DATE(YEAR(Calendar!$BA$5), MONTH($D134), DAY($D134)))</f>
        <v/>
      </c>
      <c r="AA134" s="36" t="str">
        <f t="shared" si="26"/>
        <v/>
      </c>
      <c r="AC134" s="39" t="str">
        <f>IF($Z134="", "", IF(COUNTIF($Z$11:$Z134, $Z134)&gt;5, "X", COUNTIF($Z$11:$Z134, $Z134)))</f>
        <v/>
      </c>
      <c r="AD134" s="39" t="str">
        <f t="shared" si="27"/>
        <v/>
      </c>
      <c r="AF134" s="29" t="str">
        <f t="shared" si="28"/>
        <v/>
      </c>
      <c r="AJ134" s="39" t="str">
        <f t="shared" si="29"/>
        <v/>
      </c>
    </row>
    <row r="135" spans="1:36" x14ac:dyDescent="0.25">
      <c r="A135" s="20"/>
      <c r="B135" s="251"/>
      <c r="C135" s="252"/>
      <c r="D135" s="253"/>
      <c r="E135" s="254"/>
      <c r="F135" s="20"/>
      <c r="G135" s="32" t="str">
        <f t="shared" ca="1" si="20"/>
        <v/>
      </c>
      <c r="H135" s="18" t="str">
        <f t="shared" si="21"/>
        <v/>
      </c>
      <c r="I135" s="20"/>
      <c r="J135" s="12">
        <v>132</v>
      </c>
      <c r="K135" s="15" t="str">
        <f t="shared" ca="1" si="30"/>
        <v/>
      </c>
      <c r="L135" s="90" t="str">
        <f t="shared" ca="1" si="31"/>
        <v/>
      </c>
      <c r="M135" s="43" t="str">
        <f t="shared" ca="1" si="32"/>
        <v/>
      </c>
      <c r="N135" s="18" t="str">
        <f t="shared" ca="1" si="33"/>
        <v/>
      </c>
      <c r="O135" s="20"/>
      <c r="Q135" s="39" t="str">
        <f t="shared" si="22"/>
        <v/>
      </c>
      <c r="R135" s="29" t="str">
        <f t="shared" si="23"/>
        <v/>
      </c>
      <c r="S135" s="36" t="str">
        <f t="shared" si="24"/>
        <v/>
      </c>
      <c r="T135" s="26" t="str">
        <f t="shared" si="25"/>
        <v/>
      </c>
      <c r="U135" s="39" t="str">
        <f ca="1">IF($G135="", "", COUNTIF($G$11:$G$1010, "&lt;"&amp;$G135)+1+COUNTIF($G$11:$G135, $G135)-1)</f>
        <v/>
      </c>
      <c r="X135" s="39" t="str">
        <f t="shared" ca="1" si="34"/>
        <v/>
      </c>
      <c r="Z135" s="29" t="str">
        <f>IF($R135="", "", DATE(YEAR(Calendar!$BA$5), MONTH($D135), DAY($D135)))</f>
        <v/>
      </c>
      <c r="AA135" s="36" t="str">
        <f t="shared" si="26"/>
        <v/>
      </c>
      <c r="AC135" s="39" t="str">
        <f>IF($Z135="", "", IF(COUNTIF($Z$11:$Z135, $Z135)&gt;5, "X", COUNTIF($Z$11:$Z135, $Z135)))</f>
        <v/>
      </c>
      <c r="AD135" s="39" t="str">
        <f t="shared" si="27"/>
        <v/>
      </c>
      <c r="AF135" s="29" t="str">
        <f t="shared" si="28"/>
        <v/>
      </c>
      <c r="AJ135" s="39" t="str">
        <f t="shared" si="29"/>
        <v/>
      </c>
    </row>
    <row r="136" spans="1:36" x14ac:dyDescent="0.25">
      <c r="A136" s="20"/>
      <c r="B136" s="251"/>
      <c r="C136" s="252"/>
      <c r="D136" s="253"/>
      <c r="E136" s="254"/>
      <c r="F136" s="20"/>
      <c r="G136" s="32" t="str">
        <f t="shared" ca="1" si="20"/>
        <v/>
      </c>
      <c r="H136" s="18" t="str">
        <f t="shared" si="21"/>
        <v/>
      </c>
      <c r="I136" s="20"/>
      <c r="J136" s="12">
        <v>133</v>
      </c>
      <c r="K136" s="15" t="str">
        <f t="shared" ca="1" si="30"/>
        <v/>
      </c>
      <c r="L136" s="90" t="str">
        <f t="shared" ca="1" si="31"/>
        <v/>
      </c>
      <c r="M136" s="43" t="str">
        <f t="shared" ca="1" si="32"/>
        <v/>
      </c>
      <c r="N136" s="18" t="str">
        <f t="shared" ca="1" si="33"/>
        <v/>
      </c>
      <c r="O136" s="20"/>
      <c r="Q136" s="39" t="str">
        <f t="shared" si="22"/>
        <v/>
      </c>
      <c r="R136" s="29" t="str">
        <f t="shared" si="23"/>
        <v/>
      </c>
      <c r="S136" s="36" t="str">
        <f t="shared" si="24"/>
        <v/>
      </c>
      <c r="T136" s="26" t="str">
        <f t="shared" si="25"/>
        <v/>
      </c>
      <c r="U136" s="39" t="str">
        <f ca="1">IF($G136="", "", COUNTIF($G$11:$G$1010, "&lt;"&amp;$G136)+1+COUNTIF($G$11:$G136, $G136)-1)</f>
        <v/>
      </c>
      <c r="X136" s="39" t="str">
        <f t="shared" ca="1" si="34"/>
        <v/>
      </c>
      <c r="Z136" s="29" t="str">
        <f>IF($R136="", "", DATE(YEAR(Calendar!$BA$5), MONTH($D136), DAY($D136)))</f>
        <v/>
      </c>
      <c r="AA136" s="36" t="str">
        <f t="shared" si="26"/>
        <v/>
      </c>
      <c r="AC136" s="39" t="str">
        <f>IF($Z136="", "", IF(COUNTIF($Z$11:$Z136, $Z136)&gt;5, "X", COUNTIF($Z$11:$Z136, $Z136)))</f>
        <v/>
      </c>
      <c r="AD136" s="39" t="str">
        <f t="shared" si="27"/>
        <v/>
      </c>
      <c r="AF136" s="29" t="str">
        <f t="shared" si="28"/>
        <v/>
      </c>
      <c r="AJ136" s="39" t="str">
        <f t="shared" si="29"/>
        <v/>
      </c>
    </row>
    <row r="137" spans="1:36" x14ac:dyDescent="0.25">
      <c r="A137" s="20"/>
      <c r="B137" s="251"/>
      <c r="C137" s="252"/>
      <c r="D137" s="253"/>
      <c r="E137" s="254"/>
      <c r="F137" s="20"/>
      <c r="G137" s="32" t="str">
        <f t="shared" ca="1" si="20"/>
        <v/>
      </c>
      <c r="H137" s="18" t="str">
        <f t="shared" si="21"/>
        <v/>
      </c>
      <c r="I137" s="20"/>
      <c r="J137" s="12">
        <v>134</v>
      </c>
      <c r="K137" s="15" t="str">
        <f t="shared" ca="1" si="30"/>
        <v/>
      </c>
      <c r="L137" s="90" t="str">
        <f t="shared" ca="1" si="31"/>
        <v/>
      </c>
      <c r="M137" s="43" t="str">
        <f t="shared" ca="1" si="32"/>
        <v/>
      </c>
      <c r="N137" s="18" t="str">
        <f t="shared" ca="1" si="33"/>
        <v/>
      </c>
      <c r="O137" s="20"/>
      <c r="Q137" s="39" t="str">
        <f t="shared" si="22"/>
        <v/>
      </c>
      <c r="R137" s="29" t="str">
        <f t="shared" si="23"/>
        <v/>
      </c>
      <c r="S137" s="36" t="str">
        <f t="shared" si="24"/>
        <v/>
      </c>
      <c r="T137" s="26" t="str">
        <f t="shared" si="25"/>
        <v/>
      </c>
      <c r="U137" s="39" t="str">
        <f ca="1">IF($G137="", "", COUNTIF($G$11:$G$1010, "&lt;"&amp;$G137)+1+COUNTIF($G$11:$G137, $G137)-1)</f>
        <v/>
      </c>
      <c r="X137" s="39" t="str">
        <f t="shared" ca="1" si="34"/>
        <v/>
      </c>
      <c r="Z137" s="29" t="str">
        <f>IF($R137="", "", DATE(YEAR(Calendar!$BA$5), MONTH($D137), DAY($D137)))</f>
        <v/>
      </c>
      <c r="AA137" s="36" t="str">
        <f t="shared" si="26"/>
        <v/>
      </c>
      <c r="AC137" s="39" t="str">
        <f>IF($Z137="", "", IF(COUNTIF($Z$11:$Z137, $Z137)&gt;5, "X", COUNTIF($Z$11:$Z137, $Z137)))</f>
        <v/>
      </c>
      <c r="AD137" s="39" t="str">
        <f t="shared" si="27"/>
        <v/>
      </c>
      <c r="AF137" s="29" t="str">
        <f t="shared" si="28"/>
        <v/>
      </c>
      <c r="AJ137" s="39" t="str">
        <f t="shared" si="29"/>
        <v/>
      </c>
    </row>
    <row r="138" spans="1:36" x14ac:dyDescent="0.25">
      <c r="A138" s="20"/>
      <c r="B138" s="251"/>
      <c r="C138" s="252"/>
      <c r="D138" s="253"/>
      <c r="E138" s="254"/>
      <c r="F138" s="20"/>
      <c r="G138" s="32" t="str">
        <f t="shared" ca="1" si="20"/>
        <v/>
      </c>
      <c r="H138" s="18" t="str">
        <f t="shared" si="21"/>
        <v/>
      </c>
      <c r="I138" s="20"/>
      <c r="J138" s="12">
        <v>135</v>
      </c>
      <c r="K138" s="15" t="str">
        <f t="shared" ca="1" si="30"/>
        <v/>
      </c>
      <c r="L138" s="90" t="str">
        <f t="shared" ca="1" si="31"/>
        <v/>
      </c>
      <c r="M138" s="43" t="str">
        <f t="shared" ca="1" si="32"/>
        <v/>
      </c>
      <c r="N138" s="18" t="str">
        <f t="shared" ca="1" si="33"/>
        <v/>
      </c>
      <c r="O138" s="20"/>
      <c r="Q138" s="39" t="str">
        <f t="shared" si="22"/>
        <v/>
      </c>
      <c r="R138" s="29" t="str">
        <f t="shared" si="23"/>
        <v/>
      </c>
      <c r="S138" s="36" t="str">
        <f t="shared" si="24"/>
        <v/>
      </c>
      <c r="T138" s="26" t="str">
        <f t="shared" si="25"/>
        <v/>
      </c>
      <c r="U138" s="39" t="str">
        <f ca="1">IF($G138="", "", COUNTIF($G$11:$G$1010, "&lt;"&amp;$G138)+1+COUNTIF($G$11:$G138, $G138)-1)</f>
        <v/>
      </c>
      <c r="X138" s="39" t="str">
        <f t="shared" ca="1" si="34"/>
        <v/>
      </c>
      <c r="Z138" s="29" t="str">
        <f>IF($R138="", "", DATE(YEAR(Calendar!$BA$5), MONTH($D138), DAY($D138)))</f>
        <v/>
      </c>
      <c r="AA138" s="36" t="str">
        <f t="shared" si="26"/>
        <v/>
      </c>
      <c r="AC138" s="39" t="str">
        <f>IF($Z138="", "", IF(COUNTIF($Z$11:$Z138, $Z138)&gt;5, "X", COUNTIF($Z$11:$Z138, $Z138)))</f>
        <v/>
      </c>
      <c r="AD138" s="39" t="str">
        <f t="shared" si="27"/>
        <v/>
      </c>
      <c r="AF138" s="29" t="str">
        <f t="shared" si="28"/>
        <v/>
      </c>
      <c r="AJ138" s="39" t="str">
        <f t="shared" si="29"/>
        <v/>
      </c>
    </row>
    <row r="139" spans="1:36" x14ac:dyDescent="0.25">
      <c r="A139" s="20"/>
      <c r="B139" s="251"/>
      <c r="C139" s="252"/>
      <c r="D139" s="253"/>
      <c r="E139" s="254"/>
      <c r="F139" s="20"/>
      <c r="G139" s="32" t="str">
        <f t="shared" ca="1" si="20"/>
        <v/>
      </c>
      <c r="H139" s="18" t="str">
        <f t="shared" si="21"/>
        <v/>
      </c>
      <c r="I139" s="20"/>
      <c r="J139" s="12">
        <v>136</v>
      </c>
      <c r="K139" s="15" t="str">
        <f t="shared" ca="1" si="30"/>
        <v/>
      </c>
      <c r="L139" s="90" t="str">
        <f t="shared" ca="1" si="31"/>
        <v/>
      </c>
      <c r="M139" s="43" t="str">
        <f t="shared" ca="1" si="32"/>
        <v/>
      </c>
      <c r="N139" s="18" t="str">
        <f t="shared" ca="1" si="33"/>
        <v/>
      </c>
      <c r="O139" s="20"/>
      <c r="Q139" s="39" t="str">
        <f t="shared" si="22"/>
        <v/>
      </c>
      <c r="R139" s="29" t="str">
        <f t="shared" si="23"/>
        <v/>
      </c>
      <c r="S139" s="36" t="str">
        <f t="shared" si="24"/>
        <v/>
      </c>
      <c r="T139" s="26" t="str">
        <f t="shared" si="25"/>
        <v/>
      </c>
      <c r="U139" s="39" t="str">
        <f ca="1">IF($G139="", "", COUNTIF($G$11:$G$1010, "&lt;"&amp;$G139)+1+COUNTIF($G$11:$G139, $G139)-1)</f>
        <v/>
      </c>
      <c r="X139" s="39" t="str">
        <f t="shared" ca="1" si="34"/>
        <v/>
      </c>
      <c r="Z139" s="29" t="str">
        <f>IF($R139="", "", DATE(YEAR(Calendar!$BA$5), MONTH($D139), DAY($D139)))</f>
        <v/>
      </c>
      <c r="AA139" s="36" t="str">
        <f t="shared" si="26"/>
        <v/>
      </c>
      <c r="AC139" s="39" t="str">
        <f>IF($Z139="", "", IF(COUNTIF($Z$11:$Z139, $Z139)&gt;5, "X", COUNTIF($Z$11:$Z139, $Z139)))</f>
        <v/>
      </c>
      <c r="AD139" s="39" t="str">
        <f t="shared" si="27"/>
        <v/>
      </c>
      <c r="AF139" s="29" t="str">
        <f t="shared" si="28"/>
        <v/>
      </c>
      <c r="AJ139" s="39" t="str">
        <f t="shared" si="29"/>
        <v/>
      </c>
    </row>
    <row r="140" spans="1:36" x14ac:dyDescent="0.25">
      <c r="A140" s="20"/>
      <c r="B140" s="251"/>
      <c r="C140" s="252"/>
      <c r="D140" s="253"/>
      <c r="E140" s="254"/>
      <c r="F140" s="20"/>
      <c r="G140" s="32" t="str">
        <f t="shared" ref="G140:G203" ca="1" si="35">IF($R$4&gt;$R140, $T140, $R140)</f>
        <v/>
      </c>
      <c r="H140" s="18" t="str">
        <f t="shared" ref="H140:H203" si="36">IF($E140="", "", IFERROR(YEARFRAC(DATE($E140, MONTH($D140), DAY($D140)), $G140), ""))</f>
        <v/>
      </c>
      <c r="I140" s="20"/>
      <c r="J140" s="12">
        <v>137</v>
      </c>
      <c r="K140" s="15" t="str">
        <f t="shared" ca="1" si="30"/>
        <v/>
      </c>
      <c r="L140" s="90" t="str">
        <f t="shared" ca="1" si="31"/>
        <v/>
      </c>
      <c r="M140" s="43" t="str">
        <f t="shared" ca="1" si="32"/>
        <v/>
      </c>
      <c r="N140" s="18" t="str">
        <f t="shared" ca="1" si="33"/>
        <v/>
      </c>
      <c r="O140" s="20"/>
      <c r="Q140" s="39" t="str">
        <f t="shared" ref="Q140:Q203" si="37">IF($B140="", "", IF(COUNTIF($B$11:$B$1010, $B140)&gt;1, "X", ""))</f>
        <v/>
      </c>
      <c r="R140" s="29" t="str">
        <f t="shared" ref="R140:R203" si="38">IF($D140="", "", DATE(YEAR($R$4), MONTH($D140), DAY($D140)))</f>
        <v/>
      </c>
      <c r="S140" s="36" t="str">
        <f t="shared" ref="S140:S203" si="39">IF($E140="", "", IFERROR(YEARFRAC(DATE($E140, MONTH($D140), DAY($D140)), $R140), ""))</f>
        <v/>
      </c>
      <c r="T140" s="26" t="str">
        <f t="shared" ref="T140:T203" si="40">IF($D140="", "", DATE(YEAR($R$4)+1, MONTH($D140), DAY($D140)))</f>
        <v/>
      </c>
      <c r="U140" s="39" t="str">
        <f ca="1">IF($G140="", "", COUNTIF($G$11:$G$1010, "&lt;"&amp;$G140)+1+COUNTIF($G$11:$G140, $G140)-1)</f>
        <v/>
      </c>
      <c r="X140" s="39" t="str">
        <f t="shared" ca="1" si="34"/>
        <v/>
      </c>
      <c r="Z140" s="29" t="str">
        <f>IF($R140="", "", DATE(YEAR(Calendar!$BA$5), MONTH($D140), DAY($D140)))</f>
        <v/>
      </c>
      <c r="AA140" s="36" t="str">
        <f t="shared" ref="AA140:AA203" si="41">IF($E140="", "", IFERROR(YEARFRAC(DATE($E140, MONTH($D140), DAY($D140)), $Z140), ""))</f>
        <v/>
      </c>
      <c r="AC140" s="39" t="str">
        <f>IF($Z140="", "", IF(COUNTIF($Z$11:$Z140, $Z140)&gt;5, "X", COUNTIF($Z$11:$Z140, $Z140)))</f>
        <v/>
      </c>
      <c r="AD140" s="39" t="str">
        <f t="shared" ref="AD140:AD203" si="42">IF($Z140="", "", $Z140+($AC140*0.1))</f>
        <v/>
      </c>
      <c r="AF140" s="29" t="str">
        <f t="shared" ref="AF140:AF203" si="43">IF($AC140="X", $Z140, "")</f>
        <v/>
      </c>
      <c r="AJ140" s="39" t="str">
        <f t="shared" ref="AJ140:AJ203" si="44">IF($C140="", "", IF(COUNTIF($AH$11:$AH$20, $C140)=0, "X", ""))</f>
        <v/>
      </c>
    </row>
    <row r="141" spans="1:36" x14ac:dyDescent="0.25">
      <c r="A141" s="20"/>
      <c r="B141" s="251"/>
      <c r="C141" s="252"/>
      <c r="D141" s="253"/>
      <c r="E141" s="254"/>
      <c r="F141" s="20"/>
      <c r="G141" s="32" t="str">
        <f t="shared" ca="1" si="35"/>
        <v/>
      </c>
      <c r="H141" s="18" t="str">
        <f t="shared" si="36"/>
        <v/>
      </c>
      <c r="I141" s="20"/>
      <c r="J141" s="12">
        <v>138</v>
      </c>
      <c r="K141" s="15" t="str">
        <f t="shared" ca="1" si="30"/>
        <v/>
      </c>
      <c r="L141" s="90" t="str">
        <f t="shared" ca="1" si="31"/>
        <v/>
      </c>
      <c r="M141" s="43" t="str">
        <f t="shared" ca="1" si="32"/>
        <v/>
      </c>
      <c r="N141" s="18" t="str">
        <f t="shared" ca="1" si="33"/>
        <v/>
      </c>
      <c r="O141" s="20"/>
      <c r="Q141" s="39" t="str">
        <f t="shared" si="37"/>
        <v/>
      </c>
      <c r="R141" s="29" t="str">
        <f t="shared" si="38"/>
        <v/>
      </c>
      <c r="S141" s="36" t="str">
        <f t="shared" si="39"/>
        <v/>
      </c>
      <c r="T141" s="26" t="str">
        <f t="shared" si="40"/>
        <v/>
      </c>
      <c r="U141" s="39" t="str">
        <f ca="1">IF($G141="", "", COUNTIF($G$11:$G$1010, "&lt;"&amp;$G141)+1+COUNTIF($G$11:$G141, $G141)-1)</f>
        <v/>
      </c>
      <c r="X141" s="39" t="str">
        <f t="shared" ca="1" si="34"/>
        <v/>
      </c>
      <c r="Z141" s="29" t="str">
        <f>IF($R141="", "", DATE(YEAR(Calendar!$BA$5), MONTH($D141), DAY($D141)))</f>
        <v/>
      </c>
      <c r="AA141" s="36" t="str">
        <f t="shared" si="41"/>
        <v/>
      </c>
      <c r="AC141" s="39" t="str">
        <f>IF($Z141="", "", IF(COUNTIF($Z$11:$Z141, $Z141)&gt;5, "X", COUNTIF($Z$11:$Z141, $Z141)))</f>
        <v/>
      </c>
      <c r="AD141" s="39" t="str">
        <f t="shared" si="42"/>
        <v/>
      </c>
      <c r="AF141" s="29" t="str">
        <f t="shared" si="43"/>
        <v/>
      </c>
      <c r="AJ141" s="39" t="str">
        <f t="shared" si="44"/>
        <v/>
      </c>
    </row>
    <row r="142" spans="1:36" x14ac:dyDescent="0.25">
      <c r="A142" s="20"/>
      <c r="B142" s="251"/>
      <c r="C142" s="252"/>
      <c r="D142" s="253"/>
      <c r="E142" s="254"/>
      <c r="F142" s="20"/>
      <c r="G142" s="32" t="str">
        <f t="shared" ca="1" si="35"/>
        <v/>
      </c>
      <c r="H142" s="18" t="str">
        <f t="shared" si="36"/>
        <v/>
      </c>
      <c r="I142" s="20"/>
      <c r="J142" s="12">
        <v>139</v>
      </c>
      <c r="K142" s="15" t="str">
        <f t="shared" ca="1" si="30"/>
        <v/>
      </c>
      <c r="L142" s="90" t="str">
        <f t="shared" ca="1" si="31"/>
        <v/>
      </c>
      <c r="M142" s="43" t="str">
        <f t="shared" ca="1" si="32"/>
        <v/>
      </c>
      <c r="N142" s="18" t="str">
        <f t="shared" ca="1" si="33"/>
        <v/>
      </c>
      <c r="O142" s="20"/>
      <c r="Q142" s="39" t="str">
        <f t="shared" si="37"/>
        <v/>
      </c>
      <c r="R142" s="29" t="str">
        <f t="shared" si="38"/>
        <v/>
      </c>
      <c r="S142" s="36" t="str">
        <f t="shared" si="39"/>
        <v/>
      </c>
      <c r="T142" s="26" t="str">
        <f t="shared" si="40"/>
        <v/>
      </c>
      <c r="U142" s="39" t="str">
        <f ca="1">IF($G142="", "", COUNTIF($G$11:$G$1010, "&lt;"&amp;$G142)+1+COUNTIF($G$11:$G142, $G142)-1)</f>
        <v/>
      </c>
      <c r="X142" s="39" t="str">
        <f t="shared" ca="1" si="34"/>
        <v/>
      </c>
      <c r="Z142" s="29" t="str">
        <f>IF($R142="", "", DATE(YEAR(Calendar!$BA$5), MONTH($D142), DAY($D142)))</f>
        <v/>
      </c>
      <c r="AA142" s="36" t="str">
        <f t="shared" si="41"/>
        <v/>
      </c>
      <c r="AC142" s="39" t="str">
        <f>IF($Z142="", "", IF(COUNTIF($Z$11:$Z142, $Z142)&gt;5, "X", COUNTIF($Z$11:$Z142, $Z142)))</f>
        <v/>
      </c>
      <c r="AD142" s="39" t="str">
        <f t="shared" si="42"/>
        <v/>
      </c>
      <c r="AF142" s="29" t="str">
        <f t="shared" si="43"/>
        <v/>
      </c>
      <c r="AJ142" s="39" t="str">
        <f t="shared" si="44"/>
        <v/>
      </c>
    </row>
    <row r="143" spans="1:36" x14ac:dyDescent="0.25">
      <c r="A143" s="20"/>
      <c r="B143" s="251"/>
      <c r="C143" s="252"/>
      <c r="D143" s="253"/>
      <c r="E143" s="254"/>
      <c r="F143" s="20"/>
      <c r="G143" s="32" t="str">
        <f t="shared" ca="1" si="35"/>
        <v/>
      </c>
      <c r="H143" s="18" t="str">
        <f t="shared" si="36"/>
        <v/>
      </c>
      <c r="I143" s="20"/>
      <c r="J143" s="12">
        <v>140</v>
      </c>
      <c r="K143" s="15" t="str">
        <f t="shared" ca="1" si="30"/>
        <v/>
      </c>
      <c r="L143" s="90" t="str">
        <f t="shared" ca="1" si="31"/>
        <v/>
      </c>
      <c r="M143" s="43" t="str">
        <f t="shared" ca="1" si="32"/>
        <v/>
      </c>
      <c r="N143" s="18" t="str">
        <f t="shared" ca="1" si="33"/>
        <v/>
      </c>
      <c r="O143" s="20"/>
      <c r="Q143" s="39" t="str">
        <f t="shared" si="37"/>
        <v/>
      </c>
      <c r="R143" s="29" t="str">
        <f t="shared" si="38"/>
        <v/>
      </c>
      <c r="S143" s="36" t="str">
        <f t="shared" si="39"/>
        <v/>
      </c>
      <c r="T143" s="26" t="str">
        <f t="shared" si="40"/>
        <v/>
      </c>
      <c r="U143" s="39" t="str">
        <f ca="1">IF($G143="", "", COUNTIF($G$11:$G$1010, "&lt;"&amp;$G143)+1+COUNTIF($G$11:$G143, $G143)-1)</f>
        <v/>
      </c>
      <c r="X143" s="39" t="str">
        <f t="shared" ca="1" si="34"/>
        <v/>
      </c>
      <c r="Z143" s="29" t="str">
        <f>IF($R143="", "", DATE(YEAR(Calendar!$BA$5), MONTH($D143), DAY($D143)))</f>
        <v/>
      </c>
      <c r="AA143" s="36" t="str">
        <f t="shared" si="41"/>
        <v/>
      </c>
      <c r="AC143" s="39" t="str">
        <f>IF($Z143="", "", IF(COUNTIF($Z$11:$Z143, $Z143)&gt;5, "X", COUNTIF($Z$11:$Z143, $Z143)))</f>
        <v/>
      </c>
      <c r="AD143" s="39" t="str">
        <f t="shared" si="42"/>
        <v/>
      </c>
      <c r="AF143" s="29" t="str">
        <f t="shared" si="43"/>
        <v/>
      </c>
      <c r="AJ143" s="39" t="str">
        <f t="shared" si="44"/>
        <v/>
      </c>
    </row>
    <row r="144" spans="1:36" x14ac:dyDescent="0.25">
      <c r="A144" s="20"/>
      <c r="B144" s="251"/>
      <c r="C144" s="252"/>
      <c r="D144" s="253"/>
      <c r="E144" s="254"/>
      <c r="F144" s="20"/>
      <c r="G144" s="32" t="str">
        <f t="shared" ca="1" si="35"/>
        <v/>
      </c>
      <c r="H144" s="18" t="str">
        <f t="shared" si="36"/>
        <v/>
      </c>
      <c r="I144" s="20"/>
      <c r="J144" s="12">
        <v>141</v>
      </c>
      <c r="K144" s="15" t="str">
        <f t="shared" ca="1" si="30"/>
        <v/>
      </c>
      <c r="L144" s="90" t="str">
        <f t="shared" ca="1" si="31"/>
        <v/>
      </c>
      <c r="M144" s="43" t="str">
        <f t="shared" ca="1" si="32"/>
        <v/>
      </c>
      <c r="N144" s="18" t="str">
        <f t="shared" ca="1" si="33"/>
        <v/>
      </c>
      <c r="O144" s="20"/>
      <c r="Q144" s="39" t="str">
        <f t="shared" si="37"/>
        <v/>
      </c>
      <c r="R144" s="29" t="str">
        <f t="shared" si="38"/>
        <v/>
      </c>
      <c r="S144" s="36" t="str">
        <f t="shared" si="39"/>
        <v/>
      </c>
      <c r="T144" s="26" t="str">
        <f t="shared" si="40"/>
        <v/>
      </c>
      <c r="U144" s="39" t="str">
        <f ca="1">IF($G144="", "", COUNTIF($G$11:$G$1010, "&lt;"&amp;$G144)+1+COUNTIF($G$11:$G144, $G144)-1)</f>
        <v/>
      </c>
      <c r="X144" s="39" t="str">
        <f t="shared" ca="1" si="34"/>
        <v/>
      </c>
      <c r="Z144" s="29" t="str">
        <f>IF($R144="", "", DATE(YEAR(Calendar!$BA$5), MONTH($D144), DAY($D144)))</f>
        <v/>
      </c>
      <c r="AA144" s="36" t="str">
        <f t="shared" si="41"/>
        <v/>
      </c>
      <c r="AC144" s="39" t="str">
        <f>IF($Z144="", "", IF(COUNTIF($Z$11:$Z144, $Z144)&gt;5, "X", COUNTIF($Z$11:$Z144, $Z144)))</f>
        <v/>
      </c>
      <c r="AD144" s="39" t="str">
        <f t="shared" si="42"/>
        <v/>
      </c>
      <c r="AF144" s="29" t="str">
        <f t="shared" si="43"/>
        <v/>
      </c>
      <c r="AJ144" s="39" t="str">
        <f t="shared" si="44"/>
        <v/>
      </c>
    </row>
    <row r="145" spans="1:36" x14ac:dyDescent="0.25">
      <c r="A145" s="20"/>
      <c r="B145" s="251"/>
      <c r="C145" s="252"/>
      <c r="D145" s="253"/>
      <c r="E145" s="254"/>
      <c r="F145" s="20"/>
      <c r="G145" s="32" t="str">
        <f t="shared" ca="1" si="35"/>
        <v/>
      </c>
      <c r="H145" s="18" t="str">
        <f t="shared" si="36"/>
        <v/>
      </c>
      <c r="I145" s="20"/>
      <c r="J145" s="12">
        <v>142</v>
      </c>
      <c r="K145" s="15" t="str">
        <f t="shared" ca="1" si="30"/>
        <v/>
      </c>
      <c r="L145" s="90" t="str">
        <f t="shared" ca="1" si="31"/>
        <v/>
      </c>
      <c r="M145" s="43" t="str">
        <f t="shared" ca="1" si="32"/>
        <v/>
      </c>
      <c r="N145" s="18" t="str">
        <f t="shared" ca="1" si="33"/>
        <v/>
      </c>
      <c r="O145" s="20"/>
      <c r="Q145" s="39" t="str">
        <f t="shared" si="37"/>
        <v/>
      </c>
      <c r="R145" s="29" t="str">
        <f t="shared" si="38"/>
        <v/>
      </c>
      <c r="S145" s="36" t="str">
        <f t="shared" si="39"/>
        <v/>
      </c>
      <c r="T145" s="26" t="str">
        <f t="shared" si="40"/>
        <v/>
      </c>
      <c r="U145" s="39" t="str">
        <f ca="1">IF($G145="", "", COUNTIF($G$11:$G$1010, "&lt;"&amp;$G145)+1+COUNTIF($G$11:$G145, $G145)-1)</f>
        <v/>
      </c>
      <c r="X145" s="39" t="str">
        <f t="shared" ca="1" si="34"/>
        <v/>
      </c>
      <c r="Z145" s="29" t="str">
        <f>IF($R145="", "", DATE(YEAR(Calendar!$BA$5), MONTH($D145), DAY($D145)))</f>
        <v/>
      </c>
      <c r="AA145" s="36" t="str">
        <f t="shared" si="41"/>
        <v/>
      </c>
      <c r="AC145" s="39" t="str">
        <f>IF($Z145="", "", IF(COUNTIF($Z$11:$Z145, $Z145)&gt;5, "X", COUNTIF($Z$11:$Z145, $Z145)))</f>
        <v/>
      </c>
      <c r="AD145" s="39" t="str">
        <f t="shared" si="42"/>
        <v/>
      </c>
      <c r="AF145" s="29" t="str">
        <f t="shared" si="43"/>
        <v/>
      </c>
      <c r="AJ145" s="39" t="str">
        <f t="shared" si="44"/>
        <v/>
      </c>
    </row>
    <row r="146" spans="1:36" x14ac:dyDescent="0.25">
      <c r="A146" s="20"/>
      <c r="B146" s="251"/>
      <c r="C146" s="252"/>
      <c r="D146" s="253"/>
      <c r="E146" s="254"/>
      <c r="F146" s="20"/>
      <c r="G146" s="32" t="str">
        <f t="shared" ca="1" si="35"/>
        <v/>
      </c>
      <c r="H146" s="18" t="str">
        <f t="shared" si="36"/>
        <v/>
      </c>
      <c r="I146" s="20"/>
      <c r="J146" s="12">
        <v>143</v>
      </c>
      <c r="K146" s="15" t="str">
        <f t="shared" ca="1" si="30"/>
        <v/>
      </c>
      <c r="L146" s="90" t="str">
        <f t="shared" ca="1" si="31"/>
        <v/>
      </c>
      <c r="M146" s="43" t="str">
        <f t="shared" ca="1" si="32"/>
        <v/>
      </c>
      <c r="N146" s="18" t="str">
        <f t="shared" ca="1" si="33"/>
        <v/>
      </c>
      <c r="O146" s="20"/>
      <c r="Q146" s="39" t="str">
        <f t="shared" si="37"/>
        <v/>
      </c>
      <c r="R146" s="29" t="str">
        <f t="shared" si="38"/>
        <v/>
      </c>
      <c r="S146" s="36" t="str">
        <f t="shared" si="39"/>
        <v/>
      </c>
      <c r="T146" s="26" t="str">
        <f t="shared" si="40"/>
        <v/>
      </c>
      <c r="U146" s="39" t="str">
        <f ca="1">IF($G146="", "", COUNTIF($G$11:$G$1010, "&lt;"&amp;$G146)+1+COUNTIF($G$11:$G146, $G146)-1)</f>
        <v/>
      </c>
      <c r="X146" s="39" t="str">
        <f t="shared" ca="1" si="34"/>
        <v/>
      </c>
      <c r="Z146" s="29" t="str">
        <f>IF($R146="", "", DATE(YEAR(Calendar!$BA$5), MONTH($D146), DAY($D146)))</f>
        <v/>
      </c>
      <c r="AA146" s="36" t="str">
        <f t="shared" si="41"/>
        <v/>
      </c>
      <c r="AC146" s="39" t="str">
        <f>IF($Z146="", "", IF(COUNTIF($Z$11:$Z146, $Z146)&gt;5, "X", COUNTIF($Z$11:$Z146, $Z146)))</f>
        <v/>
      </c>
      <c r="AD146" s="39" t="str">
        <f t="shared" si="42"/>
        <v/>
      </c>
      <c r="AF146" s="29" t="str">
        <f t="shared" si="43"/>
        <v/>
      </c>
      <c r="AJ146" s="39" t="str">
        <f t="shared" si="44"/>
        <v/>
      </c>
    </row>
    <row r="147" spans="1:36" x14ac:dyDescent="0.25">
      <c r="A147" s="20"/>
      <c r="B147" s="251"/>
      <c r="C147" s="252"/>
      <c r="D147" s="253"/>
      <c r="E147" s="254"/>
      <c r="F147" s="20"/>
      <c r="G147" s="32" t="str">
        <f t="shared" ca="1" si="35"/>
        <v/>
      </c>
      <c r="H147" s="18" t="str">
        <f t="shared" si="36"/>
        <v/>
      </c>
      <c r="I147" s="20"/>
      <c r="J147" s="12">
        <v>144</v>
      </c>
      <c r="K147" s="15" t="str">
        <f t="shared" ca="1" si="30"/>
        <v/>
      </c>
      <c r="L147" s="90" t="str">
        <f t="shared" ca="1" si="31"/>
        <v/>
      </c>
      <c r="M147" s="43" t="str">
        <f t="shared" ca="1" si="32"/>
        <v/>
      </c>
      <c r="N147" s="18" t="str">
        <f t="shared" ca="1" si="33"/>
        <v/>
      </c>
      <c r="O147" s="20"/>
      <c r="Q147" s="39" t="str">
        <f t="shared" si="37"/>
        <v/>
      </c>
      <c r="R147" s="29" t="str">
        <f t="shared" si="38"/>
        <v/>
      </c>
      <c r="S147" s="36" t="str">
        <f t="shared" si="39"/>
        <v/>
      </c>
      <c r="T147" s="26" t="str">
        <f t="shared" si="40"/>
        <v/>
      </c>
      <c r="U147" s="39" t="str">
        <f ca="1">IF($G147="", "", COUNTIF($G$11:$G$1010, "&lt;"&amp;$G147)+1+COUNTIF($G$11:$G147, $G147)-1)</f>
        <v/>
      </c>
      <c r="X147" s="39" t="str">
        <f t="shared" ca="1" si="34"/>
        <v/>
      </c>
      <c r="Z147" s="29" t="str">
        <f>IF($R147="", "", DATE(YEAR(Calendar!$BA$5), MONTH($D147), DAY($D147)))</f>
        <v/>
      </c>
      <c r="AA147" s="36" t="str">
        <f t="shared" si="41"/>
        <v/>
      </c>
      <c r="AC147" s="39" t="str">
        <f>IF($Z147="", "", IF(COUNTIF($Z$11:$Z147, $Z147)&gt;5, "X", COUNTIF($Z$11:$Z147, $Z147)))</f>
        <v/>
      </c>
      <c r="AD147" s="39" t="str">
        <f t="shared" si="42"/>
        <v/>
      </c>
      <c r="AF147" s="29" t="str">
        <f t="shared" si="43"/>
        <v/>
      </c>
      <c r="AJ147" s="39" t="str">
        <f t="shared" si="44"/>
        <v/>
      </c>
    </row>
    <row r="148" spans="1:36" x14ac:dyDescent="0.25">
      <c r="A148" s="20"/>
      <c r="B148" s="251"/>
      <c r="C148" s="252"/>
      <c r="D148" s="253"/>
      <c r="E148" s="254"/>
      <c r="F148" s="20"/>
      <c r="G148" s="32" t="str">
        <f t="shared" ca="1" si="35"/>
        <v/>
      </c>
      <c r="H148" s="18" t="str">
        <f t="shared" si="36"/>
        <v/>
      </c>
      <c r="I148" s="20"/>
      <c r="J148" s="12">
        <v>145</v>
      </c>
      <c r="K148" s="15" t="str">
        <f t="shared" ca="1" si="30"/>
        <v/>
      </c>
      <c r="L148" s="90" t="str">
        <f t="shared" ca="1" si="31"/>
        <v/>
      </c>
      <c r="M148" s="43" t="str">
        <f t="shared" ca="1" si="32"/>
        <v/>
      </c>
      <c r="N148" s="18" t="str">
        <f t="shared" ca="1" si="33"/>
        <v/>
      </c>
      <c r="O148" s="20"/>
      <c r="Q148" s="39" t="str">
        <f t="shared" si="37"/>
        <v/>
      </c>
      <c r="R148" s="29" t="str">
        <f t="shared" si="38"/>
        <v/>
      </c>
      <c r="S148" s="36" t="str">
        <f t="shared" si="39"/>
        <v/>
      </c>
      <c r="T148" s="26" t="str">
        <f t="shared" si="40"/>
        <v/>
      </c>
      <c r="U148" s="39" t="str">
        <f ca="1">IF($G148="", "", COUNTIF($G$11:$G$1010, "&lt;"&amp;$G148)+1+COUNTIF($G$11:$G148, $G148)-1)</f>
        <v/>
      </c>
      <c r="X148" s="39" t="str">
        <f t="shared" ca="1" si="34"/>
        <v/>
      </c>
      <c r="Z148" s="29" t="str">
        <f>IF($R148="", "", DATE(YEAR(Calendar!$BA$5), MONTH($D148), DAY($D148)))</f>
        <v/>
      </c>
      <c r="AA148" s="36" t="str">
        <f t="shared" si="41"/>
        <v/>
      </c>
      <c r="AC148" s="39" t="str">
        <f>IF($Z148="", "", IF(COUNTIF($Z$11:$Z148, $Z148)&gt;5, "X", COUNTIF($Z$11:$Z148, $Z148)))</f>
        <v/>
      </c>
      <c r="AD148" s="39" t="str">
        <f t="shared" si="42"/>
        <v/>
      </c>
      <c r="AF148" s="29" t="str">
        <f t="shared" si="43"/>
        <v/>
      </c>
      <c r="AJ148" s="39" t="str">
        <f t="shared" si="44"/>
        <v/>
      </c>
    </row>
    <row r="149" spans="1:36" x14ac:dyDescent="0.25">
      <c r="A149" s="20"/>
      <c r="B149" s="251"/>
      <c r="C149" s="252"/>
      <c r="D149" s="253"/>
      <c r="E149" s="254"/>
      <c r="F149" s="20"/>
      <c r="G149" s="32" t="str">
        <f t="shared" ca="1" si="35"/>
        <v/>
      </c>
      <c r="H149" s="18" t="str">
        <f t="shared" si="36"/>
        <v/>
      </c>
      <c r="I149" s="20"/>
      <c r="J149" s="12">
        <v>146</v>
      </c>
      <c r="K149" s="15" t="str">
        <f t="shared" ca="1" si="30"/>
        <v/>
      </c>
      <c r="L149" s="90" t="str">
        <f t="shared" ca="1" si="31"/>
        <v/>
      </c>
      <c r="M149" s="43" t="str">
        <f t="shared" ca="1" si="32"/>
        <v/>
      </c>
      <c r="N149" s="18" t="str">
        <f t="shared" ca="1" si="33"/>
        <v/>
      </c>
      <c r="O149" s="20"/>
      <c r="Q149" s="39" t="str">
        <f t="shared" si="37"/>
        <v/>
      </c>
      <c r="R149" s="29" t="str">
        <f t="shared" si="38"/>
        <v/>
      </c>
      <c r="S149" s="36" t="str">
        <f t="shared" si="39"/>
        <v/>
      </c>
      <c r="T149" s="26" t="str">
        <f t="shared" si="40"/>
        <v/>
      </c>
      <c r="U149" s="39" t="str">
        <f ca="1">IF($G149="", "", COUNTIF($G$11:$G$1010, "&lt;"&amp;$G149)+1+COUNTIF($G$11:$G149, $G149)-1)</f>
        <v/>
      </c>
      <c r="X149" s="39" t="str">
        <f t="shared" ca="1" si="34"/>
        <v/>
      </c>
      <c r="Z149" s="29" t="str">
        <f>IF($R149="", "", DATE(YEAR(Calendar!$BA$5), MONTH($D149), DAY($D149)))</f>
        <v/>
      </c>
      <c r="AA149" s="36" t="str">
        <f t="shared" si="41"/>
        <v/>
      </c>
      <c r="AC149" s="39" t="str">
        <f>IF($Z149="", "", IF(COUNTIF($Z$11:$Z149, $Z149)&gt;5, "X", COUNTIF($Z$11:$Z149, $Z149)))</f>
        <v/>
      </c>
      <c r="AD149" s="39" t="str">
        <f t="shared" si="42"/>
        <v/>
      </c>
      <c r="AF149" s="29" t="str">
        <f t="shared" si="43"/>
        <v/>
      </c>
      <c r="AJ149" s="39" t="str">
        <f t="shared" si="44"/>
        <v/>
      </c>
    </row>
    <row r="150" spans="1:36" x14ac:dyDescent="0.25">
      <c r="A150" s="20"/>
      <c r="B150" s="251"/>
      <c r="C150" s="252"/>
      <c r="D150" s="253"/>
      <c r="E150" s="254"/>
      <c r="F150" s="20"/>
      <c r="G150" s="32" t="str">
        <f t="shared" ca="1" si="35"/>
        <v/>
      </c>
      <c r="H150" s="18" t="str">
        <f t="shared" si="36"/>
        <v/>
      </c>
      <c r="I150" s="20"/>
      <c r="J150" s="12">
        <v>147</v>
      </c>
      <c r="K150" s="15" t="str">
        <f t="shared" ca="1" si="30"/>
        <v/>
      </c>
      <c r="L150" s="90" t="str">
        <f t="shared" ca="1" si="31"/>
        <v/>
      </c>
      <c r="M150" s="43" t="str">
        <f t="shared" ca="1" si="32"/>
        <v/>
      </c>
      <c r="N150" s="18" t="str">
        <f t="shared" ca="1" si="33"/>
        <v/>
      </c>
      <c r="O150" s="20"/>
      <c r="Q150" s="39" t="str">
        <f t="shared" si="37"/>
        <v/>
      </c>
      <c r="R150" s="29" t="str">
        <f t="shared" si="38"/>
        <v/>
      </c>
      <c r="S150" s="36" t="str">
        <f t="shared" si="39"/>
        <v/>
      </c>
      <c r="T150" s="26" t="str">
        <f t="shared" si="40"/>
        <v/>
      </c>
      <c r="U150" s="39" t="str">
        <f ca="1">IF($G150="", "", COUNTIF($G$11:$G$1010, "&lt;"&amp;$G150)+1+COUNTIF($G$11:$G150, $G150)-1)</f>
        <v/>
      </c>
      <c r="X150" s="39" t="str">
        <f t="shared" ca="1" si="34"/>
        <v/>
      </c>
      <c r="Z150" s="29" t="str">
        <f>IF($R150="", "", DATE(YEAR(Calendar!$BA$5), MONTH($D150), DAY($D150)))</f>
        <v/>
      </c>
      <c r="AA150" s="36" t="str">
        <f t="shared" si="41"/>
        <v/>
      </c>
      <c r="AC150" s="39" t="str">
        <f>IF($Z150="", "", IF(COUNTIF($Z$11:$Z150, $Z150)&gt;5, "X", COUNTIF($Z$11:$Z150, $Z150)))</f>
        <v/>
      </c>
      <c r="AD150" s="39" t="str">
        <f t="shared" si="42"/>
        <v/>
      </c>
      <c r="AF150" s="29" t="str">
        <f t="shared" si="43"/>
        <v/>
      </c>
      <c r="AJ150" s="39" t="str">
        <f t="shared" si="44"/>
        <v/>
      </c>
    </row>
    <row r="151" spans="1:36" x14ac:dyDescent="0.25">
      <c r="A151" s="20"/>
      <c r="B151" s="251"/>
      <c r="C151" s="252"/>
      <c r="D151" s="253"/>
      <c r="E151" s="254"/>
      <c r="F151" s="20"/>
      <c r="G151" s="32" t="str">
        <f t="shared" ca="1" si="35"/>
        <v/>
      </c>
      <c r="H151" s="18" t="str">
        <f t="shared" si="36"/>
        <v/>
      </c>
      <c r="I151" s="20"/>
      <c r="J151" s="12">
        <v>148</v>
      </c>
      <c r="K151" s="15" t="str">
        <f t="shared" ca="1" si="30"/>
        <v/>
      </c>
      <c r="L151" s="90" t="str">
        <f t="shared" ca="1" si="31"/>
        <v/>
      </c>
      <c r="M151" s="43" t="str">
        <f t="shared" ca="1" si="32"/>
        <v/>
      </c>
      <c r="N151" s="18" t="str">
        <f t="shared" ca="1" si="33"/>
        <v/>
      </c>
      <c r="O151" s="20"/>
      <c r="Q151" s="39" t="str">
        <f t="shared" si="37"/>
        <v/>
      </c>
      <c r="R151" s="29" t="str">
        <f t="shared" si="38"/>
        <v/>
      </c>
      <c r="S151" s="36" t="str">
        <f t="shared" si="39"/>
        <v/>
      </c>
      <c r="T151" s="26" t="str">
        <f t="shared" si="40"/>
        <v/>
      </c>
      <c r="U151" s="39" t="str">
        <f ca="1">IF($G151="", "", COUNTIF($G$11:$G$1010, "&lt;"&amp;$G151)+1+COUNTIF($G$11:$G151, $G151)-1)</f>
        <v/>
      </c>
      <c r="X151" s="39" t="str">
        <f t="shared" ca="1" si="34"/>
        <v/>
      </c>
      <c r="Z151" s="29" t="str">
        <f>IF($R151="", "", DATE(YEAR(Calendar!$BA$5), MONTH($D151), DAY($D151)))</f>
        <v/>
      </c>
      <c r="AA151" s="36" t="str">
        <f t="shared" si="41"/>
        <v/>
      </c>
      <c r="AC151" s="39" t="str">
        <f>IF($Z151="", "", IF(COUNTIF($Z$11:$Z151, $Z151)&gt;5, "X", COUNTIF($Z$11:$Z151, $Z151)))</f>
        <v/>
      </c>
      <c r="AD151" s="39" t="str">
        <f t="shared" si="42"/>
        <v/>
      </c>
      <c r="AF151" s="29" t="str">
        <f t="shared" si="43"/>
        <v/>
      </c>
      <c r="AJ151" s="39" t="str">
        <f t="shared" si="44"/>
        <v/>
      </c>
    </row>
    <row r="152" spans="1:36" x14ac:dyDescent="0.25">
      <c r="A152" s="20"/>
      <c r="B152" s="251"/>
      <c r="C152" s="252"/>
      <c r="D152" s="253"/>
      <c r="E152" s="254"/>
      <c r="F152" s="20"/>
      <c r="G152" s="32" t="str">
        <f t="shared" ca="1" si="35"/>
        <v/>
      </c>
      <c r="H152" s="18" t="str">
        <f t="shared" si="36"/>
        <v/>
      </c>
      <c r="I152" s="20"/>
      <c r="J152" s="12">
        <v>149</v>
      </c>
      <c r="K152" s="15" t="str">
        <f t="shared" ca="1" si="30"/>
        <v/>
      </c>
      <c r="L152" s="90" t="str">
        <f t="shared" ca="1" si="31"/>
        <v/>
      </c>
      <c r="M152" s="43" t="str">
        <f t="shared" ca="1" si="32"/>
        <v/>
      </c>
      <c r="N152" s="18" t="str">
        <f t="shared" ca="1" si="33"/>
        <v/>
      </c>
      <c r="O152" s="20"/>
      <c r="Q152" s="39" t="str">
        <f t="shared" si="37"/>
        <v/>
      </c>
      <c r="R152" s="29" t="str">
        <f t="shared" si="38"/>
        <v/>
      </c>
      <c r="S152" s="36" t="str">
        <f t="shared" si="39"/>
        <v/>
      </c>
      <c r="T152" s="26" t="str">
        <f t="shared" si="40"/>
        <v/>
      </c>
      <c r="U152" s="39" t="str">
        <f ca="1">IF($G152="", "", COUNTIF($G$11:$G$1010, "&lt;"&amp;$G152)+1+COUNTIF($G$11:$G152, $G152)-1)</f>
        <v/>
      </c>
      <c r="X152" s="39" t="str">
        <f t="shared" ca="1" si="34"/>
        <v/>
      </c>
      <c r="Z152" s="29" t="str">
        <f>IF($R152="", "", DATE(YEAR(Calendar!$BA$5), MONTH($D152), DAY($D152)))</f>
        <v/>
      </c>
      <c r="AA152" s="36" t="str">
        <f t="shared" si="41"/>
        <v/>
      </c>
      <c r="AC152" s="39" t="str">
        <f>IF($Z152="", "", IF(COUNTIF($Z$11:$Z152, $Z152)&gt;5, "X", COUNTIF($Z$11:$Z152, $Z152)))</f>
        <v/>
      </c>
      <c r="AD152" s="39" t="str">
        <f t="shared" si="42"/>
        <v/>
      </c>
      <c r="AF152" s="29" t="str">
        <f t="shared" si="43"/>
        <v/>
      </c>
      <c r="AJ152" s="39" t="str">
        <f t="shared" si="44"/>
        <v/>
      </c>
    </row>
    <row r="153" spans="1:36" x14ac:dyDescent="0.25">
      <c r="A153" s="20"/>
      <c r="B153" s="251"/>
      <c r="C153" s="252"/>
      <c r="D153" s="253"/>
      <c r="E153" s="254"/>
      <c r="F153" s="20"/>
      <c r="G153" s="32" t="str">
        <f t="shared" ca="1" si="35"/>
        <v/>
      </c>
      <c r="H153" s="18" t="str">
        <f t="shared" si="36"/>
        <v/>
      </c>
      <c r="I153" s="20"/>
      <c r="J153" s="12">
        <v>150</v>
      </c>
      <c r="K153" s="15" t="str">
        <f t="shared" ca="1" si="30"/>
        <v/>
      </c>
      <c r="L153" s="90" t="str">
        <f t="shared" ca="1" si="31"/>
        <v/>
      </c>
      <c r="M153" s="43" t="str">
        <f t="shared" ca="1" si="32"/>
        <v/>
      </c>
      <c r="N153" s="18" t="str">
        <f t="shared" ca="1" si="33"/>
        <v/>
      </c>
      <c r="O153" s="20"/>
      <c r="Q153" s="39" t="str">
        <f t="shared" si="37"/>
        <v/>
      </c>
      <c r="R153" s="29" t="str">
        <f t="shared" si="38"/>
        <v/>
      </c>
      <c r="S153" s="36" t="str">
        <f t="shared" si="39"/>
        <v/>
      </c>
      <c r="T153" s="26" t="str">
        <f t="shared" si="40"/>
        <v/>
      </c>
      <c r="U153" s="39" t="str">
        <f ca="1">IF($G153="", "", COUNTIF($G$11:$G$1010, "&lt;"&amp;$G153)+1+COUNTIF($G$11:$G153, $G153)-1)</f>
        <v/>
      </c>
      <c r="X153" s="39" t="str">
        <f t="shared" ca="1" si="34"/>
        <v/>
      </c>
      <c r="Z153" s="29" t="str">
        <f>IF($R153="", "", DATE(YEAR(Calendar!$BA$5), MONTH($D153), DAY($D153)))</f>
        <v/>
      </c>
      <c r="AA153" s="36" t="str">
        <f t="shared" si="41"/>
        <v/>
      </c>
      <c r="AC153" s="39" t="str">
        <f>IF($Z153="", "", IF(COUNTIF($Z$11:$Z153, $Z153)&gt;5, "X", COUNTIF($Z$11:$Z153, $Z153)))</f>
        <v/>
      </c>
      <c r="AD153" s="39" t="str">
        <f t="shared" si="42"/>
        <v/>
      </c>
      <c r="AF153" s="29" t="str">
        <f t="shared" si="43"/>
        <v/>
      </c>
      <c r="AJ153" s="39" t="str">
        <f t="shared" si="44"/>
        <v/>
      </c>
    </row>
    <row r="154" spans="1:36" x14ac:dyDescent="0.25">
      <c r="A154" s="20"/>
      <c r="B154" s="251"/>
      <c r="C154" s="252"/>
      <c r="D154" s="253"/>
      <c r="E154" s="254"/>
      <c r="F154" s="20"/>
      <c r="G154" s="32" t="str">
        <f t="shared" ca="1" si="35"/>
        <v/>
      </c>
      <c r="H154" s="18" t="str">
        <f t="shared" si="36"/>
        <v/>
      </c>
      <c r="I154" s="20"/>
      <c r="J154" s="12">
        <v>151</v>
      </c>
      <c r="K154" s="15" t="str">
        <f t="shared" ca="1" si="30"/>
        <v/>
      </c>
      <c r="L154" s="90" t="str">
        <f t="shared" ca="1" si="31"/>
        <v/>
      </c>
      <c r="M154" s="43" t="str">
        <f t="shared" ca="1" si="32"/>
        <v/>
      </c>
      <c r="N154" s="18" t="str">
        <f t="shared" ca="1" si="33"/>
        <v/>
      </c>
      <c r="O154" s="20"/>
      <c r="Q154" s="39" t="str">
        <f t="shared" si="37"/>
        <v/>
      </c>
      <c r="R154" s="29" t="str">
        <f t="shared" si="38"/>
        <v/>
      </c>
      <c r="S154" s="36" t="str">
        <f t="shared" si="39"/>
        <v/>
      </c>
      <c r="T154" s="26" t="str">
        <f t="shared" si="40"/>
        <v/>
      </c>
      <c r="U154" s="39" t="str">
        <f ca="1">IF($G154="", "", COUNTIF($G$11:$G$1010, "&lt;"&amp;$G154)+1+COUNTIF($G$11:$G154, $G154)-1)</f>
        <v/>
      </c>
      <c r="X154" s="39" t="str">
        <f t="shared" ca="1" si="34"/>
        <v/>
      </c>
      <c r="Z154" s="29" t="str">
        <f>IF($R154="", "", DATE(YEAR(Calendar!$BA$5), MONTH($D154), DAY($D154)))</f>
        <v/>
      </c>
      <c r="AA154" s="36" t="str">
        <f t="shared" si="41"/>
        <v/>
      </c>
      <c r="AC154" s="39" t="str">
        <f>IF($Z154="", "", IF(COUNTIF($Z$11:$Z154, $Z154)&gt;5, "X", COUNTIF($Z$11:$Z154, $Z154)))</f>
        <v/>
      </c>
      <c r="AD154" s="39" t="str">
        <f t="shared" si="42"/>
        <v/>
      </c>
      <c r="AF154" s="29" t="str">
        <f t="shared" si="43"/>
        <v/>
      </c>
      <c r="AJ154" s="39" t="str">
        <f t="shared" si="44"/>
        <v/>
      </c>
    </row>
    <row r="155" spans="1:36" x14ac:dyDescent="0.25">
      <c r="A155" s="20"/>
      <c r="B155" s="251"/>
      <c r="C155" s="252"/>
      <c r="D155" s="253"/>
      <c r="E155" s="254"/>
      <c r="F155" s="20"/>
      <c r="G155" s="32" t="str">
        <f t="shared" ca="1" si="35"/>
        <v/>
      </c>
      <c r="H155" s="18" t="str">
        <f t="shared" si="36"/>
        <v/>
      </c>
      <c r="I155" s="20"/>
      <c r="J155" s="12">
        <v>152</v>
      </c>
      <c r="K155" s="15" t="str">
        <f t="shared" ca="1" si="30"/>
        <v/>
      </c>
      <c r="L155" s="90" t="str">
        <f t="shared" ca="1" si="31"/>
        <v/>
      </c>
      <c r="M155" s="43" t="str">
        <f t="shared" ca="1" si="32"/>
        <v/>
      </c>
      <c r="N155" s="18" t="str">
        <f t="shared" ca="1" si="33"/>
        <v/>
      </c>
      <c r="O155" s="20"/>
      <c r="Q155" s="39" t="str">
        <f t="shared" si="37"/>
        <v/>
      </c>
      <c r="R155" s="29" t="str">
        <f t="shared" si="38"/>
        <v/>
      </c>
      <c r="S155" s="36" t="str">
        <f t="shared" si="39"/>
        <v/>
      </c>
      <c r="T155" s="26" t="str">
        <f t="shared" si="40"/>
        <v/>
      </c>
      <c r="U155" s="39" t="str">
        <f ca="1">IF($G155="", "", COUNTIF($G$11:$G$1010, "&lt;"&amp;$G155)+1+COUNTIF($G$11:$G155, $G155)-1)</f>
        <v/>
      </c>
      <c r="X155" s="39" t="str">
        <f t="shared" ca="1" si="34"/>
        <v/>
      </c>
      <c r="Z155" s="29" t="str">
        <f>IF($R155="", "", DATE(YEAR(Calendar!$BA$5), MONTH($D155), DAY($D155)))</f>
        <v/>
      </c>
      <c r="AA155" s="36" t="str">
        <f t="shared" si="41"/>
        <v/>
      </c>
      <c r="AC155" s="39" t="str">
        <f>IF($Z155="", "", IF(COUNTIF($Z$11:$Z155, $Z155)&gt;5, "X", COUNTIF($Z$11:$Z155, $Z155)))</f>
        <v/>
      </c>
      <c r="AD155" s="39" t="str">
        <f t="shared" si="42"/>
        <v/>
      </c>
      <c r="AF155" s="29" t="str">
        <f t="shared" si="43"/>
        <v/>
      </c>
      <c r="AJ155" s="39" t="str">
        <f t="shared" si="44"/>
        <v/>
      </c>
    </row>
    <row r="156" spans="1:36" x14ac:dyDescent="0.25">
      <c r="A156" s="20"/>
      <c r="B156" s="251"/>
      <c r="C156" s="252"/>
      <c r="D156" s="253"/>
      <c r="E156" s="254"/>
      <c r="F156" s="20"/>
      <c r="G156" s="32" t="str">
        <f t="shared" ca="1" si="35"/>
        <v/>
      </c>
      <c r="H156" s="18" t="str">
        <f t="shared" si="36"/>
        <v/>
      </c>
      <c r="I156" s="20"/>
      <c r="J156" s="12">
        <v>153</v>
      </c>
      <c r="K156" s="15" t="str">
        <f t="shared" ca="1" si="30"/>
        <v/>
      </c>
      <c r="L156" s="90" t="str">
        <f t="shared" ca="1" si="31"/>
        <v/>
      </c>
      <c r="M156" s="43" t="str">
        <f t="shared" ca="1" si="32"/>
        <v/>
      </c>
      <c r="N156" s="18" t="str">
        <f t="shared" ca="1" si="33"/>
        <v/>
      </c>
      <c r="O156" s="20"/>
      <c r="Q156" s="39" t="str">
        <f t="shared" si="37"/>
        <v/>
      </c>
      <c r="R156" s="29" t="str">
        <f t="shared" si="38"/>
        <v/>
      </c>
      <c r="S156" s="36" t="str">
        <f t="shared" si="39"/>
        <v/>
      </c>
      <c r="T156" s="26" t="str">
        <f t="shared" si="40"/>
        <v/>
      </c>
      <c r="U156" s="39" t="str">
        <f ca="1">IF($G156="", "", COUNTIF($G$11:$G$1010, "&lt;"&amp;$G156)+1+COUNTIF($G$11:$G156, $G156)-1)</f>
        <v/>
      </c>
      <c r="X156" s="39" t="str">
        <f t="shared" ca="1" si="34"/>
        <v/>
      </c>
      <c r="Z156" s="29" t="str">
        <f>IF($R156="", "", DATE(YEAR(Calendar!$BA$5), MONTH($D156), DAY($D156)))</f>
        <v/>
      </c>
      <c r="AA156" s="36" t="str">
        <f t="shared" si="41"/>
        <v/>
      </c>
      <c r="AC156" s="39" t="str">
        <f>IF($Z156="", "", IF(COUNTIF($Z$11:$Z156, $Z156)&gt;5, "X", COUNTIF($Z$11:$Z156, $Z156)))</f>
        <v/>
      </c>
      <c r="AD156" s="39" t="str">
        <f t="shared" si="42"/>
        <v/>
      </c>
      <c r="AF156" s="29" t="str">
        <f t="shared" si="43"/>
        <v/>
      </c>
      <c r="AJ156" s="39" t="str">
        <f t="shared" si="44"/>
        <v/>
      </c>
    </row>
    <row r="157" spans="1:36" x14ac:dyDescent="0.25">
      <c r="A157" s="20"/>
      <c r="B157" s="251"/>
      <c r="C157" s="252"/>
      <c r="D157" s="253"/>
      <c r="E157" s="254"/>
      <c r="F157" s="20"/>
      <c r="G157" s="32" t="str">
        <f t="shared" ca="1" si="35"/>
        <v/>
      </c>
      <c r="H157" s="18" t="str">
        <f t="shared" si="36"/>
        <v/>
      </c>
      <c r="I157" s="20"/>
      <c r="J157" s="12">
        <v>154</v>
      </c>
      <c r="K157" s="15" t="str">
        <f t="shared" ca="1" si="30"/>
        <v/>
      </c>
      <c r="L157" s="90" t="str">
        <f t="shared" ca="1" si="31"/>
        <v/>
      </c>
      <c r="M157" s="43" t="str">
        <f t="shared" ca="1" si="32"/>
        <v/>
      </c>
      <c r="N157" s="18" t="str">
        <f t="shared" ca="1" si="33"/>
        <v/>
      </c>
      <c r="O157" s="20"/>
      <c r="Q157" s="39" t="str">
        <f t="shared" si="37"/>
        <v/>
      </c>
      <c r="R157" s="29" t="str">
        <f t="shared" si="38"/>
        <v/>
      </c>
      <c r="S157" s="36" t="str">
        <f t="shared" si="39"/>
        <v/>
      </c>
      <c r="T157" s="26" t="str">
        <f t="shared" si="40"/>
        <v/>
      </c>
      <c r="U157" s="39" t="str">
        <f ca="1">IF($G157="", "", COUNTIF($G$11:$G$1010, "&lt;"&amp;$G157)+1+COUNTIF($G$11:$G157, $G157)-1)</f>
        <v/>
      </c>
      <c r="X157" s="39" t="str">
        <f t="shared" ca="1" si="34"/>
        <v/>
      </c>
      <c r="Z157" s="29" t="str">
        <f>IF($R157="", "", DATE(YEAR(Calendar!$BA$5), MONTH($D157), DAY($D157)))</f>
        <v/>
      </c>
      <c r="AA157" s="36" t="str">
        <f t="shared" si="41"/>
        <v/>
      </c>
      <c r="AC157" s="39" t="str">
        <f>IF($Z157="", "", IF(COUNTIF($Z$11:$Z157, $Z157)&gt;5, "X", COUNTIF($Z$11:$Z157, $Z157)))</f>
        <v/>
      </c>
      <c r="AD157" s="39" t="str">
        <f t="shared" si="42"/>
        <v/>
      </c>
      <c r="AF157" s="29" t="str">
        <f t="shared" si="43"/>
        <v/>
      </c>
      <c r="AJ157" s="39" t="str">
        <f t="shared" si="44"/>
        <v/>
      </c>
    </row>
    <row r="158" spans="1:36" x14ac:dyDescent="0.25">
      <c r="A158" s="20"/>
      <c r="B158" s="251"/>
      <c r="C158" s="252"/>
      <c r="D158" s="253"/>
      <c r="E158" s="254"/>
      <c r="F158" s="20"/>
      <c r="G158" s="32" t="str">
        <f t="shared" ca="1" si="35"/>
        <v/>
      </c>
      <c r="H158" s="18" t="str">
        <f t="shared" si="36"/>
        <v/>
      </c>
      <c r="I158" s="20"/>
      <c r="J158" s="12">
        <v>155</v>
      </c>
      <c r="K158" s="15" t="str">
        <f t="shared" ca="1" si="30"/>
        <v/>
      </c>
      <c r="L158" s="90" t="str">
        <f t="shared" ca="1" si="31"/>
        <v/>
      </c>
      <c r="M158" s="43" t="str">
        <f t="shared" ca="1" si="32"/>
        <v/>
      </c>
      <c r="N158" s="18" t="str">
        <f t="shared" ca="1" si="33"/>
        <v/>
      </c>
      <c r="O158" s="20"/>
      <c r="Q158" s="39" t="str">
        <f t="shared" si="37"/>
        <v/>
      </c>
      <c r="R158" s="29" t="str">
        <f t="shared" si="38"/>
        <v/>
      </c>
      <c r="S158" s="36" t="str">
        <f t="shared" si="39"/>
        <v/>
      </c>
      <c r="T158" s="26" t="str">
        <f t="shared" si="40"/>
        <v/>
      </c>
      <c r="U158" s="39" t="str">
        <f ca="1">IF($G158="", "", COUNTIF($G$11:$G$1010, "&lt;"&amp;$G158)+1+COUNTIF($G$11:$G158, $G158)-1)</f>
        <v/>
      </c>
      <c r="X158" s="39" t="str">
        <f t="shared" ca="1" si="34"/>
        <v/>
      </c>
      <c r="Z158" s="29" t="str">
        <f>IF($R158="", "", DATE(YEAR(Calendar!$BA$5), MONTH($D158), DAY($D158)))</f>
        <v/>
      </c>
      <c r="AA158" s="36" t="str">
        <f t="shared" si="41"/>
        <v/>
      </c>
      <c r="AC158" s="39" t="str">
        <f>IF($Z158="", "", IF(COUNTIF($Z$11:$Z158, $Z158)&gt;5, "X", COUNTIF($Z$11:$Z158, $Z158)))</f>
        <v/>
      </c>
      <c r="AD158" s="39" t="str">
        <f t="shared" si="42"/>
        <v/>
      </c>
      <c r="AF158" s="29" t="str">
        <f t="shared" si="43"/>
        <v/>
      </c>
      <c r="AJ158" s="39" t="str">
        <f t="shared" si="44"/>
        <v/>
      </c>
    </row>
    <row r="159" spans="1:36" x14ac:dyDescent="0.25">
      <c r="A159" s="20"/>
      <c r="B159" s="251"/>
      <c r="C159" s="252"/>
      <c r="D159" s="253"/>
      <c r="E159" s="254"/>
      <c r="F159" s="20"/>
      <c r="G159" s="32" t="str">
        <f t="shared" ca="1" si="35"/>
        <v/>
      </c>
      <c r="H159" s="18" t="str">
        <f t="shared" si="36"/>
        <v/>
      </c>
      <c r="I159" s="20"/>
      <c r="J159" s="12">
        <v>156</v>
      </c>
      <c r="K159" s="15" t="str">
        <f t="shared" ca="1" si="30"/>
        <v/>
      </c>
      <c r="L159" s="90" t="str">
        <f t="shared" ca="1" si="31"/>
        <v/>
      </c>
      <c r="M159" s="43" t="str">
        <f t="shared" ca="1" si="32"/>
        <v/>
      </c>
      <c r="N159" s="18" t="str">
        <f t="shared" ca="1" si="33"/>
        <v/>
      </c>
      <c r="O159" s="20"/>
      <c r="Q159" s="39" t="str">
        <f t="shared" si="37"/>
        <v/>
      </c>
      <c r="R159" s="29" t="str">
        <f t="shared" si="38"/>
        <v/>
      </c>
      <c r="S159" s="36" t="str">
        <f t="shared" si="39"/>
        <v/>
      </c>
      <c r="T159" s="26" t="str">
        <f t="shared" si="40"/>
        <v/>
      </c>
      <c r="U159" s="39" t="str">
        <f ca="1">IF($G159="", "", COUNTIF($G$11:$G$1010, "&lt;"&amp;$G159)+1+COUNTIF($G$11:$G159, $G159)-1)</f>
        <v/>
      </c>
      <c r="X159" s="39" t="str">
        <f t="shared" ca="1" si="34"/>
        <v/>
      </c>
      <c r="Z159" s="29" t="str">
        <f>IF($R159="", "", DATE(YEAR(Calendar!$BA$5), MONTH($D159), DAY($D159)))</f>
        <v/>
      </c>
      <c r="AA159" s="36" t="str">
        <f t="shared" si="41"/>
        <v/>
      </c>
      <c r="AC159" s="39" t="str">
        <f>IF($Z159="", "", IF(COUNTIF($Z$11:$Z159, $Z159)&gt;5, "X", COUNTIF($Z$11:$Z159, $Z159)))</f>
        <v/>
      </c>
      <c r="AD159" s="39" t="str">
        <f t="shared" si="42"/>
        <v/>
      </c>
      <c r="AF159" s="29" t="str">
        <f t="shared" si="43"/>
        <v/>
      </c>
      <c r="AJ159" s="39" t="str">
        <f t="shared" si="44"/>
        <v/>
      </c>
    </row>
    <row r="160" spans="1:36" x14ac:dyDescent="0.25">
      <c r="A160" s="20"/>
      <c r="B160" s="251"/>
      <c r="C160" s="252"/>
      <c r="D160" s="253"/>
      <c r="E160" s="254"/>
      <c r="F160" s="20"/>
      <c r="G160" s="32" t="str">
        <f t="shared" ca="1" si="35"/>
        <v/>
      </c>
      <c r="H160" s="18" t="str">
        <f t="shared" si="36"/>
        <v/>
      </c>
      <c r="I160" s="20"/>
      <c r="J160" s="12">
        <v>157</v>
      </c>
      <c r="K160" s="15" t="str">
        <f t="shared" ca="1" si="30"/>
        <v/>
      </c>
      <c r="L160" s="90" t="str">
        <f t="shared" ca="1" si="31"/>
        <v/>
      </c>
      <c r="M160" s="43" t="str">
        <f t="shared" ca="1" si="32"/>
        <v/>
      </c>
      <c r="N160" s="18" t="str">
        <f t="shared" ca="1" si="33"/>
        <v/>
      </c>
      <c r="O160" s="20"/>
      <c r="Q160" s="39" t="str">
        <f t="shared" si="37"/>
        <v/>
      </c>
      <c r="R160" s="29" t="str">
        <f t="shared" si="38"/>
        <v/>
      </c>
      <c r="S160" s="36" t="str">
        <f t="shared" si="39"/>
        <v/>
      </c>
      <c r="T160" s="26" t="str">
        <f t="shared" si="40"/>
        <v/>
      </c>
      <c r="U160" s="39" t="str">
        <f ca="1">IF($G160="", "", COUNTIF($G$11:$G$1010, "&lt;"&amp;$G160)+1+COUNTIF($G$11:$G160, $G160)-1)</f>
        <v/>
      </c>
      <c r="X160" s="39" t="str">
        <f t="shared" ca="1" si="34"/>
        <v/>
      </c>
      <c r="Z160" s="29" t="str">
        <f>IF($R160="", "", DATE(YEAR(Calendar!$BA$5), MONTH($D160), DAY($D160)))</f>
        <v/>
      </c>
      <c r="AA160" s="36" t="str">
        <f t="shared" si="41"/>
        <v/>
      </c>
      <c r="AC160" s="39" t="str">
        <f>IF($Z160="", "", IF(COUNTIF($Z$11:$Z160, $Z160)&gt;5, "X", COUNTIF($Z$11:$Z160, $Z160)))</f>
        <v/>
      </c>
      <c r="AD160" s="39" t="str">
        <f t="shared" si="42"/>
        <v/>
      </c>
      <c r="AF160" s="29" t="str">
        <f t="shared" si="43"/>
        <v/>
      </c>
      <c r="AJ160" s="39" t="str">
        <f t="shared" si="44"/>
        <v/>
      </c>
    </row>
    <row r="161" spans="1:36" x14ac:dyDescent="0.25">
      <c r="A161" s="20"/>
      <c r="B161" s="251"/>
      <c r="C161" s="252"/>
      <c r="D161" s="253"/>
      <c r="E161" s="254"/>
      <c r="F161" s="20"/>
      <c r="G161" s="32" t="str">
        <f t="shared" ca="1" si="35"/>
        <v/>
      </c>
      <c r="H161" s="18" t="str">
        <f t="shared" si="36"/>
        <v/>
      </c>
      <c r="I161" s="20"/>
      <c r="J161" s="12">
        <v>158</v>
      </c>
      <c r="K161" s="15" t="str">
        <f t="shared" ca="1" si="30"/>
        <v/>
      </c>
      <c r="L161" s="90" t="str">
        <f t="shared" ca="1" si="31"/>
        <v/>
      </c>
      <c r="M161" s="43" t="str">
        <f t="shared" ca="1" si="32"/>
        <v/>
      </c>
      <c r="N161" s="18" t="str">
        <f t="shared" ca="1" si="33"/>
        <v/>
      </c>
      <c r="O161" s="20"/>
      <c r="Q161" s="39" t="str">
        <f t="shared" si="37"/>
        <v/>
      </c>
      <c r="R161" s="29" t="str">
        <f t="shared" si="38"/>
        <v/>
      </c>
      <c r="S161" s="36" t="str">
        <f t="shared" si="39"/>
        <v/>
      </c>
      <c r="T161" s="26" t="str">
        <f t="shared" si="40"/>
        <v/>
      </c>
      <c r="U161" s="39" t="str">
        <f ca="1">IF($G161="", "", COUNTIF($G$11:$G$1010, "&lt;"&amp;$G161)+1+COUNTIF($G$11:$G161, $G161)-1)</f>
        <v/>
      </c>
      <c r="X161" s="39" t="str">
        <f t="shared" ca="1" si="34"/>
        <v/>
      </c>
      <c r="Z161" s="29" t="str">
        <f>IF($R161="", "", DATE(YEAR(Calendar!$BA$5), MONTH($D161), DAY($D161)))</f>
        <v/>
      </c>
      <c r="AA161" s="36" t="str">
        <f t="shared" si="41"/>
        <v/>
      </c>
      <c r="AC161" s="39" t="str">
        <f>IF($Z161="", "", IF(COUNTIF($Z$11:$Z161, $Z161)&gt;5, "X", COUNTIF($Z$11:$Z161, $Z161)))</f>
        <v/>
      </c>
      <c r="AD161" s="39" t="str">
        <f t="shared" si="42"/>
        <v/>
      </c>
      <c r="AF161" s="29" t="str">
        <f t="shared" si="43"/>
        <v/>
      </c>
      <c r="AJ161" s="39" t="str">
        <f t="shared" si="44"/>
        <v/>
      </c>
    </row>
    <row r="162" spans="1:36" x14ac:dyDescent="0.25">
      <c r="A162" s="20"/>
      <c r="B162" s="251"/>
      <c r="C162" s="252"/>
      <c r="D162" s="253"/>
      <c r="E162" s="254"/>
      <c r="F162" s="20"/>
      <c r="G162" s="32" t="str">
        <f t="shared" ca="1" si="35"/>
        <v/>
      </c>
      <c r="H162" s="18" t="str">
        <f t="shared" si="36"/>
        <v/>
      </c>
      <c r="I162" s="20"/>
      <c r="J162" s="12">
        <v>159</v>
      </c>
      <c r="K162" s="15" t="str">
        <f t="shared" ca="1" si="30"/>
        <v/>
      </c>
      <c r="L162" s="90" t="str">
        <f t="shared" ca="1" si="31"/>
        <v/>
      </c>
      <c r="M162" s="43" t="str">
        <f t="shared" ca="1" si="32"/>
        <v/>
      </c>
      <c r="N162" s="18" t="str">
        <f t="shared" ca="1" si="33"/>
        <v/>
      </c>
      <c r="O162" s="20"/>
      <c r="Q162" s="39" t="str">
        <f t="shared" si="37"/>
        <v/>
      </c>
      <c r="R162" s="29" t="str">
        <f t="shared" si="38"/>
        <v/>
      </c>
      <c r="S162" s="36" t="str">
        <f t="shared" si="39"/>
        <v/>
      </c>
      <c r="T162" s="26" t="str">
        <f t="shared" si="40"/>
        <v/>
      </c>
      <c r="U162" s="39" t="str">
        <f ca="1">IF($G162="", "", COUNTIF($G$11:$G$1010, "&lt;"&amp;$G162)+1+COUNTIF($G$11:$G162, $G162)-1)</f>
        <v/>
      </c>
      <c r="X162" s="39" t="str">
        <f t="shared" ca="1" si="34"/>
        <v/>
      </c>
      <c r="Z162" s="29" t="str">
        <f>IF($R162="", "", DATE(YEAR(Calendar!$BA$5), MONTH($D162), DAY($D162)))</f>
        <v/>
      </c>
      <c r="AA162" s="36" t="str">
        <f t="shared" si="41"/>
        <v/>
      </c>
      <c r="AC162" s="39" t="str">
        <f>IF($Z162="", "", IF(COUNTIF($Z$11:$Z162, $Z162)&gt;5, "X", COUNTIF($Z$11:$Z162, $Z162)))</f>
        <v/>
      </c>
      <c r="AD162" s="39" t="str">
        <f t="shared" si="42"/>
        <v/>
      </c>
      <c r="AF162" s="29" t="str">
        <f t="shared" si="43"/>
        <v/>
      </c>
      <c r="AJ162" s="39" t="str">
        <f t="shared" si="44"/>
        <v/>
      </c>
    </row>
    <row r="163" spans="1:36" x14ac:dyDescent="0.25">
      <c r="A163" s="20"/>
      <c r="B163" s="251"/>
      <c r="C163" s="252"/>
      <c r="D163" s="253"/>
      <c r="E163" s="254"/>
      <c r="F163" s="20"/>
      <c r="G163" s="32" t="str">
        <f t="shared" ca="1" si="35"/>
        <v/>
      </c>
      <c r="H163" s="18" t="str">
        <f t="shared" si="36"/>
        <v/>
      </c>
      <c r="I163" s="20"/>
      <c r="J163" s="12">
        <v>160</v>
      </c>
      <c r="K163" s="15" t="str">
        <f t="shared" ca="1" si="30"/>
        <v/>
      </c>
      <c r="L163" s="90" t="str">
        <f t="shared" ca="1" si="31"/>
        <v/>
      </c>
      <c r="M163" s="43" t="str">
        <f t="shared" ca="1" si="32"/>
        <v/>
      </c>
      <c r="N163" s="18" t="str">
        <f t="shared" ca="1" si="33"/>
        <v/>
      </c>
      <c r="O163" s="20"/>
      <c r="Q163" s="39" t="str">
        <f t="shared" si="37"/>
        <v/>
      </c>
      <c r="R163" s="29" t="str">
        <f t="shared" si="38"/>
        <v/>
      </c>
      <c r="S163" s="36" t="str">
        <f t="shared" si="39"/>
        <v/>
      </c>
      <c r="T163" s="26" t="str">
        <f t="shared" si="40"/>
        <v/>
      </c>
      <c r="U163" s="39" t="str">
        <f ca="1">IF($G163="", "", COUNTIF($G$11:$G$1010, "&lt;"&amp;$G163)+1+COUNTIF($G$11:$G163, $G163)-1)</f>
        <v/>
      </c>
      <c r="X163" s="39" t="str">
        <f t="shared" ca="1" si="34"/>
        <v/>
      </c>
      <c r="Z163" s="29" t="str">
        <f>IF($R163="", "", DATE(YEAR(Calendar!$BA$5), MONTH($D163), DAY($D163)))</f>
        <v/>
      </c>
      <c r="AA163" s="36" t="str">
        <f t="shared" si="41"/>
        <v/>
      </c>
      <c r="AC163" s="39" t="str">
        <f>IF($Z163="", "", IF(COUNTIF($Z$11:$Z163, $Z163)&gt;5, "X", COUNTIF($Z$11:$Z163, $Z163)))</f>
        <v/>
      </c>
      <c r="AD163" s="39" t="str">
        <f t="shared" si="42"/>
        <v/>
      </c>
      <c r="AF163" s="29" t="str">
        <f t="shared" si="43"/>
        <v/>
      </c>
      <c r="AJ163" s="39" t="str">
        <f t="shared" si="44"/>
        <v/>
      </c>
    </row>
    <row r="164" spans="1:36" x14ac:dyDescent="0.25">
      <c r="A164" s="20"/>
      <c r="B164" s="251"/>
      <c r="C164" s="252"/>
      <c r="D164" s="253"/>
      <c r="E164" s="254"/>
      <c r="F164" s="20"/>
      <c r="G164" s="32" t="str">
        <f t="shared" ca="1" si="35"/>
        <v/>
      </c>
      <c r="H164" s="18" t="str">
        <f t="shared" si="36"/>
        <v/>
      </c>
      <c r="I164" s="20"/>
      <c r="J164" s="12">
        <v>161</v>
      </c>
      <c r="K164" s="15" t="str">
        <f t="shared" ca="1" si="30"/>
        <v/>
      </c>
      <c r="L164" s="90" t="str">
        <f t="shared" ca="1" si="31"/>
        <v/>
      </c>
      <c r="M164" s="43" t="str">
        <f t="shared" ca="1" si="32"/>
        <v/>
      </c>
      <c r="N164" s="18" t="str">
        <f t="shared" ca="1" si="33"/>
        <v/>
      </c>
      <c r="O164" s="20"/>
      <c r="Q164" s="39" t="str">
        <f t="shared" si="37"/>
        <v/>
      </c>
      <c r="R164" s="29" t="str">
        <f t="shared" si="38"/>
        <v/>
      </c>
      <c r="S164" s="36" t="str">
        <f t="shared" si="39"/>
        <v/>
      </c>
      <c r="T164" s="26" t="str">
        <f t="shared" si="40"/>
        <v/>
      </c>
      <c r="U164" s="39" t="str">
        <f ca="1">IF($G164="", "", COUNTIF($G$11:$G$1010, "&lt;"&amp;$G164)+1+COUNTIF($G$11:$G164, $G164)-1)</f>
        <v/>
      </c>
      <c r="X164" s="39" t="str">
        <f t="shared" ca="1" si="34"/>
        <v/>
      </c>
      <c r="Z164" s="29" t="str">
        <f>IF($R164="", "", DATE(YEAR(Calendar!$BA$5), MONTH($D164), DAY($D164)))</f>
        <v/>
      </c>
      <c r="AA164" s="36" t="str">
        <f t="shared" si="41"/>
        <v/>
      </c>
      <c r="AC164" s="39" t="str">
        <f>IF($Z164="", "", IF(COUNTIF($Z$11:$Z164, $Z164)&gt;5, "X", COUNTIF($Z$11:$Z164, $Z164)))</f>
        <v/>
      </c>
      <c r="AD164" s="39" t="str">
        <f t="shared" si="42"/>
        <v/>
      </c>
      <c r="AF164" s="29" t="str">
        <f t="shared" si="43"/>
        <v/>
      </c>
      <c r="AJ164" s="39" t="str">
        <f t="shared" si="44"/>
        <v/>
      </c>
    </row>
    <row r="165" spans="1:36" x14ac:dyDescent="0.25">
      <c r="A165" s="20"/>
      <c r="B165" s="251"/>
      <c r="C165" s="252"/>
      <c r="D165" s="253"/>
      <c r="E165" s="254"/>
      <c r="F165" s="20"/>
      <c r="G165" s="32" t="str">
        <f t="shared" ca="1" si="35"/>
        <v/>
      </c>
      <c r="H165" s="18" t="str">
        <f t="shared" si="36"/>
        <v/>
      </c>
      <c r="I165" s="20"/>
      <c r="J165" s="12">
        <v>162</v>
      </c>
      <c r="K165" s="15" t="str">
        <f t="shared" ca="1" si="30"/>
        <v/>
      </c>
      <c r="L165" s="90" t="str">
        <f t="shared" ca="1" si="31"/>
        <v/>
      </c>
      <c r="M165" s="43" t="str">
        <f t="shared" ca="1" si="32"/>
        <v/>
      </c>
      <c r="N165" s="18" t="str">
        <f t="shared" ca="1" si="33"/>
        <v/>
      </c>
      <c r="O165" s="20"/>
      <c r="Q165" s="39" t="str">
        <f t="shared" si="37"/>
        <v/>
      </c>
      <c r="R165" s="29" t="str">
        <f t="shared" si="38"/>
        <v/>
      </c>
      <c r="S165" s="36" t="str">
        <f t="shared" si="39"/>
        <v/>
      </c>
      <c r="T165" s="26" t="str">
        <f t="shared" si="40"/>
        <v/>
      </c>
      <c r="U165" s="39" t="str">
        <f ca="1">IF($G165="", "", COUNTIF($G$11:$G$1010, "&lt;"&amp;$G165)+1+COUNTIF($G$11:$G165, $G165)-1)</f>
        <v/>
      </c>
      <c r="X165" s="39" t="str">
        <f t="shared" ca="1" si="34"/>
        <v/>
      </c>
      <c r="Z165" s="29" t="str">
        <f>IF($R165="", "", DATE(YEAR(Calendar!$BA$5), MONTH($D165), DAY($D165)))</f>
        <v/>
      </c>
      <c r="AA165" s="36" t="str">
        <f t="shared" si="41"/>
        <v/>
      </c>
      <c r="AC165" s="39" t="str">
        <f>IF($Z165="", "", IF(COUNTIF($Z$11:$Z165, $Z165)&gt;5, "X", COUNTIF($Z$11:$Z165, $Z165)))</f>
        <v/>
      </c>
      <c r="AD165" s="39" t="str">
        <f t="shared" si="42"/>
        <v/>
      </c>
      <c r="AF165" s="29" t="str">
        <f t="shared" si="43"/>
        <v/>
      </c>
      <c r="AJ165" s="39" t="str">
        <f t="shared" si="44"/>
        <v/>
      </c>
    </row>
    <row r="166" spans="1:36" x14ac:dyDescent="0.25">
      <c r="A166" s="20"/>
      <c r="B166" s="251"/>
      <c r="C166" s="252"/>
      <c r="D166" s="253"/>
      <c r="E166" s="254"/>
      <c r="F166" s="20"/>
      <c r="G166" s="32" t="str">
        <f t="shared" ca="1" si="35"/>
        <v/>
      </c>
      <c r="H166" s="18" t="str">
        <f t="shared" si="36"/>
        <v/>
      </c>
      <c r="I166" s="20"/>
      <c r="J166" s="12">
        <v>163</v>
      </c>
      <c r="K166" s="15" t="str">
        <f t="shared" ca="1" si="30"/>
        <v/>
      </c>
      <c r="L166" s="90" t="str">
        <f t="shared" ca="1" si="31"/>
        <v/>
      </c>
      <c r="M166" s="43" t="str">
        <f t="shared" ca="1" si="32"/>
        <v/>
      </c>
      <c r="N166" s="18" t="str">
        <f t="shared" ca="1" si="33"/>
        <v/>
      </c>
      <c r="O166" s="20"/>
      <c r="Q166" s="39" t="str">
        <f t="shared" si="37"/>
        <v/>
      </c>
      <c r="R166" s="29" t="str">
        <f t="shared" si="38"/>
        <v/>
      </c>
      <c r="S166" s="36" t="str">
        <f t="shared" si="39"/>
        <v/>
      </c>
      <c r="T166" s="26" t="str">
        <f t="shared" si="40"/>
        <v/>
      </c>
      <c r="U166" s="39" t="str">
        <f ca="1">IF($G166="", "", COUNTIF($G$11:$G$1010, "&lt;"&amp;$G166)+1+COUNTIF($G$11:$G166, $G166)-1)</f>
        <v/>
      </c>
      <c r="X166" s="39" t="str">
        <f t="shared" ca="1" si="34"/>
        <v/>
      </c>
      <c r="Z166" s="29" t="str">
        <f>IF($R166="", "", DATE(YEAR(Calendar!$BA$5), MONTH($D166), DAY($D166)))</f>
        <v/>
      </c>
      <c r="AA166" s="36" t="str">
        <f t="shared" si="41"/>
        <v/>
      </c>
      <c r="AC166" s="39" t="str">
        <f>IF($Z166="", "", IF(COUNTIF($Z$11:$Z166, $Z166)&gt;5, "X", COUNTIF($Z$11:$Z166, $Z166)))</f>
        <v/>
      </c>
      <c r="AD166" s="39" t="str">
        <f t="shared" si="42"/>
        <v/>
      </c>
      <c r="AF166" s="29" t="str">
        <f t="shared" si="43"/>
        <v/>
      </c>
      <c r="AJ166" s="39" t="str">
        <f t="shared" si="44"/>
        <v/>
      </c>
    </row>
    <row r="167" spans="1:36" x14ac:dyDescent="0.25">
      <c r="A167" s="20"/>
      <c r="B167" s="251"/>
      <c r="C167" s="252"/>
      <c r="D167" s="253"/>
      <c r="E167" s="254"/>
      <c r="F167" s="20"/>
      <c r="G167" s="32" t="str">
        <f t="shared" ca="1" si="35"/>
        <v/>
      </c>
      <c r="H167" s="18" t="str">
        <f t="shared" si="36"/>
        <v/>
      </c>
      <c r="I167" s="20"/>
      <c r="J167" s="12">
        <v>164</v>
      </c>
      <c r="K167" s="15" t="str">
        <f t="shared" ca="1" si="30"/>
        <v/>
      </c>
      <c r="L167" s="90" t="str">
        <f t="shared" ca="1" si="31"/>
        <v/>
      </c>
      <c r="M167" s="43" t="str">
        <f t="shared" ca="1" si="32"/>
        <v/>
      </c>
      <c r="N167" s="18" t="str">
        <f t="shared" ca="1" si="33"/>
        <v/>
      </c>
      <c r="O167" s="20"/>
      <c r="Q167" s="39" t="str">
        <f t="shared" si="37"/>
        <v/>
      </c>
      <c r="R167" s="29" t="str">
        <f t="shared" si="38"/>
        <v/>
      </c>
      <c r="S167" s="36" t="str">
        <f t="shared" si="39"/>
        <v/>
      </c>
      <c r="T167" s="26" t="str">
        <f t="shared" si="40"/>
        <v/>
      </c>
      <c r="U167" s="39" t="str">
        <f ca="1">IF($G167="", "", COUNTIF($G$11:$G$1010, "&lt;"&amp;$G167)+1+COUNTIF($G$11:$G167, $G167)-1)</f>
        <v/>
      </c>
      <c r="X167" s="39" t="str">
        <f t="shared" ca="1" si="34"/>
        <v/>
      </c>
      <c r="Z167" s="29" t="str">
        <f>IF($R167="", "", DATE(YEAR(Calendar!$BA$5), MONTH($D167), DAY($D167)))</f>
        <v/>
      </c>
      <c r="AA167" s="36" t="str">
        <f t="shared" si="41"/>
        <v/>
      </c>
      <c r="AC167" s="39" t="str">
        <f>IF($Z167="", "", IF(COUNTIF($Z$11:$Z167, $Z167)&gt;5, "X", COUNTIF($Z$11:$Z167, $Z167)))</f>
        <v/>
      </c>
      <c r="AD167" s="39" t="str">
        <f t="shared" si="42"/>
        <v/>
      </c>
      <c r="AF167" s="29" t="str">
        <f t="shared" si="43"/>
        <v/>
      </c>
      <c r="AJ167" s="39" t="str">
        <f t="shared" si="44"/>
        <v/>
      </c>
    </row>
    <row r="168" spans="1:36" x14ac:dyDescent="0.25">
      <c r="A168" s="20"/>
      <c r="B168" s="251"/>
      <c r="C168" s="252"/>
      <c r="D168" s="253"/>
      <c r="E168" s="254"/>
      <c r="F168" s="20"/>
      <c r="G168" s="32" t="str">
        <f t="shared" ca="1" si="35"/>
        <v/>
      </c>
      <c r="H168" s="18" t="str">
        <f t="shared" si="36"/>
        <v/>
      </c>
      <c r="I168" s="20"/>
      <c r="J168" s="12">
        <v>165</v>
      </c>
      <c r="K168" s="15" t="str">
        <f t="shared" ca="1" si="30"/>
        <v/>
      </c>
      <c r="L168" s="90" t="str">
        <f t="shared" ca="1" si="31"/>
        <v/>
      </c>
      <c r="M168" s="43" t="str">
        <f t="shared" ca="1" si="32"/>
        <v/>
      </c>
      <c r="N168" s="18" t="str">
        <f t="shared" ca="1" si="33"/>
        <v/>
      </c>
      <c r="O168" s="20"/>
      <c r="Q168" s="39" t="str">
        <f t="shared" si="37"/>
        <v/>
      </c>
      <c r="R168" s="29" t="str">
        <f t="shared" si="38"/>
        <v/>
      </c>
      <c r="S168" s="36" t="str">
        <f t="shared" si="39"/>
        <v/>
      </c>
      <c r="T168" s="26" t="str">
        <f t="shared" si="40"/>
        <v/>
      </c>
      <c r="U168" s="39" t="str">
        <f ca="1">IF($G168="", "", COUNTIF($G$11:$G$1010, "&lt;"&amp;$G168)+1+COUNTIF($G$11:$G168, $G168)-1)</f>
        <v/>
      </c>
      <c r="X168" s="39" t="str">
        <f t="shared" ca="1" si="34"/>
        <v/>
      </c>
      <c r="Z168" s="29" t="str">
        <f>IF($R168="", "", DATE(YEAR(Calendar!$BA$5), MONTH($D168), DAY($D168)))</f>
        <v/>
      </c>
      <c r="AA168" s="36" t="str">
        <f t="shared" si="41"/>
        <v/>
      </c>
      <c r="AC168" s="39" t="str">
        <f>IF($Z168="", "", IF(COUNTIF($Z$11:$Z168, $Z168)&gt;5, "X", COUNTIF($Z$11:$Z168, $Z168)))</f>
        <v/>
      </c>
      <c r="AD168" s="39" t="str">
        <f t="shared" si="42"/>
        <v/>
      </c>
      <c r="AF168" s="29" t="str">
        <f t="shared" si="43"/>
        <v/>
      </c>
      <c r="AJ168" s="39" t="str">
        <f t="shared" si="44"/>
        <v/>
      </c>
    </row>
    <row r="169" spans="1:36" x14ac:dyDescent="0.25">
      <c r="A169" s="20"/>
      <c r="B169" s="251"/>
      <c r="C169" s="252"/>
      <c r="D169" s="253"/>
      <c r="E169" s="254"/>
      <c r="F169" s="20"/>
      <c r="G169" s="32" t="str">
        <f t="shared" ca="1" si="35"/>
        <v/>
      </c>
      <c r="H169" s="18" t="str">
        <f t="shared" si="36"/>
        <v/>
      </c>
      <c r="I169" s="20"/>
      <c r="J169" s="12">
        <v>166</v>
      </c>
      <c r="K169" s="15" t="str">
        <f t="shared" ca="1" si="30"/>
        <v/>
      </c>
      <c r="L169" s="90" t="str">
        <f t="shared" ca="1" si="31"/>
        <v/>
      </c>
      <c r="M169" s="43" t="str">
        <f t="shared" ca="1" si="32"/>
        <v/>
      </c>
      <c r="N169" s="18" t="str">
        <f t="shared" ca="1" si="33"/>
        <v/>
      </c>
      <c r="O169" s="20"/>
      <c r="Q169" s="39" t="str">
        <f t="shared" si="37"/>
        <v/>
      </c>
      <c r="R169" s="29" t="str">
        <f t="shared" si="38"/>
        <v/>
      </c>
      <c r="S169" s="36" t="str">
        <f t="shared" si="39"/>
        <v/>
      </c>
      <c r="T169" s="26" t="str">
        <f t="shared" si="40"/>
        <v/>
      </c>
      <c r="U169" s="39" t="str">
        <f ca="1">IF($G169="", "", COUNTIF($G$11:$G$1010, "&lt;"&amp;$G169)+1+COUNTIF($G$11:$G169, $G169)-1)</f>
        <v/>
      </c>
      <c r="X169" s="39" t="str">
        <f t="shared" ca="1" si="34"/>
        <v/>
      </c>
      <c r="Z169" s="29" t="str">
        <f>IF($R169="", "", DATE(YEAR(Calendar!$BA$5), MONTH($D169), DAY($D169)))</f>
        <v/>
      </c>
      <c r="AA169" s="36" t="str">
        <f t="shared" si="41"/>
        <v/>
      </c>
      <c r="AC169" s="39" t="str">
        <f>IF($Z169="", "", IF(COUNTIF($Z$11:$Z169, $Z169)&gt;5, "X", COUNTIF($Z$11:$Z169, $Z169)))</f>
        <v/>
      </c>
      <c r="AD169" s="39" t="str">
        <f t="shared" si="42"/>
        <v/>
      </c>
      <c r="AF169" s="29" t="str">
        <f t="shared" si="43"/>
        <v/>
      </c>
      <c r="AJ169" s="39" t="str">
        <f t="shared" si="44"/>
        <v/>
      </c>
    </row>
    <row r="170" spans="1:36" x14ac:dyDescent="0.25">
      <c r="A170" s="20"/>
      <c r="B170" s="251"/>
      <c r="C170" s="252"/>
      <c r="D170" s="253"/>
      <c r="E170" s="254"/>
      <c r="F170" s="20"/>
      <c r="G170" s="32" t="str">
        <f t="shared" ca="1" si="35"/>
        <v/>
      </c>
      <c r="H170" s="18" t="str">
        <f t="shared" si="36"/>
        <v/>
      </c>
      <c r="I170" s="20"/>
      <c r="J170" s="12">
        <v>167</v>
      </c>
      <c r="K170" s="15" t="str">
        <f t="shared" ca="1" si="30"/>
        <v/>
      </c>
      <c r="L170" s="90" t="str">
        <f t="shared" ca="1" si="31"/>
        <v/>
      </c>
      <c r="M170" s="43" t="str">
        <f t="shared" ca="1" si="32"/>
        <v/>
      </c>
      <c r="N170" s="18" t="str">
        <f t="shared" ca="1" si="33"/>
        <v/>
      </c>
      <c r="O170" s="20"/>
      <c r="Q170" s="39" t="str">
        <f t="shared" si="37"/>
        <v/>
      </c>
      <c r="R170" s="29" t="str">
        <f t="shared" si="38"/>
        <v/>
      </c>
      <c r="S170" s="36" t="str">
        <f t="shared" si="39"/>
        <v/>
      </c>
      <c r="T170" s="26" t="str">
        <f t="shared" si="40"/>
        <v/>
      </c>
      <c r="U170" s="39" t="str">
        <f ca="1">IF($G170="", "", COUNTIF($G$11:$G$1010, "&lt;"&amp;$G170)+1+COUNTIF($G$11:$G170, $G170)-1)</f>
        <v/>
      </c>
      <c r="X170" s="39" t="str">
        <f t="shared" ca="1" si="34"/>
        <v/>
      </c>
      <c r="Z170" s="29" t="str">
        <f>IF($R170="", "", DATE(YEAR(Calendar!$BA$5), MONTH($D170), DAY($D170)))</f>
        <v/>
      </c>
      <c r="AA170" s="36" t="str">
        <f t="shared" si="41"/>
        <v/>
      </c>
      <c r="AC170" s="39" t="str">
        <f>IF($Z170="", "", IF(COUNTIF($Z$11:$Z170, $Z170)&gt;5, "X", COUNTIF($Z$11:$Z170, $Z170)))</f>
        <v/>
      </c>
      <c r="AD170" s="39" t="str">
        <f t="shared" si="42"/>
        <v/>
      </c>
      <c r="AF170" s="29" t="str">
        <f t="shared" si="43"/>
        <v/>
      </c>
      <c r="AJ170" s="39" t="str">
        <f t="shared" si="44"/>
        <v/>
      </c>
    </row>
    <row r="171" spans="1:36" x14ac:dyDescent="0.25">
      <c r="A171" s="20"/>
      <c r="B171" s="251"/>
      <c r="C171" s="252"/>
      <c r="D171" s="253"/>
      <c r="E171" s="254"/>
      <c r="F171" s="20"/>
      <c r="G171" s="32" t="str">
        <f t="shared" ca="1" si="35"/>
        <v/>
      </c>
      <c r="H171" s="18" t="str">
        <f t="shared" si="36"/>
        <v/>
      </c>
      <c r="I171" s="20"/>
      <c r="J171" s="12">
        <v>168</v>
      </c>
      <c r="K171" s="15" t="str">
        <f t="shared" ca="1" si="30"/>
        <v/>
      </c>
      <c r="L171" s="90" t="str">
        <f t="shared" ca="1" si="31"/>
        <v/>
      </c>
      <c r="M171" s="43" t="str">
        <f t="shared" ca="1" si="32"/>
        <v/>
      </c>
      <c r="N171" s="18" t="str">
        <f t="shared" ca="1" si="33"/>
        <v/>
      </c>
      <c r="O171" s="20"/>
      <c r="Q171" s="39" t="str">
        <f t="shared" si="37"/>
        <v/>
      </c>
      <c r="R171" s="29" t="str">
        <f t="shared" si="38"/>
        <v/>
      </c>
      <c r="S171" s="36" t="str">
        <f t="shared" si="39"/>
        <v/>
      </c>
      <c r="T171" s="26" t="str">
        <f t="shared" si="40"/>
        <v/>
      </c>
      <c r="U171" s="39" t="str">
        <f ca="1">IF($G171="", "", COUNTIF($G$11:$G$1010, "&lt;"&amp;$G171)+1+COUNTIF($G$11:$G171, $G171)-1)</f>
        <v/>
      </c>
      <c r="X171" s="39" t="str">
        <f t="shared" ca="1" si="34"/>
        <v/>
      </c>
      <c r="Z171" s="29" t="str">
        <f>IF($R171="", "", DATE(YEAR(Calendar!$BA$5), MONTH($D171), DAY($D171)))</f>
        <v/>
      </c>
      <c r="AA171" s="36" t="str">
        <f t="shared" si="41"/>
        <v/>
      </c>
      <c r="AC171" s="39" t="str">
        <f>IF($Z171="", "", IF(COUNTIF($Z$11:$Z171, $Z171)&gt;5, "X", COUNTIF($Z$11:$Z171, $Z171)))</f>
        <v/>
      </c>
      <c r="AD171" s="39" t="str">
        <f t="shared" si="42"/>
        <v/>
      </c>
      <c r="AF171" s="29" t="str">
        <f t="shared" si="43"/>
        <v/>
      </c>
      <c r="AJ171" s="39" t="str">
        <f t="shared" si="44"/>
        <v/>
      </c>
    </row>
    <row r="172" spans="1:36" x14ac:dyDescent="0.25">
      <c r="A172" s="20"/>
      <c r="B172" s="251"/>
      <c r="C172" s="252"/>
      <c r="D172" s="253"/>
      <c r="E172" s="254"/>
      <c r="F172" s="20"/>
      <c r="G172" s="32" t="str">
        <f t="shared" ca="1" si="35"/>
        <v/>
      </c>
      <c r="H172" s="18" t="str">
        <f t="shared" si="36"/>
        <v/>
      </c>
      <c r="I172" s="20"/>
      <c r="J172" s="12">
        <v>169</v>
      </c>
      <c r="K172" s="15" t="str">
        <f t="shared" ca="1" si="30"/>
        <v/>
      </c>
      <c r="L172" s="90" t="str">
        <f t="shared" ca="1" si="31"/>
        <v/>
      </c>
      <c r="M172" s="43" t="str">
        <f t="shared" ca="1" si="32"/>
        <v/>
      </c>
      <c r="N172" s="18" t="str">
        <f t="shared" ca="1" si="33"/>
        <v/>
      </c>
      <c r="O172" s="20"/>
      <c r="Q172" s="39" t="str">
        <f t="shared" si="37"/>
        <v/>
      </c>
      <c r="R172" s="29" t="str">
        <f t="shared" si="38"/>
        <v/>
      </c>
      <c r="S172" s="36" t="str">
        <f t="shared" si="39"/>
        <v/>
      </c>
      <c r="T172" s="26" t="str">
        <f t="shared" si="40"/>
        <v/>
      </c>
      <c r="U172" s="39" t="str">
        <f ca="1">IF($G172="", "", COUNTIF($G$11:$G$1010, "&lt;"&amp;$G172)+1+COUNTIF($G$11:$G172, $G172)-1)</f>
        <v/>
      </c>
      <c r="X172" s="39" t="str">
        <f t="shared" ca="1" si="34"/>
        <v/>
      </c>
      <c r="Z172" s="29" t="str">
        <f>IF($R172="", "", DATE(YEAR(Calendar!$BA$5), MONTH($D172), DAY($D172)))</f>
        <v/>
      </c>
      <c r="AA172" s="36" t="str">
        <f t="shared" si="41"/>
        <v/>
      </c>
      <c r="AC172" s="39" t="str">
        <f>IF($Z172="", "", IF(COUNTIF($Z$11:$Z172, $Z172)&gt;5, "X", COUNTIF($Z$11:$Z172, $Z172)))</f>
        <v/>
      </c>
      <c r="AD172" s="39" t="str">
        <f t="shared" si="42"/>
        <v/>
      </c>
      <c r="AF172" s="29" t="str">
        <f t="shared" si="43"/>
        <v/>
      </c>
      <c r="AJ172" s="39" t="str">
        <f t="shared" si="44"/>
        <v/>
      </c>
    </row>
    <row r="173" spans="1:36" x14ac:dyDescent="0.25">
      <c r="A173" s="20"/>
      <c r="B173" s="251"/>
      <c r="C173" s="252"/>
      <c r="D173" s="253"/>
      <c r="E173" s="254"/>
      <c r="F173" s="20"/>
      <c r="G173" s="32" t="str">
        <f t="shared" ca="1" si="35"/>
        <v/>
      </c>
      <c r="H173" s="18" t="str">
        <f t="shared" si="36"/>
        <v/>
      </c>
      <c r="I173" s="20"/>
      <c r="J173" s="12">
        <v>170</v>
      </c>
      <c r="K173" s="15" t="str">
        <f t="shared" ca="1" si="30"/>
        <v/>
      </c>
      <c r="L173" s="90" t="str">
        <f t="shared" ca="1" si="31"/>
        <v/>
      </c>
      <c r="M173" s="43" t="str">
        <f t="shared" ca="1" si="32"/>
        <v/>
      </c>
      <c r="N173" s="18" t="str">
        <f t="shared" ca="1" si="33"/>
        <v/>
      </c>
      <c r="O173" s="20"/>
      <c r="Q173" s="39" t="str">
        <f t="shared" si="37"/>
        <v/>
      </c>
      <c r="R173" s="29" t="str">
        <f t="shared" si="38"/>
        <v/>
      </c>
      <c r="S173" s="36" t="str">
        <f t="shared" si="39"/>
        <v/>
      </c>
      <c r="T173" s="26" t="str">
        <f t="shared" si="40"/>
        <v/>
      </c>
      <c r="U173" s="39" t="str">
        <f ca="1">IF($G173="", "", COUNTIF($G$11:$G$1010, "&lt;"&amp;$G173)+1+COUNTIF($G$11:$G173, $G173)-1)</f>
        <v/>
      </c>
      <c r="X173" s="39" t="str">
        <f t="shared" ca="1" si="34"/>
        <v/>
      </c>
      <c r="Z173" s="29" t="str">
        <f>IF($R173="", "", DATE(YEAR(Calendar!$BA$5), MONTH($D173), DAY($D173)))</f>
        <v/>
      </c>
      <c r="AA173" s="36" t="str">
        <f t="shared" si="41"/>
        <v/>
      </c>
      <c r="AC173" s="39" t="str">
        <f>IF($Z173="", "", IF(COUNTIF($Z$11:$Z173, $Z173)&gt;5, "X", COUNTIF($Z$11:$Z173, $Z173)))</f>
        <v/>
      </c>
      <c r="AD173" s="39" t="str">
        <f t="shared" si="42"/>
        <v/>
      </c>
      <c r="AF173" s="29" t="str">
        <f t="shared" si="43"/>
        <v/>
      </c>
      <c r="AJ173" s="39" t="str">
        <f t="shared" si="44"/>
        <v/>
      </c>
    </row>
    <row r="174" spans="1:36" x14ac:dyDescent="0.25">
      <c r="A174" s="20"/>
      <c r="B174" s="251"/>
      <c r="C174" s="252"/>
      <c r="D174" s="253"/>
      <c r="E174" s="254"/>
      <c r="F174" s="20"/>
      <c r="G174" s="32" t="str">
        <f t="shared" ca="1" si="35"/>
        <v/>
      </c>
      <c r="H174" s="18" t="str">
        <f t="shared" si="36"/>
        <v/>
      </c>
      <c r="I174" s="20"/>
      <c r="J174" s="12">
        <v>171</v>
      </c>
      <c r="K174" s="15" t="str">
        <f t="shared" ca="1" si="30"/>
        <v/>
      </c>
      <c r="L174" s="90" t="str">
        <f t="shared" ca="1" si="31"/>
        <v/>
      </c>
      <c r="M174" s="43" t="str">
        <f t="shared" ca="1" si="32"/>
        <v/>
      </c>
      <c r="N174" s="18" t="str">
        <f t="shared" ca="1" si="33"/>
        <v/>
      </c>
      <c r="O174" s="20"/>
      <c r="Q174" s="39" t="str">
        <f t="shared" si="37"/>
        <v/>
      </c>
      <c r="R174" s="29" t="str">
        <f t="shared" si="38"/>
        <v/>
      </c>
      <c r="S174" s="36" t="str">
        <f t="shared" si="39"/>
        <v/>
      </c>
      <c r="T174" s="26" t="str">
        <f t="shared" si="40"/>
        <v/>
      </c>
      <c r="U174" s="39" t="str">
        <f ca="1">IF($G174="", "", COUNTIF($G$11:$G$1010, "&lt;"&amp;$G174)+1+COUNTIF($G$11:$G174, $G174)-1)</f>
        <v/>
      </c>
      <c r="X174" s="39" t="str">
        <f t="shared" ca="1" si="34"/>
        <v/>
      </c>
      <c r="Z174" s="29" t="str">
        <f>IF($R174="", "", DATE(YEAR(Calendar!$BA$5), MONTH($D174), DAY($D174)))</f>
        <v/>
      </c>
      <c r="AA174" s="36" t="str">
        <f t="shared" si="41"/>
        <v/>
      </c>
      <c r="AC174" s="39" t="str">
        <f>IF($Z174="", "", IF(COUNTIF($Z$11:$Z174, $Z174)&gt;5, "X", COUNTIF($Z$11:$Z174, $Z174)))</f>
        <v/>
      </c>
      <c r="AD174" s="39" t="str">
        <f t="shared" si="42"/>
        <v/>
      </c>
      <c r="AF174" s="29" t="str">
        <f t="shared" si="43"/>
        <v/>
      </c>
      <c r="AJ174" s="39" t="str">
        <f t="shared" si="44"/>
        <v/>
      </c>
    </row>
    <row r="175" spans="1:36" x14ac:dyDescent="0.25">
      <c r="A175" s="20"/>
      <c r="B175" s="251"/>
      <c r="C175" s="252"/>
      <c r="D175" s="253"/>
      <c r="E175" s="254"/>
      <c r="F175" s="20"/>
      <c r="G175" s="32" t="str">
        <f t="shared" ca="1" si="35"/>
        <v/>
      </c>
      <c r="H175" s="18" t="str">
        <f t="shared" si="36"/>
        <v/>
      </c>
      <c r="I175" s="20"/>
      <c r="J175" s="12">
        <v>172</v>
      </c>
      <c r="K175" s="15" t="str">
        <f t="shared" ca="1" si="30"/>
        <v/>
      </c>
      <c r="L175" s="90" t="str">
        <f t="shared" ca="1" si="31"/>
        <v/>
      </c>
      <c r="M175" s="43" t="str">
        <f t="shared" ca="1" si="32"/>
        <v/>
      </c>
      <c r="N175" s="18" t="str">
        <f t="shared" ca="1" si="33"/>
        <v/>
      </c>
      <c r="O175" s="20"/>
      <c r="Q175" s="39" t="str">
        <f t="shared" si="37"/>
        <v/>
      </c>
      <c r="R175" s="29" t="str">
        <f t="shared" si="38"/>
        <v/>
      </c>
      <c r="S175" s="36" t="str">
        <f t="shared" si="39"/>
        <v/>
      </c>
      <c r="T175" s="26" t="str">
        <f t="shared" si="40"/>
        <v/>
      </c>
      <c r="U175" s="39" t="str">
        <f ca="1">IF($G175="", "", COUNTIF($G$11:$G$1010, "&lt;"&amp;$G175)+1+COUNTIF($G$11:$G175, $G175)-1)</f>
        <v/>
      </c>
      <c r="X175" s="39" t="str">
        <f t="shared" ca="1" si="34"/>
        <v/>
      </c>
      <c r="Z175" s="29" t="str">
        <f>IF($R175="", "", DATE(YEAR(Calendar!$BA$5), MONTH($D175), DAY($D175)))</f>
        <v/>
      </c>
      <c r="AA175" s="36" t="str">
        <f t="shared" si="41"/>
        <v/>
      </c>
      <c r="AC175" s="39" t="str">
        <f>IF($Z175="", "", IF(COUNTIF($Z$11:$Z175, $Z175)&gt;5, "X", COUNTIF($Z$11:$Z175, $Z175)))</f>
        <v/>
      </c>
      <c r="AD175" s="39" t="str">
        <f t="shared" si="42"/>
        <v/>
      </c>
      <c r="AF175" s="29" t="str">
        <f t="shared" si="43"/>
        <v/>
      </c>
      <c r="AJ175" s="39" t="str">
        <f t="shared" si="44"/>
        <v/>
      </c>
    </row>
    <row r="176" spans="1:36" x14ac:dyDescent="0.25">
      <c r="A176" s="20"/>
      <c r="B176" s="251"/>
      <c r="C176" s="252"/>
      <c r="D176" s="253"/>
      <c r="E176" s="254"/>
      <c r="F176" s="20"/>
      <c r="G176" s="32" t="str">
        <f t="shared" ca="1" si="35"/>
        <v/>
      </c>
      <c r="H176" s="18" t="str">
        <f t="shared" si="36"/>
        <v/>
      </c>
      <c r="I176" s="20"/>
      <c r="J176" s="12">
        <v>173</v>
      </c>
      <c r="K176" s="15" t="str">
        <f t="shared" ca="1" si="30"/>
        <v/>
      </c>
      <c r="L176" s="90" t="str">
        <f t="shared" ca="1" si="31"/>
        <v/>
      </c>
      <c r="M176" s="43" t="str">
        <f t="shared" ca="1" si="32"/>
        <v/>
      </c>
      <c r="N176" s="18" t="str">
        <f t="shared" ca="1" si="33"/>
        <v/>
      </c>
      <c r="O176" s="20"/>
      <c r="Q176" s="39" t="str">
        <f t="shared" si="37"/>
        <v/>
      </c>
      <c r="R176" s="29" t="str">
        <f t="shared" si="38"/>
        <v/>
      </c>
      <c r="S176" s="36" t="str">
        <f t="shared" si="39"/>
        <v/>
      </c>
      <c r="T176" s="26" t="str">
        <f t="shared" si="40"/>
        <v/>
      </c>
      <c r="U176" s="39" t="str">
        <f ca="1">IF($G176="", "", COUNTIF($G$11:$G$1010, "&lt;"&amp;$G176)+1+COUNTIF($G$11:$G176, $G176)-1)</f>
        <v/>
      </c>
      <c r="X176" s="39" t="str">
        <f t="shared" ca="1" si="34"/>
        <v/>
      </c>
      <c r="Z176" s="29" t="str">
        <f>IF($R176="", "", DATE(YEAR(Calendar!$BA$5), MONTH($D176), DAY($D176)))</f>
        <v/>
      </c>
      <c r="AA176" s="36" t="str">
        <f t="shared" si="41"/>
        <v/>
      </c>
      <c r="AC176" s="39" t="str">
        <f>IF($Z176="", "", IF(COUNTIF($Z$11:$Z176, $Z176)&gt;5, "X", COUNTIF($Z$11:$Z176, $Z176)))</f>
        <v/>
      </c>
      <c r="AD176" s="39" t="str">
        <f t="shared" si="42"/>
        <v/>
      </c>
      <c r="AF176" s="29" t="str">
        <f t="shared" si="43"/>
        <v/>
      </c>
      <c r="AJ176" s="39" t="str">
        <f t="shared" si="44"/>
        <v/>
      </c>
    </row>
    <row r="177" spans="1:36" x14ac:dyDescent="0.25">
      <c r="A177" s="20"/>
      <c r="B177" s="251"/>
      <c r="C177" s="252"/>
      <c r="D177" s="253"/>
      <c r="E177" s="254"/>
      <c r="F177" s="20"/>
      <c r="G177" s="32" t="str">
        <f t="shared" ca="1" si="35"/>
        <v/>
      </c>
      <c r="H177" s="18" t="str">
        <f t="shared" si="36"/>
        <v/>
      </c>
      <c r="I177" s="20"/>
      <c r="J177" s="12">
        <v>174</v>
      </c>
      <c r="K177" s="15" t="str">
        <f t="shared" ca="1" si="30"/>
        <v/>
      </c>
      <c r="L177" s="90" t="str">
        <f t="shared" ca="1" si="31"/>
        <v/>
      </c>
      <c r="M177" s="43" t="str">
        <f t="shared" ca="1" si="32"/>
        <v/>
      </c>
      <c r="N177" s="18" t="str">
        <f t="shared" ca="1" si="33"/>
        <v/>
      </c>
      <c r="O177" s="20"/>
      <c r="Q177" s="39" t="str">
        <f t="shared" si="37"/>
        <v/>
      </c>
      <c r="R177" s="29" t="str">
        <f t="shared" si="38"/>
        <v/>
      </c>
      <c r="S177" s="36" t="str">
        <f t="shared" si="39"/>
        <v/>
      </c>
      <c r="T177" s="26" t="str">
        <f t="shared" si="40"/>
        <v/>
      </c>
      <c r="U177" s="39" t="str">
        <f ca="1">IF($G177="", "", COUNTIF($G$11:$G$1010, "&lt;"&amp;$G177)+1+COUNTIF($G$11:$G177, $G177)-1)</f>
        <v/>
      </c>
      <c r="X177" s="39" t="str">
        <f t="shared" ca="1" si="34"/>
        <v/>
      </c>
      <c r="Z177" s="29" t="str">
        <f>IF($R177="", "", DATE(YEAR(Calendar!$BA$5), MONTH($D177), DAY($D177)))</f>
        <v/>
      </c>
      <c r="AA177" s="36" t="str">
        <f t="shared" si="41"/>
        <v/>
      </c>
      <c r="AC177" s="39" t="str">
        <f>IF($Z177="", "", IF(COUNTIF($Z$11:$Z177, $Z177)&gt;5, "X", COUNTIF($Z$11:$Z177, $Z177)))</f>
        <v/>
      </c>
      <c r="AD177" s="39" t="str">
        <f t="shared" si="42"/>
        <v/>
      </c>
      <c r="AF177" s="29" t="str">
        <f t="shared" si="43"/>
        <v/>
      </c>
      <c r="AJ177" s="39" t="str">
        <f t="shared" si="44"/>
        <v/>
      </c>
    </row>
    <row r="178" spans="1:36" x14ac:dyDescent="0.25">
      <c r="A178" s="20"/>
      <c r="B178" s="251"/>
      <c r="C178" s="252"/>
      <c r="D178" s="253"/>
      <c r="E178" s="254"/>
      <c r="F178" s="20"/>
      <c r="G178" s="32" t="str">
        <f t="shared" ca="1" si="35"/>
        <v/>
      </c>
      <c r="H178" s="18" t="str">
        <f t="shared" si="36"/>
        <v/>
      </c>
      <c r="I178" s="20"/>
      <c r="J178" s="12">
        <v>175</v>
      </c>
      <c r="K178" s="15" t="str">
        <f t="shared" ca="1" si="30"/>
        <v/>
      </c>
      <c r="L178" s="90" t="str">
        <f t="shared" ca="1" si="31"/>
        <v/>
      </c>
      <c r="M178" s="43" t="str">
        <f t="shared" ca="1" si="32"/>
        <v/>
      </c>
      <c r="N178" s="18" t="str">
        <f t="shared" ca="1" si="33"/>
        <v/>
      </c>
      <c r="O178" s="20"/>
      <c r="Q178" s="39" t="str">
        <f t="shared" si="37"/>
        <v/>
      </c>
      <c r="R178" s="29" t="str">
        <f t="shared" si="38"/>
        <v/>
      </c>
      <c r="S178" s="36" t="str">
        <f t="shared" si="39"/>
        <v/>
      </c>
      <c r="T178" s="26" t="str">
        <f t="shared" si="40"/>
        <v/>
      </c>
      <c r="U178" s="39" t="str">
        <f ca="1">IF($G178="", "", COUNTIF($G$11:$G$1010, "&lt;"&amp;$G178)+1+COUNTIF($G$11:$G178, $G178)-1)</f>
        <v/>
      </c>
      <c r="X178" s="39" t="str">
        <f t="shared" ca="1" si="34"/>
        <v/>
      </c>
      <c r="Z178" s="29" t="str">
        <f>IF($R178="", "", DATE(YEAR(Calendar!$BA$5), MONTH($D178), DAY($D178)))</f>
        <v/>
      </c>
      <c r="AA178" s="36" t="str">
        <f t="shared" si="41"/>
        <v/>
      </c>
      <c r="AC178" s="39" t="str">
        <f>IF($Z178="", "", IF(COUNTIF($Z$11:$Z178, $Z178)&gt;5, "X", COUNTIF($Z$11:$Z178, $Z178)))</f>
        <v/>
      </c>
      <c r="AD178" s="39" t="str">
        <f t="shared" si="42"/>
        <v/>
      </c>
      <c r="AF178" s="29" t="str">
        <f t="shared" si="43"/>
        <v/>
      </c>
      <c r="AJ178" s="39" t="str">
        <f t="shared" si="44"/>
        <v/>
      </c>
    </row>
    <row r="179" spans="1:36" x14ac:dyDescent="0.25">
      <c r="A179" s="20"/>
      <c r="B179" s="251"/>
      <c r="C179" s="252"/>
      <c r="D179" s="253"/>
      <c r="E179" s="254"/>
      <c r="F179" s="20"/>
      <c r="G179" s="32" t="str">
        <f t="shared" ca="1" si="35"/>
        <v/>
      </c>
      <c r="H179" s="18" t="str">
        <f t="shared" si="36"/>
        <v/>
      </c>
      <c r="I179" s="20"/>
      <c r="J179" s="12">
        <v>176</v>
      </c>
      <c r="K179" s="15" t="str">
        <f t="shared" ca="1" si="30"/>
        <v/>
      </c>
      <c r="L179" s="90" t="str">
        <f t="shared" ca="1" si="31"/>
        <v/>
      </c>
      <c r="M179" s="43" t="str">
        <f t="shared" ca="1" si="32"/>
        <v/>
      </c>
      <c r="N179" s="18" t="str">
        <f t="shared" ca="1" si="33"/>
        <v/>
      </c>
      <c r="O179" s="20"/>
      <c r="Q179" s="39" t="str">
        <f t="shared" si="37"/>
        <v/>
      </c>
      <c r="R179" s="29" t="str">
        <f t="shared" si="38"/>
        <v/>
      </c>
      <c r="S179" s="36" t="str">
        <f t="shared" si="39"/>
        <v/>
      </c>
      <c r="T179" s="26" t="str">
        <f t="shared" si="40"/>
        <v/>
      </c>
      <c r="U179" s="39" t="str">
        <f ca="1">IF($G179="", "", COUNTIF($G$11:$G$1010, "&lt;"&amp;$G179)+1+COUNTIF($G$11:$G179, $G179)-1)</f>
        <v/>
      </c>
      <c r="X179" s="39" t="str">
        <f t="shared" ca="1" si="34"/>
        <v/>
      </c>
      <c r="Z179" s="29" t="str">
        <f>IF($R179="", "", DATE(YEAR(Calendar!$BA$5), MONTH($D179), DAY($D179)))</f>
        <v/>
      </c>
      <c r="AA179" s="36" t="str">
        <f t="shared" si="41"/>
        <v/>
      </c>
      <c r="AC179" s="39" t="str">
        <f>IF($Z179="", "", IF(COUNTIF($Z$11:$Z179, $Z179)&gt;5, "X", COUNTIF($Z$11:$Z179, $Z179)))</f>
        <v/>
      </c>
      <c r="AD179" s="39" t="str">
        <f t="shared" si="42"/>
        <v/>
      </c>
      <c r="AF179" s="29" t="str">
        <f t="shared" si="43"/>
        <v/>
      </c>
      <c r="AJ179" s="39" t="str">
        <f t="shared" si="44"/>
        <v/>
      </c>
    </row>
    <row r="180" spans="1:36" x14ac:dyDescent="0.25">
      <c r="A180" s="20"/>
      <c r="B180" s="251"/>
      <c r="C180" s="252"/>
      <c r="D180" s="253"/>
      <c r="E180" s="254"/>
      <c r="F180" s="20"/>
      <c r="G180" s="32" t="str">
        <f t="shared" ca="1" si="35"/>
        <v/>
      </c>
      <c r="H180" s="18" t="str">
        <f t="shared" si="36"/>
        <v/>
      </c>
      <c r="I180" s="20"/>
      <c r="J180" s="12">
        <v>177</v>
      </c>
      <c r="K180" s="15" t="str">
        <f t="shared" ca="1" si="30"/>
        <v/>
      </c>
      <c r="L180" s="90" t="str">
        <f t="shared" ca="1" si="31"/>
        <v/>
      </c>
      <c r="M180" s="43" t="str">
        <f t="shared" ca="1" si="32"/>
        <v/>
      </c>
      <c r="N180" s="18" t="str">
        <f t="shared" ca="1" si="33"/>
        <v/>
      </c>
      <c r="O180" s="20"/>
      <c r="Q180" s="39" t="str">
        <f t="shared" si="37"/>
        <v/>
      </c>
      <c r="R180" s="29" t="str">
        <f t="shared" si="38"/>
        <v/>
      </c>
      <c r="S180" s="36" t="str">
        <f t="shared" si="39"/>
        <v/>
      </c>
      <c r="T180" s="26" t="str">
        <f t="shared" si="40"/>
        <v/>
      </c>
      <c r="U180" s="39" t="str">
        <f ca="1">IF($G180="", "", COUNTIF($G$11:$G$1010, "&lt;"&amp;$G180)+1+COUNTIF($G$11:$G180, $G180)-1)</f>
        <v/>
      </c>
      <c r="X180" s="39" t="str">
        <f t="shared" ca="1" si="34"/>
        <v/>
      </c>
      <c r="Z180" s="29" t="str">
        <f>IF($R180="", "", DATE(YEAR(Calendar!$BA$5), MONTH($D180), DAY($D180)))</f>
        <v/>
      </c>
      <c r="AA180" s="36" t="str">
        <f t="shared" si="41"/>
        <v/>
      </c>
      <c r="AC180" s="39" t="str">
        <f>IF($Z180="", "", IF(COUNTIF($Z$11:$Z180, $Z180)&gt;5, "X", COUNTIF($Z$11:$Z180, $Z180)))</f>
        <v/>
      </c>
      <c r="AD180" s="39" t="str">
        <f t="shared" si="42"/>
        <v/>
      </c>
      <c r="AF180" s="29" t="str">
        <f t="shared" si="43"/>
        <v/>
      </c>
      <c r="AJ180" s="39" t="str">
        <f t="shared" si="44"/>
        <v/>
      </c>
    </row>
    <row r="181" spans="1:36" x14ac:dyDescent="0.25">
      <c r="A181" s="20"/>
      <c r="B181" s="251"/>
      <c r="C181" s="252"/>
      <c r="D181" s="253"/>
      <c r="E181" s="254"/>
      <c r="F181" s="20"/>
      <c r="G181" s="32" t="str">
        <f t="shared" ca="1" si="35"/>
        <v/>
      </c>
      <c r="H181" s="18" t="str">
        <f t="shared" si="36"/>
        <v/>
      </c>
      <c r="I181" s="20"/>
      <c r="J181" s="12">
        <v>178</v>
      </c>
      <c r="K181" s="15" t="str">
        <f t="shared" ca="1" si="30"/>
        <v/>
      </c>
      <c r="L181" s="90" t="str">
        <f t="shared" ca="1" si="31"/>
        <v/>
      </c>
      <c r="M181" s="43" t="str">
        <f t="shared" ca="1" si="32"/>
        <v/>
      </c>
      <c r="N181" s="18" t="str">
        <f t="shared" ca="1" si="33"/>
        <v/>
      </c>
      <c r="O181" s="20"/>
      <c r="Q181" s="39" t="str">
        <f t="shared" si="37"/>
        <v/>
      </c>
      <c r="R181" s="29" t="str">
        <f t="shared" si="38"/>
        <v/>
      </c>
      <c r="S181" s="36" t="str">
        <f t="shared" si="39"/>
        <v/>
      </c>
      <c r="T181" s="26" t="str">
        <f t="shared" si="40"/>
        <v/>
      </c>
      <c r="U181" s="39" t="str">
        <f ca="1">IF($G181="", "", COUNTIF($G$11:$G$1010, "&lt;"&amp;$G181)+1+COUNTIF($G$11:$G181, $G181)-1)</f>
        <v/>
      </c>
      <c r="X181" s="39" t="str">
        <f t="shared" ca="1" si="34"/>
        <v/>
      </c>
      <c r="Z181" s="29" t="str">
        <f>IF($R181="", "", DATE(YEAR(Calendar!$BA$5), MONTH($D181), DAY($D181)))</f>
        <v/>
      </c>
      <c r="AA181" s="36" t="str">
        <f t="shared" si="41"/>
        <v/>
      </c>
      <c r="AC181" s="39" t="str">
        <f>IF($Z181="", "", IF(COUNTIF($Z$11:$Z181, $Z181)&gt;5, "X", COUNTIF($Z$11:$Z181, $Z181)))</f>
        <v/>
      </c>
      <c r="AD181" s="39" t="str">
        <f t="shared" si="42"/>
        <v/>
      </c>
      <c r="AF181" s="29" t="str">
        <f t="shared" si="43"/>
        <v/>
      </c>
      <c r="AJ181" s="39" t="str">
        <f t="shared" si="44"/>
        <v/>
      </c>
    </row>
    <row r="182" spans="1:36" x14ac:dyDescent="0.25">
      <c r="A182" s="20"/>
      <c r="B182" s="251"/>
      <c r="C182" s="252"/>
      <c r="D182" s="253"/>
      <c r="E182" s="254"/>
      <c r="F182" s="20"/>
      <c r="G182" s="32" t="str">
        <f t="shared" ca="1" si="35"/>
        <v/>
      </c>
      <c r="H182" s="18" t="str">
        <f t="shared" si="36"/>
        <v/>
      </c>
      <c r="I182" s="20"/>
      <c r="J182" s="12">
        <v>179</v>
      </c>
      <c r="K182" s="15" t="str">
        <f t="shared" ca="1" si="30"/>
        <v/>
      </c>
      <c r="L182" s="90" t="str">
        <f t="shared" ca="1" si="31"/>
        <v/>
      </c>
      <c r="M182" s="43" t="str">
        <f t="shared" ca="1" si="32"/>
        <v/>
      </c>
      <c r="N182" s="18" t="str">
        <f t="shared" ca="1" si="33"/>
        <v/>
      </c>
      <c r="O182" s="20"/>
      <c r="Q182" s="39" t="str">
        <f t="shared" si="37"/>
        <v/>
      </c>
      <c r="R182" s="29" t="str">
        <f t="shared" si="38"/>
        <v/>
      </c>
      <c r="S182" s="36" t="str">
        <f t="shared" si="39"/>
        <v/>
      </c>
      <c r="T182" s="26" t="str">
        <f t="shared" si="40"/>
        <v/>
      </c>
      <c r="U182" s="39" t="str">
        <f ca="1">IF($G182="", "", COUNTIF($G$11:$G$1010, "&lt;"&amp;$G182)+1+COUNTIF($G$11:$G182, $G182)-1)</f>
        <v/>
      </c>
      <c r="X182" s="39" t="str">
        <f t="shared" ca="1" si="34"/>
        <v/>
      </c>
      <c r="Z182" s="29" t="str">
        <f>IF($R182="", "", DATE(YEAR(Calendar!$BA$5), MONTH($D182), DAY($D182)))</f>
        <v/>
      </c>
      <c r="AA182" s="36" t="str">
        <f t="shared" si="41"/>
        <v/>
      </c>
      <c r="AC182" s="39" t="str">
        <f>IF($Z182="", "", IF(COUNTIF($Z$11:$Z182, $Z182)&gt;5, "X", COUNTIF($Z$11:$Z182, $Z182)))</f>
        <v/>
      </c>
      <c r="AD182" s="39" t="str">
        <f t="shared" si="42"/>
        <v/>
      </c>
      <c r="AF182" s="29" t="str">
        <f t="shared" si="43"/>
        <v/>
      </c>
      <c r="AJ182" s="39" t="str">
        <f t="shared" si="44"/>
        <v/>
      </c>
    </row>
    <row r="183" spans="1:36" x14ac:dyDescent="0.25">
      <c r="A183" s="20"/>
      <c r="B183" s="251"/>
      <c r="C183" s="252"/>
      <c r="D183" s="253"/>
      <c r="E183" s="254"/>
      <c r="F183" s="20"/>
      <c r="G183" s="32" t="str">
        <f t="shared" ca="1" si="35"/>
        <v/>
      </c>
      <c r="H183" s="18" t="str">
        <f t="shared" si="36"/>
        <v/>
      </c>
      <c r="I183" s="20"/>
      <c r="J183" s="12">
        <v>180</v>
      </c>
      <c r="K183" s="15" t="str">
        <f t="shared" ca="1" si="30"/>
        <v/>
      </c>
      <c r="L183" s="90" t="str">
        <f t="shared" ca="1" si="31"/>
        <v/>
      </c>
      <c r="M183" s="43" t="str">
        <f t="shared" ca="1" si="32"/>
        <v/>
      </c>
      <c r="N183" s="18" t="str">
        <f t="shared" ca="1" si="33"/>
        <v/>
      </c>
      <c r="O183" s="20"/>
      <c r="Q183" s="39" t="str">
        <f t="shared" si="37"/>
        <v/>
      </c>
      <c r="R183" s="29" t="str">
        <f t="shared" si="38"/>
        <v/>
      </c>
      <c r="S183" s="36" t="str">
        <f t="shared" si="39"/>
        <v/>
      </c>
      <c r="T183" s="26" t="str">
        <f t="shared" si="40"/>
        <v/>
      </c>
      <c r="U183" s="39" t="str">
        <f ca="1">IF($G183="", "", COUNTIF($G$11:$G$1010, "&lt;"&amp;$G183)+1+COUNTIF($G$11:$G183, $G183)-1)</f>
        <v/>
      </c>
      <c r="X183" s="39" t="str">
        <f t="shared" ca="1" si="34"/>
        <v/>
      </c>
      <c r="Z183" s="29" t="str">
        <f>IF($R183="", "", DATE(YEAR(Calendar!$BA$5), MONTH($D183), DAY($D183)))</f>
        <v/>
      </c>
      <c r="AA183" s="36" t="str">
        <f t="shared" si="41"/>
        <v/>
      </c>
      <c r="AC183" s="39" t="str">
        <f>IF($Z183="", "", IF(COUNTIF($Z$11:$Z183, $Z183)&gt;5, "X", COUNTIF($Z$11:$Z183, $Z183)))</f>
        <v/>
      </c>
      <c r="AD183" s="39" t="str">
        <f t="shared" si="42"/>
        <v/>
      </c>
      <c r="AF183" s="29" t="str">
        <f t="shared" si="43"/>
        <v/>
      </c>
      <c r="AJ183" s="39" t="str">
        <f t="shared" si="44"/>
        <v/>
      </c>
    </row>
    <row r="184" spans="1:36" x14ac:dyDescent="0.25">
      <c r="A184" s="20"/>
      <c r="B184" s="251"/>
      <c r="C184" s="252"/>
      <c r="D184" s="253"/>
      <c r="E184" s="254"/>
      <c r="F184" s="20"/>
      <c r="G184" s="32" t="str">
        <f t="shared" ca="1" si="35"/>
        <v/>
      </c>
      <c r="H184" s="18" t="str">
        <f t="shared" si="36"/>
        <v/>
      </c>
      <c r="I184" s="20"/>
      <c r="J184" s="12">
        <v>181</v>
      </c>
      <c r="K184" s="15" t="str">
        <f t="shared" ca="1" si="30"/>
        <v/>
      </c>
      <c r="L184" s="90" t="str">
        <f t="shared" ca="1" si="31"/>
        <v/>
      </c>
      <c r="M184" s="43" t="str">
        <f t="shared" ca="1" si="32"/>
        <v/>
      </c>
      <c r="N184" s="18" t="str">
        <f t="shared" ca="1" si="33"/>
        <v/>
      </c>
      <c r="O184" s="20"/>
      <c r="Q184" s="39" t="str">
        <f t="shared" si="37"/>
        <v/>
      </c>
      <c r="R184" s="29" t="str">
        <f t="shared" si="38"/>
        <v/>
      </c>
      <c r="S184" s="36" t="str">
        <f t="shared" si="39"/>
        <v/>
      </c>
      <c r="T184" s="26" t="str">
        <f t="shared" si="40"/>
        <v/>
      </c>
      <c r="U184" s="39" t="str">
        <f ca="1">IF($G184="", "", COUNTIF($G$11:$G$1010, "&lt;"&amp;$G184)+1+COUNTIF($G$11:$G184, $G184)-1)</f>
        <v/>
      </c>
      <c r="X184" s="39" t="str">
        <f t="shared" ca="1" si="34"/>
        <v/>
      </c>
      <c r="Z184" s="29" t="str">
        <f>IF($R184="", "", DATE(YEAR(Calendar!$BA$5), MONTH($D184), DAY($D184)))</f>
        <v/>
      </c>
      <c r="AA184" s="36" t="str">
        <f t="shared" si="41"/>
        <v/>
      </c>
      <c r="AC184" s="39" t="str">
        <f>IF($Z184="", "", IF(COUNTIF($Z$11:$Z184, $Z184)&gt;5, "X", COUNTIF($Z$11:$Z184, $Z184)))</f>
        <v/>
      </c>
      <c r="AD184" s="39" t="str">
        <f t="shared" si="42"/>
        <v/>
      </c>
      <c r="AF184" s="29" t="str">
        <f t="shared" si="43"/>
        <v/>
      </c>
      <c r="AJ184" s="39" t="str">
        <f t="shared" si="44"/>
        <v/>
      </c>
    </row>
    <row r="185" spans="1:36" x14ac:dyDescent="0.25">
      <c r="A185" s="20"/>
      <c r="B185" s="251"/>
      <c r="C185" s="252"/>
      <c r="D185" s="253"/>
      <c r="E185" s="254"/>
      <c r="F185" s="20"/>
      <c r="G185" s="32" t="str">
        <f t="shared" ca="1" si="35"/>
        <v/>
      </c>
      <c r="H185" s="18" t="str">
        <f t="shared" si="36"/>
        <v/>
      </c>
      <c r="I185" s="20"/>
      <c r="J185" s="12">
        <v>182</v>
      </c>
      <c r="K185" s="15" t="str">
        <f t="shared" ca="1" si="30"/>
        <v/>
      </c>
      <c r="L185" s="90" t="str">
        <f t="shared" ca="1" si="31"/>
        <v/>
      </c>
      <c r="M185" s="43" t="str">
        <f t="shared" ca="1" si="32"/>
        <v/>
      </c>
      <c r="N185" s="18" t="str">
        <f t="shared" ca="1" si="33"/>
        <v/>
      </c>
      <c r="O185" s="20"/>
      <c r="Q185" s="39" t="str">
        <f t="shared" si="37"/>
        <v/>
      </c>
      <c r="R185" s="29" t="str">
        <f t="shared" si="38"/>
        <v/>
      </c>
      <c r="S185" s="36" t="str">
        <f t="shared" si="39"/>
        <v/>
      </c>
      <c r="T185" s="26" t="str">
        <f t="shared" si="40"/>
        <v/>
      </c>
      <c r="U185" s="39" t="str">
        <f ca="1">IF($G185="", "", COUNTIF($G$11:$G$1010, "&lt;"&amp;$G185)+1+COUNTIF($G$11:$G185, $G185)-1)</f>
        <v/>
      </c>
      <c r="X185" s="39" t="str">
        <f t="shared" ca="1" si="34"/>
        <v/>
      </c>
      <c r="Z185" s="29" t="str">
        <f>IF($R185="", "", DATE(YEAR(Calendar!$BA$5), MONTH($D185), DAY($D185)))</f>
        <v/>
      </c>
      <c r="AA185" s="36" t="str">
        <f t="shared" si="41"/>
        <v/>
      </c>
      <c r="AC185" s="39" t="str">
        <f>IF($Z185="", "", IF(COUNTIF($Z$11:$Z185, $Z185)&gt;5, "X", COUNTIF($Z$11:$Z185, $Z185)))</f>
        <v/>
      </c>
      <c r="AD185" s="39" t="str">
        <f t="shared" si="42"/>
        <v/>
      </c>
      <c r="AF185" s="29" t="str">
        <f t="shared" si="43"/>
        <v/>
      </c>
      <c r="AJ185" s="39" t="str">
        <f t="shared" si="44"/>
        <v/>
      </c>
    </row>
    <row r="186" spans="1:36" x14ac:dyDescent="0.25">
      <c r="A186" s="20"/>
      <c r="B186" s="251"/>
      <c r="C186" s="252"/>
      <c r="D186" s="253"/>
      <c r="E186" s="254"/>
      <c r="F186" s="20"/>
      <c r="G186" s="32" t="str">
        <f t="shared" ca="1" si="35"/>
        <v/>
      </c>
      <c r="H186" s="18" t="str">
        <f t="shared" si="36"/>
        <v/>
      </c>
      <c r="I186" s="20"/>
      <c r="J186" s="12">
        <v>183</v>
      </c>
      <c r="K186" s="15" t="str">
        <f t="shared" ca="1" si="30"/>
        <v/>
      </c>
      <c r="L186" s="90" t="str">
        <f t="shared" ca="1" si="31"/>
        <v/>
      </c>
      <c r="M186" s="43" t="str">
        <f t="shared" ca="1" si="32"/>
        <v/>
      </c>
      <c r="N186" s="18" t="str">
        <f t="shared" ca="1" si="33"/>
        <v/>
      </c>
      <c r="O186" s="20"/>
      <c r="Q186" s="39" t="str">
        <f t="shared" si="37"/>
        <v/>
      </c>
      <c r="R186" s="29" t="str">
        <f t="shared" si="38"/>
        <v/>
      </c>
      <c r="S186" s="36" t="str">
        <f t="shared" si="39"/>
        <v/>
      </c>
      <c r="T186" s="26" t="str">
        <f t="shared" si="40"/>
        <v/>
      </c>
      <c r="U186" s="39" t="str">
        <f ca="1">IF($G186="", "", COUNTIF($G$11:$G$1010, "&lt;"&amp;$G186)+1+COUNTIF($G$11:$G186, $G186)-1)</f>
        <v/>
      </c>
      <c r="X186" s="39" t="str">
        <f t="shared" ca="1" si="34"/>
        <v/>
      </c>
      <c r="Z186" s="29" t="str">
        <f>IF($R186="", "", DATE(YEAR(Calendar!$BA$5), MONTH($D186), DAY($D186)))</f>
        <v/>
      </c>
      <c r="AA186" s="36" t="str">
        <f t="shared" si="41"/>
        <v/>
      </c>
      <c r="AC186" s="39" t="str">
        <f>IF($Z186="", "", IF(COUNTIF($Z$11:$Z186, $Z186)&gt;5, "X", COUNTIF($Z$11:$Z186, $Z186)))</f>
        <v/>
      </c>
      <c r="AD186" s="39" t="str">
        <f t="shared" si="42"/>
        <v/>
      </c>
      <c r="AF186" s="29" t="str">
        <f t="shared" si="43"/>
        <v/>
      </c>
      <c r="AJ186" s="39" t="str">
        <f t="shared" si="44"/>
        <v/>
      </c>
    </row>
    <row r="187" spans="1:36" x14ac:dyDescent="0.25">
      <c r="A187" s="20"/>
      <c r="B187" s="251"/>
      <c r="C187" s="252"/>
      <c r="D187" s="253"/>
      <c r="E187" s="254"/>
      <c r="F187" s="20"/>
      <c r="G187" s="32" t="str">
        <f t="shared" ca="1" si="35"/>
        <v/>
      </c>
      <c r="H187" s="18" t="str">
        <f t="shared" si="36"/>
        <v/>
      </c>
      <c r="I187" s="20"/>
      <c r="J187" s="12">
        <v>184</v>
      </c>
      <c r="K187" s="15" t="str">
        <f t="shared" ca="1" si="30"/>
        <v/>
      </c>
      <c r="L187" s="90" t="str">
        <f t="shared" ca="1" si="31"/>
        <v/>
      </c>
      <c r="M187" s="43" t="str">
        <f t="shared" ca="1" si="32"/>
        <v/>
      </c>
      <c r="N187" s="18" t="str">
        <f t="shared" ca="1" si="33"/>
        <v/>
      </c>
      <c r="O187" s="20"/>
      <c r="Q187" s="39" t="str">
        <f t="shared" si="37"/>
        <v/>
      </c>
      <c r="R187" s="29" t="str">
        <f t="shared" si="38"/>
        <v/>
      </c>
      <c r="S187" s="36" t="str">
        <f t="shared" si="39"/>
        <v/>
      </c>
      <c r="T187" s="26" t="str">
        <f t="shared" si="40"/>
        <v/>
      </c>
      <c r="U187" s="39" t="str">
        <f ca="1">IF($G187="", "", COUNTIF($G$11:$G$1010, "&lt;"&amp;$G187)+1+COUNTIF($G$11:$G187, $G187)-1)</f>
        <v/>
      </c>
      <c r="X187" s="39" t="str">
        <f t="shared" ca="1" si="34"/>
        <v/>
      </c>
      <c r="Z187" s="29" t="str">
        <f>IF($R187="", "", DATE(YEAR(Calendar!$BA$5), MONTH($D187), DAY($D187)))</f>
        <v/>
      </c>
      <c r="AA187" s="36" t="str">
        <f t="shared" si="41"/>
        <v/>
      </c>
      <c r="AC187" s="39" t="str">
        <f>IF($Z187="", "", IF(COUNTIF($Z$11:$Z187, $Z187)&gt;5, "X", COUNTIF($Z$11:$Z187, $Z187)))</f>
        <v/>
      </c>
      <c r="AD187" s="39" t="str">
        <f t="shared" si="42"/>
        <v/>
      </c>
      <c r="AF187" s="29" t="str">
        <f t="shared" si="43"/>
        <v/>
      </c>
      <c r="AJ187" s="39" t="str">
        <f t="shared" si="44"/>
        <v/>
      </c>
    </row>
    <row r="188" spans="1:36" x14ac:dyDescent="0.25">
      <c r="A188" s="20"/>
      <c r="B188" s="251"/>
      <c r="C188" s="252"/>
      <c r="D188" s="253"/>
      <c r="E188" s="254"/>
      <c r="F188" s="20"/>
      <c r="G188" s="32" t="str">
        <f t="shared" ca="1" si="35"/>
        <v/>
      </c>
      <c r="H188" s="18" t="str">
        <f t="shared" si="36"/>
        <v/>
      </c>
      <c r="I188" s="20"/>
      <c r="J188" s="12">
        <v>185</v>
      </c>
      <c r="K188" s="15" t="str">
        <f t="shared" ca="1" si="30"/>
        <v/>
      </c>
      <c r="L188" s="90" t="str">
        <f t="shared" ca="1" si="31"/>
        <v/>
      </c>
      <c r="M188" s="43" t="str">
        <f t="shared" ca="1" si="32"/>
        <v/>
      </c>
      <c r="N188" s="18" t="str">
        <f t="shared" ca="1" si="33"/>
        <v/>
      </c>
      <c r="O188" s="20"/>
      <c r="Q188" s="39" t="str">
        <f t="shared" si="37"/>
        <v/>
      </c>
      <c r="R188" s="29" t="str">
        <f t="shared" si="38"/>
        <v/>
      </c>
      <c r="S188" s="36" t="str">
        <f t="shared" si="39"/>
        <v/>
      </c>
      <c r="T188" s="26" t="str">
        <f t="shared" si="40"/>
        <v/>
      </c>
      <c r="U188" s="39" t="str">
        <f ca="1">IF($G188="", "", COUNTIF($G$11:$G$1010, "&lt;"&amp;$G188)+1+COUNTIF($G$11:$G188, $G188)-1)</f>
        <v/>
      </c>
      <c r="X188" s="39" t="str">
        <f t="shared" ca="1" si="34"/>
        <v/>
      </c>
      <c r="Z188" s="29" t="str">
        <f>IF($R188="", "", DATE(YEAR(Calendar!$BA$5), MONTH($D188), DAY($D188)))</f>
        <v/>
      </c>
      <c r="AA188" s="36" t="str">
        <f t="shared" si="41"/>
        <v/>
      </c>
      <c r="AC188" s="39" t="str">
        <f>IF($Z188="", "", IF(COUNTIF($Z$11:$Z188, $Z188)&gt;5, "X", COUNTIF($Z$11:$Z188, $Z188)))</f>
        <v/>
      </c>
      <c r="AD188" s="39" t="str">
        <f t="shared" si="42"/>
        <v/>
      </c>
      <c r="AF188" s="29" t="str">
        <f t="shared" si="43"/>
        <v/>
      </c>
      <c r="AJ188" s="39" t="str">
        <f t="shared" si="44"/>
        <v/>
      </c>
    </row>
    <row r="189" spans="1:36" x14ac:dyDescent="0.25">
      <c r="A189" s="20"/>
      <c r="B189" s="251"/>
      <c r="C189" s="252"/>
      <c r="D189" s="253"/>
      <c r="E189" s="254"/>
      <c r="F189" s="20"/>
      <c r="G189" s="32" t="str">
        <f t="shared" ca="1" si="35"/>
        <v/>
      </c>
      <c r="H189" s="18" t="str">
        <f t="shared" si="36"/>
        <v/>
      </c>
      <c r="I189" s="20"/>
      <c r="J189" s="12">
        <v>186</v>
      </c>
      <c r="K189" s="15" t="str">
        <f t="shared" ca="1" si="30"/>
        <v/>
      </c>
      <c r="L189" s="90" t="str">
        <f t="shared" ca="1" si="31"/>
        <v/>
      </c>
      <c r="M189" s="43" t="str">
        <f t="shared" ca="1" si="32"/>
        <v/>
      </c>
      <c r="N189" s="18" t="str">
        <f t="shared" ca="1" si="33"/>
        <v/>
      </c>
      <c r="O189" s="20"/>
      <c r="Q189" s="39" t="str">
        <f t="shared" si="37"/>
        <v/>
      </c>
      <c r="R189" s="29" t="str">
        <f t="shared" si="38"/>
        <v/>
      </c>
      <c r="S189" s="36" t="str">
        <f t="shared" si="39"/>
        <v/>
      </c>
      <c r="T189" s="26" t="str">
        <f t="shared" si="40"/>
        <v/>
      </c>
      <c r="U189" s="39" t="str">
        <f ca="1">IF($G189="", "", COUNTIF($G$11:$G$1010, "&lt;"&amp;$G189)+1+COUNTIF($G$11:$G189, $G189)-1)</f>
        <v/>
      </c>
      <c r="X189" s="39" t="str">
        <f t="shared" ca="1" si="34"/>
        <v/>
      </c>
      <c r="Z189" s="29" t="str">
        <f>IF($R189="", "", DATE(YEAR(Calendar!$BA$5), MONTH($D189), DAY($D189)))</f>
        <v/>
      </c>
      <c r="AA189" s="36" t="str">
        <f t="shared" si="41"/>
        <v/>
      </c>
      <c r="AC189" s="39" t="str">
        <f>IF($Z189="", "", IF(COUNTIF($Z$11:$Z189, $Z189)&gt;5, "X", COUNTIF($Z$11:$Z189, $Z189)))</f>
        <v/>
      </c>
      <c r="AD189" s="39" t="str">
        <f t="shared" si="42"/>
        <v/>
      </c>
      <c r="AF189" s="29" t="str">
        <f t="shared" si="43"/>
        <v/>
      </c>
      <c r="AJ189" s="39" t="str">
        <f t="shared" si="44"/>
        <v/>
      </c>
    </row>
    <row r="190" spans="1:36" x14ac:dyDescent="0.25">
      <c r="A190" s="20"/>
      <c r="B190" s="251"/>
      <c r="C190" s="252"/>
      <c r="D190" s="253"/>
      <c r="E190" s="254"/>
      <c r="F190" s="20"/>
      <c r="G190" s="32" t="str">
        <f t="shared" ca="1" si="35"/>
        <v/>
      </c>
      <c r="H190" s="18" t="str">
        <f t="shared" si="36"/>
        <v/>
      </c>
      <c r="I190" s="20"/>
      <c r="J190" s="12">
        <v>187</v>
      </c>
      <c r="K190" s="15" t="str">
        <f t="shared" ca="1" si="30"/>
        <v/>
      </c>
      <c r="L190" s="90" t="str">
        <f t="shared" ca="1" si="31"/>
        <v/>
      </c>
      <c r="M190" s="43" t="str">
        <f t="shared" ca="1" si="32"/>
        <v/>
      </c>
      <c r="N190" s="18" t="str">
        <f t="shared" ca="1" si="33"/>
        <v/>
      </c>
      <c r="O190" s="20"/>
      <c r="Q190" s="39" t="str">
        <f t="shared" si="37"/>
        <v/>
      </c>
      <c r="R190" s="29" t="str">
        <f t="shared" si="38"/>
        <v/>
      </c>
      <c r="S190" s="36" t="str">
        <f t="shared" si="39"/>
        <v/>
      </c>
      <c r="T190" s="26" t="str">
        <f t="shared" si="40"/>
        <v/>
      </c>
      <c r="U190" s="39" t="str">
        <f ca="1">IF($G190="", "", COUNTIF($G$11:$G$1010, "&lt;"&amp;$G190)+1+COUNTIF($G$11:$G190, $G190)-1)</f>
        <v/>
      </c>
      <c r="X190" s="39" t="str">
        <f t="shared" ca="1" si="34"/>
        <v/>
      </c>
      <c r="Z190" s="29" t="str">
        <f>IF($R190="", "", DATE(YEAR(Calendar!$BA$5), MONTH($D190), DAY($D190)))</f>
        <v/>
      </c>
      <c r="AA190" s="36" t="str">
        <f t="shared" si="41"/>
        <v/>
      </c>
      <c r="AC190" s="39" t="str">
        <f>IF($Z190="", "", IF(COUNTIF($Z$11:$Z190, $Z190)&gt;5, "X", COUNTIF($Z$11:$Z190, $Z190)))</f>
        <v/>
      </c>
      <c r="AD190" s="39" t="str">
        <f t="shared" si="42"/>
        <v/>
      </c>
      <c r="AF190" s="29" t="str">
        <f t="shared" si="43"/>
        <v/>
      </c>
      <c r="AJ190" s="39" t="str">
        <f t="shared" si="44"/>
        <v/>
      </c>
    </row>
    <row r="191" spans="1:36" x14ac:dyDescent="0.25">
      <c r="A191" s="20"/>
      <c r="B191" s="251"/>
      <c r="C191" s="252"/>
      <c r="D191" s="253"/>
      <c r="E191" s="254"/>
      <c r="F191" s="20"/>
      <c r="G191" s="32" t="str">
        <f t="shared" ca="1" si="35"/>
        <v/>
      </c>
      <c r="H191" s="18" t="str">
        <f t="shared" si="36"/>
        <v/>
      </c>
      <c r="I191" s="20"/>
      <c r="J191" s="12">
        <v>188</v>
      </c>
      <c r="K191" s="15" t="str">
        <f t="shared" ca="1" si="30"/>
        <v/>
      </c>
      <c r="L191" s="90" t="str">
        <f t="shared" ca="1" si="31"/>
        <v/>
      </c>
      <c r="M191" s="43" t="str">
        <f t="shared" ca="1" si="32"/>
        <v/>
      </c>
      <c r="N191" s="18" t="str">
        <f t="shared" ca="1" si="33"/>
        <v/>
      </c>
      <c r="O191" s="20"/>
      <c r="Q191" s="39" t="str">
        <f t="shared" si="37"/>
        <v/>
      </c>
      <c r="R191" s="29" t="str">
        <f t="shared" si="38"/>
        <v/>
      </c>
      <c r="S191" s="36" t="str">
        <f t="shared" si="39"/>
        <v/>
      </c>
      <c r="T191" s="26" t="str">
        <f t="shared" si="40"/>
        <v/>
      </c>
      <c r="U191" s="39" t="str">
        <f ca="1">IF($G191="", "", COUNTIF($G$11:$G$1010, "&lt;"&amp;$G191)+1+COUNTIF($G$11:$G191, $G191)-1)</f>
        <v/>
      </c>
      <c r="X191" s="39" t="str">
        <f t="shared" ca="1" si="34"/>
        <v/>
      </c>
      <c r="Z191" s="29" t="str">
        <f>IF($R191="", "", DATE(YEAR(Calendar!$BA$5), MONTH($D191), DAY($D191)))</f>
        <v/>
      </c>
      <c r="AA191" s="36" t="str">
        <f t="shared" si="41"/>
        <v/>
      </c>
      <c r="AC191" s="39" t="str">
        <f>IF($Z191="", "", IF(COUNTIF($Z$11:$Z191, $Z191)&gt;5, "X", COUNTIF($Z$11:$Z191, $Z191)))</f>
        <v/>
      </c>
      <c r="AD191" s="39" t="str">
        <f t="shared" si="42"/>
        <v/>
      </c>
      <c r="AF191" s="29" t="str">
        <f t="shared" si="43"/>
        <v/>
      </c>
      <c r="AJ191" s="39" t="str">
        <f t="shared" si="44"/>
        <v/>
      </c>
    </row>
    <row r="192" spans="1:36" x14ac:dyDescent="0.25">
      <c r="A192" s="20"/>
      <c r="B192" s="251"/>
      <c r="C192" s="252"/>
      <c r="D192" s="253"/>
      <c r="E192" s="254"/>
      <c r="F192" s="20"/>
      <c r="G192" s="32" t="str">
        <f t="shared" ca="1" si="35"/>
        <v/>
      </c>
      <c r="H192" s="18" t="str">
        <f t="shared" si="36"/>
        <v/>
      </c>
      <c r="I192" s="20"/>
      <c r="J192" s="12">
        <v>189</v>
      </c>
      <c r="K192" s="15" t="str">
        <f t="shared" ca="1" si="30"/>
        <v/>
      </c>
      <c r="L192" s="90" t="str">
        <f t="shared" ca="1" si="31"/>
        <v/>
      </c>
      <c r="M192" s="43" t="str">
        <f t="shared" ca="1" si="32"/>
        <v/>
      </c>
      <c r="N192" s="18" t="str">
        <f t="shared" ca="1" si="33"/>
        <v/>
      </c>
      <c r="O192" s="20"/>
      <c r="Q192" s="39" t="str">
        <f t="shared" si="37"/>
        <v/>
      </c>
      <c r="R192" s="29" t="str">
        <f t="shared" si="38"/>
        <v/>
      </c>
      <c r="S192" s="36" t="str">
        <f t="shared" si="39"/>
        <v/>
      </c>
      <c r="T192" s="26" t="str">
        <f t="shared" si="40"/>
        <v/>
      </c>
      <c r="U192" s="39" t="str">
        <f ca="1">IF($G192="", "", COUNTIF($G$11:$G$1010, "&lt;"&amp;$G192)+1+COUNTIF($G$11:$G192, $G192)-1)</f>
        <v/>
      </c>
      <c r="X192" s="39" t="str">
        <f t="shared" ca="1" si="34"/>
        <v/>
      </c>
      <c r="Z192" s="29" t="str">
        <f>IF($R192="", "", DATE(YEAR(Calendar!$BA$5), MONTH($D192), DAY($D192)))</f>
        <v/>
      </c>
      <c r="AA192" s="36" t="str">
        <f t="shared" si="41"/>
        <v/>
      </c>
      <c r="AC192" s="39" t="str">
        <f>IF($Z192="", "", IF(COUNTIF($Z$11:$Z192, $Z192)&gt;5, "X", COUNTIF($Z$11:$Z192, $Z192)))</f>
        <v/>
      </c>
      <c r="AD192" s="39" t="str">
        <f t="shared" si="42"/>
        <v/>
      </c>
      <c r="AF192" s="29" t="str">
        <f t="shared" si="43"/>
        <v/>
      </c>
      <c r="AJ192" s="39" t="str">
        <f t="shared" si="44"/>
        <v/>
      </c>
    </row>
    <row r="193" spans="1:36" x14ac:dyDescent="0.25">
      <c r="A193" s="20"/>
      <c r="B193" s="251"/>
      <c r="C193" s="252"/>
      <c r="D193" s="253"/>
      <c r="E193" s="254"/>
      <c r="F193" s="20"/>
      <c r="G193" s="32" t="str">
        <f t="shared" ca="1" si="35"/>
        <v/>
      </c>
      <c r="H193" s="18" t="str">
        <f t="shared" si="36"/>
        <v/>
      </c>
      <c r="I193" s="20"/>
      <c r="J193" s="12">
        <v>190</v>
      </c>
      <c r="K193" s="15" t="str">
        <f t="shared" ca="1" si="30"/>
        <v/>
      </c>
      <c r="L193" s="90" t="str">
        <f t="shared" ca="1" si="31"/>
        <v/>
      </c>
      <c r="M193" s="43" t="str">
        <f t="shared" ca="1" si="32"/>
        <v/>
      </c>
      <c r="N193" s="18" t="str">
        <f t="shared" ca="1" si="33"/>
        <v/>
      </c>
      <c r="O193" s="20"/>
      <c r="Q193" s="39" t="str">
        <f t="shared" si="37"/>
        <v/>
      </c>
      <c r="R193" s="29" t="str">
        <f t="shared" si="38"/>
        <v/>
      </c>
      <c r="S193" s="36" t="str">
        <f t="shared" si="39"/>
        <v/>
      </c>
      <c r="T193" s="26" t="str">
        <f t="shared" si="40"/>
        <v/>
      </c>
      <c r="U193" s="39" t="str">
        <f ca="1">IF($G193="", "", COUNTIF($G$11:$G$1010, "&lt;"&amp;$G193)+1+COUNTIF($G$11:$G193, $G193)-1)</f>
        <v/>
      </c>
      <c r="X193" s="39" t="str">
        <f t="shared" ca="1" si="34"/>
        <v/>
      </c>
      <c r="Z193" s="29" t="str">
        <f>IF($R193="", "", DATE(YEAR(Calendar!$BA$5), MONTH($D193), DAY($D193)))</f>
        <v/>
      </c>
      <c r="AA193" s="36" t="str">
        <f t="shared" si="41"/>
        <v/>
      </c>
      <c r="AC193" s="39" t="str">
        <f>IF($Z193="", "", IF(COUNTIF($Z$11:$Z193, $Z193)&gt;5, "X", COUNTIF($Z$11:$Z193, $Z193)))</f>
        <v/>
      </c>
      <c r="AD193" s="39" t="str">
        <f t="shared" si="42"/>
        <v/>
      </c>
      <c r="AF193" s="29" t="str">
        <f t="shared" si="43"/>
        <v/>
      </c>
      <c r="AJ193" s="39" t="str">
        <f t="shared" si="44"/>
        <v/>
      </c>
    </row>
    <row r="194" spans="1:36" x14ac:dyDescent="0.25">
      <c r="A194" s="20"/>
      <c r="B194" s="251"/>
      <c r="C194" s="252"/>
      <c r="D194" s="253"/>
      <c r="E194" s="254"/>
      <c r="F194" s="20"/>
      <c r="G194" s="32" t="str">
        <f t="shared" ca="1" si="35"/>
        <v/>
      </c>
      <c r="H194" s="18" t="str">
        <f t="shared" si="36"/>
        <v/>
      </c>
      <c r="I194" s="20"/>
      <c r="J194" s="12">
        <v>191</v>
      </c>
      <c r="K194" s="15" t="str">
        <f t="shared" ca="1" si="30"/>
        <v/>
      </c>
      <c r="L194" s="90" t="str">
        <f t="shared" ca="1" si="31"/>
        <v/>
      </c>
      <c r="M194" s="43" t="str">
        <f t="shared" ca="1" si="32"/>
        <v/>
      </c>
      <c r="N194" s="18" t="str">
        <f t="shared" ca="1" si="33"/>
        <v/>
      </c>
      <c r="O194" s="20"/>
      <c r="Q194" s="39" t="str">
        <f t="shared" si="37"/>
        <v/>
      </c>
      <c r="R194" s="29" t="str">
        <f t="shared" si="38"/>
        <v/>
      </c>
      <c r="S194" s="36" t="str">
        <f t="shared" si="39"/>
        <v/>
      </c>
      <c r="T194" s="26" t="str">
        <f t="shared" si="40"/>
        <v/>
      </c>
      <c r="U194" s="39" t="str">
        <f ca="1">IF($G194="", "", COUNTIF($G$11:$G$1010, "&lt;"&amp;$G194)+1+COUNTIF($G$11:$G194, $G194)-1)</f>
        <v/>
      </c>
      <c r="X194" s="39" t="str">
        <f t="shared" ca="1" si="34"/>
        <v/>
      </c>
      <c r="Z194" s="29" t="str">
        <f>IF($R194="", "", DATE(YEAR(Calendar!$BA$5), MONTH($D194), DAY($D194)))</f>
        <v/>
      </c>
      <c r="AA194" s="36" t="str">
        <f t="shared" si="41"/>
        <v/>
      </c>
      <c r="AC194" s="39" t="str">
        <f>IF($Z194="", "", IF(COUNTIF($Z$11:$Z194, $Z194)&gt;5, "X", COUNTIF($Z$11:$Z194, $Z194)))</f>
        <v/>
      </c>
      <c r="AD194" s="39" t="str">
        <f t="shared" si="42"/>
        <v/>
      </c>
      <c r="AF194" s="29" t="str">
        <f t="shared" si="43"/>
        <v/>
      </c>
      <c r="AJ194" s="39" t="str">
        <f t="shared" si="44"/>
        <v/>
      </c>
    </row>
    <row r="195" spans="1:36" x14ac:dyDescent="0.25">
      <c r="A195" s="20"/>
      <c r="B195" s="251"/>
      <c r="C195" s="252"/>
      <c r="D195" s="253"/>
      <c r="E195" s="254"/>
      <c r="F195" s="20"/>
      <c r="G195" s="32" t="str">
        <f t="shared" ca="1" si="35"/>
        <v/>
      </c>
      <c r="H195" s="18" t="str">
        <f t="shared" si="36"/>
        <v/>
      </c>
      <c r="I195" s="20"/>
      <c r="J195" s="12">
        <v>192</v>
      </c>
      <c r="K195" s="15" t="str">
        <f t="shared" ca="1" si="30"/>
        <v/>
      </c>
      <c r="L195" s="90" t="str">
        <f t="shared" ca="1" si="31"/>
        <v/>
      </c>
      <c r="M195" s="43" t="str">
        <f t="shared" ca="1" si="32"/>
        <v/>
      </c>
      <c r="N195" s="18" t="str">
        <f t="shared" ca="1" si="33"/>
        <v/>
      </c>
      <c r="O195" s="20"/>
      <c r="Q195" s="39" t="str">
        <f t="shared" si="37"/>
        <v/>
      </c>
      <c r="R195" s="29" t="str">
        <f t="shared" si="38"/>
        <v/>
      </c>
      <c r="S195" s="36" t="str">
        <f t="shared" si="39"/>
        <v/>
      </c>
      <c r="T195" s="26" t="str">
        <f t="shared" si="40"/>
        <v/>
      </c>
      <c r="U195" s="39" t="str">
        <f ca="1">IF($G195="", "", COUNTIF($G$11:$G$1010, "&lt;"&amp;$G195)+1+COUNTIF($G$11:$G195, $G195)-1)</f>
        <v/>
      </c>
      <c r="X195" s="39" t="str">
        <f t="shared" ca="1" si="34"/>
        <v/>
      </c>
      <c r="Z195" s="29" t="str">
        <f>IF($R195="", "", DATE(YEAR(Calendar!$BA$5), MONTH($D195), DAY($D195)))</f>
        <v/>
      </c>
      <c r="AA195" s="36" t="str">
        <f t="shared" si="41"/>
        <v/>
      </c>
      <c r="AC195" s="39" t="str">
        <f>IF($Z195="", "", IF(COUNTIF($Z$11:$Z195, $Z195)&gt;5, "X", COUNTIF($Z$11:$Z195, $Z195)))</f>
        <v/>
      </c>
      <c r="AD195" s="39" t="str">
        <f t="shared" si="42"/>
        <v/>
      </c>
      <c r="AF195" s="29" t="str">
        <f t="shared" si="43"/>
        <v/>
      </c>
      <c r="AJ195" s="39" t="str">
        <f t="shared" si="44"/>
        <v/>
      </c>
    </row>
    <row r="196" spans="1:36" x14ac:dyDescent="0.25">
      <c r="A196" s="20"/>
      <c r="B196" s="251"/>
      <c r="C196" s="252"/>
      <c r="D196" s="253"/>
      <c r="E196" s="254"/>
      <c r="F196" s="20"/>
      <c r="G196" s="32" t="str">
        <f t="shared" ca="1" si="35"/>
        <v/>
      </c>
      <c r="H196" s="18" t="str">
        <f t="shared" si="36"/>
        <v/>
      </c>
      <c r="I196" s="20"/>
      <c r="J196" s="12">
        <v>193</v>
      </c>
      <c r="K196" s="15" t="str">
        <f t="shared" ca="1" si="30"/>
        <v/>
      </c>
      <c r="L196" s="90" t="str">
        <f t="shared" ca="1" si="31"/>
        <v/>
      </c>
      <c r="M196" s="43" t="str">
        <f t="shared" ca="1" si="32"/>
        <v/>
      </c>
      <c r="N196" s="18" t="str">
        <f t="shared" ca="1" si="33"/>
        <v/>
      </c>
      <c r="O196" s="20"/>
      <c r="Q196" s="39" t="str">
        <f t="shared" si="37"/>
        <v/>
      </c>
      <c r="R196" s="29" t="str">
        <f t="shared" si="38"/>
        <v/>
      </c>
      <c r="S196" s="36" t="str">
        <f t="shared" si="39"/>
        <v/>
      </c>
      <c r="T196" s="26" t="str">
        <f t="shared" si="40"/>
        <v/>
      </c>
      <c r="U196" s="39" t="str">
        <f ca="1">IF($G196="", "", COUNTIF($G$11:$G$1010, "&lt;"&amp;$G196)+1+COUNTIF($G$11:$G196, $G196)-1)</f>
        <v/>
      </c>
      <c r="X196" s="39" t="str">
        <f t="shared" ca="1" si="34"/>
        <v/>
      </c>
      <c r="Z196" s="29" t="str">
        <f>IF($R196="", "", DATE(YEAR(Calendar!$BA$5), MONTH($D196), DAY($D196)))</f>
        <v/>
      </c>
      <c r="AA196" s="36" t="str">
        <f t="shared" si="41"/>
        <v/>
      </c>
      <c r="AC196" s="39" t="str">
        <f>IF($Z196="", "", IF(COUNTIF($Z$11:$Z196, $Z196)&gt;5, "X", COUNTIF($Z$11:$Z196, $Z196)))</f>
        <v/>
      </c>
      <c r="AD196" s="39" t="str">
        <f t="shared" si="42"/>
        <v/>
      </c>
      <c r="AF196" s="29" t="str">
        <f t="shared" si="43"/>
        <v/>
      </c>
      <c r="AJ196" s="39" t="str">
        <f t="shared" si="44"/>
        <v/>
      </c>
    </row>
    <row r="197" spans="1:36" x14ac:dyDescent="0.25">
      <c r="A197" s="20"/>
      <c r="B197" s="251"/>
      <c r="C197" s="252"/>
      <c r="D197" s="253"/>
      <c r="E197" s="254"/>
      <c r="F197" s="20"/>
      <c r="G197" s="32" t="str">
        <f t="shared" ca="1" si="35"/>
        <v/>
      </c>
      <c r="H197" s="18" t="str">
        <f t="shared" si="36"/>
        <v/>
      </c>
      <c r="I197" s="20"/>
      <c r="J197" s="12">
        <v>194</v>
      </c>
      <c r="K197" s="15" t="str">
        <f t="shared" ref="K197:K260" ca="1" si="45">IFERROR(INDEX($B$11:$B$1010, MATCH($J197, $U$11:$U$1010, 0)), "")</f>
        <v/>
      </c>
      <c r="L197" s="90" t="str">
        <f t="shared" ref="L197:L260" ca="1" si="46">IFERROR(INDEX($C$11:$C$1010, MATCH($J197, $U$11:$U$1010, 0)), "")</f>
        <v/>
      </c>
      <c r="M197" s="43" t="str">
        <f t="shared" ref="M197:M260" ca="1" si="47">IFERROR(INDEX($G$11:$G$1010, MATCH($J197, $U$11:$U$1010, 0)), "")</f>
        <v/>
      </c>
      <c r="N197" s="18" t="str">
        <f t="shared" ref="N197:N260" ca="1" si="48">IFERROR(INDEX($H$11:$H$1010, MATCH($J197, $U$11:$U$1010, 0)), "")</f>
        <v/>
      </c>
      <c r="O197" s="20"/>
      <c r="Q197" s="39" t="str">
        <f t="shared" si="37"/>
        <v/>
      </c>
      <c r="R197" s="29" t="str">
        <f t="shared" si="38"/>
        <v/>
      </c>
      <c r="S197" s="36" t="str">
        <f t="shared" si="39"/>
        <v/>
      </c>
      <c r="T197" s="26" t="str">
        <f t="shared" si="40"/>
        <v/>
      </c>
      <c r="U197" s="39" t="str">
        <f ca="1">IF($G197="", "", COUNTIF($G$11:$G$1010, "&lt;"&amp;$G197)+1+COUNTIF($G$11:$G197, $G197)-1)</f>
        <v/>
      </c>
      <c r="X197" s="39" t="str">
        <f t="shared" ref="X197:X260" ca="1" si="49">IF($M197="", "", IF($M197=$R$4, $Q$3, (IF(AND($M197&gt;=$R$6, $M197&lt;=$R$7), $Q$4, IF(TEXT($M197, "mmm yyy")=TEXT($R$4, "mmm yyyy"), $Q$5, "")))))</f>
        <v/>
      </c>
      <c r="Z197" s="29" t="str">
        <f>IF($R197="", "", DATE(YEAR(Calendar!$BA$5), MONTH($D197), DAY($D197)))</f>
        <v/>
      </c>
      <c r="AA197" s="36" t="str">
        <f t="shared" si="41"/>
        <v/>
      </c>
      <c r="AC197" s="39" t="str">
        <f>IF($Z197="", "", IF(COUNTIF($Z$11:$Z197, $Z197)&gt;5, "X", COUNTIF($Z$11:$Z197, $Z197)))</f>
        <v/>
      </c>
      <c r="AD197" s="39" t="str">
        <f t="shared" si="42"/>
        <v/>
      </c>
      <c r="AF197" s="29" t="str">
        <f t="shared" si="43"/>
        <v/>
      </c>
      <c r="AJ197" s="39" t="str">
        <f t="shared" si="44"/>
        <v/>
      </c>
    </row>
    <row r="198" spans="1:36" x14ac:dyDescent="0.25">
      <c r="A198" s="20"/>
      <c r="B198" s="251"/>
      <c r="C198" s="252"/>
      <c r="D198" s="253"/>
      <c r="E198" s="254"/>
      <c r="F198" s="20"/>
      <c r="G198" s="32" t="str">
        <f t="shared" ca="1" si="35"/>
        <v/>
      </c>
      <c r="H198" s="18" t="str">
        <f t="shared" si="36"/>
        <v/>
      </c>
      <c r="I198" s="20"/>
      <c r="J198" s="12">
        <v>195</v>
      </c>
      <c r="K198" s="15" t="str">
        <f t="shared" ca="1" si="45"/>
        <v/>
      </c>
      <c r="L198" s="90" t="str">
        <f t="shared" ca="1" si="46"/>
        <v/>
      </c>
      <c r="M198" s="43" t="str">
        <f t="shared" ca="1" si="47"/>
        <v/>
      </c>
      <c r="N198" s="18" t="str">
        <f t="shared" ca="1" si="48"/>
        <v/>
      </c>
      <c r="O198" s="20"/>
      <c r="Q198" s="39" t="str">
        <f t="shared" si="37"/>
        <v/>
      </c>
      <c r="R198" s="29" t="str">
        <f t="shared" si="38"/>
        <v/>
      </c>
      <c r="S198" s="36" t="str">
        <f t="shared" si="39"/>
        <v/>
      </c>
      <c r="T198" s="26" t="str">
        <f t="shared" si="40"/>
        <v/>
      </c>
      <c r="U198" s="39" t="str">
        <f ca="1">IF($G198="", "", COUNTIF($G$11:$G$1010, "&lt;"&amp;$G198)+1+COUNTIF($G$11:$G198, $G198)-1)</f>
        <v/>
      </c>
      <c r="X198" s="39" t="str">
        <f t="shared" ca="1" si="49"/>
        <v/>
      </c>
      <c r="Z198" s="29" t="str">
        <f>IF($R198="", "", DATE(YEAR(Calendar!$BA$5), MONTH($D198), DAY($D198)))</f>
        <v/>
      </c>
      <c r="AA198" s="36" t="str">
        <f t="shared" si="41"/>
        <v/>
      </c>
      <c r="AC198" s="39" t="str">
        <f>IF($Z198="", "", IF(COUNTIF($Z$11:$Z198, $Z198)&gt;5, "X", COUNTIF($Z$11:$Z198, $Z198)))</f>
        <v/>
      </c>
      <c r="AD198" s="39" t="str">
        <f t="shared" si="42"/>
        <v/>
      </c>
      <c r="AF198" s="29" t="str">
        <f t="shared" si="43"/>
        <v/>
      </c>
      <c r="AJ198" s="39" t="str">
        <f t="shared" si="44"/>
        <v/>
      </c>
    </row>
    <row r="199" spans="1:36" x14ac:dyDescent="0.25">
      <c r="A199" s="20"/>
      <c r="B199" s="251"/>
      <c r="C199" s="252"/>
      <c r="D199" s="253"/>
      <c r="E199" s="254"/>
      <c r="F199" s="20"/>
      <c r="G199" s="32" t="str">
        <f t="shared" ca="1" si="35"/>
        <v/>
      </c>
      <c r="H199" s="18" t="str">
        <f t="shared" si="36"/>
        <v/>
      </c>
      <c r="I199" s="20"/>
      <c r="J199" s="12">
        <v>196</v>
      </c>
      <c r="K199" s="15" t="str">
        <f t="shared" ca="1" si="45"/>
        <v/>
      </c>
      <c r="L199" s="90" t="str">
        <f t="shared" ca="1" si="46"/>
        <v/>
      </c>
      <c r="M199" s="43" t="str">
        <f t="shared" ca="1" si="47"/>
        <v/>
      </c>
      <c r="N199" s="18" t="str">
        <f t="shared" ca="1" si="48"/>
        <v/>
      </c>
      <c r="O199" s="20"/>
      <c r="Q199" s="39" t="str">
        <f t="shared" si="37"/>
        <v/>
      </c>
      <c r="R199" s="29" t="str">
        <f t="shared" si="38"/>
        <v/>
      </c>
      <c r="S199" s="36" t="str">
        <f t="shared" si="39"/>
        <v/>
      </c>
      <c r="T199" s="26" t="str">
        <f t="shared" si="40"/>
        <v/>
      </c>
      <c r="U199" s="39" t="str">
        <f ca="1">IF($G199="", "", COUNTIF($G$11:$G$1010, "&lt;"&amp;$G199)+1+COUNTIF($G$11:$G199, $G199)-1)</f>
        <v/>
      </c>
      <c r="X199" s="39" t="str">
        <f t="shared" ca="1" si="49"/>
        <v/>
      </c>
      <c r="Z199" s="29" t="str">
        <f>IF($R199="", "", DATE(YEAR(Calendar!$BA$5), MONTH($D199), DAY($D199)))</f>
        <v/>
      </c>
      <c r="AA199" s="36" t="str">
        <f t="shared" si="41"/>
        <v/>
      </c>
      <c r="AC199" s="39" t="str">
        <f>IF($Z199="", "", IF(COUNTIF($Z$11:$Z199, $Z199)&gt;5, "X", COUNTIF($Z$11:$Z199, $Z199)))</f>
        <v/>
      </c>
      <c r="AD199" s="39" t="str">
        <f t="shared" si="42"/>
        <v/>
      </c>
      <c r="AF199" s="29" t="str">
        <f t="shared" si="43"/>
        <v/>
      </c>
      <c r="AJ199" s="39" t="str">
        <f t="shared" si="44"/>
        <v/>
      </c>
    </row>
    <row r="200" spans="1:36" x14ac:dyDescent="0.25">
      <c r="A200" s="20"/>
      <c r="B200" s="251"/>
      <c r="C200" s="252"/>
      <c r="D200" s="253"/>
      <c r="E200" s="254"/>
      <c r="F200" s="20"/>
      <c r="G200" s="32" t="str">
        <f t="shared" ca="1" si="35"/>
        <v/>
      </c>
      <c r="H200" s="18" t="str">
        <f t="shared" si="36"/>
        <v/>
      </c>
      <c r="I200" s="20"/>
      <c r="J200" s="12">
        <v>197</v>
      </c>
      <c r="K200" s="15" t="str">
        <f t="shared" ca="1" si="45"/>
        <v/>
      </c>
      <c r="L200" s="90" t="str">
        <f t="shared" ca="1" si="46"/>
        <v/>
      </c>
      <c r="M200" s="43" t="str">
        <f t="shared" ca="1" si="47"/>
        <v/>
      </c>
      <c r="N200" s="18" t="str">
        <f t="shared" ca="1" si="48"/>
        <v/>
      </c>
      <c r="O200" s="20"/>
      <c r="Q200" s="39" t="str">
        <f t="shared" si="37"/>
        <v/>
      </c>
      <c r="R200" s="29" t="str">
        <f t="shared" si="38"/>
        <v/>
      </c>
      <c r="S200" s="36" t="str">
        <f t="shared" si="39"/>
        <v/>
      </c>
      <c r="T200" s="26" t="str">
        <f t="shared" si="40"/>
        <v/>
      </c>
      <c r="U200" s="39" t="str">
        <f ca="1">IF($G200="", "", COUNTIF($G$11:$G$1010, "&lt;"&amp;$G200)+1+COUNTIF($G$11:$G200, $G200)-1)</f>
        <v/>
      </c>
      <c r="X200" s="39" t="str">
        <f t="shared" ca="1" si="49"/>
        <v/>
      </c>
      <c r="Z200" s="29" t="str">
        <f>IF($R200="", "", DATE(YEAR(Calendar!$BA$5), MONTH($D200), DAY($D200)))</f>
        <v/>
      </c>
      <c r="AA200" s="36" t="str">
        <f t="shared" si="41"/>
        <v/>
      </c>
      <c r="AC200" s="39" t="str">
        <f>IF($Z200="", "", IF(COUNTIF($Z$11:$Z200, $Z200)&gt;5, "X", COUNTIF($Z$11:$Z200, $Z200)))</f>
        <v/>
      </c>
      <c r="AD200" s="39" t="str">
        <f t="shared" si="42"/>
        <v/>
      </c>
      <c r="AF200" s="29" t="str">
        <f t="shared" si="43"/>
        <v/>
      </c>
      <c r="AJ200" s="39" t="str">
        <f t="shared" si="44"/>
        <v/>
      </c>
    </row>
    <row r="201" spans="1:36" x14ac:dyDescent="0.25">
      <c r="A201" s="20"/>
      <c r="B201" s="251"/>
      <c r="C201" s="252"/>
      <c r="D201" s="253"/>
      <c r="E201" s="254"/>
      <c r="F201" s="20"/>
      <c r="G201" s="32" t="str">
        <f t="shared" ca="1" si="35"/>
        <v/>
      </c>
      <c r="H201" s="18" t="str">
        <f t="shared" si="36"/>
        <v/>
      </c>
      <c r="I201" s="20"/>
      <c r="J201" s="12">
        <v>198</v>
      </c>
      <c r="K201" s="15" t="str">
        <f t="shared" ca="1" si="45"/>
        <v/>
      </c>
      <c r="L201" s="90" t="str">
        <f t="shared" ca="1" si="46"/>
        <v/>
      </c>
      <c r="M201" s="43" t="str">
        <f t="shared" ca="1" si="47"/>
        <v/>
      </c>
      <c r="N201" s="18" t="str">
        <f t="shared" ca="1" si="48"/>
        <v/>
      </c>
      <c r="O201" s="20"/>
      <c r="Q201" s="39" t="str">
        <f t="shared" si="37"/>
        <v/>
      </c>
      <c r="R201" s="29" t="str">
        <f t="shared" si="38"/>
        <v/>
      </c>
      <c r="S201" s="36" t="str">
        <f t="shared" si="39"/>
        <v/>
      </c>
      <c r="T201" s="26" t="str">
        <f t="shared" si="40"/>
        <v/>
      </c>
      <c r="U201" s="39" t="str">
        <f ca="1">IF($G201="", "", COUNTIF($G$11:$G$1010, "&lt;"&amp;$G201)+1+COUNTIF($G$11:$G201, $G201)-1)</f>
        <v/>
      </c>
      <c r="X201" s="39" t="str">
        <f t="shared" ca="1" si="49"/>
        <v/>
      </c>
      <c r="Z201" s="29" t="str">
        <f>IF($R201="", "", DATE(YEAR(Calendar!$BA$5), MONTH($D201), DAY($D201)))</f>
        <v/>
      </c>
      <c r="AA201" s="36" t="str">
        <f t="shared" si="41"/>
        <v/>
      </c>
      <c r="AC201" s="39" t="str">
        <f>IF($Z201="", "", IF(COUNTIF($Z$11:$Z201, $Z201)&gt;5, "X", COUNTIF($Z$11:$Z201, $Z201)))</f>
        <v/>
      </c>
      <c r="AD201" s="39" t="str">
        <f t="shared" si="42"/>
        <v/>
      </c>
      <c r="AF201" s="29" t="str">
        <f t="shared" si="43"/>
        <v/>
      </c>
      <c r="AJ201" s="39" t="str">
        <f t="shared" si="44"/>
        <v/>
      </c>
    </row>
    <row r="202" spans="1:36" x14ac:dyDescent="0.25">
      <c r="A202" s="20"/>
      <c r="B202" s="251"/>
      <c r="C202" s="252"/>
      <c r="D202" s="253"/>
      <c r="E202" s="254"/>
      <c r="F202" s="20"/>
      <c r="G202" s="32" t="str">
        <f t="shared" ca="1" si="35"/>
        <v/>
      </c>
      <c r="H202" s="18" t="str">
        <f t="shared" si="36"/>
        <v/>
      </c>
      <c r="I202" s="20"/>
      <c r="J202" s="12">
        <v>199</v>
      </c>
      <c r="K202" s="15" t="str">
        <f t="shared" ca="1" si="45"/>
        <v/>
      </c>
      <c r="L202" s="90" t="str">
        <f t="shared" ca="1" si="46"/>
        <v/>
      </c>
      <c r="M202" s="43" t="str">
        <f t="shared" ca="1" si="47"/>
        <v/>
      </c>
      <c r="N202" s="18" t="str">
        <f t="shared" ca="1" si="48"/>
        <v/>
      </c>
      <c r="O202" s="20"/>
      <c r="Q202" s="39" t="str">
        <f t="shared" si="37"/>
        <v/>
      </c>
      <c r="R202" s="29" t="str">
        <f t="shared" si="38"/>
        <v/>
      </c>
      <c r="S202" s="36" t="str">
        <f t="shared" si="39"/>
        <v/>
      </c>
      <c r="T202" s="26" t="str">
        <f t="shared" si="40"/>
        <v/>
      </c>
      <c r="U202" s="39" t="str">
        <f ca="1">IF($G202="", "", COUNTIF($G$11:$G$1010, "&lt;"&amp;$G202)+1+COUNTIF($G$11:$G202, $G202)-1)</f>
        <v/>
      </c>
      <c r="X202" s="39" t="str">
        <f t="shared" ca="1" si="49"/>
        <v/>
      </c>
      <c r="Z202" s="29" t="str">
        <f>IF($R202="", "", DATE(YEAR(Calendar!$BA$5), MONTH($D202), DAY($D202)))</f>
        <v/>
      </c>
      <c r="AA202" s="36" t="str">
        <f t="shared" si="41"/>
        <v/>
      </c>
      <c r="AC202" s="39" t="str">
        <f>IF($Z202="", "", IF(COUNTIF($Z$11:$Z202, $Z202)&gt;5, "X", COUNTIF($Z$11:$Z202, $Z202)))</f>
        <v/>
      </c>
      <c r="AD202" s="39" t="str">
        <f t="shared" si="42"/>
        <v/>
      </c>
      <c r="AF202" s="29" t="str">
        <f t="shared" si="43"/>
        <v/>
      </c>
      <c r="AJ202" s="39" t="str">
        <f t="shared" si="44"/>
        <v/>
      </c>
    </row>
    <row r="203" spans="1:36" x14ac:dyDescent="0.25">
      <c r="A203" s="20"/>
      <c r="B203" s="251"/>
      <c r="C203" s="252"/>
      <c r="D203" s="253"/>
      <c r="E203" s="254"/>
      <c r="F203" s="20"/>
      <c r="G203" s="32" t="str">
        <f t="shared" ca="1" si="35"/>
        <v/>
      </c>
      <c r="H203" s="18" t="str">
        <f t="shared" si="36"/>
        <v/>
      </c>
      <c r="I203" s="20"/>
      <c r="J203" s="12">
        <v>200</v>
      </c>
      <c r="K203" s="15" t="str">
        <f t="shared" ca="1" si="45"/>
        <v/>
      </c>
      <c r="L203" s="90" t="str">
        <f t="shared" ca="1" si="46"/>
        <v/>
      </c>
      <c r="M203" s="43" t="str">
        <f t="shared" ca="1" si="47"/>
        <v/>
      </c>
      <c r="N203" s="18" t="str">
        <f t="shared" ca="1" si="48"/>
        <v/>
      </c>
      <c r="O203" s="20"/>
      <c r="Q203" s="39" t="str">
        <f t="shared" si="37"/>
        <v/>
      </c>
      <c r="R203" s="29" t="str">
        <f t="shared" si="38"/>
        <v/>
      </c>
      <c r="S203" s="36" t="str">
        <f t="shared" si="39"/>
        <v/>
      </c>
      <c r="T203" s="26" t="str">
        <f t="shared" si="40"/>
        <v/>
      </c>
      <c r="U203" s="39" t="str">
        <f ca="1">IF($G203="", "", COUNTIF($G$11:$G$1010, "&lt;"&amp;$G203)+1+COUNTIF($G$11:$G203, $G203)-1)</f>
        <v/>
      </c>
      <c r="X203" s="39" t="str">
        <f t="shared" ca="1" si="49"/>
        <v/>
      </c>
      <c r="Z203" s="29" t="str">
        <f>IF($R203="", "", DATE(YEAR(Calendar!$BA$5), MONTH($D203), DAY($D203)))</f>
        <v/>
      </c>
      <c r="AA203" s="36" t="str">
        <f t="shared" si="41"/>
        <v/>
      </c>
      <c r="AC203" s="39" t="str">
        <f>IF($Z203="", "", IF(COUNTIF($Z$11:$Z203, $Z203)&gt;5, "X", COUNTIF($Z$11:$Z203, $Z203)))</f>
        <v/>
      </c>
      <c r="AD203" s="39" t="str">
        <f t="shared" si="42"/>
        <v/>
      </c>
      <c r="AF203" s="29" t="str">
        <f t="shared" si="43"/>
        <v/>
      </c>
      <c r="AJ203" s="39" t="str">
        <f t="shared" si="44"/>
        <v/>
      </c>
    </row>
    <row r="204" spans="1:36" x14ac:dyDescent="0.25">
      <c r="A204" s="20"/>
      <c r="B204" s="251"/>
      <c r="C204" s="252"/>
      <c r="D204" s="253"/>
      <c r="E204" s="254"/>
      <c r="F204" s="20"/>
      <c r="G204" s="32" t="str">
        <f t="shared" ref="G204:G267" ca="1" si="50">IF($R$4&gt;$R204, $T204, $R204)</f>
        <v/>
      </c>
      <c r="H204" s="18" t="str">
        <f t="shared" ref="H204:H267" si="51">IF($E204="", "", IFERROR(YEARFRAC(DATE($E204, MONTH($D204), DAY($D204)), $G204), ""))</f>
        <v/>
      </c>
      <c r="I204" s="20"/>
      <c r="J204" s="12">
        <v>201</v>
      </c>
      <c r="K204" s="15" t="str">
        <f t="shared" ca="1" si="45"/>
        <v/>
      </c>
      <c r="L204" s="90" t="str">
        <f t="shared" ca="1" si="46"/>
        <v/>
      </c>
      <c r="M204" s="43" t="str">
        <f t="shared" ca="1" si="47"/>
        <v/>
      </c>
      <c r="N204" s="18" t="str">
        <f t="shared" ca="1" si="48"/>
        <v/>
      </c>
      <c r="O204" s="20"/>
      <c r="Q204" s="39" t="str">
        <f t="shared" ref="Q204:Q267" si="52">IF($B204="", "", IF(COUNTIF($B$11:$B$1010, $B204)&gt;1, "X", ""))</f>
        <v/>
      </c>
      <c r="R204" s="29" t="str">
        <f t="shared" ref="R204:R267" si="53">IF($D204="", "", DATE(YEAR($R$4), MONTH($D204), DAY($D204)))</f>
        <v/>
      </c>
      <c r="S204" s="36" t="str">
        <f t="shared" ref="S204:S267" si="54">IF($E204="", "", IFERROR(YEARFRAC(DATE($E204, MONTH($D204), DAY($D204)), $R204), ""))</f>
        <v/>
      </c>
      <c r="T204" s="26" t="str">
        <f t="shared" ref="T204:T267" si="55">IF($D204="", "", DATE(YEAR($R$4)+1, MONTH($D204), DAY($D204)))</f>
        <v/>
      </c>
      <c r="U204" s="39" t="str">
        <f ca="1">IF($G204="", "", COUNTIF($G$11:$G$1010, "&lt;"&amp;$G204)+1+COUNTIF($G$11:$G204, $G204)-1)</f>
        <v/>
      </c>
      <c r="X204" s="39" t="str">
        <f t="shared" ca="1" si="49"/>
        <v/>
      </c>
      <c r="Z204" s="29" t="str">
        <f>IF($R204="", "", DATE(YEAR(Calendar!$BA$5), MONTH($D204), DAY($D204)))</f>
        <v/>
      </c>
      <c r="AA204" s="36" t="str">
        <f t="shared" ref="AA204:AA267" si="56">IF($E204="", "", IFERROR(YEARFRAC(DATE($E204, MONTH($D204), DAY($D204)), $Z204), ""))</f>
        <v/>
      </c>
      <c r="AC204" s="39" t="str">
        <f>IF($Z204="", "", IF(COUNTIF($Z$11:$Z204, $Z204)&gt;5, "X", COUNTIF($Z$11:$Z204, $Z204)))</f>
        <v/>
      </c>
      <c r="AD204" s="39" t="str">
        <f t="shared" ref="AD204:AD267" si="57">IF($Z204="", "", $Z204+($AC204*0.1))</f>
        <v/>
      </c>
      <c r="AF204" s="29" t="str">
        <f t="shared" ref="AF204:AF267" si="58">IF($AC204="X", $Z204, "")</f>
        <v/>
      </c>
      <c r="AJ204" s="39" t="str">
        <f t="shared" ref="AJ204:AJ267" si="59">IF($C204="", "", IF(COUNTIF($AH$11:$AH$20, $C204)=0, "X", ""))</f>
        <v/>
      </c>
    </row>
    <row r="205" spans="1:36" x14ac:dyDescent="0.25">
      <c r="A205" s="20"/>
      <c r="B205" s="251"/>
      <c r="C205" s="252"/>
      <c r="D205" s="253"/>
      <c r="E205" s="254"/>
      <c r="F205" s="20"/>
      <c r="G205" s="32" t="str">
        <f t="shared" ca="1" si="50"/>
        <v/>
      </c>
      <c r="H205" s="18" t="str">
        <f t="shared" si="51"/>
        <v/>
      </c>
      <c r="I205" s="20"/>
      <c r="J205" s="12">
        <v>202</v>
      </c>
      <c r="K205" s="15" t="str">
        <f t="shared" ca="1" si="45"/>
        <v/>
      </c>
      <c r="L205" s="90" t="str">
        <f t="shared" ca="1" si="46"/>
        <v/>
      </c>
      <c r="M205" s="43" t="str">
        <f t="shared" ca="1" si="47"/>
        <v/>
      </c>
      <c r="N205" s="18" t="str">
        <f t="shared" ca="1" si="48"/>
        <v/>
      </c>
      <c r="O205" s="20"/>
      <c r="Q205" s="39" t="str">
        <f t="shared" si="52"/>
        <v/>
      </c>
      <c r="R205" s="29" t="str">
        <f t="shared" si="53"/>
        <v/>
      </c>
      <c r="S205" s="36" t="str">
        <f t="shared" si="54"/>
        <v/>
      </c>
      <c r="T205" s="26" t="str">
        <f t="shared" si="55"/>
        <v/>
      </c>
      <c r="U205" s="39" t="str">
        <f ca="1">IF($G205="", "", COUNTIF($G$11:$G$1010, "&lt;"&amp;$G205)+1+COUNTIF($G$11:$G205, $G205)-1)</f>
        <v/>
      </c>
      <c r="X205" s="39" t="str">
        <f t="shared" ca="1" si="49"/>
        <v/>
      </c>
      <c r="Z205" s="29" t="str">
        <f>IF($R205="", "", DATE(YEAR(Calendar!$BA$5), MONTH($D205), DAY($D205)))</f>
        <v/>
      </c>
      <c r="AA205" s="36" t="str">
        <f t="shared" si="56"/>
        <v/>
      </c>
      <c r="AC205" s="39" t="str">
        <f>IF($Z205="", "", IF(COUNTIF($Z$11:$Z205, $Z205)&gt;5, "X", COUNTIF($Z$11:$Z205, $Z205)))</f>
        <v/>
      </c>
      <c r="AD205" s="39" t="str">
        <f t="shared" si="57"/>
        <v/>
      </c>
      <c r="AF205" s="29" t="str">
        <f t="shared" si="58"/>
        <v/>
      </c>
      <c r="AJ205" s="39" t="str">
        <f t="shared" si="59"/>
        <v/>
      </c>
    </row>
    <row r="206" spans="1:36" x14ac:dyDescent="0.25">
      <c r="A206" s="20"/>
      <c r="B206" s="251"/>
      <c r="C206" s="252"/>
      <c r="D206" s="253"/>
      <c r="E206" s="254"/>
      <c r="F206" s="20"/>
      <c r="G206" s="32" t="str">
        <f t="shared" ca="1" si="50"/>
        <v/>
      </c>
      <c r="H206" s="18" t="str">
        <f t="shared" si="51"/>
        <v/>
      </c>
      <c r="I206" s="20"/>
      <c r="J206" s="12">
        <v>203</v>
      </c>
      <c r="K206" s="15" t="str">
        <f t="shared" ca="1" si="45"/>
        <v/>
      </c>
      <c r="L206" s="90" t="str">
        <f t="shared" ca="1" si="46"/>
        <v/>
      </c>
      <c r="M206" s="43" t="str">
        <f t="shared" ca="1" si="47"/>
        <v/>
      </c>
      <c r="N206" s="18" t="str">
        <f t="shared" ca="1" si="48"/>
        <v/>
      </c>
      <c r="O206" s="20"/>
      <c r="Q206" s="39" t="str">
        <f t="shared" si="52"/>
        <v/>
      </c>
      <c r="R206" s="29" t="str">
        <f t="shared" si="53"/>
        <v/>
      </c>
      <c r="S206" s="36" t="str">
        <f t="shared" si="54"/>
        <v/>
      </c>
      <c r="T206" s="26" t="str">
        <f t="shared" si="55"/>
        <v/>
      </c>
      <c r="U206" s="39" t="str">
        <f ca="1">IF($G206="", "", COUNTIF($G$11:$G$1010, "&lt;"&amp;$G206)+1+COUNTIF($G$11:$G206, $G206)-1)</f>
        <v/>
      </c>
      <c r="X206" s="39" t="str">
        <f t="shared" ca="1" si="49"/>
        <v/>
      </c>
      <c r="Z206" s="29" t="str">
        <f>IF($R206="", "", DATE(YEAR(Calendar!$BA$5), MONTH($D206), DAY($D206)))</f>
        <v/>
      </c>
      <c r="AA206" s="36" t="str">
        <f t="shared" si="56"/>
        <v/>
      </c>
      <c r="AC206" s="39" t="str">
        <f>IF($Z206="", "", IF(COUNTIF($Z$11:$Z206, $Z206)&gt;5, "X", COUNTIF($Z$11:$Z206, $Z206)))</f>
        <v/>
      </c>
      <c r="AD206" s="39" t="str">
        <f t="shared" si="57"/>
        <v/>
      </c>
      <c r="AF206" s="29" t="str">
        <f t="shared" si="58"/>
        <v/>
      </c>
      <c r="AJ206" s="39" t="str">
        <f t="shared" si="59"/>
        <v/>
      </c>
    </row>
    <row r="207" spans="1:36" x14ac:dyDescent="0.25">
      <c r="A207" s="20"/>
      <c r="B207" s="251"/>
      <c r="C207" s="252"/>
      <c r="D207" s="253"/>
      <c r="E207" s="254"/>
      <c r="F207" s="20"/>
      <c r="G207" s="32" t="str">
        <f t="shared" ca="1" si="50"/>
        <v/>
      </c>
      <c r="H207" s="18" t="str">
        <f t="shared" si="51"/>
        <v/>
      </c>
      <c r="I207" s="20"/>
      <c r="J207" s="12">
        <v>204</v>
      </c>
      <c r="K207" s="15" t="str">
        <f t="shared" ca="1" si="45"/>
        <v/>
      </c>
      <c r="L207" s="90" t="str">
        <f t="shared" ca="1" si="46"/>
        <v/>
      </c>
      <c r="M207" s="43" t="str">
        <f t="shared" ca="1" si="47"/>
        <v/>
      </c>
      <c r="N207" s="18" t="str">
        <f t="shared" ca="1" si="48"/>
        <v/>
      </c>
      <c r="O207" s="20"/>
      <c r="Q207" s="39" t="str">
        <f t="shared" si="52"/>
        <v/>
      </c>
      <c r="R207" s="29" t="str">
        <f t="shared" si="53"/>
        <v/>
      </c>
      <c r="S207" s="36" t="str">
        <f t="shared" si="54"/>
        <v/>
      </c>
      <c r="T207" s="26" t="str">
        <f t="shared" si="55"/>
        <v/>
      </c>
      <c r="U207" s="39" t="str">
        <f ca="1">IF($G207="", "", COUNTIF($G$11:$G$1010, "&lt;"&amp;$G207)+1+COUNTIF($G$11:$G207, $G207)-1)</f>
        <v/>
      </c>
      <c r="X207" s="39" t="str">
        <f t="shared" ca="1" si="49"/>
        <v/>
      </c>
      <c r="Z207" s="29" t="str">
        <f>IF($R207="", "", DATE(YEAR(Calendar!$BA$5), MONTH($D207), DAY($D207)))</f>
        <v/>
      </c>
      <c r="AA207" s="36" t="str">
        <f t="shared" si="56"/>
        <v/>
      </c>
      <c r="AC207" s="39" t="str">
        <f>IF($Z207="", "", IF(COUNTIF($Z$11:$Z207, $Z207)&gt;5, "X", COUNTIF($Z$11:$Z207, $Z207)))</f>
        <v/>
      </c>
      <c r="AD207" s="39" t="str">
        <f t="shared" si="57"/>
        <v/>
      </c>
      <c r="AF207" s="29" t="str">
        <f t="shared" si="58"/>
        <v/>
      </c>
      <c r="AJ207" s="39" t="str">
        <f t="shared" si="59"/>
        <v/>
      </c>
    </row>
    <row r="208" spans="1:36" x14ac:dyDescent="0.25">
      <c r="A208" s="20"/>
      <c r="B208" s="251"/>
      <c r="C208" s="252"/>
      <c r="D208" s="253"/>
      <c r="E208" s="254"/>
      <c r="F208" s="20"/>
      <c r="G208" s="32" t="str">
        <f t="shared" ca="1" si="50"/>
        <v/>
      </c>
      <c r="H208" s="18" t="str">
        <f t="shared" si="51"/>
        <v/>
      </c>
      <c r="I208" s="20"/>
      <c r="J208" s="12">
        <v>205</v>
      </c>
      <c r="K208" s="15" t="str">
        <f t="shared" ca="1" si="45"/>
        <v/>
      </c>
      <c r="L208" s="90" t="str">
        <f t="shared" ca="1" si="46"/>
        <v/>
      </c>
      <c r="M208" s="43" t="str">
        <f t="shared" ca="1" si="47"/>
        <v/>
      </c>
      <c r="N208" s="18" t="str">
        <f t="shared" ca="1" si="48"/>
        <v/>
      </c>
      <c r="O208" s="20"/>
      <c r="Q208" s="39" t="str">
        <f t="shared" si="52"/>
        <v/>
      </c>
      <c r="R208" s="29" t="str">
        <f t="shared" si="53"/>
        <v/>
      </c>
      <c r="S208" s="36" t="str">
        <f t="shared" si="54"/>
        <v/>
      </c>
      <c r="T208" s="26" t="str">
        <f t="shared" si="55"/>
        <v/>
      </c>
      <c r="U208" s="39" t="str">
        <f ca="1">IF($G208="", "", COUNTIF($G$11:$G$1010, "&lt;"&amp;$G208)+1+COUNTIF($G$11:$G208, $G208)-1)</f>
        <v/>
      </c>
      <c r="X208" s="39" t="str">
        <f t="shared" ca="1" si="49"/>
        <v/>
      </c>
      <c r="Z208" s="29" t="str">
        <f>IF($R208="", "", DATE(YEAR(Calendar!$BA$5), MONTH($D208), DAY($D208)))</f>
        <v/>
      </c>
      <c r="AA208" s="36" t="str">
        <f t="shared" si="56"/>
        <v/>
      </c>
      <c r="AC208" s="39" t="str">
        <f>IF($Z208="", "", IF(COUNTIF($Z$11:$Z208, $Z208)&gt;5, "X", COUNTIF($Z$11:$Z208, $Z208)))</f>
        <v/>
      </c>
      <c r="AD208" s="39" t="str">
        <f t="shared" si="57"/>
        <v/>
      </c>
      <c r="AF208" s="29" t="str">
        <f t="shared" si="58"/>
        <v/>
      </c>
      <c r="AJ208" s="39" t="str">
        <f t="shared" si="59"/>
        <v/>
      </c>
    </row>
    <row r="209" spans="1:36" x14ac:dyDescent="0.25">
      <c r="A209" s="20"/>
      <c r="B209" s="251"/>
      <c r="C209" s="252"/>
      <c r="D209" s="253"/>
      <c r="E209" s="254"/>
      <c r="F209" s="20"/>
      <c r="G209" s="32" t="str">
        <f t="shared" ca="1" si="50"/>
        <v/>
      </c>
      <c r="H209" s="18" t="str">
        <f t="shared" si="51"/>
        <v/>
      </c>
      <c r="I209" s="20"/>
      <c r="J209" s="12">
        <v>206</v>
      </c>
      <c r="K209" s="15" t="str">
        <f t="shared" ca="1" si="45"/>
        <v/>
      </c>
      <c r="L209" s="90" t="str">
        <f t="shared" ca="1" si="46"/>
        <v/>
      </c>
      <c r="M209" s="43" t="str">
        <f t="shared" ca="1" si="47"/>
        <v/>
      </c>
      <c r="N209" s="18" t="str">
        <f t="shared" ca="1" si="48"/>
        <v/>
      </c>
      <c r="O209" s="20"/>
      <c r="Q209" s="39" t="str">
        <f t="shared" si="52"/>
        <v/>
      </c>
      <c r="R209" s="29" t="str">
        <f t="shared" si="53"/>
        <v/>
      </c>
      <c r="S209" s="36" t="str">
        <f t="shared" si="54"/>
        <v/>
      </c>
      <c r="T209" s="26" t="str">
        <f t="shared" si="55"/>
        <v/>
      </c>
      <c r="U209" s="39" t="str">
        <f ca="1">IF($G209="", "", COUNTIF($G$11:$G$1010, "&lt;"&amp;$G209)+1+COUNTIF($G$11:$G209, $G209)-1)</f>
        <v/>
      </c>
      <c r="X209" s="39" t="str">
        <f t="shared" ca="1" si="49"/>
        <v/>
      </c>
      <c r="Z209" s="29" t="str">
        <f>IF($R209="", "", DATE(YEAR(Calendar!$BA$5), MONTH($D209), DAY($D209)))</f>
        <v/>
      </c>
      <c r="AA209" s="36" t="str">
        <f t="shared" si="56"/>
        <v/>
      </c>
      <c r="AC209" s="39" t="str">
        <f>IF($Z209="", "", IF(COUNTIF($Z$11:$Z209, $Z209)&gt;5, "X", COUNTIF($Z$11:$Z209, $Z209)))</f>
        <v/>
      </c>
      <c r="AD209" s="39" t="str">
        <f t="shared" si="57"/>
        <v/>
      </c>
      <c r="AF209" s="29" t="str">
        <f t="shared" si="58"/>
        <v/>
      </c>
      <c r="AJ209" s="39" t="str">
        <f t="shared" si="59"/>
        <v/>
      </c>
    </row>
    <row r="210" spans="1:36" x14ac:dyDescent="0.25">
      <c r="A210" s="20"/>
      <c r="B210" s="251"/>
      <c r="C210" s="252"/>
      <c r="D210" s="253"/>
      <c r="E210" s="254"/>
      <c r="F210" s="20"/>
      <c r="G210" s="32" t="str">
        <f t="shared" ca="1" si="50"/>
        <v/>
      </c>
      <c r="H210" s="18" t="str">
        <f t="shared" si="51"/>
        <v/>
      </c>
      <c r="I210" s="20"/>
      <c r="J210" s="12">
        <v>207</v>
      </c>
      <c r="K210" s="15" t="str">
        <f t="shared" ca="1" si="45"/>
        <v/>
      </c>
      <c r="L210" s="90" t="str">
        <f t="shared" ca="1" si="46"/>
        <v/>
      </c>
      <c r="M210" s="43" t="str">
        <f t="shared" ca="1" si="47"/>
        <v/>
      </c>
      <c r="N210" s="18" t="str">
        <f t="shared" ca="1" si="48"/>
        <v/>
      </c>
      <c r="O210" s="20"/>
      <c r="Q210" s="39" t="str">
        <f t="shared" si="52"/>
        <v/>
      </c>
      <c r="R210" s="29" t="str">
        <f t="shared" si="53"/>
        <v/>
      </c>
      <c r="S210" s="36" t="str">
        <f t="shared" si="54"/>
        <v/>
      </c>
      <c r="T210" s="26" t="str">
        <f t="shared" si="55"/>
        <v/>
      </c>
      <c r="U210" s="39" t="str">
        <f ca="1">IF($G210="", "", COUNTIF($G$11:$G$1010, "&lt;"&amp;$G210)+1+COUNTIF($G$11:$G210, $G210)-1)</f>
        <v/>
      </c>
      <c r="X210" s="39" t="str">
        <f t="shared" ca="1" si="49"/>
        <v/>
      </c>
      <c r="Z210" s="29" t="str">
        <f>IF($R210="", "", DATE(YEAR(Calendar!$BA$5), MONTH($D210), DAY($D210)))</f>
        <v/>
      </c>
      <c r="AA210" s="36" t="str">
        <f t="shared" si="56"/>
        <v/>
      </c>
      <c r="AC210" s="39" t="str">
        <f>IF($Z210="", "", IF(COUNTIF($Z$11:$Z210, $Z210)&gt;5, "X", COUNTIF($Z$11:$Z210, $Z210)))</f>
        <v/>
      </c>
      <c r="AD210" s="39" t="str">
        <f t="shared" si="57"/>
        <v/>
      </c>
      <c r="AF210" s="29" t="str">
        <f t="shared" si="58"/>
        <v/>
      </c>
      <c r="AJ210" s="39" t="str">
        <f t="shared" si="59"/>
        <v/>
      </c>
    </row>
    <row r="211" spans="1:36" x14ac:dyDescent="0.25">
      <c r="A211" s="20"/>
      <c r="B211" s="251"/>
      <c r="C211" s="252"/>
      <c r="D211" s="253"/>
      <c r="E211" s="254"/>
      <c r="F211" s="20"/>
      <c r="G211" s="32" t="str">
        <f t="shared" ca="1" si="50"/>
        <v/>
      </c>
      <c r="H211" s="18" t="str">
        <f t="shared" si="51"/>
        <v/>
      </c>
      <c r="I211" s="20"/>
      <c r="J211" s="12">
        <v>208</v>
      </c>
      <c r="K211" s="15" t="str">
        <f t="shared" ca="1" si="45"/>
        <v/>
      </c>
      <c r="L211" s="90" t="str">
        <f t="shared" ca="1" si="46"/>
        <v/>
      </c>
      <c r="M211" s="43" t="str">
        <f t="shared" ca="1" si="47"/>
        <v/>
      </c>
      <c r="N211" s="18" t="str">
        <f t="shared" ca="1" si="48"/>
        <v/>
      </c>
      <c r="O211" s="20"/>
      <c r="Q211" s="39" t="str">
        <f t="shared" si="52"/>
        <v/>
      </c>
      <c r="R211" s="29" t="str">
        <f t="shared" si="53"/>
        <v/>
      </c>
      <c r="S211" s="36" t="str">
        <f t="shared" si="54"/>
        <v/>
      </c>
      <c r="T211" s="26" t="str">
        <f t="shared" si="55"/>
        <v/>
      </c>
      <c r="U211" s="39" t="str">
        <f ca="1">IF($G211="", "", COUNTIF($G$11:$G$1010, "&lt;"&amp;$G211)+1+COUNTIF($G$11:$G211, $G211)-1)</f>
        <v/>
      </c>
      <c r="X211" s="39" t="str">
        <f t="shared" ca="1" si="49"/>
        <v/>
      </c>
      <c r="Z211" s="29" t="str">
        <f>IF($R211="", "", DATE(YEAR(Calendar!$BA$5), MONTH($D211), DAY($D211)))</f>
        <v/>
      </c>
      <c r="AA211" s="36" t="str">
        <f t="shared" si="56"/>
        <v/>
      </c>
      <c r="AC211" s="39" t="str">
        <f>IF($Z211="", "", IF(COUNTIF($Z$11:$Z211, $Z211)&gt;5, "X", COUNTIF($Z$11:$Z211, $Z211)))</f>
        <v/>
      </c>
      <c r="AD211" s="39" t="str">
        <f t="shared" si="57"/>
        <v/>
      </c>
      <c r="AF211" s="29" t="str">
        <f t="shared" si="58"/>
        <v/>
      </c>
      <c r="AJ211" s="39" t="str">
        <f t="shared" si="59"/>
        <v/>
      </c>
    </row>
    <row r="212" spans="1:36" x14ac:dyDescent="0.25">
      <c r="A212" s="20"/>
      <c r="B212" s="251"/>
      <c r="C212" s="252"/>
      <c r="D212" s="253"/>
      <c r="E212" s="254"/>
      <c r="F212" s="20"/>
      <c r="G212" s="32" t="str">
        <f t="shared" ca="1" si="50"/>
        <v/>
      </c>
      <c r="H212" s="18" t="str">
        <f t="shared" si="51"/>
        <v/>
      </c>
      <c r="I212" s="20"/>
      <c r="J212" s="12">
        <v>209</v>
      </c>
      <c r="K212" s="15" t="str">
        <f t="shared" ca="1" si="45"/>
        <v/>
      </c>
      <c r="L212" s="90" t="str">
        <f t="shared" ca="1" si="46"/>
        <v/>
      </c>
      <c r="M212" s="43" t="str">
        <f t="shared" ca="1" si="47"/>
        <v/>
      </c>
      <c r="N212" s="18" t="str">
        <f t="shared" ca="1" si="48"/>
        <v/>
      </c>
      <c r="O212" s="20"/>
      <c r="Q212" s="39" t="str">
        <f t="shared" si="52"/>
        <v/>
      </c>
      <c r="R212" s="29" t="str">
        <f t="shared" si="53"/>
        <v/>
      </c>
      <c r="S212" s="36" t="str">
        <f t="shared" si="54"/>
        <v/>
      </c>
      <c r="T212" s="26" t="str">
        <f t="shared" si="55"/>
        <v/>
      </c>
      <c r="U212" s="39" t="str">
        <f ca="1">IF($G212="", "", COUNTIF($G$11:$G$1010, "&lt;"&amp;$G212)+1+COUNTIF($G$11:$G212, $G212)-1)</f>
        <v/>
      </c>
      <c r="X212" s="39" t="str">
        <f t="shared" ca="1" si="49"/>
        <v/>
      </c>
      <c r="Z212" s="29" t="str">
        <f>IF($R212="", "", DATE(YEAR(Calendar!$BA$5), MONTH($D212), DAY($D212)))</f>
        <v/>
      </c>
      <c r="AA212" s="36" t="str">
        <f t="shared" si="56"/>
        <v/>
      </c>
      <c r="AC212" s="39" t="str">
        <f>IF($Z212="", "", IF(COUNTIF($Z$11:$Z212, $Z212)&gt;5, "X", COUNTIF($Z$11:$Z212, $Z212)))</f>
        <v/>
      </c>
      <c r="AD212" s="39" t="str">
        <f t="shared" si="57"/>
        <v/>
      </c>
      <c r="AF212" s="29" t="str">
        <f t="shared" si="58"/>
        <v/>
      </c>
      <c r="AJ212" s="39" t="str">
        <f t="shared" si="59"/>
        <v/>
      </c>
    </row>
    <row r="213" spans="1:36" x14ac:dyDescent="0.25">
      <c r="A213" s="20"/>
      <c r="B213" s="251"/>
      <c r="C213" s="252"/>
      <c r="D213" s="253"/>
      <c r="E213" s="254"/>
      <c r="F213" s="20"/>
      <c r="G213" s="32" t="str">
        <f t="shared" ca="1" si="50"/>
        <v/>
      </c>
      <c r="H213" s="18" t="str">
        <f t="shared" si="51"/>
        <v/>
      </c>
      <c r="I213" s="20"/>
      <c r="J213" s="12">
        <v>210</v>
      </c>
      <c r="K213" s="15" t="str">
        <f t="shared" ca="1" si="45"/>
        <v/>
      </c>
      <c r="L213" s="90" t="str">
        <f t="shared" ca="1" si="46"/>
        <v/>
      </c>
      <c r="M213" s="43" t="str">
        <f t="shared" ca="1" si="47"/>
        <v/>
      </c>
      <c r="N213" s="18" t="str">
        <f t="shared" ca="1" si="48"/>
        <v/>
      </c>
      <c r="O213" s="20"/>
      <c r="Q213" s="39" t="str">
        <f t="shared" si="52"/>
        <v/>
      </c>
      <c r="R213" s="29" t="str">
        <f t="shared" si="53"/>
        <v/>
      </c>
      <c r="S213" s="36" t="str">
        <f t="shared" si="54"/>
        <v/>
      </c>
      <c r="T213" s="26" t="str">
        <f t="shared" si="55"/>
        <v/>
      </c>
      <c r="U213" s="39" t="str">
        <f ca="1">IF($G213="", "", COUNTIF($G$11:$G$1010, "&lt;"&amp;$G213)+1+COUNTIF($G$11:$G213, $G213)-1)</f>
        <v/>
      </c>
      <c r="X213" s="39" t="str">
        <f t="shared" ca="1" si="49"/>
        <v/>
      </c>
      <c r="Z213" s="29" t="str">
        <f>IF($R213="", "", DATE(YEAR(Calendar!$BA$5), MONTH($D213), DAY($D213)))</f>
        <v/>
      </c>
      <c r="AA213" s="36" t="str">
        <f t="shared" si="56"/>
        <v/>
      </c>
      <c r="AC213" s="39" t="str">
        <f>IF($Z213="", "", IF(COUNTIF($Z$11:$Z213, $Z213)&gt;5, "X", COUNTIF($Z$11:$Z213, $Z213)))</f>
        <v/>
      </c>
      <c r="AD213" s="39" t="str">
        <f t="shared" si="57"/>
        <v/>
      </c>
      <c r="AF213" s="29" t="str">
        <f t="shared" si="58"/>
        <v/>
      </c>
      <c r="AJ213" s="39" t="str">
        <f t="shared" si="59"/>
        <v/>
      </c>
    </row>
    <row r="214" spans="1:36" x14ac:dyDescent="0.25">
      <c r="A214" s="20"/>
      <c r="B214" s="251"/>
      <c r="C214" s="252"/>
      <c r="D214" s="253"/>
      <c r="E214" s="254"/>
      <c r="F214" s="20"/>
      <c r="G214" s="32" t="str">
        <f t="shared" ca="1" si="50"/>
        <v/>
      </c>
      <c r="H214" s="18" t="str">
        <f t="shared" si="51"/>
        <v/>
      </c>
      <c r="I214" s="20"/>
      <c r="J214" s="12">
        <v>211</v>
      </c>
      <c r="K214" s="15" t="str">
        <f t="shared" ca="1" si="45"/>
        <v/>
      </c>
      <c r="L214" s="90" t="str">
        <f t="shared" ca="1" si="46"/>
        <v/>
      </c>
      <c r="M214" s="43" t="str">
        <f t="shared" ca="1" si="47"/>
        <v/>
      </c>
      <c r="N214" s="18" t="str">
        <f t="shared" ca="1" si="48"/>
        <v/>
      </c>
      <c r="O214" s="20"/>
      <c r="Q214" s="39" t="str">
        <f t="shared" si="52"/>
        <v/>
      </c>
      <c r="R214" s="29" t="str">
        <f t="shared" si="53"/>
        <v/>
      </c>
      <c r="S214" s="36" t="str">
        <f t="shared" si="54"/>
        <v/>
      </c>
      <c r="T214" s="26" t="str">
        <f t="shared" si="55"/>
        <v/>
      </c>
      <c r="U214" s="39" t="str">
        <f ca="1">IF($G214="", "", COUNTIF($G$11:$G$1010, "&lt;"&amp;$G214)+1+COUNTIF($G$11:$G214, $G214)-1)</f>
        <v/>
      </c>
      <c r="X214" s="39" t="str">
        <f t="shared" ca="1" si="49"/>
        <v/>
      </c>
      <c r="Z214" s="29" t="str">
        <f>IF($R214="", "", DATE(YEAR(Calendar!$BA$5), MONTH($D214), DAY($D214)))</f>
        <v/>
      </c>
      <c r="AA214" s="36" t="str">
        <f t="shared" si="56"/>
        <v/>
      </c>
      <c r="AC214" s="39" t="str">
        <f>IF($Z214="", "", IF(COUNTIF($Z$11:$Z214, $Z214)&gt;5, "X", COUNTIF($Z$11:$Z214, $Z214)))</f>
        <v/>
      </c>
      <c r="AD214" s="39" t="str">
        <f t="shared" si="57"/>
        <v/>
      </c>
      <c r="AF214" s="29" t="str">
        <f t="shared" si="58"/>
        <v/>
      </c>
      <c r="AJ214" s="39" t="str">
        <f t="shared" si="59"/>
        <v/>
      </c>
    </row>
    <row r="215" spans="1:36" x14ac:dyDescent="0.25">
      <c r="A215" s="20"/>
      <c r="B215" s="251"/>
      <c r="C215" s="252"/>
      <c r="D215" s="253"/>
      <c r="E215" s="254"/>
      <c r="F215" s="20"/>
      <c r="G215" s="32" t="str">
        <f t="shared" ca="1" si="50"/>
        <v/>
      </c>
      <c r="H215" s="18" t="str">
        <f t="shared" si="51"/>
        <v/>
      </c>
      <c r="I215" s="20"/>
      <c r="J215" s="12">
        <v>212</v>
      </c>
      <c r="K215" s="15" t="str">
        <f t="shared" ca="1" si="45"/>
        <v/>
      </c>
      <c r="L215" s="90" t="str">
        <f t="shared" ca="1" si="46"/>
        <v/>
      </c>
      <c r="M215" s="43" t="str">
        <f t="shared" ca="1" si="47"/>
        <v/>
      </c>
      <c r="N215" s="18" t="str">
        <f t="shared" ca="1" si="48"/>
        <v/>
      </c>
      <c r="O215" s="20"/>
      <c r="Q215" s="39" t="str">
        <f t="shared" si="52"/>
        <v/>
      </c>
      <c r="R215" s="29" t="str">
        <f t="shared" si="53"/>
        <v/>
      </c>
      <c r="S215" s="36" t="str">
        <f t="shared" si="54"/>
        <v/>
      </c>
      <c r="T215" s="26" t="str">
        <f t="shared" si="55"/>
        <v/>
      </c>
      <c r="U215" s="39" t="str">
        <f ca="1">IF($G215="", "", COUNTIF($G$11:$G$1010, "&lt;"&amp;$G215)+1+COUNTIF($G$11:$G215, $G215)-1)</f>
        <v/>
      </c>
      <c r="X215" s="39" t="str">
        <f t="shared" ca="1" si="49"/>
        <v/>
      </c>
      <c r="Z215" s="29" t="str">
        <f>IF($R215="", "", DATE(YEAR(Calendar!$BA$5), MONTH($D215), DAY($D215)))</f>
        <v/>
      </c>
      <c r="AA215" s="36" t="str">
        <f t="shared" si="56"/>
        <v/>
      </c>
      <c r="AC215" s="39" t="str">
        <f>IF($Z215="", "", IF(COUNTIF($Z$11:$Z215, $Z215)&gt;5, "X", COUNTIF($Z$11:$Z215, $Z215)))</f>
        <v/>
      </c>
      <c r="AD215" s="39" t="str">
        <f t="shared" si="57"/>
        <v/>
      </c>
      <c r="AF215" s="29" t="str">
        <f t="shared" si="58"/>
        <v/>
      </c>
      <c r="AJ215" s="39" t="str">
        <f t="shared" si="59"/>
        <v/>
      </c>
    </row>
    <row r="216" spans="1:36" x14ac:dyDescent="0.25">
      <c r="A216" s="20"/>
      <c r="B216" s="251"/>
      <c r="C216" s="252"/>
      <c r="D216" s="253"/>
      <c r="E216" s="254"/>
      <c r="F216" s="20"/>
      <c r="G216" s="32" t="str">
        <f t="shared" ca="1" si="50"/>
        <v/>
      </c>
      <c r="H216" s="18" t="str">
        <f t="shared" si="51"/>
        <v/>
      </c>
      <c r="I216" s="20"/>
      <c r="J216" s="12">
        <v>213</v>
      </c>
      <c r="K216" s="15" t="str">
        <f t="shared" ca="1" si="45"/>
        <v/>
      </c>
      <c r="L216" s="90" t="str">
        <f t="shared" ca="1" si="46"/>
        <v/>
      </c>
      <c r="M216" s="43" t="str">
        <f t="shared" ca="1" si="47"/>
        <v/>
      </c>
      <c r="N216" s="18" t="str">
        <f t="shared" ca="1" si="48"/>
        <v/>
      </c>
      <c r="O216" s="20"/>
      <c r="Q216" s="39" t="str">
        <f t="shared" si="52"/>
        <v/>
      </c>
      <c r="R216" s="29" t="str">
        <f t="shared" si="53"/>
        <v/>
      </c>
      <c r="S216" s="36" t="str">
        <f t="shared" si="54"/>
        <v/>
      </c>
      <c r="T216" s="26" t="str">
        <f t="shared" si="55"/>
        <v/>
      </c>
      <c r="U216" s="39" t="str">
        <f ca="1">IF($G216="", "", COUNTIF($G$11:$G$1010, "&lt;"&amp;$G216)+1+COUNTIF($G$11:$G216, $G216)-1)</f>
        <v/>
      </c>
      <c r="X216" s="39" t="str">
        <f t="shared" ca="1" si="49"/>
        <v/>
      </c>
      <c r="Z216" s="29" t="str">
        <f>IF($R216="", "", DATE(YEAR(Calendar!$BA$5), MONTH($D216), DAY($D216)))</f>
        <v/>
      </c>
      <c r="AA216" s="36" t="str">
        <f t="shared" si="56"/>
        <v/>
      </c>
      <c r="AC216" s="39" t="str">
        <f>IF($Z216="", "", IF(COUNTIF($Z$11:$Z216, $Z216)&gt;5, "X", COUNTIF($Z$11:$Z216, $Z216)))</f>
        <v/>
      </c>
      <c r="AD216" s="39" t="str">
        <f t="shared" si="57"/>
        <v/>
      </c>
      <c r="AF216" s="29" t="str">
        <f t="shared" si="58"/>
        <v/>
      </c>
      <c r="AJ216" s="39" t="str">
        <f t="shared" si="59"/>
        <v/>
      </c>
    </row>
    <row r="217" spans="1:36" x14ac:dyDescent="0.25">
      <c r="A217" s="20"/>
      <c r="B217" s="251"/>
      <c r="C217" s="252"/>
      <c r="D217" s="253"/>
      <c r="E217" s="254"/>
      <c r="F217" s="20"/>
      <c r="G217" s="32" t="str">
        <f t="shared" ca="1" si="50"/>
        <v/>
      </c>
      <c r="H217" s="18" t="str">
        <f t="shared" si="51"/>
        <v/>
      </c>
      <c r="I217" s="20"/>
      <c r="J217" s="12">
        <v>214</v>
      </c>
      <c r="K217" s="15" t="str">
        <f t="shared" ca="1" si="45"/>
        <v/>
      </c>
      <c r="L217" s="90" t="str">
        <f t="shared" ca="1" si="46"/>
        <v/>
      </c>
      <c r="M217" s="43" t="str">
        <f t="shared" ca="1" si="47"/>
        <v/>
      </c>
      <c r="N217" s="18" t="str">
        <f t="shared" ca="1" si="48"/>
        <v/>
      </c>
      <c r="O217" s="20"/>
      <c r="Q217" s="39" t="str">
        <f t="shared" si="52"/>
        <v/>
      </c>
      <c r="R217" s="29" t="str">
        <f t="shared" si="53"/>
        <v/>
      </c>
      <c r="S217" s="36" t="str">
        <f t="shared" si="54"/>
        <v/>
      </c>
      <c r="T217" s="26" t="str">
        <f t="shared" si="55"/>
        <v/>
      </c>
      <c r="U217" s="39" t="str">
        <f ca="1">IF($G217="", "", COUNTIF($G$11:$G$1010, "&lt;"&amp;$G217)+1+COUNTIF($G$11:$G217, $G217)-1)</f>
        <v/>
      </c>
      <c r="X217" s="39" t="str">
        <f t="shared" ca="1" si="49"/>
        <v/>
      </c>
      <c r="Z217" s="29" t="str">
        <f>IF($R217="", "", DATE(YEAR(Calendar!$BA$5), MONTH($D217), DAY($D217)))</f>
        <v/>
      </c>
      <c r="AA217" s="36" t="str">
        <f t="shared" si="56"/>
        <v/>
      </c>
      <c r="AC217" s="39" t="str">
        <f>IF($Z217="", "", IF(COUNTIF($Z$11:$Z217, $Z217)&gt;5, "X", COUNTIF($Z$11:$Z217, $Z217)))</f>
        <v/>
      </c>
      <c r="AD217" s="39" t="str">
        <f t="shared" si="57"/>
        <v/>
      </c>
      <c r="AF217" s="29" t="str">
        <f t="shared" si="58"/>
        <v/>
      </c>
      <c r="AJ217" s="39" t="str">
        <f t="shared" si="59"/>
        <v/>
      </c>
    </row>
    <row r="218" spans="1:36" x14ac:dyDescent="0.25">
      <c r="A218" s="20"/>
      <c r="B218" s="251"/>
      <c r="C218" s="252"/>
      <c r="D218" s="253"/>
      <c r="E218" s="254"/>
      <c r="F218" s="20"/>
      <c r="G218" s="32" t="str">
        <f t="shared" ca="1" si="50"/>
        <v/>
      </c>
      <c r="H218" s="18" t="str">
        <f t="shared" si="51"/>
        <v/>
      </c>
      <c r="I218" s="20"/>
      <c r="J218" s="12">
        <v>215</v>
      </c>
      <c r="K218" s="15" t="str">
        <f t="shared" ca="1" si="45"/>
        <v/>
      </c>
      <c r="L218" s="90" t="str">
        <f t="shared" ca="1" si="46"/>
        <v/>
      </c>
      <c r="M218" s="43" t="str">
        <f t="shared" ca="1" si="47"/>
        <v/>
      </c>
      <c r="N218" s="18" t="str">
        <f t="shared" ca="1" si="48"/>
        <v/>
      </c>
      <c r="O218" s="20"/>
      <c r="Q218" s="39" t="str">
        <f t="shared" si="52"/>
        <v/>
      </c>
      <c r="R218" s="29" t="str">
        <f t="shared" si="53"/>
        <v/>
      </c>
      <c r="S218" s="36" t="str">
        <f t="shared" si="54"/>
        <v/>
      </c>
      <c r="T218" s="26" t="str">
        <f t="shared" si="55"/>
        <v/>
      </c>
      <c r="U218" s="39" t="str">
        <f ca="1">IF($G218="", "", COUNTIF($G$11:$G$1010, "&lt;"&amp;$G218)+1+COUNTIF($G$11:$G218, $G218)-1)</f>
        <v/>
      </c>
      <c r="X218" s="39" t="str">
        <f t="shared" ca="1" si="49"/>
        <v/>
      </c>
      <c r="Z218" s="29" t="str">
        <f>IF($R218="", "", DATE(YEAR(Calendar!$BA$5), MONTH($D218), DAY($D218)))</f>
        <v/>
      </c>
      <c r="AA218" s="36" t="str">
        <f t="shared" si="56"/>
        <v/>
      </c>
      <c r="AC218" s="39" t="str">
        <f>IF($Z218="", "", IF(COUNTIF($Z$11:$Z218, $Z218)&gt;5, "X", COUNTIF($Z$11:$Z218, $Z218)))</f>
        <v/>
      </c>
      <c r="AD218" s="39" t="str">
        <f t="shared" si="57"/>
        <v/>
      </c>
      <c r="AF218" s="29" t="str">
        <f t="shared" si="58"/>
        <v/>
      </c>
      <c r="AJ218" s="39" t="str">
        <f t="shared" si="59"/>
        <v/>
      </c>
    </row>
    <row r="219" spans="1:36" x14ac:dyDescent="0.25">
      <c r="A219" s="20"/>
      <c r="B219" s="251"/>
      <c r="C219" s="252"/>
      <c r="D219" s="253"/>
      <c r="E219" s="254"/>
      <c r="F219" s="20"/>
      <c r="G219" s="32" t="str">
        <f t="shared" ca="1" si="50"/>
        <v/>
      </c>
      <c r="H219" s="18" t="str">
        <f t="shared" si="51"/>
        <v/>
      </c>
      <c r="I219" s="20"/>
      <c r="J219" s="12">
        <v>216</v>
      </c>
      <c r="K219" s="15" t="str">
        <f t="shared" ca="1" si="45"/>
        <v/>
      </c>
      <c r="L219" s="90" t="str">
        <f t="shared" ca="1" si="46"/>
        <v/>
      </c>
      <c r="M219" s="43" t="str">
        <f t="shared" ca="1" si="47"/>
        <v/>
      </c>
      <c r="N219" s="18" t="str">
        <f t="shared" ca="1" si="48"/>
        <v/>
      </c>
      <c r="O219" s="20"/>
      <c r="Q219" s="39" t="str">
        <f t="shared" si="52"/>
        <v/>
      </c>
      <c r="R219" s="29" t="str">
        <f t="shared" si="53"/>
        <v/>
      </c>
      <c r="S219" s="36" t="str">
        <f t="shared" si="54"/>
        <v/>
      </c>
      <c r="T219" s="26" t="str">
        <f t="shared" si="55"/>
        <v/>
      </c>
      <c r="U219" s="39" t="str">
        <f ca="1">IF($G219="", "", COUNTIF($G$11:$G$1010, "&lt;"&amp;$G219)+1+COUNTIF($G$11:$G219, $G219)-1)</f>
        <v/>
      </c>
      <c r="X219" s="39" t="str">
        <f t="shared" ca="1" si="49"/>
        <v/>
      </c>
      <c r="Z219" s="29" t="str">
        <f>IF($R219="", "", DATE(YEAR(Calendar!$BA$5), MONTH($D219), DAY($D219)))</f>
        <v/>
      </c>
      <c r="AA219" s="36" t="str">
        <f t="shared" si="56"/>
        <v/>
      </c>
      <c r="AC219" s="39" t="str">
        <f>IF($Z219="", "", IF(COUNTIF($Z$11:$Z219, $Z219)&gt;5, "X", COUNTIF($Z$11:$Z219, $Z219)))</f>
        <v/>
      </c>
      <c r="AD219" s="39" t="str">
        <f t="shared" si="57"/>
        <v/>
      </c>
      <c r="AF219" s="29" t="str">
        <f t="shared" si="58"/>
        <v/>
      </c>
      <c r="AJ219" s="39" t="str">
        <f t="shared" si="59"/>
        <v/>
      </c>
    </row>
    <row r="220" spans="1:36" x14ac:dyDescent="0.25">
      <c r="A220" s="20"/>
      <c r="B220" s="251"/>
      <c r="C220" s="252"/>
      <c r="D220" s="253"/>
      <c r="E220" s="254"/>
      <c r="F220" s="20"/>
      <c r="G220" s="32" t="str">
        <f t="shared" ca="1" si="50"/>
        <v/>
      </c>
      <c r="H220" s="18" t="str">
        <f t="shared" si="51"/>
        <v/>
      </c>
      <c r="I220" s="20"/>
      <c r="J220" s="12">
        <v>217</v>
      </c>
      <c r="K220" s="15" t="str">
        <f t="shared" ca="1" si="45"/>
        <v/>
      </c>
      <c r="L220" s="90" t="str">
        <f t="shared" ca="1" si="46"/>
        <v/>
      </c>
      <c r="M220" s="43" t="str">
        <f t="shared" ca="1" si="47"/>
        <v/>
      </c>
      <c r="N220" s="18" t="str">
        <f t="shared" ca="1" si="48"/>
        <v/>
      </c>
      <c r="O220" s="20"/>
      <c r="Q220" s="39" t="str">
        <f t="shared" si="52"/>
        <v/>
      </c>
      <c r="R220" s="29" t="str">
        <f t="shared" si="53"/>
        <v/>
      </c>
      <c r="S220" s="36" t="str">
        <f t="shared" si="54"/>
        <v/>
      </c>
      <c r="T220" s="26" t="str">
        <f t="shared" si="55"/>
        <v/>
      </c>
      <c r="U220" s="39" t="str">
        <f ca="1">IF($G220="", "", COUNTIF($G$11:$G$1010, "&lt;"&amp;$G220)+1+COUNTIF($G$11:$G220, $G220)-1)</f>
        <v/>
      </c>
      <c r="X220" s="39" t="str">
        <f t="shared" ca="1" si="49"/>
        <v/>
      </c>
      <c r="Z220" s="29" t="str">
        <f>IF($R220="", "", DATE(YEAR(Calendar!$BA$5), MONTH($D220), DAY($D220)))</f>
        <v/>
      </c>
      <c r="AA220" s="36" t="str">
        <f t="shared" si="56"/>
        <v/>
      </c>
      <c r="AC220" s="39" t="str">
        <f>IF($Z220="", "", IF(COUNTIF($Z$11:$Z220, $Z220)&gt;5, "X", COUNTIF($Z$11:$Z220, $Z220)))</f>
        <v/>
      </c>
      <c r="AD220" s="39" t="str">
        <f t="shared" si="57"/>
        <v/>
      </c>
      <c r="AF220" s="29" t="str">
        <f t="shared" si="58"/>
        <v/>
      </c>
      <c r="AJ220" s="39" t="str">
        <f t="shared" si="59"/>
        <v/>
      </c>
    </row>
    <row r="221" spans="1:36" x14ac:dyDescent="0.25">
      <c r="A221" s="20"/>
      <c r="B221" s="251"/>
      <c r="C221" s="252"/>
      <c r="D221" s="253"/>
      <c r="E221" s="254"/>
      <c r="F221" s="20"/>
      <c r="G221" s="32" t="str">
        <f t="shared" ca="1" si="50"/>
        <v/>
      </c>
      <c r="H221" s="18" t="str">
        <f t="shared" si="51"/>
        <v/>
      </c>
      <c r="I221" s="20"/>
      <c r="J221" s="12">
        <v>218</v>
      </c>
      <c r="K221" s="15" t="str">
        <f t="shared" ca="1" si="45"/>
        <v/>
      </c>
      <c r="L221" s="90" t="str">
        <f t="shared" ca="1" si="46"/>
        <v/>
      </c>
      <c r="M221" s="43" t="str">
        <f t="shared" ca="1" si="47"/>
        <v/>
      </c>
      <c r="N221" s="18" t="str">
        <f t="shared" ca="1" si="48"/>
        <v/>
      </c>
      <c r="O221" s="20"/>
      <c r="Q221" s="39" t="str">
        <f t="shared" si="52"/>
        <v/>
      </c>
      <c r="R221" s="29" t="str">
        <f t="shared" si="53"/>
        <v/>
      </c>
      <c r="S221" s="36" t="str">
        <f t="shared" si="54"/>
        <v/>
      </c>
      <c r="T221" s="26" t="str">
        <f t="shared" si="55"/>
        <v/>
      </c>
      <c r="U221" s="39" t="str">
        <f ca="1">IF($G221="", "", COUNTIF($G$11:$G$1010, "&lt;"&amp;$G221)+1+COUNTIF($G$11:$G221, $G221)-1)</f>
        <v/>
      </c>
      <c r="X221" s="39" t="str">
        <f t="shared" ca="1" si="49"/>
        <v/>
      </c>
      <c r="Z221" s="29" t="str">
        <f>IF($R221="", "", DATE(YEAR(Calendar!$BA$5), MONTH($D221), DAY($D221)))</f>
        <v/>
      </c>
      <c r="AA221" s="36" t="str">
        <f t="shared" si="56"/>
        <v/>
      </c>
      <c r="AC221" s="39" t="str">
        <f>IF($Z221="", "", IF(COUNTIF($Z$11:$Z221, $Z221)&gt;5, "X", COUNTIF($Z$11:$Z221, $Z221)))</f>
        <v/>
      </c>
      <c r="AD221" s="39" t="str">
        <f t="shared" si="57"/>
        <v/>
      </c>
      <c r="AF221" s="29" t="str">
        <f t="shared" si="58"/>
        <v/>
      </c>
      <c r="AJ221" s="39" t="str">
        <f t="shared" si="59"/>
        <v/>
      </c>
    </row>
    <row r="222" spans="1:36" x14ac:dyDescent="0.25">
      <c r="A222" s="20"/>
      <c r="B222" s="251"/>
      <c r="C222" s="252"/>
      <c r="D222" s="253"/>
      <c r="E222" s="254"/>
      <c r="F222" s="20"/>
      <c r="G222" s="32" t="str">
        <f t="shared" ca="1" si="50"/>
        <v/>
      </c>
      <c r="H222" s="18" t="str">
        <f t="shared" si="51"/>
        <v/>
      </c>
      <c r="I222" s="20"/>
      <c r="J222" s="12">
        <v>219</v>
      </c>
      <c r="K222" s="15" t="str">
        <f t="shared" ca="1" si="45"/>
        <v/>
      </c>
      <c r="L222" s="90" t="str">
        <f t="shared" ca="1" si="46"/>
        <v/>
      </c>
      <c r="M222" s="43" t="str">
        <f t="shared" ca="1" si="47"/>
        <v/>
      </c>
      <c r="N222" s="18" t="str">
        <f t="shared" ca="1" si="48"/>
        <v/>
      </c>
      <c r="O222" s="20"/>
      <c r="Q222" s="39" t="str">
        <f t="shared" si="52"/>
        <v/>
      </c>
      <c r="R222" s="29" t="str">
        <f t="shared" si="53"/>
        <v/>
      </c>
      <c r="S222" s="36" t="str">
        <f t="shared" si="54"/>
        <v/>
      </c>
      <c r="T222" s="26" t="str">
        <f t="shared" si="55"/>
        <v/>
      </c>
      <c r="U222" s="39" t="str">
        <f ca="1">IF($G222="", "", COUNTIF($G$11:$G$1010, "&lt;"&amp;$G222)+1+COUNTIF($G$11:$G222, $G222)-1)</f>
        <v/>
      </c>
      <c r="X222" s="39" t="str">
        <f t="shared" ca="1" si="49"/>
        <v/>
      </c>
      <c r="Z222" s="29" t="str">
        <f>IF($R222="", "", DATE(YEAR(Calendar!$BA$5), MONTH($D222), DAY($D222)))</f>
        <v/>
      </c>
      <c r="AA222" s="36" t="str">
        <f t="shared" si="56"/>
        <v/>
      </c>
      <c r="AC222" s="39" t="str">
        <f>IF($Z222="", "", IF(COUNTIF($Z$11:$Z222, $Z222)&gt;5, "X", COUNTIF($Z$11:$Z222, $Z222)))</f>
        <v/>
      </c>
      <c r="AD222" s="39" t="str">
        <f t="shared" si="57"/>
        <v/>
      </c>
      <c r="AF222" s="29" t="str">
        <f t="shared" si="58"/>
        <v/>
      </c>
      <c r="AJ222" s="39" t="str">
        <f t="shared" si="59"/>
        <v/>
      </c>
    </row>
    <row r="223" spans="1:36" x14ac:dyDescent="0.25">
      <c r="A223" s="20"/>
      <c r="B223" s="251"/>
      <c r="C223" s="252"/>
      <c r="D223" s="253"/>
      <c r="E223" s="254"/>
      <c r="F223" s="20"/>
      <c r="G223" s="32" t="str">
        <f t="shared" ca="1" si="50"/>
        <v/>
      </c>
      <c r="H223" s="18" t="str">
        <f t="shared" si="51"/>
        <v/>
      </c>
      <c r="I223" s="20"/>
      <c r="J223" s="12">
        <v>220</v>
      </c>
      <c r="K223" s="15" t="str">
        <f t="shared" ca="1" si="45"/>
        <v/>
      </c>
      <c r="L223" s="90" t="str">
        <f t="shared" ca="1" si="46"/>
        <v/>
      </c>
      <c r="M223" s="43" t="str">
        <f t="shared" ca="1" si="47"/>
        <v/>
      </c>
      <c r="N223" s="18" t="str">
        <f t="shared" ca="1" si="48"/>
        <v/>
      </c>
      <c r="O223" s="20"/>
      <c r="Q223" s="39" t="str">
        <f t="shared" si="52"/>
        <v/>
      </c>
      <c r="R223" s="29" t="str">
        <f t="shared" si="53"/>
        <v/>
      </c>
      <c r="S223" s="36" t="str">
        <f t="shared" si="54"/>
        <v/>
      </c>
      <c r="T223" s="26" t="str">
        <f t="shared" si="55"/>
        <v/>
      </c>
      <c r="U223" s="39" t="str">
        <f ca="1">IF($G223="", "", COUNTIF($G$11:$G$1010, "&lt;"&amp;$G223)+1+COUNTIF($G$11:$G223, $G223)-1)</f>
        <v/>
      </c>
      <c r="X223" s="39" t="str">
        <f t="shared" ca="1" si="49"/>
        <v/>
      </c>
      <c r="Z223" s="29" t="str">
        <f>IF($R223="", "", DATE(YEAR(Calendar!$BA$5), MONTH($D223), DAY($D223)))</f>
        <v/>
      </c>
      <c r="AA223" s="36" t="str">
        <f t="shared" si="56"/>
        <v/>
      </c>
      <c r="AC223" s="39" t="str">
        <f>IF($Z223="", "", IF(COUNTIF($Z$11:$Z223, $Z223)&gt;5, "X", COUNTIF($Z$11:$Z223, $Z223)))</f>
        <v/>
      </c>
      <c r="AD223" s="39" t="str">
        <f t="shared" si="57"/>
        <v/>
      </c>
      <c r="AF223" s="29" t="str">
        <f t="shared" si="58"/>
        <v/>
      </c>
      <c r="AJ223" s="39" t="str">
        <f t="shared" si="59"/>
        <v/>
      </c>
    </row>
    <row r="224" spans="1:36" x14ac:dyDescent="0.25">
      <c r="A224" s="20"/>
      <c r="B224" s="251"/>
      <c r="C224" s="252"/>
      <c r="D224" s="253"/>
      <c r="E224" s="254"/>
      <c r="F224" s="20"/>
      <c r="G224" s="32" t="str">
        <f t="shared" ca="1" si="50"/>
        <v/>
      </c>
      <c r="H224" s="18" t="str">
        <f t="shared" si="51"/>
        <v/>
      </c>
      <c r="I224" s="20"/>
      <c r="J224" s="12">
        <v>221</v>
      </c>
      <c r="K224" s="15" t="str">
        <f t="shared" ca="1" si="45"/>
        <v/>
      </c>
      <c r="L224" s="90" t="str">
        <f t="shared" ca="1" si="46"/>
        <v/>
      </c>
      <c r="M224" s="43" t="str">
        <f t="shared" ca="1" si="47"/>
        <v/>
      </c>
      <c r="N224" s="18" t="str">
        <f t="shared" ca="1" si="48"/>
        <v/>
      </c>
      <c r="O224" s="20"/>
      <c r="Q224" s="39" t="str">
        <f t="shared" si="52"/>
        <v/>
      </c>
      <c r="R224" s="29" t="str">
        <f t="shared" si="53"/>
        <v/>
      </c>
      <c r="S224" s="36" t="str">
        <f t="shared" si="54"/>
        <v/>
      </c>
      <c r="T224" s="26" t="str">
        <f t="shared" si="55"/>
        <v/>
      </c>
      <c r="U224" s="39" t="str">
        <f ca="1">IF($G224="", "", COUNTIF($G$11:$G$1010, "&lt;"&amp;$G224)+1+COUNTIF($G$11:$G224, $G224)-1)</f>
        <v/>
      </c>
      <c r="X224" s="39" t="str">
        <f t="shared" ca="1" si="49"/>
        <v/>
      </c>
      <c r="Z224" s="29" t="str">
        <f>IF($R224="", "", DATE(YEAR(Calendar!$BA$5), MONTH($D224), DAY($D224)))</f>
        <v/>
      </c>
      <c r="AA224" s="36" t="str">
        <f t="shared" si="56"/>
        <v/>
      </c>
      <c r="AC224" s="39" t="str">
        <f>IF($Z224="", "", IF(COUNTIF($Z$11:$Z224, $Z224)&gt;5, "X", COUNTIF($Z$11:$Z224, $Z224)))</f>
        <v/>
      </c>
      <c r="AD224" s="39" t="str">
        <f t="shared" si="57"/>
        <v/>
      </c>
      <c r="AF224" s="29" t="str">
        <f t="shared" si="58"/>
        <v/>
      </c>
      <c r="AJ224" s="39" t="str">
        <f t="shared" si="59"/>
        <v/>
      </c>
    </row>
    <row r="225" spans="1:36" x14ac:dyDescent="0.25">
      <c r="A225" s="20"/>
      <c r="B225" s="251"/>
      <c r="C225" s="252"/>
      <c r="D225" s="253"/>
      <c r="E225" s="254"/>
      <c r="F225" s="20"/>
      <c r="G225" s="32" t="str">
        <f t="shared" ca="1" si="50"/>
        <v/>
      </c>
      <c r="H225" s="18" t="str">
        <f t="shared" si="51"/>
        <v/>
      </c>
      <c r="I225" s="20"/>
      <c r="J225" s="12">
        <v>222</v>
      </c>
      <c r="K225" s="15" t="str">
        <f t="shared" ca="1" si="45"/>
        <v/>
      </c>
      <c r="L225" s="90" t="str">
        <f t="shared" ca="1" si="46"/>
        <v/>
      </c>
      <c r="M225" s="43" t="str">
        <f t="shared" ca="1" si="47"/>
        <v/>
      </c>
      <c r="N225" s="18" t="str">
        <f t="shared" ca="1" si="48"/>
        <v/>
      </c>
      <c r="O225" s="20"/>
      <c r="Q225" s="39" t="str">
        <f t="shared" si="52"/>
        <v/>
      </c>
      <c r="R225" s="29" t="str">
        <f t="shared" si="53"/>
        <v/>
      </c>
      <c r="S225" s="36" t="str">
        <f t="shared" si="54"/>
        <v/>
      </c>
      <c r="T225" s="26" t="str">
        <f t="shared" si="55"/>
        <v/>
      </c>
      <c r="U225" s="39" t="str">
        <f ca="1">IF($G225="", "", COUNTIF($G$11:$G$1010, "&lt;"&amp;$G225)+1+COUNTIF($G$11:$G225, $G225)-1)</f>
        <v/>
      </c>
      <c r="X225" s="39" t="str">
        <f t="shared" ca="1" si="49"/>
        <v/>
      </c>
      <c r="Z225" s="29" t="str">
        <f>IF($R225="", "", DATE(YEAR(Calendar!$BA$5), MONTH($D225), DAY($D225)))</f>
        <v/>
      </c>
      <c r="AA225" s="36" t="str">
        <f t="shared" si="56"/>
        <v/>
      </c>
      <c r="AC225" s="39" t="str">
        <f>IF($Z225="", "", IF(COUNTIF($Z$11:$Z225, $Z225)&gt;5, "X", COUNTIF($Z$11:$Z225, $Z225)))</f>
        <v/>
      </c>
      <c r="AD225" s="39" t="str">
        <f t="shared" si="57"/>
        <v/>
      </c>
      <c r="AF225" s="29" t="str">
        <f t="shared" si="58"/>
        <v/>
      </c>
      <c r="AJ225" s="39" t="str">
        <f t="shared" si="59"/>
        <v/>
      </c>
    </row>
    <row r="226" spans="1:36" x14ac:dyDescent="0.25">
      <c r="A226" s="20"/>
      <c r="B226" s="251"/>
      <c r="C226" s="252"/>
      <c r="D226" s="253"/>
      <c r="E226" s="254"/>
      <c r="F226" s="20"/>
      <c r="G226" s="32" t="str">
        <f t="shared" ca="1" si="50"/>
        <v/>
      </c>
      <c r="H226" s="18" t="str">
        <f t="shared" si="51"/>
        <v/>
      </c>
      <c r="I226" s="20"/>
      <c r="J226" s="12">
        <v>223</v>
      </c>
      <c r="K226" s="15" t="str">
        <f t="shared" ca="1" si="45"/>
        <v/>
      </c>
      <c r="L226" s="90" t="str">
        <f t="shared" ca="1" si="46"/>
        <v/>
      </c>
      <c r="M226" s="43" t="str">
        <f t="shared" ca="1" si="47"/>
        <v/>
      </c>
      <c r="N226" s="18" t="str">
        <f t="shared" ca="1" si="48"/>
        <v/>
      </c>
      <c r="O226" s="20"/>
      <c r="Q226" s="39" t="str">
        <f t="shared" si="52"/>
        <v/>
      </c>
      <c r="R226" s="29" t="str">
        <f t="shared" si="53"/>
        <v/>
      </c>
      <c r="S226" s="36" t="str">
        <f t="shared" si="54"/>
        <v/>
      </c>
      <c r="T226" s="26" t="str">
        <f t="shared" si="55"/>
        <v/>
      </c>
      <c r="U226" s="39" t="str">
        <f ca="1">IF($G226="", "", COUNTIF($G$11:$G$1010, "&lt;"&amp;$G226)+1+COUNTIF($G$11:$G226, $G226)-1)</f>
        <v/>
      </c>
      <c r="X226" s="39" t="str">
        <f t="shared" ca="1" si="49"/>
        <v/>
      </c>
      <c r="Z226" s="29" t="str">
        <f>IF($R226="", "", DATE(YEAR(Calendar!$BA$5), MONTH($D226), DAY($D226)))</f>
        <v/>
      </c>
      <c r="AA226" s="36" t="str">
        <f t="shared" si="56"/>
        <v/>
      </c>
      <c r="AC226" s="39" t="str">
        <f>IF($Z226="", "", IF(COUNTIF($Z$11:$Z226, $Z226)&gt;5, "X", COUNTIF($Z$11:$Z226, $Z226)))</f>
        <v/>
      </c>
      <c r="AD226" s="39" t="str">
        <f t="shared" si="57"/>
        <v/>
      </c>
      <c r="AF226" s="29" t="str">
        <f t="shared" si="58"/>
        <v/>
      </c>
      <c r="AJ226" s="39" t="str">
        <f t="shared" si="59"/>
        <v/>
      </c>
    </row>
    <row r="227" spans="1:36" x14ac:dyDescent="0.25">
      <c r="A227" s="20"/>
      <c r="B227" s="251"/>
      <c r="C227" s="252"/>
      <c r="D227" s="253"/>
      <c r="E227" s="254"/>
      <c r="F227" s="20"/>
      <c r="G227" s="32" t="str">
        <f t="shared" ca="1" si="50"/>
        <v/>
      </c>
      <c r="H227" s="18" t="str">
        <f t="shared" si="51"/>
        <v/>
      </c>
      <c r="I227" s="20"/>
      <c r="J227" s="12">
        <v>224</v>
      </c>
      <c r="K227" s="15" t="str">
        <f t="shared" ca="1" si="45"/>
        <v/>
      </c>
      <c r="L227" s="90" t="str">
        <f t="shared" ca="1" si="46"/>
        <v/>
      </c>
      <c r="M227" s="43" t="str">
        <f t="shared" ca="1" si="47"/>
        <v/>
      </c>
      <c r="N227" s="18" t="str">
        <f t="shared" ca="1" si="48"/>
        <v/>
      </c>
      <c r="O227" s="20"/>
      <c r="Q227" s="39" t="str">
        <f t="shared" si="52"/>
        <v/>
      </c>
      <c r="R227" s="29" t="str">
        <f t="shared" si="53"/>
        <v/>
      </c>
      <c r="S227" s="36" t="str">
        <f t="shared" si="54"/>
        <v/>
      </c>
      <c r="T227" s="26" t="str">
        <f t="shared" si="55"/>
        <v/>
      </c>
      <c r="U227" s="39" t="str">
        <f ca="1">IF($G227="", "", COUNTIF($G$11:$G$1010, "&lt;"&amp;$G227)+1+COUNTIF($G$11:$G227, $G227)-1)</f>
        <v/>
      </c>
      <c r="X227" s="39" t="str">
        <f t="shared" ca="1" si="49"/>
        <v/>
      </c>
      <c r="Z227" s="29" t="str">
        <f>IF($R227="", "", DATE(YEAR(Calendar!$BA$5), MONTH($D227), DAY($D227)))</f>
        <v/>
      </c>
      <c r="AA227" s="36" t="str">
        <f t="shared" si="56"/>
        <v/>
      </c>
      <c r="AC227" s="39" t="str">
        <f>IF($Z227="", "", IF(COUNTIF($Z$11:$Z227, $Z227)&gt;5, "X", COUNTIF($Z$11:$Z227, $Z227)))</f>
        <v/>
      </c>
      <c r="AD227" s="39" t="str">
        <f t="shared" si="57"/>
        <v/>
      </c>
      <c r="AF227" s="29" t="str">
        <f t="shared" si="58"/>
        <v/>
      </c>
      <c r="AJ227" s="39" t="str">
        <f t="shared" si="59"/>
        <v/>
      </c>
    </row>
    <row r="228" spans="1:36" x14ac:dyDescent="0.25">
      <c r="A228" s="20"/>
      <c r="B228" s="251"/>
      <c r="C228" s="252"/>
      <c r="D228" s="253"/>
      <c r="E228" s="254"/>
      <c r="F228" s="20"/>
      <c r="G228" s="32" t="str">
        <f t="shared" ca="1" si="50"/>
        <v/>
      </c>
      <c r="H228" s="18" t="str">
        <f t="shared" si="51"/>
        <v/>
      </c>
      <c r="I228" s="20"/>
      <c r="J228" s="12">
        <v>225</v>
      </c>
      <c r="K228" s="15" t="str">
        <f t="shared" ca="1" si="45"/>
        <v/>
      </c>
      <c r="L228" s="90" t="str">
        <f t="shared" ca="1" si="46"/>
        <v/>
      </c>
      <c r="M228" s="43" t="str">
        <f t="shared" ca="1" si="47"/>
        <v/>
      </c>
      <c r="N228" s="18" t="str">
        <f t="shared" ca="1" si="48"/>
        <v/>
      </c>
      <c r="O228" s="20"/>
      <c r="Q228" s="39" t="str">
        <f t="shared" si="52"/>
        <v/>
      </c>
      <c r="R228" s="29" t="str">
        <f t="shared" si="53"/>
        <v/>
      </c>
      <c r="S228" s="36" t="str">
        <f t="shared" si="54"/>
        <v/>
      </c>
      <c r="T228" s="26" t="str">
        <f t="shared" si="55"/>
        <v/>
      </c>
      <c r="U228" s="39" t="str">
        <f ca="1">IF($G228="", "", COUNTIF($G$11:$G$1010, "&lt;"&amp;$G228)+1+COUNTIF($G$11:$G228, $G228)-1)</f>
        <v/>
      </c>
      <c r="X228" s="39" t="str">
        <f t="shared" ca="1" si="49"/>
        <v/>
      </c>
      <c r="Z228" s="29" t="str">
        <f>IF($R228="", "", DATE(YEAR(Calendar!$BA$5), MONTH($D228), DAY($D228)))</f>
        <v/>
      </c>
      <c r="AA228" s="36" t="str">
        <f t="shared" si="56"/>
        <v/>
      </c>
      <c r="AC228" s="39" t="str">
        <f>IF($Z228="", "", IF(COUNTIF($Z$11:$Z228, $Z228)&gt;5, "X", COUNTIF($Z$11:$Z228, $Z228)))</f>
        <v/>
      </c>
      <c r="AD228" s="39" t="str">
        <f t="shared" si="57"/>
        <v/>
      </c>
      <c r="AF228" s="29" t="str">
        <f t="shared" si="58"/>
        <v/>
      </c>
      <c r="AJ228" s="39" t="str">
        <f t="shared" si="59"/>
        <v/>
      </c>
    </row>
    <row r="229" spans="1:36" x14ac:dyDescent="0.25">
      <c r="A229" s="20"/>
      <c r="B229" s="251"/>
      <c r="C229" s="252"/>
      <c r="D229" s="253"/>
      <c r="E229" s="254"/>
      <c r="F229" s="20"/>
      <c r="G229" s="32" t="str">
        <f t="shared" ca="1" si="50"/>
        <v/>
      </c>
      <c r="H229" s="18" t="str">
        <f t="shared" si="51"/>
        <v/>
      </c>
      <c r="I229" s="20"/>
      <c r="J229" s="12">
        <v>226</v>
      </c>
      <c r="K229" s="15" t="str">
        <f t="shared" ca="1" si="45"/>
        <v/>
      </c>
      <c r="L229" s="90" t="str">
        <f t="shared" ca="1" si="46"/>
        <v/>
      </c>
      <c r="M229" s="43" t="str">
        <f t="shared" ca="1" si="47"/>
        <v/>
      </c>
      <c r="N229" s="18" t="str">
        <f t="shared" ca="1" si="48"/>
        <v/>
      </c>
      <c r="O229" s="20"/>
      <c r="Q229" s="39" t="str">
        <f t="shared" si="52"/>
        <v/>
      </c>
      <c r="R229" s="29" t="str">
        <f t="shared" si="53"/>
        <v/>
      </c>
      <c r="S229" s="36" t="str">
        <f t="shared" si="54"/>
        <v/>
      </c>
      <c r="T229" s="26" t="str">
        <f t="shared" si="55"/>
        <v/>
      </c>
      <c r="U229" s="39" t="str">
        <f ca="1">IF($G229="", "", COUNTIF($G$11:$G$1010, "&lt;"&amp;$G229)+1+COUNTIF($G$11:$G229, $G229)-1)</f>
        <v/>
      </c>
      <c r="X229" s="39" t="str">
        <f t="shared" ca="1" si="49"/>
        <v/>
      </c>
      <c r="Z229" s="29" t="str">
        <f>IF($R229="", "", DATE(YEAR(Calendar!$BA$5), MONTH($D229), DAY($D229)))</f>
        <v/>
      </c>
      <c r="AA229" s="36" t="str">
        <f t="shared" si="56"/>
        <v/>
      </c>
      <c r="AC229" s="39" t="str">
        <f>IF($Z229="", "", IF(COUNTIF($Z$11:$Z229, $Z229)&gt;5, "X", COUNTIF($Z$11:$Z229, $Z229)))</f>
        <v/>
      </c>
      <c r="AD229" s="39" t="str">
        <f t="shared" si="57"/>
        <v/>
      </c>
      <c r="AF229" s="29" t="str">
        <f t="shared" si="58"/>
        <v/>
      </c>
      <c r="AJ229" s="39" t="str">
        <f t="shared" si="59"/>
        <v/>
      </c>
    </row>
    <row r="230" spans="1:36" x14ac:dyDescent="0.25">
      <c r="A230" s="20"/>
      <c r="B230" s="251"/>
      <c r="C230" s="252"/>
      <c r="D230" s="253"/>
      <c r="E230" s="254"/>
      <c r="F230" s="20"/>
      <c r="G230" s="32" t="str">
        <f t="shared" ca="1" si="50"/>
        <v/>
      </c>
      <c r="H230" s="18" t="str">
        <f t="shared" si="51"/>
        <v/>
      </c>
      <c r="I230" s="20"/>
      <c r="J230" s="12">
        <v>227</v>
      </c>
      <c r="K230" s="15" t="str">
        <f t="shared" ca="1" si="45"/>
        <v/>
      </c>
      <c r="L230" s="90" t="str">
        <f t="shared" ca="1" si="46"/>
        <v/>
      </c>
      <c r="M230" s="43" t="str">
        <f t="shared" ca="1" si="47"/>
        <v/>
      </c>
      <c r="N230" s="18" t="str">
        <f t="shared" ca="1" si="48"/>
        <v/>
      </c>
      <c r="O230" s="20"/>
      <c r="Q230" s="39" t="str">
        <f t="shared" si="52"/>
        <v/>
      </c>
      <c r="R230" s="29" t="str">
        <f t="shared" si="53"/>
        <v/>
      </c>
      <c r="S230" s="36" t="str">
        <f t="shared" si="54"/>
        <v/>
      </c>
      <c r="T230" s="26" t="str">
        <f t="shared" si="55"/>
        <v/>
      </c>
      <c r="U230" s="39" t="str">
        <f ca="1">IF($G230="", "", COUNTIF($G$11:$G$1010, "&lt;"&amp;$G230)+1+COUNTIF($G$11:$G230, $G230)-1)</f>
        <v/>
      </c>
      <c r="X230" s="39" t="str">
        <f t="shared" ca="1" si="49"/>
        <v/>
      </c>
      <c r="Z230" s="29" t="str">
        <f>IF($R230="", "", DATE(YEAR(Calendar!$BA$5), MONTH($D230), DAY($D230)))</f>
        <v/>
      </c>
      <c r="AA230" s="36" t="str">
        <f t="shared" si="56"/>
        <v/>
      </c>
      <c r="AC230" s="39" t="str">
        <f>IF($Z230="", "", IF(COUNTIF($Z$11:$Z230, $Z230)&gt;5, "X", COUNTIF($Z$11:$Z230, $Z230)))</f>
        <v/>
      </c>
      <c r="AD230" s="39" t="str">
        <f t="shared" si="57"/>
        <v/>
      </c>
      <c r="AF230" s="29" t="str">
        <f t="shared" si="58"/>
        <v/>
      </c>
      <c r="AJ230" s="39" t="str">
        <f t="shared" si="59"/>
        <v/>
      </c>
    </row>
    <row r="231" spans="1:36" x14ac:dyDescent="0.25">
      <c r="A231" s="20"/>
      <c r="B231" s="251"/>
      <c r="C231" s="252"/>
      <c r="D231" s="253"/>
      <c r="E231" s="254"/>
      <c r="F231" s="20"/>
      <c r="G231" s="32" t="str">
        <f t="shared" ca="1" si="50"/>
        <v/>
      </c>
      <c r="H231" s="18" t="str">
        <f t="shared" si="51"/>
        <v/>
      </c>
      <c r="I231" s="20"/>
      <c r="J231" s="12">
        <v>228</v>
      </c>
      <c r="K231" s="15" t="str">
        <f t="shared" ca="1" si="45"/>
        <v/>
      </c>
      <c r="L231" s="90" t="str">
        <f t="shared" ca="1" si="46"/>
        <v/>
      </c>
      <c r="M231" s="43" t="str">
        <f t="shared" ca="1" si="47"/>
        <v/>
      </c>
      <c r="N231" s="18" t="str">
        <f t="shared" ca="1" si="48"/>
        <v/>
      </c>
      <c r="O231" s="20"/>
      <c r="Q231" s="39" t="str">
        <f t="shared" si="52"/>
        <v/>
      </c>
      <c r="R231" s="29" t="str">
        <f t="shared" si="53"/>
        <v/>
      </c>
      <c r="S231" s="36" t="str">
        <f t="shared" si="54"/>
        <v/>
      </c>
      <c r="T231" s="26" t="str">
        <f t="shared" si="55"/>
        <v/>
      </c>
      <c r="U231" s="39" t="str">
        <f ca="1">IF($G231="", "", COUNTIF($G$11:$G$1010, "&lt;"&amp;$G231)+1+COUNTIF($G$11:$G231, $G231)-1)</f>
        <v/>
      </c>
      <c r="X231" s="39" t="str">
        <f t="shared" ca="1" si="49"/>
        <v/>
      </c>
      <c r="Z231" s="29" t="str">
        <f>IF($R231="", "", DATE(YEAR(Calendar!$BA$5), MONTH($D231), DAY($D231)))</f>
        <v/>
      </c>
      <c r="AA231" s="36" t="str">
        <f t="shared" si="56"/>
        <v/>
      </c>
      <c r="AC231" s="39" t="str">
        <f>IF($Z231="", "", IF(COUNTIF($Z$11:$Z231, $Z231)&gt;5, "X", COUNTIF($Z$11:$Z231, $Z231)))</f>
        <v/>
      </c>
      <c r="AD231" s="39" t="str">
        <f t="shared" si="57"/>
        <v/>
      </c>
      <c r="AF231" s="29" t="str">
        <f t="shared" si="58"/>
        <v/>
      </c>
      <c r="AJ231" s="39" t="str">
        <f t="shared" si="59"/>
        <v/>
      </c>
    </row>
    <row r="232" spans="1:36" x14ac:dyDescent="0.25">
      <c r="A232" s="20"/>
      <c r="B232" s="251"/>
      <c r="C232" s="252"/>
      <c r="D232" s="253"/>
      <c r="E232" s="254"/>
      <c r="F232" s="20"/>
      <c r="G232" s="32" t="str">
        <f t="shared" ca="1" si="50"/>
        <v/>
      </c>
      <c r="H232" s="18" t="str">
        <f t="shared" si="51"/>
        <v/>
      </c>
      <c r="I232" s="20"/>
      <c r="J232" s="12">
        <v>229</v>
      </c>
      <c r="K232" s="15" t="str">
        <f t="shared" ca="1" si="45"/>
        <v/>
      </c>
      <c r="L232" s="90" t="str">
        <f t="shared" ca="1" si="46"/>
        <v/>
      </c>
      <c r="M232" s="43" t="str">
        <f t="shared" ca="1" si="47"/>
        <v/>
      </c>
      <c r="N232" s="18" t="str">
        <f t="shared" ca="1" si="48"/>
        <v/>
      </c>
      <c r="O232" s="20"/>
      <c r="Q232" s="39" t="str">
        <f t="shared" si="52"/>
        <v/>
      </c>
      <c r="R232" s="29" t="str">
        <f t="shared" si="53"/>
        <v/>
      </c>
      <c r="S232" s="36" t="str">
        <f t="shared" si="54"/>
        <v/>
      </c>
      <c r="T232" s="26" t="str">
        <f t="shared" si="55"/>
        <v/>
      </c>
      <c r="U232" s="39" t="str">
        <f ca="1">IF($G232="", "", COUNTIF($G$11:$G$1010, "&lt;"&amp;$G232)+1+COUNTIF($G$11:$G232, $G232)-1)</f>
        <v/>
      </c>
      <c r="X232" s="39" t="str">
        <f t="shared" ca="1" si="49"/>
        <v/>
      </c>
      <c r="Z232" s="29" t="str">
        <f>IF($R232="", "", DATE(YEAR(Calendar!$BA$5), MONTH($D232), DAY($D232)))</f>
        <v/>
      </c>
      <c r="AA232" s="36" t="str">
        <f t="shared" si="56"/>
        <v/>
      </c>
      <c r="AC232" s="39" t="str">
        <f>IF($Z232="", "", IF(COUNTIF($Z$11:$Z232, $Z232)&gt;5, "X", COUNTIF($Z$11:$Z232, $Z232)))</f>
        <v/>
      </c>
      <c r="AD232" s="39" t="str">
        <f t="shared" si="57"/>
        <v/>
      </c>
      <c r="AF232" s="29" t="str">
        <f t="shared" si="58"/>
        <v/>
      </c>
      <c r="AJ232" s="39" t="str">
        <f t="shared" si="59"/>
        <v/>
      </c>
    </row>
    <row r="233" spans="1:36" x14ac:dyDescent="0.25">
      <c r="A233" s="20"/>
      <c r="B233" s="251"/>
      <c r="C233" s="252"/>
      <c r="D233" s="253"/>
      <c r="E233" s="254"/>
      <c r="F233" s="20"/>
      <c r="G233" s="32" t="str">
        <f t="shared" ca="1" si="50"/>
        <v/>
      </c>
      <c r="H233" s="18" t="str">
        <f t="shared" si="51"/>
        <v/>
      </c>
      <c r="I233" s="20"/>
      <c r="J233" s="12">
        <v>230</v>
      </c>
      <c r="K233" s="15" t="str">
        <f t="shared" ca="1" si="45"/>
        <v/>
      </c>
      <c r="L233" s="90" t="str">
        <f t="shared" ca="1" si="46"/>
        <v/>
      </c>
      <c r="M233" s="43" t="str">
        <f t="shared" ca="1" si="47"/>
        <v/>
      </c>
      <c r="N233" s="18" t="str">
        <f t="shared" ca="1" si="48"/>
        <v/>
      </c>
      <c r="O233" s="20"/>
      <c r="Q233" s="39" t="str">
        <f t="shared" si="52"/>
        <v/>
      </c>
      <c r="R233" s="29" t="str">
        <f t="shared" si="53"/>
        <v/>
      </c>
      <c r="S233" s="36" t="str">
        <f t="shared" si="54"/>
        <v/>
      </c>
      <c r="T233" s="26" t="str">
        <f t="shared" si="55"/>
        <v/>
      </c>
      <c r="U233" s="39" t="str">
        <f ca="1">IF($G233="", "", COUNTIF($G$11:$G$1010, "&lt;"&amp;$G233)+1+COUNTIF($G$11:$G233, $G233)-1)</f>
        <v/>
      </c>
      <c r="X233" s="39" t="str">
        <f t="shared" ca="1" si="49"/>
        <v/>
      </c>
      <c r="Z233" s="29" t="str">
        <f>IF($R233="", "", DATE(YEAR(Calendar!$BA$5), MONTH($D233), DAY($D233)))</f>
        <v/>
      </c>
      <c r="AA233" s="36" t="str">
        <f t="shared" si="56"/>
        <v/>
      </c>
      <c r="AC233" s="39" t="str">
        <f>IF($Z233="", "", IF(COUNTIF($Z$11:$Z233, $Z233)&gt;5, "X", COUNTIF($Z$11:$Z233, $Z233)))</f>
        <v/>
      </c>
      <c r="AD233" s="39" t="str">
        <f t="shared" si="57"/>
        <v/>
      </c>
      <c r="AF233" s="29" t="str">
        <f t="shared" si="58"/>
        <v/>
      </c>
      <c r="AJ233" s="39" t="str">
        <f t="shared" si="59"/>
        <v/>
      </c>
    </row>
    <row r="234" spans="1:36" x14ac:dyDescent="0.25">
      <c r="A234" s="20"/>
      <c r="B234" s="251"/>
      <c r="C234" s="252"/>
      <c r="D234" s="253"/>
      <c r="E234" s="254"/>
      <c r="F234" s="20"/>
      <c r="G234" s="32" t="str">
        <f t="shared" ca="1" si="50"/>
        <v/>
      </c>
      <c r="H234" s="18" t="str">
        <f t="shared" si="51"/>
        <v/>
      </c>
      <c r="I234" s="20"/>
      <c r="J234" s="12">
        <v>231</v>
      </c>
      <c r="K234" s="15" t="str">
        <f t="shared" ca="1" si="45"/>
        <v/>
      </c>
      <c r="L234" s="90" t="str">
        <f t="shared" ca="1" si="46"/>
        <v/>
      </c>
      <c r="M234" s="43" t="str">
        <f t="shared" ca="1" si="47"/>
        <v/>
      </c>
      <c r="N234" s="18" t="str">
        <f t="shared" ca="1" si="48"/>
        <v/>
      </c>
      <c r="O234" s="20"/>
      <c r="Q234" s="39" t="str">
        <f t="shared" si="52"/>
        <v/>
      </c>
      <c r="R234" s="29" t="str">
        <f t="shared" si="53"/>
        <v/>
      </c>
      <c r="S234" s="36" t="str">
        <f t="shared" si="54"/>
        <v/>
      </c>
      <c r="T234" s="26" t="str">
        <f t="shared" si="55"/>
        <v/>
      </c>
      <c r="U234" s="39" t="str">
        <f ca="1">IF($G234="", "", COUNTIF($G$11:$G$1010, "&lt;"&amp;$G234)+1+COUNTIF($G$11:$G234, $G234)-1)</f>
        <v/>
      </c>
      <c r="X234" s="39" t="str">
        <f t="shared" ca="1" si="49"/>
        <v/>
      </c>
      <c r="Z234" s="29" t="str">
        <f>IF($R234="", "", DATE(YEAR(Calendar!$BA$5), MONTH($D234), DAY($D234)))</f>
        <v/>
      </c>
      <c r="AA234" s="36" t="str">
        <f t="shared" si="56"/>
        <v/>
      </c>
      <c r="AC234" s="39" t="str">
        <f>IF($Z234="", "", IF(COUNTIF($Z$11:$Z234, $Z234)&gt;5, "X", COUNTIF($Z$11:$Z234, $Z234)))</f>
        <v/>
      </c>
      <c r="AD234" s="39" t="str">
        <f t="shared" si="57"/>
        <v/>
      </c>
      <c r="AF234" s="29" t="str">
        <f t="shared" si="58"/>
        <v/>
      </c>
      <c r="AJ234" s="39" t="str">
        <f t="shared" si="59"/>
        <v/>
      </c>
    </row>
    <row r="235" spans="1:36" x14ac:dyDescent="0.25">
      <c r="A235" s="20"/>
      <c r="B235" s="251"/>
      <c r="C235" s="252"/>
      <c r="D235" s="253"/>
      <c r="E235" s="254"/>
      <c r="F235" s="20"/>
      <c r="G235" s="32" t="str">
        <f t="shared" ca="1" si="50"/>
        <v/>
      </c>
      <c r="H235" s="18" t="str">
        <f t="shared" si="51"/>
        <v/>
      </c>
      <c r="I235" s="20"/>
      <c r="J235" s="12">
        <v>232</v>
      </c>
      <c r="K235" s="15" t="str">
        <f t="shared" ca="1" si="45"/>
        <v/>
      </c>
      <c r="L235" s="90" t="str">
        <f t="shared" ca="1" si="46"/>
        <v/>
      </c>
      <c r="M235" s="43" t="str">
        <f t="shared" ca="1" si="47"/>
        <v/>
      </c>
      <c r="N235" s="18" t="str">
        <f t="shared" ca="1" si="48"/>
        <v/>
      </c>
      <c r="O235" s="20"/>
      <c r="Q235" s="39" t="str">
        <f t="shared" si="52"/>
        <v/>
      </c>
      <c r="R235" s="29" t="str">
        <f t="shared" si="53"/>
        <v/>
      </c>
      <c r="S235" s="36" t="str">
        <f t="shared" si="54"/>
        <v/>
      </c>
      <c r="T235" s="26" t="str">
        <f t="shared" si="55"/>
        <v/>
      </c>
      <c r="U235" s="39" t="str">
        <f ca="1">IF($G235="", "", COUNTIF($G$11:$G$1010, "&lt;"&amp;$G235)+1+COUNTIF($G$11:$G235, $G235)-1)</f>
        <v/>
      </c>
      <c r="X235" s="39" t="str">
        <f t="shared" ca="1" si="49"/>
        <v/>
      </c>
      <c r="Z235" s="29" t="str">
        <f>IF($R235="", "", DATE(YEAR(Calendar!$BA$5), MONTH($D235), DAY($D235)))</f>
        <v/>
      </c>
      <c r="AA235" s="36" t="str">
        <f t="shared" si="56"/>
        <v/>
      </c>
      <c r="AC235" s="39" t="str">
        <f>IF($Z235="", "", IF(COUNTIF($Z$11:$Z235, $Z235)&gt;5, "X", COUNTIF($Z$11:$Z235, $Z235)))</f>
        <v/>
      </c>
      <c r="AD235" s="39" t="str">
        <f t="shared" si="57"/>
        <v/>
      </c>
      <c r="AF235" s="29" t="str">
        <f t="shared" si="58"/>
        <v/>
      </c>
      <c r="AJ235" s="39" t="str">
        <f t="shared" si="59"/>
        <v/>
      </c>
    </row>
    <row r="236" spans="1:36" x14ac:dyDescent="0.25">
      <c r="A236" s="20"/>
      <c r="B236" s="251"/>
      <c r="C236" s="252"/>
      <c r="D236" s="253"/>
      <c r="E236" s="254"/>
      <c r="F236" s="20"/>
      <c r="G236" s="32" t="str">
        <f t="shared" ca="1" si="50"/>
        <v/>
      </c>
      <c r="H236" s="18" t="str">
        <f t="shared" si="51"/>
        <v/>
      </c>
      <c r="I236" s="20"/>
      <c r="J236" s="12">
        <v>233</v>
      </c>
      <c r="K236" s="15" t="str">
        <f t="shared" ca="1" si="45"/>
        <v/>
      </c>
      <c r="L236" s="90" t="str">
        <f t="shared" ca="1" si="46"/>
        <v/>
      </c>
      <c r="M236" s="43" t="str">
        <f t="shared" ca="1" si="47"/>
        <v/>
      </c>
      <c r="N236" s="18" t="str">
        <f t="shared" ca="1" si="48"/>
        <v/>
      </c>
      <c r="O236" s="20"/>
      <c r="Q236" s="39" t="str">
        <f t="shared" si="52"/>
        <v/>
      </c>
      <c r="R236" s="29" t="str">
        <f t="shared" si="53"/>
        <v/>
      </c>
      <c r="S236" s="36" t="str">
        <f t="shared" si="54"/>
        <v/>
      </c>
      <c r="T236" s="26" t="str">
        <f t="shared" si="55"/>
        <v/>
      </c>
      <c r="U236" s="39" t="str">
        <f ca="1">IF($G236="", "", COUNTIF($G$11:$G$1010, "&lt;"&amp;$G236)+1+COUNTIF($G$11:$G236, $G236)-1)</f>
        <v/>
      </c>
      <c r="X236" s="39" t="str">
        <f t="shared" ca="1" si="49"/>
        <v/>
      </c>
      <c r="Z236" s="29" t="str">
        <f>IF($R236="", "", DATE(YEAR(Calendar!$BA$5), MONTH($D236), DAY($D236)))</f>
        <v/>
      </c>
      <c r="AA236" s="36" t="str">
        <f t="shared" si="56"/>
        <v/>
      </c>
      <c r="AC236" s="39" t="str">
        <f>IF($Z236="", "", IF(COUNTIF($Z$11:$Z236, $Z236)&gt;5, "X", COUNTIF($Z$11:$Z236, $Z236)))</f>
        <v/>
      </c>
      <c r="AD236" s="39" t="str">
        <f t="shared" si="57"/>
        <v/>
      </c>
      <c r="AF236" s="29" t="str">
        <f t="shared" si="58"/>
        <v/>
      </c>
      <c r="AJ236" s="39" t="str">
        <f t="shared" si="59"/>
        <v/>
      </c>
    </row>
    <row r="237" spans="1:36" x14ac:dyDescent="0.25">
      <c r="A237" s="20"/>
      <c r="B237" s="251"/>
      <c r="C237" s="252"/>
      <c r="D237" s="253"/>
      <c r="E237" s="254"/>
      <c r="F237" s="20"/>
      <c r="G237" s="32" t="str">
        <f t="shared" ca="1" si="50"/>
        <v/>
      </c>
      <c r="H237" s="18" t="str">
        <f t="shared" si="51"/>
        <v/>
      </c>
      <c r="I237" s="20"/>
      <c r="J237" s="12">
        <v>234</v>
      </c>
      <c r="K237" s="15" t="str">
        <f t="shared" ca="1" si="45"/>
        <v/>
      </c>
      <c r="L237" s="90" t="str">
        <f t="shared" ca="1" si="46"/>
        <v/>
      </c>
      <c r="M237" s="43" t="str">
        <f t="shared" ca="1" si="47"/>
        <v/>
      </c>
      <c r="N237" s="18" t="str">
        <f t="shared" ca="1" si="48"/>
        <v/>
      </c>
      <c r="O237" s="20"/>
      <c r="Q237" s="39" t="str">
        <f t="shared" si="52"/>
        <v/>
      </c>
      <c r="R237" s="29" t="str">
        <f t="shared" si="53"/>
        <v/>
      </c>
      <c r="S237" s="36" t="str">
        <f t="shared" si="54"/>
        <v/>
      </c>
      <c r="T237" s="26" t="str">
        <f t="shared" si="55"/>
        <v/>
      </c>
      <c r="U237" s="39" t="str">
        <f ca="1">IF($G237="", "", COUNTIF($G$11:$G$1010, "&lt;"&amp;$G237)+1+COUNTIF($G$11:$G237, $G237)-1)</f>
        <v/>
      </c>
      <c r="X237" s="39" t="str">
        <f t="shared" ca="1" si="49"/>
        <v/>
      </c>
      <c r="Z237" s="29" t="str">
        <f>IF($R237="", "", DATE(YEAR(Calendar!$BA$5), MONTH($D237), DAY($D237)))</f>
        <v/>
      </c>
      <c r="AA237" s="36" t="str">
        <f t="shared" si="56"/>
        <v/>
      </c>
      <c r="AC237" s="39" t="str">
        <f>IF($Z237="", "", IF(COUNTIF($Z$11:$Z237, $Z237)&gt;5, "X", COUNTIF($Z$11:$Z237, $Z237)))</f>
        <v/>
      </c>
      <c r="AD237" s="39" t="str">
        <f t="shared" si="57"/>
        <v/>
      </c>
      <c r="AF237" s="29" t="str">
        <f t="shared" si="58"/>
        <v/>
      </c>
      <c r="AJ237" s="39" t="str">
        <f t="shared" si="59"/>
        <v/>
      </c>
    </row>
    <row r="238" spans="1:36" x14ac:dyDescent="0.25">
      <c r="A238" s="20"/>
      <c r="B238" s="251"/>
      <c r="C238" s="252"/>
      <c r="D238" s="253"/>
      <c r="E238" s="254"/>
      <c r="F238" s="20"/>
      <c r="G238" s="32" t="str">
        <f t="shared" ca="1" si="50"/>
        <v/>
      </c>
      <c r="H238" s="18" t="str">
        <f t="shared" si="51"/>
        <v/>
      </c>
      <c r="I238" s="20"/>
      <c r="J238" s="12">
        <v>235</v>
      </c>
      <c r="K238" s="15" t="str">
        <f t="shared" ca="1" si="45"/>
        <v/>
      </c>
      <c r="L238" s="90" t="str">
        <f t="shared" ca="1" si="46"/>
        <v/>
      </c>
      <c r="M238" s="43" t="str">
        <f t="shared" ca="1" si="47"/>
        <v/>
      </c>
      <c r="N238" s="18" t="str">
        <f t="shared" ca="1" si="48"/>
        <v/>
      </c>
      <c r="O238" s="20"/>
      <c r="Q238" s="39" t="str">
        <f t="shared" si="52"/>
        <v/>
      </c>
      <c r="R238" s="29" t="str">
        <f t="shared" si="53"/>
        <v/>
      </c>
      <c r="S238" s="36" t="str">
        <f t="shared" si="54"/>
        <v/>
      </c>
      <c r="T238" s="26" t="str">
        <f t="shared" si="55"/>
        <v/>
      </c>
      <c r="U238" s="39" t="str">
        <f ca="1">IF($G238="", "", COUNTIF($G$11:$G$1010, "&lt;"&amp;$G238)+1+COUNTIF($G$11:$G238, $G238)-1)</f>
        <v/>
      </c>
      <c r="X238" s="39" t="str">
        <f t="shared" ca="1" si="49"/>
        <v/>
      </c>
      <c r="Z238" s="29" t="str">
        <f>IF($R238="", "", DATE(YEAR(Calendar!$BA$5), MONTH($D238), DAY($D238)))</f>
        <v/>
      </c>
      <c r="AA238" s="36" t="str">
        <f t="shared" si="56"/>
        <v/>
      </c>
      <c r="AC238" s="39" t="str">
        <f>IF($Z238="", "", IF(COUNTIF($Z$11:$Z238, $Z238)&gt;5, "X", COUNTIF($Z$11:$Z238, $Z238)))</f>
        <v/>
      </c>
      <c r="AD238" s="39" t="str">
        <f t="shared" si="57"/>
        <v/>
      </c>
      <c r="AF238" s="29" t="str">
        <f t="shared" si="58"/>
        <v/>
      </c>
      <c r="AJ238" s="39" t="str">
        <f t="shared" si="59"/>
        <v/>
      </c>
    </row>
    <row r="239" spans="1:36" x14ac:dyDescent="0.25">
      <c r="A239" s="20"/>
      <c r="B239" s="251"/>
      <c r="C239" s="252"/>
      <c r="D239" s="253"/>
      <c r="E239" s="254"/>
      <c r="F239" s="20"/>
      <c r="G239" s="32" t="str">
        <f t="shared" ca="1" si="50"/>
        <v/>
      </c>
      <c r="H239" s="18" t="str">
        <f t="shared" si="51"/>
        <v/>
      </c>
      <c r="I239" s="20"/>
      <c r="J239" s="12">
        <v>236</v>
      </c>
      <c r="K239" s="15" t="str">
        <f t="shared" ca="1" si="45"/>
        <v/>
      </c>
      <c r="L239" s="90" t="str">
        <f t="shared" ca="1" si="46"/>
        <v/>
      </c>
      <c r="M239" s="43" t="str">
        <f t="shared" ca="1" si="47"/>
        <v/>
      </c>
      <c r="N239" s="18" t="str">
        <f t="shared" ca="1" si="48"/>
        <v/>
      </c>
      <c r="O239" s="20"/>
      <c r="Q239" s="39" t="str">
        <f t="shared" si="52"/>
        <v/>
      </c>
      <c r="R239" s="29" t="str">
        <f t="shared" si="53"/>
        <v/>
      </c>
      <c r="S239" s="36" t="str">
        <f t="shared" si="54"/>
        <v/>
      </c>
      <c r="T239" s="26" t="str">
        <f t="shared" si="55"/>
        <v/>
      </c>
      <c r="U239" s="39" t="str">
        <f ca="1">IF($G239="", "", COUNTIF($G$11:$G$1010, "&lt;"&amp;$G239)+1+COUNTIF($G$11:$G239, $G239)-1)</f>
        <v/>
      </c>
      <c r="X239" s="39" t="str">
        <f t="shared" ca="1" si="49"/>
        <v/>
      </c>
      <c r="Z239" s="29" t="str">
        <f>IF($R239="", "", DATE(YEAR(Calendar!$BA$5), MONTH($D239), DAY($D239)))</f>
        <v/>
      </c>
      <c r="AA239" s="36" t="str">
        <f t="shared" si="56"/>
        <v/>
      </c>
      <c r="AC239" s="39" t="str">
        <f>IF($Z239="", "", IF(COUNTIF($Z$11:$Z239, $Z239)&gt;5, "X", COUNTIF($Z$11:$Z239, $Z239)))</f>
        <v/>
      </c>
      <c r="AD239" s="39" t="str">
        <f t="shared" si="57"/>
        <v/>
      </c>
      <c r="AF239" s="29" t="str">
        <f t="shared" si="58"/>
        <v/>
      </c>
      <c r="AJ239" s="39" t="str">
        <f t="shared" si="59"/>
        <v/>
      </c>
    </row>
    <row r="240" spans="1:36" x14ac:dyDescent="0.25">
      <c r="A240" s="20"/>
      <c r="B240" s="251"/>
      <c r="C240" s="252"/>
      <c r="D240" s="253"/>
      <c r="E240" s="254"/>
      <c r="F240" s="20"/>
      <c r="G240" s="32" t="str">
        <f t="shared" ca="1" si="50"/>
        <v/>
      </c>
      <c r="H240" s="18" t="str">
        <f t="shared" si="51"/>
        <v/>
      </c>
      <c r="I240" s="20"/>
      <c r="J240" s="12">
        <v>237</v>
      </c>
      <c r="K240" s="15" t="str">
        <f t="shared" ca="1" si="45"/>
        <v/>
      </c>
      <c r="L240" s="90" t="str">
        <f t="shared" ca="1" si="46"/>
        <v/>
      </c>
      <c r="M240" s="43" t="str">
        <f t="shared" ca="1" si="47"/>
        <v/>
      </c>
      <c r="N240" s="18" t="str">
        <f t="shared" ca="1" si="48"/>
        <v/>
      </c>
      <c r="O240" s="20"/>
      <c r="Q240" s="39" t="str">
        <f t="shared" si="52"/>
        <v/>
      </c>
      <c r="R240" s="29" t="str">
        <f t="shared" si="53"/>
        <v/>
      </c>
      <c r="S240" s="36" t="str">
        <f t="shared" si="54"/>
        <v/>
      </c>
      <c r="T240" s="26" t="str">
        <f t="shared" si="55"/>
        <v/>
      </c>
      <c r="U240" s="39" t="str">
        <f ca="1">IF($G240="", "", COUNTIF($G$11:$G$1010, "&lt;"&amp;$G240)+1+COUNTIF($G$11:$G240, $G240)-1)</f>
        <v/>
      </c>
      <c r="X240" s="39" t="str">
        <f t="shared" ca="1" si="49"/>
        <v/>
      </c>
      <c r="Z240" s="29" t="str">
        <f>IF($R240="", "", DATE(YEAR(Calendar!$BA$5), MONTH($D240), DAY($D240)))</f>
        <v/>
      </c>
      <c r="AA240" s="36" t="str">
        <f t="shared" si="56"/>
        <v/>
      </c>
      <c r="AC240" s="39" t="str">
        <f>IF($Z240="", "", IF(COUNTIF($Z$11:$Z240, $Z240)&gt;5, "X", COUNTIF($Z$11:$Z240, $Z240)))</f>
        <v/>
      </c>
      <c r="AD240" s="39" t="str">
        <f t="shared" si="57"/>
        <v/>
      </c>
      <c r="AF240" s="29" t="str">
        <f t="shared" si="58"/>
        <v/>
      </c>
      <c r="AJ240" s="39" t="str">
        <f t="shared" si="59"/>
        <v/>
      </c>
    </row>
    <row r="241" spans="1:36" x14ac:dyDescent="0.25">
      <c r="A241" s="20"/>
      <c r="B241" s="251"/>
      <c r="C241" s="252"/>
      <c r="D241" s="253"/>
      <c r="E241" s="254"/>
      <c r="F241" s="20"/>
      <c r="G241" s="32" t="str">
        <f t="shared" ca="1" si="50"/>
        <v/>
      </c>
      <c r="H241" s="18" t="str">
        <f t="shared" si="51"/>
        <v/>
      </c>
      <c r="I241" s="20"/>
      <c r="J241" s="12">
        <v>238</v>
      </c>
      <c r="K241" s="15" t="str">
        <f t="shared" ca="1" si="45"/>
        <v/>
      </c>
      <c r="L241" s="90" t="str">
        <f t="shared" ca="1" si="46"/>
        <v/>
      </c>
      <c r="M241" s="43" t="str">
        <f t="shared" ca="1" si="47"/>
        <v/>
      </c>
      <c r="N241" s="18" t="str">
        <f t="shared" ca="1" si="48"/>
        <v/>
      </c>
      <c r="O241" s="20"/>
      <c r="Q241" s="39" t="str">
        <f t="shared" si="52"/>
        <v/>
      </c>
      <c r="R241" s="29" t="str">
        <f t="shared" si="53"/>
        <v/>
      </c>
      <c r="S241" s="36" t="str">
        <f t="shared" si="54"/>
        <v/>
      </c>
      <c r="T241" s="26" t="str">
        <f t="shared" si="55"/>
        <v/>
      </c>
      <c r="U241" s="39" t="str">
        <f ca="1">IF($G241="", "", COUNTIF($G$11:$G$1010, "&lt;"&amp;$G241)+1+COUNTIF($G$11:$G241, $G241)-1)</f>
        <v/>
      </c>
      <c r="X241" s="39" t="str">
        <f t="shared" ca="1" si="49"/>
        <v/>
      </c>
      <c r="Z241" s="29" t="str">
        <f>IF($R241="", "", DATE(YEAR(Calendar!$BA$5), MONTH($D241), DAY($D241)))</f>
        <v/>
      </c>
      <c r="AA241" s="36" t="str">
        <f t="shared" si="56"/>
        <v/>
      </c>
      <c r="AC241" s="39" t="str">
        <f>IF($Z241="", "", IF(COUNTIF($Z$11:$Z241, $Z241)&gt;5, "X", COUNTIF($Z$11:$Z241, $Z241)))</f>
        <v/>
      </c>
      <c r="AD241" s="39" t="str">
        <f t="shared" si="57"/>
        <v/>
      </c>
      <c r="AF241" s="29" t="str">
        <f t="shared" si="58"/>
        <v/>
      </c>
      <c r="AJ241" s="39" t="str">
        <f t="shared" si="59"/>
        <v/>
      </c>
    </row>
    <row r="242" spans="1:36" x14ac:dyDescent="0.25">
      <c r="A242" s="20"/>
      <c r="B242" s="251"/>
      <c r="C242" s="252"/>
      <c r="D242" s="253"/>
      <c r="E242" s="254"/>
      <c r="F242" s="20"/>
      <c r="G242" s="32" t="str">
        <f t="shared" ca="1" si="50"/>
        <v/>
      </c>
      <c r="H242" s="18" t="str">
        <f t="shared" si="51"/>
        <v/>
      </c>
      <c r="I242" s="20"/>
      <c r="J242" s="12">
        <v>239</v>
      </c>
      <c r="K242" s="15" t="str">
        <f t="shared" ca="1" si="45"/>
        <v/>
      </c>
      <c r="L242" s="90" t="str">
        <f t="shared" ca="1" si="46"/>
        <v/>
      </c>
      <c r="M242" s="43" t="str">
        <f t="shared" ca="1" si="47"/>
        <v/>
      </c>
      <c r="N242" s="18" t="str">
        <f t="shared" ca="1" si="48"/>
        <v/>
      </c>
      <c r="O242" s="20"/>
      <c r="Q242" s="39" t="str">
        <f t="shared" si="52"/>
        <v/>
      </c>
      <c r="R242" s="29" t="str">
        <f t="shared" si="53"/>
        <v/>
      </c>
      <c r="S242" s="36" t="str">
        <f t="shared" si="54"/>
        <v/>
      </c>
      <c r="T242" s="26" t="str">
        <f t="shared" si="55"/>
        <v/>
      </c>
      <c r="U242" s="39" t="str">
        <f ca="1">IF($G242="", "", COUNTIF($G$11:$G$1010, "&lt;"&amp;$G242)+1+COUNTIF($G$11:$G242, $G242)-1)</f>
        <v/>
      </c>
      <c r="X242" s="39" t="str">
        <f t="shared" ca="1" si="49"/>
        <v/>
      </c>
      <c r="Z242" s="29" t="str">
        <f>IF($R242="", "", DATE(YEAR(Calendar!$BA$5), MONTH($D242), DAY($D242)))</f>
        <v/>
      </c>
      <c r="AA242" s="36" t="str">
        <f t="shared" si="56"/>
        <v/>
      </c>
      <c r="AC242" s="39" t="str">
        <f>IF($Z242="", "", IF(COUNTIF($Z$11:$Z242, $Z242)&gt;5, "X", COUNTIF($Z$11:$Z242, $Z242)))</f>
        <v/>
      </c>
      <c r="AD242" s="39" t="str">
        <f t="shared" si="57"/>
        <v/>
      </c>
      <c r="AF242" s="29" t="str">
        <f t="shared" si="58"/>
        <v/>
      </c>
      <c r="AJ242" s="39" t="str">
        <f t="shared" si="59"/>
        <v/>
      </c>
    </row>
    <row r="243" spans="1:36" x14ac:dyDescent="0.25">
      <c r="A243" s="20"/>
      <c r="B243" s="251"/>
      <c r="C243" s="252"/>
      <c r="D243" s="253"/>
      <c r="E243" s="254"/>
      <c r="F243" s="20"/>
      <c r="G243" s="32" t="str">
        <f t="shared" ca="1" si="50"/>
        <v/>
      </c>
      <c r="H243" s="18" t="str">
        <f t="shared" si="51"/>
        <v/>
      </c>
      <c r="I243" s="20"/>
      <c r="J243" s="12">
        <v>240</v>
      </c>
      <c r="K243" s="15" t="str">
        <f t="shared" ca="1" si="45"/>
        <v/>
      </c>
      <c r="L243" s="90" t="str">
        <f t="shared" ca="1" si="46"/>
        <v/>
      </c>
      <c r="M243" s="43" t="str">
        <f t="shared" ca="1" si="47"/>
        <v/>
      </c>
      <c r="N243" s="18" t="str">
        <f t="shared" ca="1" si="48"/>
        <v/>
      </c>
      <c r="O243" s="20"/>
      <c r="Q243" s="39" t="str">
        <f t="shared" si="52"/>
        <v/>
      </c>
      <c r="R243" s="29" t="str">
        <f t="shared" si="53"/>
        <v/>
      </c>
      <c r="S243" s="36" t="str">
        <f t="shared" si="54"/>
        <v/>
      </c>
      <c r="T243" s="26" t="str">
        <f t="shared" si="55"/>
        <v/>
      </c>
      <c r="U243" s="39" t="str">
        <f ca="1">IF($G243="", "", COUNTIF($G$11:$G$1010, "&lt;"&amp;$G243)+1+COUNTIF($G$11:$G243, $G243)-1)</f>
        <v/>
      </c>
      <c r="X243" s="39" t="str">
        <f t="shared" ca="1" si="49"/>
        <v/>
      </c>
      <c r="Z243" s="29" t="str">
        <f>IF($R243="", "", DATE(YEAR(Calendar!$BA$5), MONTH($D243), DAY($D243)))</f>
        <v/>
      </c>
      <c r="AA243" s="36" t="str">
        <f t="shared" si="56"/>
        <v/>
      </c>
      <c r="AC243" s="39" t="str">
        <f>IF($Z243="", "", IF(COUNTIF($Z$11:$Z243, $Z243)&gt;5, "X", COUNTIF($Z$11:$Z243, $Z243)))</f>
        <v/>
      </c>
      <c r="AD243" s="39" t="str">
        <f t="shared" si="57"/>
        <v/>
      </c>
      <c r="AF243" s="29" t="str">
        <f t="shared" si="58"/>
        <v/>
      </c>
      <c r="AJ243" s="39" t="str">
        <f t="shared" si="59"/>
        <v/>
      </c>
    </row>
    <row r="244" spans="1:36" x14ac:dyDescent="0.25">
      <c r="A244" s="20"/>
      <c r="B244" s="251"/>
      <c r="C244" s="252"/>
      <c r="D244" s="253"/>
      <c r="E244" s="254"/>
      <c r="F244" s="20"/>
      <c r="G244" s="32" t="str">
        <f t="shared" ca="1" si="50"/>
        <v/>
      </c>
      <c r="H244" s="18" t="str">
        <f t="shared" si="51"/>
        <v/>
      </c>
      <c r="I244" s="20"/>
      <c r="J244" s="12">
        <v>241</v>
      </c>
      <c r="K244" s="15" t="str">
        <f t="shared" ca="1" si="45"/>
        <v/>
      </c>
      <c r="L244" s="90" t="str">
        <f t="shared" ca="1" si="46"/>
        <v/>
      </c>
      <c r="M244" s="43" t="str">
        <f t="shared" ca="1" si="47"/>
        <v/>
      </c>
      <c r="N244" s="18" t="str">
        <f t="shared" ca="1" si="48"/>
        <v/>
      </c>
      <c r="O244" s="20"/>
      <c r="Q244" s="39" t="str">
        <f t="shared" si="52"/>
        <v/>
      </c>
      <c r="R244" s="29" t="str">
        <f t="shared" si="53"/>
        <v/>
      </c>
      <c r="S244" s="36" t="str">
        <f t="shared" si="54"/>
        <v/>
      </c>
      <c r="T244" s="26" t="str">
        <f t="shared" si="55"/>
        <v/>
      </c>
      <c r="U244" s="39" t="str">
        <f ca="1">IF($G244="", "", COUNTIF($G$11:$G$1010, "&lt;"&amp;$G244)+1+COUNTIF($G$11:$G244, $G244)-1)</f>
        <v/>
      </c>
      <c r="X244" s="39" t="str">
        <f t="shared" ca="1" si="49"/>
        <v/>
      </c>
      <c r="Z244" s="29" t="str">
        <f>IF($R244="", "", DATE(YEAR(Calendar!$BA$5), MONTH($D244), DAY($D244)))</f>
        <v/>
      </c>
      <c r="AA244" s="36" t="str">
        <f t="shared" si="56"/>
        <v/>
      </c>
      <c r="AC244" s="39" t="str">
        <f>IF($Z244="", "", IF(COUNTIF($Z$11:$Z244, $Z244)&gt;5, "X", COUNTIF($Z$11:$Z244, $Z244)))</f>
        <v/>
      </c>
      <c r="AD244" s="39" t="str">
        <f t="shared" si="57"/>
        <v/>
      </c>
      <c r="AF244" s="29" t="str">
        <f t="shared" si="58"/>
        <v/>
      </c>
      <c r="AJ244" s="39" t="str">
        <f t="shared" si="59"/>
        <v/>
      </c>
    </row>
    <row r="245" spans="1:36" x14ac:dyDescent="0.25">
      <c r="A245" s="20"/>
      <c r="B245" s="251"/>
      <c r="C245" s="252"/>
      <c r="D245" s="253"/>
      <c r="E245" s="254"/>
      <c r="F245" s="20"/>
      <c r="G245" s="32" t="str">
        <f t="shared" ca="1" si="50"/>
        <v/>
      </c>
      <c r="H245" s="18" t="str">
        <f t="shared" si="51"/>
        <v/>
      </c>
      <c r="I245" s="20"/>
      <c r="J245" s="12">
        <v>242</v>
      </c>
      <c r="K245" s="15" t="str">
        <f t="shared" ca="1" si="45"/>
        <v/>
      </c>
      <c r="L245" s="90" t="str">
        <f t="shared" ca="1" si="46"/>
        <v/>
      </c>
      <c r="M245" s="43" t="str">
        <f t="shared" ca="1" si="47"/>
        <v/>
      </c>
      <c r="N245" s="18" t="str">
        <f t="shared" ca="1" si="48"/>
        <v/>
      </c>
      <c r="O245" s="20"/>
      <c r="Q245" s="39" t="str">
        <f t="shared" si="52"/>
        <v/>
      </c>
      <c r="R245" s="29" t="str">
        <f t="shared" si="53"/>
        <v/>
      </c>
      <c r="S245" s="36" t="str">
        <f t="shared" si="54"/>
        <v/>
      </c>
      <c r="T245" s="26" t="str">
        <f t="shared" si="55"/>
        <v/>
      </c>
      <c r="U245" s="39" t="str">
        <f ca="1">IF($G245="", "", COUNTIF($G$11:$G$1010, "&lt;"&amp;$G245)+1+COUNTIF($G$11:$G245, $G245)-1)</f>
        <v/>
      </c>
      <c r="X245" s="39" t="str">
        <f t="shared" ca="1" si="49"/>
        <v/>
      </c>
      <c r="Z245" s="29" t="str">
        <f>IF($R245="", "", DATE(YEAR(Calendar!$BA$5), MONTH($D245), DAY($D245)))</f>
        <v/>
      </c>
      <c r="AA245" s="36" t="str">
        <f t="shared" si="56"/>
        <v/>
      </c>
      <c r="AC245" s="39" t="str">
        <f>IF($Z245="", "", IF(COUNTIF($Z$11:$Z245, $Z245)&gt;5, "X", COUNTIF($Z$11:$Z245, $Z245)))</f>
        <v/>
      </c>
      <c r="AD245" s="39" t="str">
        <f t="shared" si="57"/>
        <v/>
      </c>
      <c r="AF245" s="29" t="str">
        <f t="shared" si="58"/>
        <v/>
      </c>
      <c r="AJ245" s="39" t="str">
        <f t="shared" si="59"/>
        <v/>
      </c>
    </row>
    <row r="246" spans="1:36" x14ac:dyDescent="0.25">
      <c r="A246" s="20"/>
      <c r="B246" s="251"/>
      <c r="C246" s="252"/>
      <c r="D246" s="253"/>
      <c r="E246" s="254"/>
      <c r="F246" s="20"/>
      <c r="G246" s="32" t="str">
        <f t="shared" ca="1" si="50"/>
        <v/>
      </c>
      <c r="H246" s="18" t="str">
        <f t="shared" si="51"/>
        <v/>
      </c>
      <c r="I246" s="20"/>
      <c r="J246" s="12">
        <v>243</v>
      </c>
      <c r="K246" s="15" t="str">
        <f t="shared" ca="1" si="45"/>
        <v/>
      </c>
      <c r="L246" s="90" t="str">
        <f t="shared" ca="1" si="46"/>
        <v/>
      </c>
      <c r="M246" s="43" t="str">
        <f t="shared" ca="1" si="47"/>
        <v/>
      </c>
      <c r="N246" s="18" t="str">
        <f t="shared" ca="1" si="48"/>
        <v/>
      </c>
      <c r="O246" s="20"/>
      <c r="Q246" s="39" t="str">
        <f t="shared" si="52"/>
        <v/>
      </c>
      <c r="R246" s="29" t="str">
        <f t="shared" si="53"/>
        <v/>
      </c>
      <c r="S246" s="36" t="str">
        <f t="shared" si="54"/>
        <v/>
      </c>
      <c r="T246" s="26" t="str">
        <f t="shared" si="55"/>
        <v/>
      </c>
      <c r="U246" s="39" t="str">
        <f ca="1">IF($G246="", "", COUNTIF($G$11:$G$1010, "&lt;"&amp;$G246)+1+COUNTIF($G$11:$G246, $G246)-1)</f>
        <v/>
      </c>
      <c r="X246" s="39" t="str">
        <f t="shared" ca="1" si="49"/>
        <v/>
      </c>
      <c r="Z246" s="29" t="str">
        <f>IF($R246="", "", DATE(YEAR(Calendar!$BA$5), MONTH($D246), DAY($D246)))</f>
        <v/>
      </c>
      <c r="AA246" s="36" t="str">
        <f t="shared" si="56"/>
        <v/>
      </c>
      <c r="AC246" s="39" t="str">
        <f>IF($Z246="", "", IF(COUNTIF($Z$11:$Z246, $Z246)&gt;5, "X", COUNTIF($Z$11:$Z246, $Z246)))</f>
        <v/>
      </c>
      <c r="AD246" s="39" t="str">
        <f t="shared" si="57"/>
        <v/>
      </c>
      <c r="AF246" s="29" t="str">
        <f t="shared" si="58"/>
        <v/>
      </c>
      <c r="AJ246" s="39" t="str">
        <f t="shared" si="59"/>
        <v/>
      </c>
    </row>
    <row r="247" spans="1:36" x14ac:dyDescent="0.25">
      <c r="A247" s="20"/>
      <c r="B247" s="251"/>
      <c r="C247" s="252"/>
      <c r="D247" s="253"/>
      <c r="E247" s="254"/>
      <c r="F247" s="20"/>
      <c r="G247" s="32" t="str">
        <f t="shared" ca="1" si="50"/>
        <v/>
      </c>
      <c r="H247" s="18" t="str">
        <f t="shared" si="51"/>
        <v/>
      </c>
      <c r="I247" s="20"/>
      <c r="J247" s="12">
        <v>244</v>
      </c>
      <c r="K247" s="15" t="str">
        <f t="shared" ca="1" si="45"/>
        <v/>
      </c>
      <c r="L247" s="90" t="str">
        <f t="shared" ca="1" si="46"/>
        <v/>
      </c>
      <c r="M247" s="43" t="str">
        <f t="shared" ca="1" si="47"/>
        <v/>
      </c>
      <c r="N247" s="18" t="str">
        <f t="shared" ca="1" si="48"/>
        <v/>
      </c>
      <c r="O247" s="20"/>
      <c r="Q247" s="39" t="str">
        <f t="shared" si="52"/>
        <v/>
      </c>
      <c r="R247" s="29" t="str">
        <f t="shared" si="53"/>
        <v/>
      </c>
      <c r="S247" s="36" t="str">
        <f t="shared" si="54"/>
        <v/>
      </c>
      <c r="T247" s="26" t="str">
        <f t="shared" si="55"/>
        <v/>
      </c>
      <c r="U247" s="39" t="str">
        <f ca="1">IF($G247="", "", COUNTIF($G$11:$G$1010, "&lt;"&amp;$G247)+1+COUNTIF($G$11:$G247, $G247)-1)</f>
        <v/>
      </c>
      <c r="X247" s="39" t="str">
        <f t="shared" ca="1" si="49"/>
        <v/>
      </c>
      <c r="Z247" s="29" t="str">
        <f>IF($R247="", "", DATE(YEAR(Calendar!$BA$5), MONTH($D247), DAY($D247)))</f>
        <v/>
      </c>
      <c r="AA247" s="36" t="str">
        <f t="shared" si="56"/>
        <v/>
      </c>
      <c r="AC247" s="39" t="str">
        <f>IF($Z247="", "", IF(COUNTIF($Z$11:$Z247, $Z247)&gt;5, "X", COUNTIF($Z$11:$Z247, $Z247)))</f>
        <v/>
      </c>
      <c r="AD247" s="39" t="str">
        <f t="shared" si="57"/>
        <v/>
      </c>
      <c r="AF247" s="29" t="str">
        <f t="shared" si="58"/>
        <v/>
      </c>
      <c r="AJ247" s="39" t="str">
        <f t="shared" si="59"/>
        <v/>
      </c>
    </row>
    <row r="248" spans="1:36" x14ac:dyDescent="0.25">
      <c r="A248" s="20"/>
      <c r="B248" s="251"/>
      <c r="C248" s="252"/>
      <c r="D248" s="253"/>
      <c r="E248" s="254"/>
      <c r="F248" s="20"/>
      <c r="G248" s="32" t="str">
        <f t="shared" ca="1" si="50"/>
        <v/>
      </c>
      <c r="H248" s="18" t="str">
        <f t="shared" si="51"/>
        <v/>
      </c>
      <c r="I248" s="20"/>
      <c r="J248" s="12">
        <v>245</v>
      </c>
      <c r="K248" s="15" t="str">
        <f t="shared" ca="1" si="45"/>
        <v/>
      </c>
      <c r="L248" s="90" t="str">
        <f t="shared" ca="1" si="46"/>
        <v/>
      </c>
      <c r="M248" s="43" t="str">
        <f t="shared" ca="1" si="47"/>
        <v/>
      </c>
      <c r="N248" s="18" t="str">
        <f t="shared" ca="1" si="48"/>
        <v/>
      </c>
      <c r="O248" s="20"/>
      <c r="Q248" s="39" t="str">
        <f t="shared" si="52"/>
        <v/>
      </c>
      <c r="R248" s="29" t="str">
        <f t="shared" si="53"/>
        <v/>
      </c>
      <c r="S248" s="36" t="str">
        <f t="shared" si="54"/>
        <v/>
      </c>
      <c r="T248" s="26" t="str">
        <f t="shared" si="55"/>
        <v/>
      </c>
      <c r="U248" s="39" t="str">
        <f ca="1">IF($G248="", "", COUNTIF($G$11:$G$1010, "&lt;"&amp;$G248)+1+COUNTIF($G$11:$G248, $G248)-1)</f>
        <v/>
      </c>
      <c r="X248" s="39" t="str">
        <f t="shared" ca="1" si="49"/>
        <v/>
      </c>
      <c r="Z248" s="29" t="str">
        <f>IF($R248="", "", DATE(YEAR(Calendar!$BA$5), MONTH($D248), DAY($D248)))</f>
        <v/>
      </c>
      <c r="AA248" s="36" t="str">
        <f t="shared" si="56"/>
        <v/>
      </c>
      <c r="AC248" s="39" t="str">
        <f>IF($Z248="", "", IF(COUNTIF($Z$11:$Z248, $Z248)&gt;5, "X", COUNTIF($Z$11:$Z248, $Z248)))</f>
        <v/>
      </c>
      <c r="AD248" s="39" t="str">
        <f t="shared" si="57"/>
        <v/>
      </c>
      <c r="AF248" s="29" t="str">
        <f t="shared" si="58"/>
        <v/>
      </c>
      <c r="AJ248" s="39" t="str">
        <f t="shared" si="59"/>
        <v/>
      </c>
    </row>
    <row r="249" spans="1:36" x14ac:dyDescent="0.25">
      <c r="A249" s="20"/>
      <c r="B249" s="251"/>
      <c r="C249" s="252"/>
      <c r="D249" s="253"/>
      <c r="E249" s="254"/>
      <c r="F249" s="20"/>
      <c r="G249" s="32" t="str">
        <f t="shared" ca="1" si="50"/>
        <v/>
      </c>
      <c r="H249" s="18" t="str">
        <f t="shared" si="51"/>
        <v/>
      </c>
      <c r="I249" s="20"/>
      <c r="J249" s="12">
        <v>246</v>
      </c>
      <c r="K249" s="15" t="str">
        <f t="shared" ca="1" si="45"/>
        <v/>
      </c>
      <c r="L249" s="90" t="str">
        <f t="shared" ca="1" si="46"/>
        <v/>
      </c>
      <c r="M249" s="43" t="str">
        <f t="shared" ca="1" si="47"/>
        <v/>
      </c>
      <c r="N249" s="18" t="str">
        <f t="shared" ca="1" si="48"/>
        <v/>
      </c>
      <c r="O249" s="20"/>
      <c r="Q249" s="39" t="str">
        <f t="shared" si="52"/>
        <v/>
      </c>
      <c r="R249" s="29" t="str">
        <f t="shared" si="53"/>
        <v/>
      </c>
      <c r="S249" s="36" t="str">
        <f t="shared" si="54"/>
        <v/>
      </c>
      <c r="T249" s="26" t="str">
        <f t="shared" si="55"/>
        <v/>
      </c>
      <c r="U249" s="39" t="str">
        <f ca="1">IF($G249="", "", COUNTIF($G$11:$G$1010, "&lt;"&amp;$G249)+1+COUNTIF($G$11:$G249, $G249)-1)</f>
        <v/>
      </c>
      <c r="X249" s="39" t="str">
        <f t="shared" ca="1" si="49"/>
        <v/>
      </c>
      <c r="Z249" s="29" t="str">
        <f>IF($R249="", "", DATE(YEAR(Calendar!$BA$5), MONTH($D249), DAY($D249)))</f>
        <v/>
      </c>
      <c r="AA249" s="36" t="str">
        <f t="shared" si="56"/>
        <v/>
      </c>
      <c r="AC249" s="39" t="str">
        <f>IF($Z249="", "", IF(COUNTIF($Z$11:$Z249, $Z249)&gt;5, "X", COUNTIF($Z$11:$Z249, $Z249)))</f>
        <v/>
      </c>
      <c r="AD249" s="39" t="str">
        <f t="shared" si="57"/>
        <v/>
      </c>
      <c r="AF249" s="29" t="str">
        <f t="shared" si="58"/>
        <v/>
      </c>
      <c r="AJ249" s="39" t="str">
        <f t="shared" si="59"/>
        <v/>
      </c>
    </row>
    <row r="250" spans="1:36" x14ac:dyDescent="0.25">
      <c r="A250" s="20"/>
      <c r="B250" s="251"/>
      <c r="C250" s="252"/>
      <c r="D250" s="253"/>
      <c r="E250" s="254"/>
      <c r="F250" s="20"/>
      <c r="G250" s="32" t="str">
        <f t="shared" ca="1" si="50"/>
        <v/>
      </c>
      <c r="H250" s="18" t="str">
        <f t="shared" si="51"/>
        <v/>
      </c>
      <c r="I250" s="20"/>
      <c r="J250" s="12">
        <v>247</v>
      </c>
      <c r="K250" s="15" t="str">
        <f t="shared" ca="1" si="45"/>
        <v/>
      </c>
      <c r="L250" s="90" t="str">
        <f t="shared" ca="1" si="46"/>
        <v/>
      </c>
      <c r="M250" s="43" t="str">
        <f t="shared" ca="1" si="47"/>
        <v/>
      </c>
      <c r="N250" s="18" t="str">
        <f t="shared" ca="1" si="48"/>
        <v/>
      </c>
      <c r="O250" s="20"/>
      <c r="Q250" s="39" t="str">
        <f t="shared" si="52"/>
        <v/>
      </c>
      <c r="R250" s="29" t="str">
        <f t="shared" si="53"/>
        <v/>
      </c>
      <c r="S250" s="36" t="str">
        <f t="shared" si="54"/>
        <v/>
      </c>
      <c r="T250" s="26" t="str">
        <f t="shared" si="55"/>
        <v/>
      </c>
      <c r="U250" s="39" t="str">
        <f ca="1">IF($G250="", "", COUNTIF($G$11:$G$1010, "&lt;"&amp;$G250)+1+COUNTIF($G$11:$G250, $G250)-1)</f>
        <v/>
      </c>
      <c r="X250" s="39" t="str">
        <f t="shared" ca="1" si="49"/>
        <v/>
      </c>
      <c r="Z250" s="29" t="str">
        <f>IF($R250="", "", DATE(YEAR(Calendar!$BA$5), MONTH($D250), DAY($D250)))</f>
        <v/>
      </c>
      <c r="AA250" s="36" t="str">
        <f t="shared" si="56"/>
        <v/>
      </c>
      <c r="AC250" s="39" t="str">
        <f>IF($Z250="", "", IF(COUNTIF($Z$11:$Z250, $Z250)&gt;5, "X", COUNTIF($Z$11:$Z250, $Z250)))</f>
        <v/>
      </c>
      <c r="AD250" s="39" t="str">
        <f t="shared" si="57"/>
        <v/>
      </c>
      <c r="AF250" s="29" t="str">
        <f t="shared" si="58"/>
        <v/>
      </c>
      <c r="AJ250" s="39" t="str">
        <f t="shared" si="59"/>
        <v/>
      </c>
    </row>
    <row r="251" spans="1:36" x14ac:dyDescent="0.25">
      <c r="A251" s="20"/>
      <c r="B251" s="251"/>
      <c r="C251" s="252"/>
      <c r="D251" s="253"/>
      <c r="E251" s="254"/>
      <c r="F251" s="20"/>
      <c r="G251" s="32" t="str">
        <f t="shared" ca="1" si="50"/>
        <v/>
      </c>
      <c r="H251" s="18" t="str">
        <f t="shared" si="51"/>
        <v/>
      </c>
      <c r="I251" s="20"/>
      <c r="J251" s="12">
        <v>248</v>
      </c>
      <c r="K251" s="15" t="str">
        <f t="shared" ca="1" si="45"/>
        <v/>
      </c>
      <c r="L251" s="90" t="str">
        <f t="shared" ca="1" si="46"/>
        <v/>
      </c>
      <c r="M251" s="43" t="str">
        <f t="shared" ca="1" si="47"/>
        <v/>
      </c>
      <c r="N251" s="18" t="str">
        <f t="shared" ca="1" si="48"/>
        <v/>
      </c>
      <c r="O251" s="20"/>
      <c r="Q251" s="39" t="str">
        <f t="shared" si="52"/>
        <v/>
      </c>
      <c r="R251" s="29" t="str">
        <f t="shared" si="53"/>
        <v/>
      </c>
      <c r="S251" s="36" t="str">
        <f t="shared" si="54"/>
        <v/>
      </c>
      <c r="T251" s="26" t="str">
        <f t="shared" si="55"/>
        <v/>
      </c>
      <c r="U251" s="39" t="str">
        <f ca="1">IF($G251="", "", COUNTIF($G$11:$G$1010, "&lt;"&amp;$G251)+1+COUNTIF($G$11:$G251, $G251)-1)</f>
        <v/>
      </c>
      <c r="X251" s="39" t="str">
        <f t="shared" ca="1" si="49"/>
        <v/>
      </c>
      <c r="Z251" s="29" t="str">
        <f>IF($R251="", "", DATE(YEAR(Calendar!$BA$5), MONTH($D251), DAY($D251)))</f>
        <v/>
      </c>
      <c r="AA251" s="36" t="str">
        <f t="shared" si="56"/>
        <v/>
      </c>
      <c r="AC251" s="39" t="str">
        <f>IF($Z251="", "", IF(COUNTIF($Z$11:$Z251, $Z251)&gt;5, "X", COUNTIF($Z$11:$Z251, $Z251)))</f>
        <v/>
      </c>
      <c r="AD251" s="39" t="str">
        <f t="shared" si="57"/>
        <v/>
      </c>
      <c r="AF251" s="29" t="str">
        <f t="shared" si="58"/>
        <v/>
      </c>
      <c r="AJ251" s="39" t="str">
        <f t="shared" si="59"/>
        <v/>
      </c>
    </row>
    <row r="252" spans="1:36" x14ac:dyDescent="0.25">
      <c r="A252" s="20"/>
      <c r="B252" s="251"/>
      <c r="C252" s="252"/>
      <c r="D252" s="253"/>
      <c r="E252" s="254"/>
      <c r="F252" s="20"/>
      <c r="G252" s="32" t="str">
        <f t="shared" ca="1" si="50"/>
        <v/>
      </c>
      <c r="H252" s="18" t="str">
        <f t="shared" si="51"/>
        <v/>
      </c>
      <c r="I252" s="20"/>
      <c r="J252" s="12">
        <v>249</v>
      </c>
      <c r="K252" s="15" t="str">
        <f t="shared" ca="1" si="45"/>
        <v/>
      </c>
      <c r="L252" s="90" t="str">
        <f t="shared" ca="1" si="46"/>
        <v/>
      </c>
      <c r="M252" s="43" t="str">
        <f t="shared" ca="1" si="47"/>
        <v/>
      </c>
      <c r="N252" s="18" t="str">
        <f t="shared" ca="1" si="48"/>
        <v/>
      </c>
      <c r="O252" s="20"/>
      <c r="Q252" s="39" t="str">
        <f t="shared" si="52"/>
        <v/>
      </c>
      <c r="R252" s="29" t="str">
        <f t="shared" si="53"/>
        <v/>
      </c>
      <c r="S252" s="36" t="str">
        <f t="shared" si="54"/>
        <v/>
      </c>
      <c r="T252" s="26" t="str">
        <f t="shared" si="55"/>
        <v/>
      </c>
      <c r="U252" s="39" t="str">
        <f ca="1">IF($G252="", "", COUNTIF($G$11:$G$1010, "&lt;"&amp;$G252)+1+COUNTIF($G$11:$G252, $G252)-1)</f>
        <v/>
      </c>
      <c r="X252" s="39" t="str">
        <f t="shared" ca="1" si="49"/>
        <v/>
      </c>
      <c r="Z252" s="29" t="str">
        <f>IF($R252="", "", DATE(YEAR(Calendar!$BA$5), MONTH($D252), DAY($D252)))</f>
        <v/>
      </c>
      <c r="AA252" s="36" t="str">
        <f t="shared" si="56"/>
        <v/>
      </c>
      <c r="AC252" s="39" t="str">
        <f>IF($Z252="", "", IF(COUNTIF($Z$11:$Z252, $Z252)&gt;5, "X", COUNTIF($Z$11:$Z252, $Z252)))</f>
        <v/>
      </c>
      <c r="AD252" s="39" t="str">
        <f t="shared" si="57"/>
        <v/>
      </c>
      <c r="AF252" s="29" t="str">
        <f t="shared" si="58"/>
        <v/>
      </c>
      <c r="AJ252" s="39" t="str">
        <f t="shared" si="59"/>
        <v/>
      </c>
    </row>
    <row r="253" spans="1:36" x14ac:dyDescent="0.25">
      <c r="A253" s="20"/>
      <c r="B253" s="251"/>
      <c r="C253" s="252"/>
      <c r="D253" s="253"/>
      <c r="E253" s="254"/>
      <c r="F253" s="20"/>
      <c r="G253" s="32" t="str">
        <f t="shared" ca="1" si="50"/>
        <v/>
      </c>
      <c r="H253" s="18" t="str">
        <f t="shared" si="51"/>
        <v/>
      </c>
      <c r="I253" s="20"/>
      <c r="J253" s="12">
        <v>250</v>
      </c>
      <c r="K253" s="15" t="str">
        <f t="shared" ca="1" si="45"/>
        <v/>
      </c>
      <c r="L253" s="90" t="str">
        <f t="shared" ca="1" si="46"/>
        <v/>
      </c>
      <c r="M253" s="43" t="str">
        <f t="shared" ca="1" si="47"/>
        <v/>
      </c>
      <c r="N253" s="18" t="str">
        <f t="shared" ca="1" si="48"/>
        <v/>
      </c>
      <c r="O253" s="20"/>
      <c r="Q253" s="39" t="str">
        <f t="shared" si="52"/>
        <v/>
      </c>
      <c r="R253" s="29" t="str">
        <f t="shared" si="53"/>
        <v/>
      </c>
      <c r="S253" s="36" t="str">
        <f t="shared" si="54"/>
        <v/>
      </c>
      <c r="T253" s="26" t="str">
        <f t="shared" si="55"/>
        <v/>
      </c>
      <c r="U253" s="39" t="str">
        <f ca="1">IF($G253="", "", COUNTIF($G$11:$G$1010, "&lt;"&amp;$G253)+1+COUNTIF($G$11:$G253, $G253)-1)</f>
        <v/>
      </c>
      <c r="X253" s="39" t="str">
        <f t="shared" ca="1" si="49"/>
        <v/>
      </c>
      <c r="Z253" s="29" t="str">
        <f>IF($R253="", "", DATE(YEAR(Calendar!$BA$5), MONTH($D253), DAY($D253)))</f>
        <v/>
      </c>
      <c r="AA253" s="36" t="str">
        <f t="shared" si="56"/>
        <v/>
      </c>
      <c r="AC253" s="39" t="str">
        <f>IF($Z253="", "", IF(COUNTIF($Z$11:$Z253, $Z253)&gt;5, "X", COUNTIF($Z$11:$Z253, $Z253)))</f>
        <v/>
      </c>
      <c r="AD253" s="39" t="str">
        <f t="shared" si="57"/>
        <v/>
      </c>
      <c r="AF253" s="29" t="str">
        <f t="shared" si="58"/>
        <v/>
      </c>
      <c r="AJ253" s="39" t="str">
        <f t="shared" si="59"/>
        <v/>
      </c>
    </row>
    <row r="254" spans="1:36" x14ac:dyDescent="0.25">
      <c r="A254" s="20"/>
      <c r="B254" s="251"/>
      <c r="C254" s="252"/>
      <c r="D254" s="253"/>
      <c r="E254" s="254"/>
      <c r="F254" s="20"/>
      <c r="G254" s="32" t="str">
        <f t="shared" ca="1" si="50"/>
        <v/>
      </c>
      <c r="H254" s="18" t="str">
        <f t="shared" si="51"/>
        <v/>
      </c>
      <c r="I254" s="20"/>
      <c r="J254" s="12">
        <v>251</v>
      </c>
      <c r="K254" s="15" t="str">
        <f t="shared" ca="1" si="45"/>
        <v/>
      </c>
      <c r="L254" s="90" t="str">
        <f t="shared" ca="1" si="46"/>
        <v/>
      </c>
      <c r="M254" s="43" t="str">
        <f t="shared" ca="1" si="47"/>
        <v/>
      </c>
      <c r="N254" s="18" t="str">
        <f t="shared" ca="1" si="48"/>
        <v/>
      </c>
      <c r="O254" s="20"/>
      <c r="Q254" s="39" t="str">
        <f t="shared" si="52"/>
        <v/>
      </c>
      <c r="R254" s="29" t="str">
        <f t="shared" si="53"/>
        <v/>
      </c>
      <c r="S254" s="36" t="str">
        <f t="shared" si="54"/>
        <v/>
      </c>
      <c r="T254" s="26" t="str">
        <f t="shared" si="55"/>
        <v/>
      </c>
      <c r="U254" s="39" t="str">
        <f ca="1">IF($G254="", "", COUNTIF($G$11:$G$1010, "&lt;"&amp;$G254)+1+COUNTIF($G$11:$G254, $G254)-1)</f>
        <v/>
      </c>
      <c r="X254" s="39" t="str">
        <f t="shared" ca="1" si="49"/>
        <v/>
      </c>
      <c r="Z254" s="29" t="str">
        <f>IF($R254="", "", DATE(YEAR(Calendar!$BA$5), MONTH($D254), DAY($D254)))</f>
        <v/>
      </c>
      <c r="AA254" s="36" t="str">
        <f t="shared" si="56"/>
        <v/>
      </c>
      <c r="AC254" s="39" t="str">
        <f>IF($Z254="", "", IF(COUNTIF($Z$11:$Z254, $Z254)&gt;5, "X", COUNTIF($Z$11:$Z254, $Z254)))</f>
        <v/>
      </c>
      <c r="AD254" s="39" t="str">
        <f t="shared" si="57"/>
        <v/>
      </c>
      <c r="AF254" s="29" t="str">
        <f t="shared" si="58"/>
        <v/>
      </c>
      <c r="AJ254" s="39" t="str">
        <f t="shared" si="59"/>
        <v/>
      </c>
    </row>
    <row r="255" spans="1:36" x14ac:dyDescent="0.25">
      <c r="A255" s="20"/>
      <c r="B255" s="251"/>
      <c r="C255" s="252"/>
      <c r="D255" s="253"/>
      <c r="E255" s="254"/>
      <c r="F255" s="20"/>
      <c r="G255" s="32" t="str">
        <f t="shared" ca="1" si="50"/>
        <v/>
      </c>
      <c r="H255" s="18" t="str">
        <f t="shared" si="51"/>
        <v/>
      </c>
      <c r="I255" s="20"/>
      <c r="J255" s="12">
        <v>252</v>
      </c>
      <c r="K255" s="15" t="str">
        <f t="shared" ca="1" si="45"/>
        <v/>
      </c>
      <c r="L255" s="90" t="str">
        <f t="shared" ca="1" si="46"/>
        <v/>
      </c>
      <c r="M255" s="43" t="str">
        <f t="shared" ca="1" si="47"/>
        <v/>
      </c>
      <c r="N255" s="18" t="str">
        <f t="shared" ca="1" si="48"/>
        <v/>
      </c>
      <c r="O255" s="20"/>
      <c r="Q255" s="39" t="str">
        <f t="shared" si="52"/>
        <v/>
      </c>
      <c r="R255" s="29" t="str">
        <f t="shared" si="53"/>
        <v/>
      </c>
      <c r="S255" s="36" t="str">
        <f t="shared" si="54"/>
        <v/>
      </c>
      <c r="T255" s="26" t="str">
        <f t="shared" si="55"/>
        <v/>
      </c>
      <c r="U255" s="39" t="str">
        <f ca="1">IF($G255="", "", COUNTIF($G$11:$G$1010, "&lt;"&amp;$G255)+1+COUNTIF($G$11:$G255, $G255)-1)</f>
        <v/>
      </c>
      <c r="X255" s="39" t="str">
        <f t="shared" ca="1" si="49"/>
        <v/>
      </c>
      <c r="Z255" s="29" t="str">
        <f>IF($R255="", "", DATE(YEAR(Calendar!$BA$5), MONTH($D255), DAY($D255)))</f>
        <v/>
      </c>
      <c r="AA255" s="36" t="str">
        <f t="shared" si="56"/>
        <v/>
      </c>
      <c r="AC255" s="39" t="str">
        <f>IF($Z255="", "", IF(COUNTIF($Z$11:$Z255, $Z255)&gt;5, "X", COUNTIF($Z$11:$Z255, $Z255)))</f>
        <v/>
      </c>
      <c r="AD255" s="39" t="str">
        <f t="shared" si="57"/>
        <v/>
      </c>
      <c r="AF255" s="29" t="str">
        <f t="shared" si="58"/>
        <v/>
      </c>
      <c r="AJ255" s="39" t="str">
        <f t="shared" si="59"/>
        <v/>
      </c>
    </row>
    <row r="256" spans="1:36" x14ac:dyDescent="0.25">
      <c r="A256" s="20"/>
      <c r="B256" s="251"/>
      <c r="C256" s="252"/>
      <c r="D256" s="253"/>
      <c r="E256" s="254"/>
      <c r="F256" s="20"/>
      <c r="G256" s="32" t="str">
        <f t="shared" ca="1" si="50"/>
        <v/>
      </c>
      <c r="H256" s="18" t="str">
        <f t="shared" si="51"/>
        <v/>
      </c>
      <c r="I256" s="20"/>
      <c r="J256" s="12">
        <v>253</v>
      </c>
      <c r="K256" s="15" t="str">
        <f t="shared" ca="1" si="45"/>
        <v/>
      </c>
      <c r="L256" s="90" t="str">
        <f t="shared" ca="1" si="46"/>
        <v/>
      </c>
      <c r="M256" s="43" t="str">
        <f t="shared" ca="1" si="47"/>
        <v/>
      </c>
      <c r="N256" s="18" t="str">
        <f t="shared" ca="1" si="48"/>
        <v/>
      </c>
      <c r="O256" s="20"/>
      <c r="Q256" s="39" t="str">
        <f t="shared" si="52"/>
        <v/>
      </c>
      <c r="R256" s="29" t="str">
        <f t="shared" si="53"/>
        <v/>
      </c>
      <c r="S256" s="36" t="str">
        <f t="shared" si="54"/>
        <v/>
      </c>
      <c r="T256" s="26" t="str">
        <f t="shared" si="55"/>
        <v/>
      </c>
      <c r="U256" s="39" t="str">
        <f ca="1">IF($G256="", "", COUNTIF($G$11:$G$1010, "&lt;"&amp;$G256)+1+COUNTIF($G$11:$G256, $G256)-1)</f>
        <v/>
      </c>
      <c r="X256" s="39" t="str">
        <f t="shared" ca="1" si="49"/>
        <v/>
      </c>
      <c r="Z256" s="29" t="str">
        <f>IF($R256="", "", DATE(YEAR(Calendar!$BA$5), MONTH($D256), DAY($D256)))</f>
        <v/>
      </c>
      <c r="AA256" s="36" t="str">
        <f t="shared" si="56"/>
        <v/>
      </c>
      <c r="AC256" s="39" t="str">
        <f>IF($Z256="", "", IF(COUNTIF($Z$11:$Z256, $Z256)&gt;5, "X", COUNTIF($Z$11:$Z256, $Z256)))</f>
        <v/>
      </c>
      <c r="AD256" s="39" t="str">
        <f t="shared" si="57"/>
        <v/>
      </c>
      <c r="AF256" s="29" t="str">
        <f t="shared" si="58"/>
        <v/>
      </c>
      <c r="AJ256" s="39" t="str">
        <f t="shared" si="59"/>
        <v/>
      </c>
    </row>
    <row r="257" spans="1:36" x14ac:dyDescent="0.25">
      <c r="A257" s="20"/>
      <c r="B257" s="251"/>
      <c r="C257" s="252"/>
      <c r="D257" s="253"/>
      <c r="E257" s="254"/>
      <c r="F257" s="20"/>
      <c r="G257" s="32" t="str">
        <f t="shared" ca="1" si="50"/>
        <v/>
      </c>
      <c r="H257" s="18" t="str">
        <f t="shared" si="51"/>
        <v/>
      </c>
      <c r="I257" s="20"/>
      <c r="J257" s="12">
        <v>254</v>
      </c>
      <c r="K257" s="15" t="str">
        <f t="shared" ca="1" si="45"/>
        <v/>
      </c>
      <c r="L257" s="90" t="str">
        <f t="shared" ca="1" si="46"/>
        <v/>
      </c>
      <c r="M257" s="43" t="str">
        <f t="shared" ca="1" si="47"/>
        <v/>
      </c>
      <c r="N257" s="18" t="str">
        <f t="shared" ca="1" si="48"/>
        <v/>
      </c>
      <c r="O257" s="20"/>
      <c r="Q257" s="39" t="str">
        <f t="shared" si="52"/>
        <v/>
      </c>
      <c r="R257" s="29" t="str">
        <f t="shared" si="53"/>
        <v/>
      </c>
      <c r="S257" s="36" t="str">
        <f t="shared" si="54"/>
        <v/>
      </c>
      <c r="T257" s="26" t="str">
        <f t="shared" si="55"/>
        <v/>
      </c>
      <c r="U257" s="39" t="str">
        <f ca="1">IF($G257="", "", COUNTIF($G$11:$G$1010, "&lt;"&amp;$G257)+1+COUNTIF($G$11:$G257, $G257)-1)</f>
        <v/>
      </c>
      <c r="X257" s="39" t="str">
        <f t="shared" ca="1" si="49"/>
        <v/>
      </c>
      <c r="Z257" s="29" t="str">
        <f>IF($R257="", "", DATE(YEAR(Calendar!$BA$5), MONTH($D257), DAY($D257)))</f>
        <v/>
      </c>
      <c r="AA257" s="36" t="str">
        <f t="shared" si="56"/>
        <v/>
      </c>
      <c r="AC257" s="39" t="str">
        <f>IF($Z257="", "", IF(COUNTIF($Z$11:$Z257, $Z257)&gt;5, "X", COUNTIF($Z$11:$Z257, $Z257)))</f>
        <v/>
      </c>
      <c r="AD257" s="39" t="str">
        <f t="shared" si="57"/>
        <v/>
      </c>
      <c r="AF257" s="29" t="str">
        <f t="shared" si="58"/>
        <v/>
      </c>
      <c r="AJ257" s="39" t="str">
        <f t="shared" si="59"/>
        <v/>
      </c>
    </row>
    <row r="258" spans="1:36" x14ac:dyDescent="0.25">
      <c r="A258" s="20"/>
      <c r="B258" s="251"/>
      <c r="C258" s="252"/>
      <c r="D258" s="253"/>
      <c r="E258" s="254"/>
      <c r="F258" s="20"/>
      <c r="G258" s="32" t="str">
        <f t="shared" ca="1" si="50"/>
        <v/>
      </c>
      <c r="H258" s="18" t="str">
        <f t="shared" si="51"/>
        <v/>
      </c>
      <c r="I258" s="20"/>
      <c r="J258" s="12">
        <v>255</v>
      </c>
      <c r="K258" s="15" t="str">
        <f t="shared" ca="1" si="45"/>
        <v/>
      </c>
      <c r="L258" s="90" t="str">
        <f t="shared" ca="1" si="46"/>
        <v/>
      </c>
      <c r="M258" s="43" t="str">
        <f t="shared" ca="1" si="47"/>
        <v/>
      </c>
      <c r="N258" s="18" t="str">
        <f t="shared" ca="1" si="48"/>
        <v/>
      </c>
      <c r="O258" s="20"/>
      <c r="Q258" s="39" t="str">
        <f t="shared" si="52"/>
        <v/>
      </c>
      <c r="R258" s="29" t="str">
        <f t="shared" si="53"/>
        <v/>
      </c>
      <c r="S258" s="36" t="str">
        <f t="shared" si="54"/>
        <v/>
      </c>
      <c r="T258" s="26" t="str">
        <f t="shared" si="55"/>
        <v/>
      </c>
      <c r="U258" s="39" t="str">
        <f ca="1">IF($G258="", "", COUNTIF($G$11:$G$1010, "&lt;"&amp;$G258)+1+COUNTIF($G$11:$G258, $G258)-1)</f>
        <v/>
      </c>
      <c r="X258" s="39" t="str">
        <f t="shared" ca="1" si="49"/>
        <v/>
      </c>
      <c r="Z258" s="29" t="str">
        <f>IF($R258="", "", DATE(YEAR(Calendar!$BA$5), MONTH($D258), DAY($D258)))</f>
        <v/>
      </c>
      <c r="AA258" s="36" t="str">
        <f t="shared" si="56"/>
        <v/>
      </c>
      <c r="AC258" s="39" t="str">
        <f>IF($Z258="", "", IF(COUNTIF($Z$11:$Z258, $Z258)&gt;5, "X", COUNTIF($Z$11:$Z258, $Z258)))</f>
        <v/>
      </c>
      <c r="AD258" s="39" t="str">
        <f t="shared" si="57"/>
        <v/>
      </c>
      <c r="AF258" s="29" t="str">
        <f t="shared" si="58"/>
        <v/>
      </c>
      <c r="AJ258" s="39" t="str">
        <f t="shared" si="59"/>
        <v/>
      </c>
    </row>
    <row r="259" spans="1:36" x14ac:dyDescent="0.25">
      <c r="A259" s="20"/>
      <c r="B259" s="251"/>
      <c r="C259" s="252"/>
      <c r="D259" s="253"/>
      <c r="E259" s="254"/>
      <c r="F259" s="20"/>
      <c r="G259" s="32" t="str">
        <f t="shared" ca="1" si="50"/>
        <v/>
      </c>
      <c r="H259" s="18" t="str">
        <f t="shared" si="51"/>
        <v/>
      </c>
      <c r="I259" s="20"/>
      <c r="J259" s="12">
        <v>256</v>
      </c>
      <c r="K259" s="15" t="str">
        <f t="shared" ca="1" si="45"/>
        <v/>
      </c>
      <c r="L259" s="90" t="str">
        <f t="shared" ca="1" si="46"/>
        <v/>
      </c>
      <c r="M259" s="43" t="str">
        <f t="shared" ca="1" si="47"/>
        <v/>
      </c>
      <c r="N259" s="18" t="str">
        <f t="shared" ca="1" si="48"/>
        <v/>
      </c>
      <c r="O259" s="20"/>
      <c r="Q259" s="39" t="str">
        <f t="shared" si="52"/>
        <v/>
      </c>
      <c r="R259" s="29" t="str">
        <f t="shared" si="53"/>
        <v/>
      </c>
      <c r="S259" s="36" t="str">
        <f t="shared" si="54"/>
        <v/>
      </c>
      <c r="T259" s="26" t="str">
        <f t="shared" si="55"/>
        <v/>
      </c>
      <c r="U259" s="39" t="str">
        <f ca="1">IF($G259="", "", COUNTIF($G$11:$G$1010, "&lt;"&amp;$G259)+1+COUNTIF($G$11:$G259, $G259)-1)</f>
        <v/>
      </c>
      <c r="X259" s="39" t="str">
        <f t="shared" ca="1" si="49"/>
        <v/>
      </c>
      <c r="Z259" s="29" t="str">
        <f>IF($R259="", "", DATE(YEAR(Calendar!$BA$5), MONTH($D259), DAY($D259)))</f>
        <v/>
      </c>
      <c r="AA259" s="36" t="str">
        <f t="shared" si="56"/>
        <v/>
      </c>
      <c r="AC259" s="39" t="str">
        <f>IF($Z259="", "", IF(COUNTIF($Z$11:$Z259, $Z259)&gt;5, "X", COUNTIF($Z$11:$Z259, $Z259)))</f>
        <v/>
      </c>
      <c r="AD259" s="39" t="str">
        <f t="shared" si="57"/>
        <v/>
      </c>
      <c r="AF259" s="29" t="str">
        <f t="shared" si="58"/>
        <v/>
      </c>
      <c r="AJ259" s="39" t="str">
        <f t="shared" si="59"/>
        <v/>
      </c>
    </row>
    <row r="260" spans="1:36" x14ac:dyDescent="0.25">
      <c r="A260" s="20"/>
      <c r="B260" s="251"/>
      <c r="C260" s="252"/>
      <c r="D260" s="253"/>
      <c r="E260" s="254"/>
      <c r="F260" s="20"/>
      <c r="G260" s="32" t="str">
        <f t="shared" ca="1" si="50"/>
        <v/>
      </c>
      <c r="H260" s="18" t="str">
        <f t="shared" si="51"/>
        <v/>
      </c>
      <c r="I260" s="20"/>
      <c r="J260" s="12">
        <v>257</v>
      </c>
      <c r="K260" s="15" t="str">
        <f t="shared" ca="1" si="45"/>
        <v/>
      </c>
      <c r="L260" s="90" t="str">
        <f t="shared" ca="1" si="46"/>
        <v/>
      </c>
      <c r="M260" s="43" t="str">
        <f t="shared" ca="1" si="47"/>
        <v/>
      </c>
      <c r="N260" s="18" t="str">
        <f t="shared" ca="1" si="48"/>
        <v/>
      </c>
      <c r="O260" s="20"/>
      <c r="Q260" s="39" t="str">
        <f t="shared" si="52"/>
        <v/>
      </c>
      <c r="R260" s="29" t="str">
        <f t="shared" si="53"/>
        <v/>
      </c>
      <c r="S260" s="36" t="str">
        <f t="shared" si="54"/>
        <v/>
      </c>
      <c r="T260" s="26" t="str">
        <f t="shared" si="55"/>
        <v/>
      </c>
      <c r="U260" s="39" t="str">
        <f ca="1">IF($G260="", "", COUNTIF($G$11:$G$1010, "&lt;"&amp;$G260)+1+COUNTIF($G$11:$G260, $G260)-1)</f>
        <v/>
      </c>
      <c r="X260" s="39" t="str">
        <f t="shared" ca="1" si="49"/>
        <v/>
      </c>
      <c r="Z260" s="29" t="str">
        <f>IF($R260="", "", DATE(YEAR(Calendar!$BA$5), MONTH($D260), DAY($D260)))</f>
        <v/>
      </c>
      <c r="AA260" s="36" t="str">
        <f t="shared" si="56"/>
        <v/>
      </c>
      <c r="AC260" s="39" t="str">
        <f>IF($Z260="", "", IF(COUNTIF($Z$11:$Z260, $Z260)&gt;5, "X", COUNTIF($Z$11:$Z260, $Z260)))</f>
        <v/>
      </c>
      <c r="AD260" s="39" t="str">
        <f t="shared" si="57"/>
        <v/>
      </c>
      <c r="AF260" s="29" t="str">
        <f t="shared" si="58"/>
        <v/>
      </c>
      <c r="AJ260" s="39" t="str">
        <f t="shared" si="59"/>
        <v/>
      </c>
    </row>
    <row r="261" spans="1:36" x14ac:dyDescent="0.25">
      <c r="A261" s="20"/>
      <c r="B261" s="251"/>
      <c r="C261" s="252"/>
      <c r="D261" s="253"/>
      <c r="E261" s="254"/>
      <c r="F261" s="20"/>
      <c r="G261" s="32" t="str">
        <f t="shared" ca="1" si="50"/>
        <v/>
      </c>
      <c r="H261" s="18" t="str">
        <f t="shared" si="51"/>
        <v/>
      </c>
      <c r="I261" s="20"/>
      <c r="J261" s="12">
        <v>258</v>
      </c>
      <c r="K261" s="15" t="str">
        <f t="shared" ref="K261:K324" ca="1" si="60">IFERROR(INDEX($B$11:$B$1010, MATCH($J261, $U$11:$U$1010, 0)), "")</f>
        <v/>
      </c>
      <c r="L261" s="90" t="str">
        <f t="shared" ref="L261:L324" ca="1" si="61">IFERROR(INDEX($C$11:$C$1010, MATCH($J261, $U$11:$U$1010, 0)), "")</f>
        <v/>
      </c>
      <c r="M261" s="43" t="str">
        <f t="shared" ref="M261:M324" ca="1" si="62">IFERROR(INDEX($G$11:$G$1010, MATCH($J261, $U$11:$U$1010, 0)), "")</f>
        <v/>
      </c>
      <c r="N261" s="18" t="str">
        <f t="shared" ref="N261:N324" ca="1" si="63">IFERROR(INDEX($H$11:$H$1010, MATCH($J261, $U$11:$U$1010, 0)), "")</f>
        <v/>
      </c>
      <c r="O261" s="20"/>
      <c r="Q261" s="39" t="str">
        <f t="shared" si="52"/>
        <v/>
      </c>
      <c r="R261" s="29" t="str">
        <f t="shared" si="53"/>
        <v/>
      </c>
      <c r="S261" s="36" t="str">
        <f t="shared" si="54"/>
        <v/>
      </c>
      <c r="T261" s="26" t="str">
        <f t="shared" si="55"/>
        <v/>
      </c>
      <c r="U261" s="39" t="str">
        <f ca="1">IF($G261="", "", COUNTIF($G$11:$G$1010, "&lt;"&amp;$G261)+1+COUNTIF($G$11:$G261, $G261)-1)</f>
        <v/>
      </c>
      <c r="X261" s="39" t="str">
        <f t="shared" ref="X261:X324" ca="1" si="64">IF($M261="", "", IF($M261=$R$4, $Q$3, (IF(AND($M261&gt;=$R$6, $M261&lt;=$R$7), $Q$4, IF(TEXT($M261, "mmm yyy")=TEXT($R$4, "mmm yyyy"), $Q$5, "")))))</f>
        <v/>
      </c>
      <c r="Z261" s="29" t="str">
        <f>IF($R261="", "", DATE(YEAR(Calendar!$BA$5), MONTH($D261), DAY($D261)))</f>
        <v/>
      </c>
      <c r="AA261" s="36" t="str">
        <f t="shared" si="56"/>
        <v/>
      </c>
      <c r="AC261" s="39" t="str">
        <f>IF($Z261="", "", IF(COUNTIF($Z$11:$Z261, $Z261)&gt;5, "X", COUNTIF($Z$11:$Z261, $Z261)))</f>
        <v/>
      </c>
      <c r="AD261" s="39" t="str">
        <f t="shared" si="57"/>
        <v/>
      </c>
      <c r="AF261" s="29" t="str">
        <f t="shared" si="58"/>
        <v/>
      </c>
      <c r="AJ261" s="39" t="str">
        <f t="shared" si="59"/>
        <v/>
      </c>
    </row>
    <row r="262" spans="1:36" x14ac:dyDescent="0.25">
      <c r="A262" s="20"/>
      <c r="B262" s="251"/>
      <c r="C262" s="252"/>
      <c r="D262" s="253"/>
      <c r="E262" s="254"/>
      <c r="F262" s="20"/>
      <c r="G262" s="32" t="str">
        <f t="shared" ca="1" si="50"/>
        <v/>
      </c>
      <c r="H262" s="18" t="str">
        <f t="shared" si="51"/>
        <v/>
      </c>
      <c r="I262" s="20"/>
      <c r="J262" s="12">
        <v>259</v>
      </c>
      <c r="K262" s="15" t="str">
        <f t="shared" ca="1" si="60"/>
        <v/>
      </c>
      <c r="L262" s="90" t="str">
        <f t="shared" ca="1" si="61"/>
        <v/>
      </c>
      <c r="M262" s="43" t="str">
        <f t="shared" ca="1" si="62"/>
        <v/>
      </c>
      <c r="N262" s="18" t="str">
        <f t="shared" ca="1" si="63"/>
        <v/>
      </c>
      <c r="O262" s="20"/>
      <c r="Q262" s="39" t="str">
        <f t="shared" si="52"/>
        <v/>
      </c>
      <c r="R262" s="29" t="str">
        <f t="shared" si="53"/>
        <v/>
      </c>
      <c r="S262" s="36" t="str">
        <f t="shared" si="54"/>
        <v/>
      </c>
      <c r="T262" s="26" t="str">
        <f t="shared" si="55"/>
        <v/>
      </c>
      <c r="U262" s="39" t="str">
        <f ca="1">IF($G262="", "", COUNTIF($G$11:$G$1010, "&lt;"&amp;$G262)+1+COUNTIF($G$11:$G262, $G262)-1)</f>
        <v/>
      </c>
      <c r="X262" s="39" t="str">
        <f t="shared" ca="1" si="64"/>
        <v/>
      </c>
      <c r="Z262" s="29" t="str">
        <f>IF($R262="", "", DATE(YEAR(Calendar!$BA$5), MONTH($D262), DAY($D262)))</f>
        <v/>
      </c>
      <c r="AA262" s="36" t="str">
        <f t="shared" si="56"/>
        <v/>
      </c>
      <c r="AC262" s="39" t="str">
        <f>IF($Z262="", "", IF(COUNTIF($Z$11:$Z262, $Z262)&gt;5, "X", COUNTIF($Z$11:$Z262, $Z262)))</f>
        <v/>
      </c>
      <c r="AD262" s="39" t="str">
        <f t="shared" si="57"/>
        <v/>
      </c>
      <c r="AF262" s="29" t="str">
        <f t="shared" si="58"/>
        <v/>
      </c>
      <c r="AJ262" s="39" t="str">
        <f t="shared" si="59"/>
        <v/>
      </c>
    </row>
    <row r="263" spans="1:36" x14ac:dyDescent="0.25">
      <c r="A263" s="20"/>
      <c r="B263" s="251"/>
      <c r="C263" s="252"/>
      <c r="D263" s="253"/>
      <c r="E263" s="254"/>
      <c r="F263" s="20"/>
      <c r="G263" s="32" t="str">
        <f t="shared" ca="1" si="50"/>
        <v/>
      </c>
      <c r="H263" s="18" t="str">
        <f t="shared" si="51"/>
        <v/>
      </c>
      <c r="I263" s="20"/>
      <c r="J263" s="12">
        <v>260</v>
      </c>
      <c r="K263" s="15" t="str">
        <f t="shared" ca="1" si="60"/>
        <v/>
      </c>
      <c r="L263" s="90" t="str">
        <f t="shared" ca="1" si="61"/>
        <v/>
      </c>
      <c r="M263" s="43" t="str">
        <f t="shared" ca="1" si="62"/>
        <v/>
      </c>
      <c r="N263" s="18" t="str">
        <f t="shared" ca="1" si="63"/>
        <v/>
      </c>
      <c r="O263" s="20"/>
      <c r="Q263" s="39" t="str">
        <f t="shared" si="52"/>
        <v/>
      </c>
      <c r="R263" s="29" t="str">
        <f t="shared" si="53"/>
        <v/>
      </c>
      <c r="S263" s="36" t="str">
        <f t="shared" si="54"/>
        <v/>
      </c>
      <c r="T263" s="26" t="str">
        <f t="shared" si="55"/>
        <v/>
      </c>
      <c r="U263" s="39" t="str">
        <f ca="1">IF($G263="", "", COUNTIF($G$11:$G$1010, "&lt;"&amp;$G263)+1+COUNTIF($G$11:$G263, $G263)-1)</f>
        <v/>
      </c>
      <c r="X263" s="39" t="str">
        <f t="shared" ca="1" si="64"/>
        <v/>
      </c>
      <c r="Z263" s="29" t="str">
        <f>IF($R263="", "", DATE(YEAR(Calendar!$BA$5), MONTH($D263), DAY($D263)))</f>
        <v/>
      </c>
      <c r="AA263" s="36" t="str">
        <f t="shared" si="56"/>
        <v/>
      </c>
      <c r="AC263" s="39" t="str">
        <f>IF($Z263="", "", IF(COUNTIF($Z$11:$Z263, $Z263)&gt;5, "X", COUNTIF($Z$11:$Z263, $Z263)))</f>
        <v/>
      </c>
      <c r="AD263" s="39" t="str">
        <f t="shared" si="57"/>
        <v/>
      </c>
      <c r="AF263" s="29" t="str">
        <f t="shared" si="58"/>
        <v/>
      </c>
      <c r="AJ263" s="39" t="str">
        <f t="shared" si="59"/>
        <v/>
      </c>
    </row>
    <row r="264" spans="1:36" x14ac:dyDescent="0.25">
      <c r="A264" s="20"/>
      <c r="B264" s="251"/>
      <c r="C264" s="252"/>
      <c r="D264" s="253"/>
      <c r="E264" s="254"/>
      <c r="F264" s="20"/>
      <c r="G264" s="32" t="str">
        <f t="shared" ca="1" si="50"/>
        <v/>
      </c>
      <c r="H264" s="18" t="str">
        <f t="shared" si="51"/>
        <v/>
      </c>
      <c r="I264" s="20"/>
      <c r="J264" s="12">
        <v>261</v>
      </c>
      <c r="K264" s="15" t="str">
        <f t="shared" ca="1" si="60"/>
        <v/>
      </c>
      <c r="L264" s="90" t="str">
        <f t="shared" ca="1" si="61"/>
        <v/>
      </c>
      <c r="M264" s="43" t="str">
        <f t="shared" ca="1" si="62"/>
        <v/>
      </c>
      <c r="N264" s="18" t="str">
        <f t="shared" ca="1" si="63"/>
        <v/>
      </c>
      <c r="O264" s="20"/>
      <c r="Q264" s="39" t="str">
        <f t="shared" si="52"/>
        <v/>
      </c>
      <c r="R264" s="29" t="str">
        <f t="shared" si="53"/>
        <v/>
      </c>
      <c r="S264" s="36" t="str">
        <f t="shared" si="54"/>
        <v/>
      </c>
      <c r="T264" s="26" t="str">
        <f t="shared" si="55"/>
        <v/>
      </c>
      <c r="U264" s="39" t="str">
        <f ca="1">IF($G264="", "", COUNTIF($G$11:$G$1010, "&lt;"&amp;$G264)+1+COUNTIF($G$11:$G264, $G264)-1)</f>
        <v/>
      </c>
      <c r="X264" s="39" t="str">
        <f t="shared" ca="1" si="64"/>
        <v/>
      </c>
      <c r="Z264" s="29" t="str">
        <f>IF($R264="", "", DATE(YEAR(Calendar!$BA$5), MONTH($D264), DAY($D264)))</f>
        <v/>
      </c>
      <c r="AA264" s="36" t="str">
        <f t="shared" si="56"/>
        <v/>
      </c>
      <c r="AC264" s="39" t="str">
        <f>IF($Z264="", "", IF(COUNTIF($Z$11:$Z264, $Z264)&gt;5, "X", COUNTIF($Z$11:$Z264, $Z264)))</f>
        <v/>
      </c>
      <c r="AD264" s="39" t="str">
        <f t="shared" si="57"/>
        <v/>
      </c>
      <c r="AF264" s="29" t="str">
        <f t="shared" si="58"/>
        <v/>
      </c>
      <c r="AJ264" s="39" t="str">
        <f t="shared" si="59"/>
        <v/>
      </c>
    </row>
    <row r="265" spans="1:36" x14ac:dyDescent="0.25">
      <c r="A265" s="20"/>
      <c r="B265" s="251"/>
      <c r="C265" s="252"/>
      <c r="D265" s="253"/>
      <c r="E265" s="254"/>
      <c r="F265" s="20"/>
      <c r="G265" s="32" t="str">
        <f t="shared" ca="1" si="50"/>
        <v/>
      </c>
      <c r="H265" s="18" t="str">
        <f t="shared" si="51"/>
        <v/>
      </c>
      <c r="I265" s="20"/>
      <c r="J265" s="12">
        <v>262</v>
      </c>
      <c r="K265" s="15" t="str">
        <f t="shared" ca="1" si="60"/>
        <v/>
      </c>
      <c r="L265" s="90" t="str">
        <f t="shared" ca="1" si="61"/>
        <v/>
      </c>
      <c r="M265" s="43" t="str">
        <f t="shared" ca="1" si="62"/>
        <v/>
      </c>
      <c r="N265" s="18" t="str">
        <f t="shared" ca="1" si="63"/>
        <v/>
      </c>
      <c r="O265" s="20"/>
      <c r="Q265" s="39" t="str">
        <f t="shared" si="52"/>
        <v/>
      </c>
      <c r="R265" s="29" t="str">
        <f t="shared" si="53"/>
        <v/>
      </c>
      <c r="S265" s="36" t="str">
        <f t="shared" si="54"/>
        <v/>
      </c>
      <c r="T265" s="26" t="str">
        <f t="shared" si="55"/>
        <v/>
      </c>
      <c r="U265" s="39" t="str">
        <f ca="1">IF($G265="", "", COUNTIF($G$11:$G$1010, "&lt;"&amp;$G265)+1+COUNTIF($G$11:$G265, $G265)-1)</f>
        <v/>
      </c>
      <c r="X265" s="39" t="str">
        <f t="shared" ca="1" si="64"/>
        <v/>
      </c>
      <c r="Z265" s="29" t="str">
        <f>IF($R265="", "", DATE(YEAR(Calendar!$BA$5), MONTH($D265), DAY($D265)))</f>
        <v/>
      </c>
      <c r="AA265" s="36" t="str">
        <f t="shared" si="56"/>
        <v/>
      </c>
      <c r="AC265" s="39" t="str">
        <f>IF($Z265="", "", IF(COUNTIF($Z$11:$Z265, $Z265)&gt;5, "X", COUNTIF($Z$11:$Z265, $Z265)))</f>
        <v/>
      </c>
      <c r="AD265" s="39" t="str">
        <f t="shared" si="57"/>
        <v/>
      </c>
      <c r="AF265" s="29" t="str">
        <f t="shared" si="58"/>
        <v/>
      </c>
      <c r="AJ265" s="39" t="str">
        <f t="shared" si="59"/>
        <v/>
      </c>
    </row>
    <row r="266" spans="1:36" x14ac:dyDescent="0.25">
      <c r="A266" s="20"/>
      <c r="B266" s="251"/>
      <c r="C266" s="252"/>
      <c r="D266" s="253"/>
      <c r="E266" s="254"/>
      <c r="F266" s="20"/>
      <c r="G266" s="32" t="str">
        <f t="shared" ca="1" si="50"/>
        <v/>
      </c>
      <c r="H266" s="18" t="str">
        <f t="shared" si="51"/>
        <v/>
      </c>
      <c r="I266" s="20"/>
      <c r="J266" s="12">
        <v>263</v>
      </c>
      <c r="K266" s="15" t="str">
        <f t="shared" ca="1" si="60"/>
        <v/>
      </c>
      <c r="L266" s="90" t="str">
        <f t="shared" ca="1" si="61"/>
        <v/>
      </c>
      <c r="M266" s="43" t="str">
        <f t="shared" ca="1" si="62"/>
        <v/>
      </c>
      <c r="N266" s="18" t="str">
        <f t="shared" ca="1" si="63"/>
        <v/>
      </c>
      <c r="O266" s="20"/>
      <c r="Q266" s="39" t="str">
        <f t="shared" si="52"/>
        <v/>
      </c>
      <c r="R266" s="29" t="str">
        <f t="shared" si="53"/>
        <v/>
      </c>
      <c r="S266" s="36" t="str">
        <f t="shared" si="54"/>
        <v/>
      </c>
      <c r="T266" s="26" t="str">
        <f t="shared" si="55"/>
        <v/>
      </c>
      <c r="U266" s="39" t="str">
        <f ca="1">IF($G266="", "", COUNTIF($G$11:$G$1010, "&lt;"&amp;$G266)+1+COUNTIF($G$11:$G266, $G266)-1)</f>
        <v/>
      </c>
      <c r="X266" s="39" t="str">
        <f t="shared" ca="1" si="64"/>
        <v/>
      </c>
      <c r="Z266" s="29" t="str">
        <f>IF($R266="", "", DATE(YEAR(Calendar!$BA$5), MONTH($D266), DAY($D266)))</f>
        <v/>
      </c>
      <c r="AA266" s="36" t="str">
        <f t="shared" si="56"/>
        <v/>
      </c>
      <c r="AC266" s="39" t="str">
        <f>IF($Z266="", "", IF(COUNTIF($Z$11:$Z266, $Z266)&gt;5, "X", COUNTIF($Z$11:$Z266, $Z266)))</f>
        <v/>
      </c>
      <c r="AD266" s="39" t="str">
        <f t="shared" si="57"/>
        <v/>
      </c>
      <c r="AF266" s="29" t="str">
        <f t="shared" si="58"/>
        <v/>
      </c>
      <c r="AJ266" s="39" t="str">
        <f t="shared" si="59"/>
        <v/>
      </c>
    </row>
    <row r="267" spans="1:36" x14ac:dyDescent="0.25">
      <c r="A267" s="20"/>
      <c r="B267" s="251"/>
      <c r="C267" s="252"/>
      <c r="D267" s="253"/>
      <c r="E267" s="254"/>
      <c r="F267" s="20"/>
      <c r="G267" s="32" t="str">
        <f t="shared" ca="1" si="50"/>
        <v/>
      </c>
      <c r="H267" s="18" t="str">
        <f t="shared" si="51"/>
        <v/>
      </c>
      <c r="I267" s="20"/>
      <c r="J267" s="12">
        <v>264</v>
      </c>
      <c r="K267" s="15" t="str">
        <f t="shared" ca="1" si="60"/>
        <v/>
      </c>
      <c r="L267" s="90" t="str">
        <f t="shared" ca="1" si="61"/>
        <v/>
      </c>
      <c r="M267" s="43" t="str">
        <f t="shared" ca="1" si="62"/>
        <v/>
      </c>
      <c r="N267" s="18" t="str">
        <f t="shared" ca="1" si="63"/>
        <v/>
      </c>
      <c r="O267" s="20"/>
      <c r="Q267" s="39" t="str">
        <f t="shared" si="52"/>
        <v/>
      </c>
      <c r="R267" s="29" t="str">
        <f t="shared" si="53"/>
        <v/>
      </c>
      <c r="S267" s="36" t="str">
        <f t="shared" si="54"/>
        <v/>
      </c>
      <c r="T267" s="26" t="str">
        <f t="shared" si="55"/>
        <v/>
      </c>
      <c r="U267" s="39" t="str">
        <f ca="1">IF($G267="", "", COUNTIF($G$11:$G$1010, "&lt;"&amp;$G267)+1+COUNTIF($G$11:$G267, $G267)-1)</f>
        <v/>
      </c>
      <c r="X267" s="39" t="str">
        <f t="shared" ca="1" si="64"/>
        <v/>
      </c>
      <c r="Z267" s="29" t="str">
        <f>IF($R267="", "", DATE(YEAR(Calendar!$BA$5), MONTH($D267), DAY($D267)))</f>
        <v/>
      </c>
      <c r="AA267" s="36" t="str">
        <f t="shared" si="56"/>
        <v/>
      </c>
      <c r="AC267" s="39" t="str">
        <f>IF($Z267="", "", IF(COUNTIF($Z$11:$Z267, $Z267)&gt;5, "X", COUNTIF($Z$11:$Z267, $Z267)))</f>
        <v/>
      </c>
      <c r="AD267" s="39" t="str">
        <f t="shared" si="57"/>
        <v/>
      </c>
      <c r="AF267" s="29" t="str">
        <f t="shared" si="58"/>
        <v/>
      </c>
      <c r="AJ267" s="39" t="str">
        <f t="shared" si="59"/>
        <v/>
      </c>
    </row>
    <row r="268" spans="1:36" x14ac:dyDescent="0.25">
      <c r="A268" s="20"/>
      <c r="B268" s="251"/>
      <c r="C268" s="252"/>
      <c r="D268" s="253"/>
      <c r="E268" s="254"/>
      <c r="F268" s="20"/>
      <c r="G268" s="32" t="str">
        <f t="shared" ref="G268:G331" ca="1" si="65">IF($R$4&gt;$R268, $T268, $R268)</f>
        <v/>
      </c>
      <c r="H268" s="18" t="str">
        <f t="shared" ref="H268:H331" si="66">IF($E268="", "", IFERROR(YEARFRAC(DATE($E268, MONTH($D268), DAY($D268)), $G268), ""))</f>
        <v/>
      </c>
      <c r="I268" s="20"/>
      <c r="J268" s="12">
        <v>265</v>
      </c>
      <c r="K268" s="15" t="str">
        <f t="shared" ca="1" si="60"/>
        <v/>
      </c>
      <c r="L268" s="90" t="str">
        <f t="shared" ca="1" si="61"/>
        <v/>
      </c>
      <c r="M268" s="43" t="str">
        <f t="shared" ca="1" si="62"/>
        <v/>
      </c>
      <c r="N268" s="18" t="str">
        <f t="shared" ca="1" si="63"/>
        <v/>
      </c>
      <c r="O268" s="20"/>
      <c r="Q268" s="39" t="str">
        <f t="shared" ref="Q268:Q331" si="67">IF($B268="", "", IF(COUNTIF($B$11:$B$1010, $B268)&gt;1, "X", ""))</f>
        <v/>
      </c>
      <c r="R268" s="29" t="str">
        <f t="shared" ref="R268:R331" si="68">IF($D268="", "", DATE(YEAR($R$4), MONTH($D268), DAY($D268)))</f>
        <v/>
      </c>
      <c r="S268" s="36" t="str">
        <f t="shared" ref="S268:S331" si="69">IF($E268="", "", IFERROR(YEARFRAC(DATE($E268, MONTH($D268), DAY($D268)), $R268), ""))</f>
        <v/>
      </c>
      <c r="T268" s="26" t="str">
        <f t="shared" ref="T268:T331" si="70">IF($D268="", "", DATE(YEAR($R$4)+1, MONTH($D268), DAY($D268)))</f>
        <v/>
      </c>
      <c r="U268" s="39" t="str">
        <f ca="1">IF($G268="", "", COUNTIF($G$11:$G$1010, "&lt;"&amp;$G268)+1+COUNTIF($G$11:$G268, $G268)-1)</f>
        <v/>
      </c>
      <c r="X268" s="39" t="str">
        <f t="shared" ca="1" si="64"/>
        <v/>
      </c>
      <c r="Z268" s="29" t="str">
        <f>IF($R268="", "", DATE(YEAR(Calendar!$BA$5), MONTH($D268), DAY($D268)))</f>
        <v/>
      </c>
      <c r="AA268" s="36" t="str">
        <f t="shared" ref="AA268:AA331" si="71">IF($E268="", "", IFERROR(YEARFRAC(DATE($E268, MONTH($D268), DAY($D268)), $Z268), ""))</f>
        <v/>
      </c>
      <c r="AC268" s="39" t="str">
        <f>IF($Z268="", "", IF(COUNTIF($Z$11:$Z268, $Z268)&gt;5, "X", COUNTIF($Z$11:$Z268, $Z268)))</f>
        <v/>
      </c>
      <c r="AD268" s="39" t="str">
        <f t="shared" ref="AD268:AD331" si="72">IF($Z268="", "", $Z268+($AC268*0.1))</f>
        <v/>
      </c>
      <c r="AF268" s="29" t="str">
        <f t="shared" ref="AF268:AF331" si="73">IF($AC268="X", $Z268, "")</f>
        <v/>
      </c>
      <c r="AJ268" s="39" t="str">
        <f t="shared" ref="AJ268:AJ331" si="74">IF($C268="", "", IF(COUNTIF($AH$11:$AH$20, $C268)=0, "X", ""))</f>
        <v/>
      </c>
    </row>
    <row r="269" spans="1:36" x14ac:dyDescent="0.25">
      <c r="A269" s="20"/>
      <c r="B269" s="251"/>
      <c r="C269" s="252"/>
      <c r="D269" s="253"/>
      <c r="E269" s="254"/>
      <c r="F269" s="20"/>
      <c r="G269" s="32" t="str">
        <f t="shared" ca="1" si="65"/>
        <v/>
      </c>
      <c r="H269" s="18" t="str">
        <f t="shared" si="66"/>
        <v/>
      </c>
      <c r="I269" s="20"/>
      <c r="J269" s="12">
        <v>266</v>
      </c>
      <c r="K269" s="15" t="str">
        <f t="shared" ca="1" si="60"/>
        <v/>
      </c>
      <c r="L269" s="90" t="str">
        <f t="shared" ca="1" si="61"/>
        <v/>
      </c>
      <c r="M269" s="43" t="str">
        <f t="shared" ca="1" si="62"/>
        <v/>
      </c>
      <c r="N269" s="18" t="str">
        <f t="shared" ca="1" si="63"/>
        <v/>
      </c>
      <c r="O269" s="20"/>
      <c r="Q269" s="39" t="str">
        <f t="shared" si="67"/>
        <v/>
      </c>
      <c r="R269" s="29" t="str">
        <f t="shared" si="68"/>
        <v/>
      </c>
      <c r="S269" s="36" t="str">
        <f t="shared" si="69"/>
        <v/>
      </c>
      <c r="T269" s="26" t="str">
        <f t="shared" si="70"/>
        <v/>
      </c>
      <c r="U269" s="39" t="str">
        <f ca="1">IF($G269="", "", COUNTIF($G$11:$G$1010, "&lt;"&amp;$G269)+1+COUNTIF($G$11:$G269, $G269)-1)</f>
        <v/>
      </c>
      <c r="X269" s="39" t="str">
        <f t="shared" ca="1" si="64"/>
        <v/>
      </c>
      <c r="Z269" s="29" t="str">
        <f>IF($R269="", "", DATE(YEAR(Calendar!$BA$5), MONTH($D269), DAY($D269)))</f>
        <v/>
      </c>
      <c r="AA269" s="36" t="str">
        <f t="shared" si="71"/>
        <v/>
      </c>
      <c r="AC269" s="39" t="str">
        <f>IF($Z269="", "", IF(COUNTIF($Z$11:$Z269, $Z269)&gt;5, "X", COUNTIF($Z$11:$Z269, $Z269)))</f>
        <v/>
      </c>
      <c r="AD269" s="39" t="str">
        <f t="shared" si="72"/>
        <v/>
      </c>
      <c r="AF269" s="29" t="str">
        <f t="shared" si="73"/>
        <v/>
      </c>
      <c r="AJ269" s="39" t="str">
        <f t="shared" si="74"/>
        <v/>
      </c>
    </row>
    <row r="270" spans="1:36" x14ac:dyDescent="0.25">
      <c r="A270" s="20"/>
      <c r="B270" s="251"/>
      <c r="C270" s="252"/>
      <c r="D270" s="253"/>
      <c r="E270" s="254"/>
      <c r="F270" s="20"/>
      <c r="G270" s="32" t="str">
        <f t="shared" ca="1" si="65"/>
        <v/>
      </c>
      <c r="H270" s="18" t="str">
        <f t="shared" si="66"/>
        <v/>
      </c>
      <c r="I270" s="20"/>
      <c r="J270" s="12">
        <v>267</v>
      </c>
      <c r="K270" s="15" t="str">
        <f t="shared" ca="1" si="60"/>
        <v/>
      </c>
      <c r="L270" s="90" t="str">
        <f t="shared" ca="1" si="61"/>
        <v/>
      </c>
      <c r="M270" s="43" t="str">
        <f t="shared" ca="1" si="62"/>
        <v/>
      </c>
      <c r="N270" s="18" t="str">
        <f t="shared" ca="1" si="63"/>
        <v/>
      </c>
      <c r="O270" s="20"/>
      <c r="Q270" s="39" t="str">
        <f t="shared" si="67"/>
        <v/>
      </c>
      <c r="R270" s="29" t="str">
        <f t="shared" si="68"/>
        <v/>
      </c>
      <c r="S270" s="36" t="str">
        <f t="shared" si="69"/>
        <v/>
      </c>
      <c r="T270" s="26" t="str">
        <f t="shared" si="70"/>
        <v/>
      </c>
      <c r="U270" s="39" t="str">
        <f ca="1">IF($G270="", "", COUNTIF($G$11:$G$1010, "&lt;"&amp;$G270)+1+COUNTIF($G$11:$G270, $G270)-1)</f>
        <v/>
      </c>
      <c r="X270" s="39" t="str">
        <f t="shared" ca="1" si="64"/>
        <v/>
      </c>
      <c r="Z270" s="29" t="str">
        <f>IF($R270="", "", DATE(YEAR(Calendar!$BA$5), MONTH($D270), DAY($D270)))</f>
        <v/>
      </c>
      <c r="AA270" s="36" t="str">
        <f t="shared" si="71"/>
        <v/>
      </c>
      <c r="AC270" s="39" t="str">
        <f>IF($Z270="", "", IF(COUNTIF($Z$11:$Z270, $Z270)&gt;5, "X", COUNTIF($Z$11:$Z270, $Z270)))</f>
        <v/>
      </c>
      <c r="AD270" s="39" t="str">
        <f t="shared" si="72"/>
        <v/>
      </c>
      <c r="AF270" s="29" t="str">
        <f t="shared" si="73"/>
        <v/>
      </c>
      <c r="AJ270" s="39" t="str">
        <f t="shared" si="74"/>
        <v/>
      </c>
    </row>
    <row r="271" spans="1:36" x14ac:dyDescent="0.25">
      <c r="A271" s="20"/>
      <c r="B271" s="251"/>
      <c r="C271" s="252"/>
      <c r="D271" s="253"/>
      <c r="E271" s="254"/>
      <c r="F271" s="20"/>
      <c r="G271" s="32" t="str">
        <f t="shared" ca="1" si="65"/>
        <v/>
      </c>
      <c r="H271" s="18" t="str">
        <f t="shared" si="66"/>
        <v/>
      </c>
      <c r="I271" s="20"/>
      <c r="J271" s="12">
        <v>268</v>
      </c>
      <c r="K271" s="15" t="str">
        <f t="shared" ca="1" si="60"/>
        <v/>
      </c>
      <c r="L271" s="90" t="str">
        <f t="shared" ca="1" si="61"/>
        <v/>
      </c>
      <c r="M271" s="43" t="str">
        <f t="shared" ca="1" si="62"/>
        <v/>
      </c>
      <c r="N271" s="18" t="str">
        <f t="shared" ca="1" si="63"/>
        <v/>
      </c>
      <c r="O271" s="20"/>
      <c r="Q271" s="39" t="str">
        <f t="shared" si="67"/>
        <v/>
      </c>
      <c r="R271" s="29" t="str">
        <f t="shared" si="68"/>
        <v/>
      </c>
      <c r="S271" s="36" t="str">
        <f t="shared" si="69"/>
        <v/>
      </c>
      <c r="T271" s="26" t="str">
        <f t="shared" si="70"/>
        <v/>
      </c>
      <c r="U271" s="39" t="str">
        <f ca="1">IF($G271="", "", COUNTIF($G$11:$G$1010, "&lt;"&amp;$G271)+1+COUNTIF($G$11:$G271, $G271)-1)</f>
        <v/>
      </c>
      <c r="X271" s="39" t="str">
        <f t="shared" ca="1" si="64"/>
        <v/>
      </c>
      <c r="Z271" s="29" t="str">
        <f>IF($R271="", "", DATE(YEAR(Calendar!$BA$5), MONTH($D271), DAY($D271)))</f>
        <v/>
      </c>
      <c r="AA271" s="36" t="str">
        <f t="shared" si="71"/>
        <v/>
      </c>
      <c r="AC271" s="39" t="str">
        <f>IF($Z271="", "", IF(COUNTIF($Z$11:$Z271, $Z271)&gt;5, "X", COUNTIF($Z$11:$Z271, $Z271)))</f>
        <v/>
      </c>
      <c r="AD271" s="39" t="str">
        <f t="shared" si="72"/>
        <v/>
      </c>
      <c r="AF271" s="29" t="str">
        <f t="shared" si="73"/>
        <v/>
      </c>
      <c r="AJ271" s="39" t="str">
        <f t="shared" si="74"/>
        <v/>
      </c>
    </row>
    <row r="272" spans="1:36" x14ac:dyDescent="0.25">
      <c r="A272" s="20"/>
      <c r="B272" s="251"/>
      <c r="C272" s="252"/>
      <c r="D272" s="253"/>
      <c r="E272" s="254"/>
      <c r="F272" s="20"/>
      <c r="G272" s="32" t="str">
        <f t="shared" ca="1" si="65"/>
        <v/>
      </c>
      <c r="H272" s="18" t="str">
        <f t="shared" si="66"/>
        <v/>
      </c>
      <c r="I272" s="20"/>
      <c r="J272" s="12">
        <v>269</v>
      </c>
      <c r="K272" s="15" t="str">
        <f t="shared" ca="1" si="60"/>
        <v/>
      </c>
      <c r="L272" s="90" t="str">
        <f t="shared" ca="1" si="61"/>
        <v/>
      </c>
      <c r="M272" s="43" t="str">
        <f t="shared" ca="1" si="62"/>
        <v/>
      </c>
      <c r="N272" s="18" t="str">
        <f t="shared" ca="1" si="63"/>
        <v/>
      </c>
      <c r="O272" s="20"/>
      <c r="Q272" s="39" t="str">
        <f t="shared" si="67"/>
        <v/>
      </c>
      <c r="R272" s="29" t="str">
        <f t="shared" si="68"/>
        <v/>
      </c>
      <c r="S272" s="36" t="str">
        <f t="shared" si="69"/>
        <v/>
      </c>
      <c r="T272" s="26" t="str">
        <f t="shared" si="70"/>
        <v/>
      </c>
      <c r="U272" s="39" t="str">
        <f ca="1">IF($G272="", "", COUNTIF($G$11:$G$1010, "&lt;"&amp;$G272)+1+COUNTIF($G$11:$G272, $G272)-1)</f>
        <v/>
      </c>
      <c r="X272" s="39" t="str">
        <f t="shared" ca="1" si="64"/>
        <v/>
      </c>
      <c r="Z272" s="29" t="str">
        <f>IF($R272="", "", DATE(YEAR(Calendar!$BA$5), MONTH($D272), DAY($D272)))</f>
        <v/>
      </c>
      <c r="AA272" s="36" t="str">
        <f t="shared" si="71"/>
        <v/>
      </c>
      <c r="AC272" s="39" t="str">
        <f>IF($Z272="", "", IF(COUNTIF($Z$11:$Z272, $Z272)&gt;5, "X", COUNTIF($Z$11:$Z272, $Z272)))</f>
        <v/>
      </c>
      <c r="AD272" s="39" t="str">
        <f t="shared" si="72"/>
        <v/>
      </c>
      <c r="AF272" s="29" t="str">
        <f t="shared" si="73"/>
        <v/>
      </c>
      <c r="AJ272" s="39" t="str">
        <f t="shared" si="74"/>
        <v/>
      </c>
    </row>
    <row r="273" spans="1:36" x14ac:dyDescent="0.25">
      <c r="A273" s="20"/>
      <c r="B273" s="251"/>
      <c r="C273" s="252"/>
      <c r="D273" s="253"/>
      <c r="E273" s="254"/>
      <c r="F273" s="20"/>
      <c r="G273" s="32" t="str">
        <f t="shared" ca="1" si="65"/>
        <v/>
      </c>
      <c r="H273" s="18" t="str">
        <f t="shared" si="66"/>
        <v/>
      </c>
      <c r="I273" s="20"/>
      <c r="J273" s="12">
        <v>270</v>
      </c>
      <c r="K273" s="15" t="str">
        <f t="shared" ca="1" si="60"/>
        <v/>
      </c>
      <c r="L273" s="90" t="str">
        <f t="shared" ca="1" si="61"/>
        <v/>
      </c>
      <c r="M273" s="43" t="str">
        <f t="shared" ca="1" si="62"/>
        <v/>
      </c>
      <c r="N273" s="18" t="str">
        <f t="shared" ca="1" si="63"/>
        <v/>
      </c>
      <c r="O273" s="20"/>
      <c r="Q273" s="39" t="str">
        <f t="shared" si="67"/>
        <v/>
      </c>
      <c r="R273" s="29" t="str">
        <f t="shared" si="68"/>
        <v/>
      </c>
      <c r="S273" s="36" t="str">
        <f t="shared" si="69"/>
        <v/>
      </c>
      <c r="T273" s="26" t="str">
        <f t="shared" si="70"/>
        <v/>
      </c>
      <c r="U273" s="39" t="str">
        <f ca="1">IF($G273="", "", COUNTIF($G$11:$G$1010, "&lt;"&amp;$G273)+1+COUNTIF($G$11:$G273, $G273)-1)</f>
        <v/>
      </c>
      <c r="X273" s="39" t="str">
        <f t="shared" ca="1" si="64"/>
        <v/>
      </c>
      <c r="Z273" s="29" t="str">
        <f>IF($R273="", "", DATE(YEAR(Calendar!$BA$5), MONTH($D273), DAY($D273)))</f>
        <v/>
      </c>
      <c r="AA273" s="36" t="str">
        <f t="shared" si="71"/>
        <v/>
      </c>
      <c r="AC273" s="39" t="str">
        <f>IF($Z273="", "", IF(COUNTIF($Z$11:$Z273, $Z273)&gt;5, "X", COUNTIF($Z$11:$Z273, $Z273)))</f>
        <v/>
      </c>
      <c r="AD273" s="39" t="str">
        <f t="shared" si="72"/>
        <v/>
      </c>
      <c r="AF273" s="29" t="str">
        <f t="shared" si="73"/>
        <v/>
      </c>
      <c r="AJ273" s="39" t="str">
        <f t="shared" si="74"/>
        <v/>
      </c>
    </row>
    <row r="274" spans="1:36" x14ac:dyDescent="0.25">
      <c r="A274" s="20"/>
      <c r="B274" s="251"/>
      <c r="C274" s="252"/>
      <c r="D274" s="253"/>
      <c r="E274" s="254"/>
      <c r="F274" s="20"/>
      <c r="G274" s="32" t="str">
        <f t="shared" ca="1" si="65"/>
        <v/>
      </c>
      <c r="H274" s="18" t="str">
        <f t="shared" si="66"/>
        <v/>
      </c>
      <c r="I274" s="20"/>
      <c r="J274" s="12">
        <v>271</v>
      </c>
      <c r="K274" s="15" t="str">
        <f t="shared" ca="1" si="60"/>
        <v/>
      </c>
      <c r="L274" s="90" t="str">
        <f t="shared" ca="1" si="61"/>
        <v/>
      </c>
      <c r="M274" s="43" t="str">
        <f t="shared" ca="1" si="62"/>
        <v/>
      </c>
      <c r="N274" s="18" t="str">
        <f t="shared" ca="1" si="63"/>
        <v/>
      </c>
      <c r="O274" s="20"/>
      <c r="Q274" s="39" t="str">
        <f t="shared" si="67"/>
        <v/>
      </c>
      <c r="R274" s="29" t="str">
        <f t="shared" si="68"/>
        <v/>
      </c>
      <c r="S274" s="36" t="str">
        <f t="shared" si="69"/>
        <v/>
      </c>
      <c r="T274" s="26" t="str">
        <f t="shared" si="70"/>
        <v/>
      </c>
      <c r="U274" s="39" t="str">
        <f ca="1">IF($G274="", "", COUNTIF($G$11:$G$1010, "&lt;"&amp;$G274)+1+COUNTIF($G$11:$G274, $G274)-1)</f>
        <v/>
      </c>
      <c r="X274" s="39" t="str">
        <f t="shared" ca="1" si="64"/>
        <v/>
      </c>
      <c r="Z274" s="29" t="str">
        <f>IF($R274="", "", DATE(YEAR(Calendar!$BA$5), MONTH($D274), DAY($D274)))</f>
        <v/>
      </c>
      <c r="AA274" s="36" t="str">
        <f t="shared" si="71"/>
        <v/>
      </c>
      <c r="AC274" s="39" t="str">
        <f>IF($Z274="", "", IF(COUNTIF($Z$11:$Z274, $Z274)&gt;5, "X", COUNTIF($Z$11:$Z274, $Z274)))</f>
        <v/>
      </c>
      <c r="AD274" s="39" t="str">
        <f t="shared" si="72"/>
        <v/>
      </c>
      <c r="AF274" s="29" t="str">
        <f t="shared" si="73"/>
        <v/>
      </c>
      <c r="AJ274" s="39" t="str">
        <f t="shared" si="74"/>
        <v/>
      </c>
    </row>
    <row r="275" spans="1:36" x14ac:dyDescent="0.25">
      <c r="A275" s="20"/>
      <c r="B275" s="251"/>
      <c r="C275" s="252"/>
      <c r="D275" s="253"/>
      <c r="E275" s="254"/>
      <c r="F275" s="20"/>
      <c r="G275" s="32" t="str">
        <f t="shared" ca="1" si="65"/>
        <v/>
      </c>
      <c r="H275" s="18" t="str">
        <f t="shared" si="66"/>
        <v/>
      </c>
      <c r="I275" s="20"/>
      <c r="J275" s="12">
        <v>272</v>
      </c>
      <c r="K275" s="15" t="str">
        <f t="shared" ca="1" si="60"/>
        <v/>
      </c>
      <c r="L275" s="90" t="str">
        <f t="shared" ca="1" si="61"/>
        <v/>
      </c>
      <c r="M275" s="43" t="str">
        <f t="shared" ca="1" si="62"/>
        <v/>
      </c>
      <c r="N275" s="18" t="str">
        <f t="shared" ca="1" si="63"/>
        <v/>
      </c>
      <c r="O275" s="20"/>
      <c r="Q275" s="39" t="str">
        <f t="shared" si="67"/>
        <v/>
      </c>
      <c r="R275" s="29" t="str">
        <f t="shared" si="68"/>
        <v/>
      </c>
      <c r="S275" s="36" t="str">
        <f t="shared" si="69"/>
        <v/>
      </c>
      <c r="T275" s="26" t="str">
        <f t="shared" si="70"/>
        <v/>
      </c>
      <c r="U275" s="39" t="str">
        <f ca="1">IF($G275="", "", COUNTIF($G$11:$G$1010, "&lt;"&amp;$G275)+1+COUNTIF($G$11:$G275, $G275)-1)</f>
        <v/>
      </c>
      <c r="X275" s="39" t="str">
        <f t="shared" ca="1" si="64"/>
        <v/>
      </c>
      <c r="Z275" s="29" t="str">
        <f>IF($R275="", "", DATE(YEAR(Calendar!$BA$5), MONTH($D275), DAY($D275)))</f>
        <v/>
      </c>
      <c r="AA275" s="36" t="str">
        <f t="shared" si="71"/>
        <v/>
      </c>
      <c r="AC275" s="39" t="str">
        <f>IF($Z275="", "", IF(COUNTIF($Z$11:$Z275, $Z275)&gt;5, "X", COUNTIF($Z$11:$Z275, $Z275)))</f>
        <v/>
      </c>
      <c r="AD275" s="39" t="str">
        <f t="shared" si="72"/>
        <v/>
      </c>
      <c r="AF275" s="29" t="str">
        <f t="shared" si="73"/>
        <v/>
      </c>
      <c r="AJ275" s="39" t="str">
        <f t="shared" si="74"/>
        <v/>
      </c>
    </row>
    <row r="276" spans="1:36" x14ac:dyDescent="0.25">
      <c r="A276" s="20"/>
      <c r="B276" s="251"/>
      <c r="C276" s="252"/>
      <c r="D276" s="253"/>
      <c r="E276" s="254"/>
      <c r="F276" s="20"/>
      <c r="G276" s="32" t="str">
        <f t="shared" ca="1" si="65"/>
        <v/>
      </c>
      <c r="H276" s="18" t="str">
        <f t="shared" si="66"/>
        <v/>
      </c>
      <c r="I276" s="20"/>
      <c r="J276" s="12">
        <v>273</v>
      </c>
      <c r="K276" s="15" t="str">
        <f t="shared" ca="1" si="60"/>
        <v/>
      </c>
      <c r="L276" s="90" t="str">
        <f t="shared" ca="1" si="61"/>
        <v/>
      </c>
      <c r="M276" s="43" t="str">
        <f t="shared" ca="1" si="62"/>
        <v/>
      </c>
      <c r="N276" s="18" t="str">
        <f t="shared" ca="1" si="63"/>
        <v/>
      </c>
      <c r="O276" s="20"/>
      <c r="Q276" s="39" t="str">
        <f t="shared" si="67"/>
        <v/>
      </c>
      <c r="R276" s="29" t="str">
        <f t="shared" si="68"/>
        <v/>
      </c>
      <c r="S276" s="36" t="str">
        <f t="shared" si="69"/>
        <v/>
      </c>
      <c r="T276" s="26" t="str">
        <f t="shared" si="70"/>
        <v/>
      </c>
      <c r="U276" s="39" t="str">
        <f ca="1">IF($G276="", "", COUNTIF($G$11:$G$1010, "&lt;"&amp;$G276)+1+COUNTIF($G$11:$G276, $G276)-1)</f>
        <v/>
      </c>
      <c r="X276" s="39" t="str">
        <f t="shared" ca="1" si="64"/>
        <v/>
      </c>
      <c r="Z276" s="29" t="str">
        <f>IF($R276="", "", DATE(YEAR(Calendar!$BA$5), MONTH($D276), DAY($D276)))</f>
        <v/>
      </c>
      <c r="AA276" s="36" t="str">
        <f t="shared" si="71"/>
        <v/>
      </c>
      <c r="AC276" s="39" t="str">
        <f>IF($Z276="", "", IF(COUNTIF($Z$11:$Z276, $Z276)&gt;5, "X", COUNTIF($Z$11:$Z276, $Z276)))</f>
        <v/>
      </c>
      <c r="AD276" s="39" t="str">
        <f t="shared" si="72"/>
        <v/>
      </c>
      <c r="AF276" s="29" t="str">
        <f t="shared" si="73"/>
        <v/>
      </c>
      <c r="AJ276" s="39" t="str">
        <f t="shared" si="74"/>
        <v/>
      </c>
    </row>
    <row r="277" spans="1:36" x14ac:dyDescent="0.25">
      <c r="A277" s="20"/>
      <c r="B277" s="251"/>
      <c r="C277" s="252"/>
      <c r="D277" s="253"/>
      <c r="E277" s="254"/>
      <c r="F277" s="20"/>
      <c r="G277" s="32" t="str">
        <f t="shared" ca="1" si="65"/>
        <v/>
      </c>
      <c r="H277" s="18" t="str">
        <f t="shared" si="66"/>
        <v/>
      </c>
      <c r="I277" s="20"/>
      <c r="J277" s="12">
        <v>274</v>
      </c>
      <c r="K277" s="15" t="str">
        <f t="shared" ca="1" si="60"/>
        <v/>
      </c>
      <c r="L277" s="90" t="str">
        <f t="shared" ca="1" si="61"/>
        <v/>
      </c>
      <c r="M277" s="43" t="str">
        <f t="shared" ca="1" si="62"/>
        <v/>
      </c>
      <c r="N277" s="18" t="str">
        <f t="shared" ca="1" si="63"/>
        <v/>
      </c>
      <c r="O277" s="20"/>
      <c r="Q277" s="39" t="str">
        <f t="shared" si="67"/>
        <v/>
      </c>
      <c r="R277" s="29" t="str">
        <f t="shared" si="68"/>
        <v/>
      </c>
      <c r="S277" s="36" t="str">
        <f t="shared" si="69"/>
        <v/>
      </c>
      <c r="T277" s="26" t="str">
        <f t="shared" si="70"/>
        <v/>
      </c>
      <c r="U277" s="39" t="str">
        <f ca="1">IF($G277="", "", COUNTIF($G$11:$G$1010, "&lt;"&amp;$G277)+1+COUNTIF($G$11:$G277, $G277)-1)</f>
        <v/>
      </c>
      <c r="X277" s="39" t="str">
        <f t="shared" ca="1" si="64"/>
        <v/>
      </c>
      <c r="Z277" s="29" t="str">
        <f>IF($R277="", "", DATE(YEAR(Calendar!$BA$5), MONTH($D277), DAY($D277)))</f>
        <v/>
      </c>
      <c r="AA277" s="36" t="str">
        <f t="shared" si="71"/>
        <v/>
      </c>
      <c r="AC277" s="39" t="str">
        <f>IF($Z277="", "", IF(COUNTIF($Z$11:$Z277, $Z277)&gt;5, "X", COUNTIF($Z$11:$Z277, $Z277)))</f>
        <v/>
      </c>
      <c r="AD277" s="39" t="str">
        <f t="shared" si="72"/>
        <v/>
      </c>
      <c r="AF277" s="29" t="str">
        <f t="shared" si="73"/>
        <v/>
      </c>
      <c r="AJ277" s="39" t="str">
        <f t="shared" si="74"/>
        <v/>
      </c>
    </row>
    <row r="278" spans="1:36" x14ac:dyDescent="0.25">
      <c r="A278" s="20"/>
      <c r="B278" s="251"/>
      <c r="C278" s="252"/>
      <c r="D278" s="253"/>
      <c r="E278" s="254"/>
      <c r="F278" s="20"/>
      <c r="G278" s="32" t="str">
        <f t="shared" ca="1" si="65"/>
        <v/>
      </c>
      <c r="H278" s="18" t="str">
        <f t="shared" si="66"/>
        <v/>
      </c>
      <c r="I278" s="20"/>
      <c r="J278" s="12">
        <v>275</v>
      </c>
      <c r="K278" s="15" t="str">
        <f t="shared" ca="1" si="60"/>
        <v/>
      </c>
      <c r="L278" s="90" t="str">
        <f t="shared" ca="1" si="61"/>
        <v/>
      </c>
      <c r="M278" s="43" t="str">
        <f t="shared" ca="1" si="62"/>
        <v/>
      </c>
      <c r="N278" s="18" t="str">
        <f t="shared" ca="1" si="63"/>
        <v/>
      </c>
      <c r="O278" s="20"/>
      <c r="Q278" s="39" t="str">
        <f t="shared" si="67"/>
        <v/>
      </c>
      <c r="R278" s="29" t="str">
        <f t="shared" si="68"/>
        <v/>
      </c>
      <c r="S278" s="36" t="str">
        <f t="shared" si="69"/>
        <v/>
      </c>
      <c r="T278" s="26" t="str">
        <f t="shared" si="70"/>
        <v/>
      </c>
      <c r="U278" s="39" t="str">
        <f ca="1">IF($G278="", "", COUNTIF($G$11:$G$1010, "&lt;"&amp;$G278)+1+COUNTIF($G$11:$G278, $G278)-1)</f>
        <v/>
      </c>
      <c r="X278" s="39" t="str">
        <f t="shared" ca="1" si="64"/>
        <v/>
      </c>
      <c r="Z278" s="29" t="str">
        <f>IF($R278="", "", DATE(YEAR(Calendar!$BA$5), MONTH($D278), DAY($D278)))</f>
        <v/>
      </c>
      <c r="AA278" s="36" t="str">
        <f t="shared" si="71"/>
        <v/>
      </c>
      <c r="AC278" s="39" t="str">
        <f>IF($Z278="", "", IF(COUNTIF($Z$11:$Z278, $Z278)&gt;5, "X", COUNTIF($Z$11:$Z278, $Z278)))</f>
        <v/>
      </c>
      <c r="AD278" s="39" t="str">
        <f t="shared" si="72"/>
        <v/>
      </c>
      <c r="AF278" s="29" t="str">
        <f t="shared" si="73"/>
        <v/>
      </c>
      <c r="AJ278" s="39" t="str">
        <f t="shared" si="74"/>
        <v/>
      </c>
    </row>
    <row r="279" spans="1:36" x14ac:dyDescent="0.25">
      <c r="A279" s="20"/>
      <c r="B279" s="251"/>
      <c r="C279" s="252"/>
      <c r="D279" s="253"/>
      <c r="E279" s="254"/>
      <c r="F279" s="20"/>
      <c r="G279" s="32" t="str">
        <f t="shared" ca="1" si="65"/>
        <v/>
      </c>
      <c r="H279" s="18" t="str">
        <f t="shared" si="66"/>
        <v/>
      </c>
      <c r="I279" s="20"/>
      <c r="J279" s="12">
        <v>276</v>
      </c>
      <c r="K279" s="15" t="str">
        <f t="shared" ca="1" si="60"/>
        <v/>
      </c>
      <c r="L279" s="90" t="str">
        <f t="shared" ca="1" si="61"/>
        <v/>
      </c>
      <c r="M279" s="43" t="str">
        <f t="shared" ca="1" si="62"/>
        <v/>
      </c>
      <c r="N279" s="18" t="str">
        <f t="shared" ca="1" si="63"/>
        <v/>
      </c>
      <c r="O279" s="20"/>
      <c r="Q279" s="39" t="str">
        <f t="shared" si="67"/>
        <v/>
      </c>
      <c r="R279" s="29" t="str">
        <f t="shared" si="68"/>
        <v/>
      </c>
      <c r="S279" s="36" t="str">
        <f t="shared" si="69"/>
        <v/>
      </c>
      <c r="T279" s="26" t="str">
        <f t="shared" si="70"/>
        <v/>
      </c>
      <c r="U279" s="39" t="str">
        <f ca="1">IF($G279="", "", COUNTIF($G$11:$G$1010, "&lt;"&amp;$G279)+1+COUNTIF($G$11:$G279, $G279)-1)</f>
        <v/>
      </c>
      <c r="X279" s="39" t="str">
        <f t="shared" ca="1" si="64"/>
        <v/>
      </c>
      <c r="Z279" s="29" t="str">
        <f>IF($R279="", "", DATE(YEAR(Calendar!$BA$5), MONTH($D279), DAY($D279)))</f>
        <v/>
      </c>
      <c r="AA279" s="36" t="str">
        <f t="shared" si="71"/>
        <v/>
      </c>
      <c r="AC279" s="39" t="str">
        <f>IF($Z279="", "", IF(COUNTIF($Z$11:$Z279, $Z279)&gt;5, "X", COUNTIF($Z$11:$Z279, $Z279)))</f>
        <v/>
      </c>
      <c r="AD279" s="39" t="str">
        <f t="shared" si="72"/>
        <v/>
      </c>
      <c r="AF279" s="29" t="str">
        <f t="shared" si="73"/>
        <v/>
      </c>
      <c r="AJ279" s="39" t="str">
        <f t="shared" si="74"/>
        <v/>
      </c>
    </row>
    <row r="280" spans="1:36" x14ac:dyDescent="0.25">
      <c r="A280" s="20"/>
      <c r="B280" s="251"/>
      <c r="C280" s="252"/>
      <c r="D280" s="253"/>
      <c r="E280" s="254"/>
      <c r="F280" s="20"/>
      <c r="G280" s="32" t="str">
        <f t="shared" ca="1" si="65"/>
        <v/>
      </c>
      <c r="H280" s="18" t="str">
        <f t="shared" si="66"/>
        <v/>
      </c>
      <c r="I280" s="20"/>
      <c r="J280" s="12">
        <v>277</v>
      </c>
      <c r="K280" s="15" t="str">
        <f t="shared" ca="1" si="60"/>
        <v/>
      </c>
      <c r="L280" s="90" t="str">
        <f t="shared" ca="1" si="61"/>
        <v/>
      </c>
      <c r="M280" s="43" t="str">
        <f t="shared" ca="1" si="62"/>
        <v/>
      </c>
      <c r="N280" s="18" t="str">
        <f t="shared" ca="1" si="63"/>
        <v/>
      </c>
      <c r="O280" s="20"/>
      <c r="Q280" s="39" t="str">
        <f t="shared" si="67"/>
        <v/>
      </c>
      <c r="R280" s="29" t="str">
        <f t="shared" si="68"/>
        <v/>
      </c>
      <c r="S280" s="36" t="str">
        <f t="shared" si="69"/>
        <v/>
      </c>
      <c r="T280" s="26" t="str">
        <f t="shared" si="70"/>
        <v/>
      </c>
      <c r="U280" s="39" t="str">
        <f ca="1">IF($G280="", "", COUNTIF($G$11:$G$1010, "&lt;"&amp;$G280)+1+COUNTIF($G$11:$G280, $G280)-1)</f>
        <v/>
      </c>
      <c r="X280" s="39" t="str">
        <f t="shared" ca="1" si="64"/>
        <v/>
      </c>
      <c r="Z280" s="29" t="str">
        <f>IF($R280="", "", DATE(YEAR(Calendar!$BA$5), MONTH($D280), DAY($D280)))</f>
        <v/>
      </c>
      <c r="AA280" s="36" t="str">
        <f t="shared" si="71"/>
        <v/>
      </c>
      <c r="AC280" s="39" t="str">
        <f>IF($Z280="", "", IF(COUNTIF($Z$11:$Z280, $Z280)&gt;5, "X", COUNTIF($Z$11:$Z280, $Z280)))</f>
        <v/>
      </c>
      <c r="AD280" s="39" t="str">
        <f t="shared" si="72"/>
        <v/>
      </c>
      <c r="AF280" s="29" t="str">
        <f t="shared" si="73"/>
        <v/>
      </c>
      <c r="AJ280" s="39" t="str">
        <f t="shared" si="74"/>
        <v/>
      </c>
    </row>
    <row r="281" spans="1:36" x14ac:dyDescent="0.25">
      <c r="A281" s="20"/>
      <c r="B281" s="251"/>
      <c r="C281" s="252"/>
      <c r="D281" s="253"/>
      <c r="E281" s="254"/>
      <c r="F281" s="20"/>
      <c r="G281" s="32" t="str">
        <f t="shared" ca="1" si="65"/>
        <v/>
      </c>
      <c r="H281" s="18" t="str">
        <f t="shared" si="66"/>
        <v/>
      </c>
      <c r="I281" s="20"/>
      <c r="J281" s="12">
        <v>278</v>
      </c>
      <c r="K281" s="15" t="str">
        <f t="shared" ca="1" si="60"/>
        <v/>
      </c>
      <c r="L281" s="90" t="str">
        <f t="shared" ca="1" si="61"/>
        <v/>
      </c>
      <c r="M281" s="43" t="str">
        <f t="shared" ca="1" si="62"/>
        <v/>
      </c>
      <c r="N281" s="18" t="str">
        <f t="shared" ca="1" si="63"/>
        <v/>
      </c>
      <c r="O281" s="20"/>
      <c r="Q281" s="39" t="str">
        <f t="shared" si="67"/>
        <v/>
      </c>
      <c r="R281" s="29" t="str">
        <f t="shared" si="68"/>
        <v/>
      </c>
      <c r="S281" s="36" t="str">
        <f t="shared" si="69"/>
        <v/>
      </c>
      <c r="T281" s="26" t="str">
        <f t="shared" si="70"/>
        <v/>
      </c>
      <c r="U281" s="39" t="str">
        <f ca="1">IF($G281="", "", COUNTIF($G$11:$G$1010, "&lt;"&amp;$G281)+1+COUNTIF($G$11:$G281, $G281)-1)</f>
        <v/>
      </c>
      <c r="X281" s="39" t="str">
        <f t="shared" ca="1" si="64"/>
        <v/>
      </c>
      <c r="Z281" s="29" t="str">
        <f>IF($R281="", "", DATE(YEAR(Calendar!$BA$5), MONTH($D281), DAY($D281)))</f>
        <v/>
      </c>
      <c r="AA281" s="36" t="str">
        <f t="shared" si="71"/>
        <v/>
      </c>
      <c r="AC281" s="39" t="str">
        <f>IF($Z281="", "", IF(COUNTIF($Z$11:$Z281, $Z281)&gt;5, "X", COUNTIF($Z$11:$Z281, $Z281)))</f>
        <v/>
      </c>
      <c r="AD281" s="39" t="str">
        <f t="shared" si="72"/>
        <v/>
      </c>
      <c r="AF281" s="29" t="str">
        <f t="shared" si="73"/>
        <v/>
      </c>
      <c r="AJ281" s="39" t="str">
        <f t="shared" si="74"/>
        <v/>
      </c>
    </row>
    <row r="282" spans="1:36" x14ac:dyDescent="0.25">
      <c r="A282" s="20"/>
      <c r="B282" s="251"/>
      <c r="C282" s="252"/>
      <c r="D282" s="253"/>
      <c r="E282" s="254"/>
      <c r="F282" s="20"/>
      <c r="G282" s="32" t="str">
        <f t="shared" ca="1" si="65"/>
        <v/>
      </c>
      <c r="H282" s="18" t="str">
        <f t="shared" si="66"/>
        <v/>
      </c>
      <c r="I282" s="20"/>
      <c r="J282" s="12">
        <v>279</v>
      </c>
      <c r="K282" s="15" t="str">
        <f t="shared" ca="1" si="60"/>
        <v/>
      </c>
      <c r="L282" s="90" t="str">
        <f t="shared" ca="1" si="61"/>
        <v/>
      </c>
      <c r="M282" s="43" t="str">
        <f t="shared" ca="1" si="62"/>
        <v/>
      </c>
      <c r="N282" s="18" t="str">
        <f t="shared" ca="1" si="63"/>
        <v/>
      </c>
      <c r="O282" s="20"/>
      <c r="Q282" s="39" t="str">
        <f t="shared" si="67"/>
        <v/>
      </c>
      <c r="R282" s="29" t="str">
        <f t="shared" si="68"/>
        <v/>
      </c>
      <c r="S282" s="36" t="str">
        <f t="shared" si="69"/>
        <v/>
      </c>
      <c r="T282" s="26" t="str">
        <f t="shared" si="70"/>
        <v/>
      </c>
      <c r="U282" s="39" t="str">
        <f ca="1">IF($G282="", "", COUNTIF($G$11:$G$1010, "&lt;"&amp;$G282)+1+COUNTIF($G$11:$G282, $G282)-1)</f>
        <v/>
      </c>
      <c r="X282" s="39" t="str">
        <f t="shared" ca="1" si="64"/>
        <v/>
      </c>
      <c r="Z282" s="29" t="str">
        <f>IF($R282="", "", DATE(YEAR(Calendar!$BA$5), MONTH($D282), DAY($D282)))</f>
        <v/>
      </c>
      <c r="AA282" s="36" t="str">
        <f t="shared" si="71"/>
        <v/>
      </c>
      <c r="AC282" s="39" t="str">
        <f>IF($Z282="", "", IF(COUNTIF($Z$11:$Z282, $Z282)&gt;5, "X", COUNTIF($Z$11:$Z282, $Z282)))</f>
        <v/>
      </c>
      <c r="AD282" s="39" t="str">
        <f t="shared" si="72"/>
        <v/>
      </c>
      <c r="AF282" s="29" t="str">
        <f t="shared" si="73"/>
        <v/>
      </c>
      <c r="AJ282" s="39" t="str">
        <f t="shared" si="74"/>
        <v/>
      </c>
    </row>
    <row r="283" spans="1:36" x14ac:dyDescent="0.25">
      <c r="A283" s="20"/>
      <c r="B283" s="251"/>
      <c r="C283" s="252"/>
      <c r="D283" s="253"/>
      <c r="E283" s="254"/>
      <c r="F283" s="20"/>
      <c r="G283" s="32" t="str">
        <f t="shared" ca="1" si="65"/>
        <v/>
      </c>
      <c r="H283" s="18" t="str">
        <f t="shared" si="66"/>
        <v/>
      </c>
      <c r="I283" s="20"/>
      <c r="J283" s="12">
        <v>280</v>
      </c>
      <c r="K283" s="15" t="str">
        <f t="shared" ca="1" si="60"/>
        <v/>
      </c>
      <c r="L283" s="90" t="str">
        <f t="shared" ca="1" si="61"/>
        <v/>
      </c>
      <c r="M283" s="43" t="str">
        <f t="shared" ca="1" si="62"/>
        <v/>
      </c>
      <c r="N283" s="18" t="str">
        <f t="shared" ca="1" si="63"/>
        <v/>
      </c>
      <c r="O283" s="20"/>
      <c r="Q283" s="39" t="str">
        <f t="shared" si="67"/>
        <v/>
      </c>
      <c r="R283" s="29" t="str">
        <f t="shared" si="68"/>
        <v/>
      </c>
      <c r="S283" s="36" t="str">
        <f t="shared" si="69"/>
        <v/>
      </c>
      <c r="T283" s="26" t="str">
        <f t="shared" si="70"/>
        <v/>
      </c>
      <c r="U283" s="39" t="str">
        <f ca="1">IF($G283="", "", COUNTIF($G$11:$G$1010, "&lt;"&amp;$G283)+1+COUNTIF($G$11:$G283, $G283)-1)</f>
        <v/>
      </c>
      <c r="X283" s="39" t="str">
        <f t="shared" ca="1" si="64"/>
        <v/>
      </c>
      <c r="Z283" s="29" t="str">
        <f>IF($R283="", "", DATE(YEAR(Calendar!$BA$5), MONTH($D283), DAY($D283)))</f>
        <v/>
      </c>
      <c r="AA283" s="36" t="str">
        <f t="shared" si="71"/>
        <v/>
      </c>
      <c r="AC283" s="39" t="str">
        <f>IF($Z283="", "", IF(COUNTIF($Z$11:$Z283, $Z283)&gt;5, "X", COUNTIF($Z$11:$Z283, $Z283)))</f>
        <v/>
      </c>
      <c r="AD283" s="39" t="str">
        <f t="shared" si="72"/>
        <v/>
      </c>
      <c r="AF283" s="29" t="str">
        <f t="shared" si="73"/>
        <v/>
      </c>
      <c r="AJ283" s="39" t="str">
        <f t="shared" si="74"/>
        <v/>
      </c>
    </row>
    <row r="284" spans="1:36" x14ac:dyDescent="0.25">
      <c r="A284" s="20"/>
      <c r="B284" s="251"/>
      <c r="C284" s="252"/>
      <c r="D284" s="253"/>
      <c r="E284" s="254"/>
      <c r="F284" s="20"/>
      <c r="G284" s="32" t="str">
        <f t="shared" ca="1" si="65"/>
        <v/>
      </c>
      <c r="H284" s="18" t="str">
        <f t="shared" si="66"/>
        <v/>
      </c>
      <c r="I284" s="20"/>
      <c r="J284" s="12">
        <v>281</v>
      </c>
      <c r="K284" s="15" t="str">
        <f t="shared" ca="1" si="60"/>
        <v/>
      </c>
      <c r="L284" s="90" t="str">
        <f t="shared" ca="1" si="61"/>
        <v/>
      </c>
      <c r="M284" s="43" t="str">
        <f t="shared" ca="1" si="62"/>
        <v/>
      </c>
      <c r="N284" s="18" t="str">
        <f t="shared" ca="1" si="63"/>
        <v/>
      </c>
      <c r="O284" s="20"/>
      <c r="Q284" s="39" t="str">
        <f t="shared" si="67"/>
        <v/>
      </c>
      <c r="R284" s="29" t="str">
        <f t="shared" si="68"/>
        <v/>
      </c>
      <c r="S284" s="36" t="str">
        <f t="shared" si="69"/>
        <v/>
      </c>
      <c r="T284" s="26" t="str">
        <f t="shared" si="70"/>
        <v/>
      </c>
      <c r="U284" s="39" t="str">
        <f ca="1">IF($G284="", "", COUNTIF($G$11:$G$1010, "&lt;"&amp;$G284)+1+COUNTIF($G$11:$G284, $G284)-1)</f>
        <v/>
      </c>
      <c r="X284" s="39" t="str">
        <f t="shared" ca="1" si="64"/>
        <v/>
      </c>
      <c r="Z284" s="29" t="str">
        <f>IF($R284="", "", DATE(YEAR(Calendar!$BA$5), MONTH($D284), DAY($D284)))</f>
        <v/>
      </c>
      <c r="AA284" s="36" t="str">
        <f t="shared" si="71"/>
        <v/>
      </c>
      <c r="AC284" s="39" t="str">
        <f>IF($Z284="", "", IF(COUNTIF($Z$11:$Z284, $Z284)&gt;5, "X", COUNTIF($Z$11:$Z284, $Z284)))</f>
        <v/>
      </c>
      <c r="AD284" s="39" t="str">
        <f t="shared" si="72"/>
        <v/>
      </c>
      <c r="AF284" s="29" t="str">
        <f t="shared" si="73"/>
        <v/>
      </c>
      <c r="AJ284" s="39" t="str">
        <f t="shared" si="74"/>
        <v/>
      </c>
    </row>
    <row r="285" spans="1:36" x14ac:dyDescent="0.25">
      <c r="A285" s="20"/>
      <c r="B285" s="251"/>
      <c r="C285" s="252"/>
      <c r="D285" s="253"/>
      <c r="E285" s="254"/>
      <c r="F285" s="20"/>
      <c r="G285" s="32" t="str">
        <f t="shared" ca="1" si="65"/>
        <v/>
      </c>
      <c r="H285" s="18" t="str">
        <f t="shared" si="66"/>
        <v/>
      </c>
      <c r="I285" s="20"/>
      <c r="J285" s="12">
        <v>282</v>
      </c>
      <c r="K285" s="15" t="str">
        <f t="shared" ca="1" si="60"/>
        <v/>
      </c>
      <c r="L285" s="90" t="str">
        <f t="shared" ca="1" si="61"/>
        <v/>
      </c>
      <c r="M285" s="43" t="str">
        <f t="shared" ca="1" si="62"/>
        <v/>
      </c>
      <c r="N285" s="18" t="str">
        <f t="shared" ca="1" si="63"/>
        <v/>
      </c>
      <c r="O285" s="20"/>
      <c r="Q285" s="39" t="str">
        <f t="shared" si="67"/>
        <v/>
      </c>
      <c r="R285" s="29" t="str">
        <f t="shared" si="68"/>
        <v/>
      </c>
      <c r="S285" s="36" t="str">
        <f t="shared" si="69"/>
        <v/>
      </c>
      <c r="T285" s="26" t="str">
        <f t="shared" si="70"/>
        <v/>
      </c>
      <c r="U285" s="39" t="str">
        <f ca="1">IF($G285="", "", COUNTIF($G$11:$G$1010, "&lt;"&amp;$G285)+1+COUNTIF($G$11:$G285, $G285)-1)</f>
        <v/>
      </c>
      <c r="X285" s="39" t="str">
        <f t="shared" ca="1" si="64"/>
        <v/>
      </c>
      <c r="Z285" s="29" t="str">
        <f>IF($R285="", "", DATE(YEAR(Calendar!$BA$5), MONTH($D285), DAY($D285)))</f>
        <v/>
      </c>
      <c r="AA285" s="36" t="str">
        <f t="shared" si="71"/>
        <v/>
      </c>
      <c r="AC285" s="39" t="str">
        <f>IF($Z285="", "", IF(COUNTIF($Z$11:$Z285, $Z285)&gt;5, "X", COUNTIF($Z$11:$Z285, $Z285)))</f>
        <v/>
      </c>
      <c r="AD285" s="39" t="str">
        <f t="shared" si="72"/>
        <v/>
      </c>
      <c r="AF285" s="29" t="str">
        <f t="shared" si="73"/>
        <v/>
      </c>
      <c r="AJ285" s="39" t="str">
        <f t="shared" si="74"/>
        <v/>
      </c>
    </row>
    <row r="286" spans="1:36" x14ac:dyDescent="0.25">
      <c r="A286" s="20"/>
      <c r="B286" s="251"/>
      <c r="C286" s="252"/>
      <c r="D286" s="253"/>
      <c r="E286" s="254"/>
      <c r="F286" s="20"/>
      <c r="G286" s="32" t="str">
        <f t="shared" ca="1" si="65"/>
        <v/>
      </c>
      <c r="H286" s="18" t="str">
        <f t="shared" si="66"/>
        <v/>
      </c>
      <c r="I286" s="20"/>
      <c r="J286" s="12">
        <v>283</v>
      </c>
      <c r="K286" s="15" t="str">
        <f t="shared" ca="1" si="60"/>
        <v/>
      </c>
      <c r="L286" s="90" t="str">
        <f t="shared" ca="1" si="61"/>
        <v/>
      </c>
      <c r="M286" s="43" t="str">
        <f t="shared" ca="1" si="62"/>
        <v/>
      </c>
      <c r="N286" s="18" t="str">
        <f t="shared" ca="1" si="63"/>
        <v/>
      </c>
      <c r="O286" s="20"/>
      <c r="Q286" s="39" t="str">
        <f t="shared" si="67"/>
        <v/>
      </c>
      <c r="R286" s="29" t="str">
        <f t="shared" si="68"/>
        <v/>
      </c>
      <c r="S286" s="36" t="str">
        <f t="shared" si="69"/>
        <v/>
      </c>
      <c r="T286" s="26" t="str">
        <f t="shared" si="70"/>
        <v/>
      </c>
      <c r="U286" s="39" t="str">
        <f ca="1">IF($G286="", "", COUNTIF($G$11:$G$1010, "&lt;"&amp;$G286)+1+COUNTIF($G$11:$G286, $G286)-1)</f>
        <v/>
      </c>
      <c r="X286" s="39" t="str">
        <f t="shared" ca="1" si="64"/>
        <v/>
      </c>
      <c r="Z286" s="29" t="str">
        <f>IF($R286="", "", DATE(YEAR(Calendar!$BA$5), MONTH($D286), DAY($D286)))</f>
        <v/>
      </c>
      <c r="AA286" s="36" t="str">
        <f t="shared" si="71"/>
        <v/>
      </c>
      <c r="AC286" s="39" t="str">
        <f>IF($Z286="", "", IF(COUNTIF($Z$11:$Z286, $Z286)&gt;5, "X", COUNTIF($Z$11:$Z286, $Z286)))</f>
        <v/>
      </c>
      <c r="AD286" s="39" t="str">
        <f t="shared" si="72"/>
        <v/>
      </c>
      <c r="AF286" s="29" t="str">
        <f t="shared" si="73"/>
        <v/>
      </c>
      <c r="AJ286" s="39" t="str">
        <f t="shared" si="74"/>
        <v/>
      </c>
    </row>
    <row r="287" spans="1:36" x14ac:dyDescent="0.25">
      <c r="A287" s="20"/>
      <c r="B287" s="251"/>
      <c r="C287" s="252"/>
      <c r="D287" s="253"/>
      <c r="E287" s="254"/>
      <c r="F287" s="20"/>
      <c r="G287" s="32" t="str">
        <f t="shared" ca="1" si="65"/>
        <v/>
      </c>
      <c r="H287" s="18" t="str">
        <f t="shared" si="66"/>
        <v/>
      </c>
      <c r="I287" s="20"/>
      <c r="J287" s="12">
        <v>284</v>
      </c>
      <c r="K287" s="15" t="str">
        <f t="shared" ca="1" si="60"/>
        <v/>
      </c>
      <c r="L287" s="90" t="str">
        <f t="shared" ca="1" si="61"/>
        <v/>
      </c>
      <c r="M287" s="43" t="str">
        <f t="shared" ca="1" si="62"/>
        <v/>
      </c>
      <c r="N287" s="18" t="str">
        <f t="shared" ca="1" si="63"/>
        <v/>
      </c>
      <c r="O287" s="20"/>
      <c r="Q287" s="39" t="str">
        <f t="shared" si="67"/>
        <v/>
      </c>
      <c r="R287" s="29" t="str">
        <f t="shared" si="68"/>
        <v/>
      </c>
      <c r="S287" s="36" t="str">
        <f t="shared" si="69"/>
        <v/>
      </c>
      <c r="T287" s="26" t="str">
        <f t="shared" si="70"/>
        <v/>
      </c>
      <c r="U287" s="39" t="str">
        <f ca="1">IF($G287="", "", COUNTIF($G$11:$G$1010, "&lt;"&amp;$G287)+1+COUNTIF($G$11:$G287, $G287)-1)</f>
        <v/>
      </c>
      <c r="X287" s="39" t="str">
        <f t="shared" ca="1" si="64"/>
        <v/>
      </c>
      <c r="Z287" s="29" t="str">
        <f>IF($R287="", "", DATE(YEAR(Calendar!$BA$5), MONTH($D287), DAY($D287)))</f>
        <v/>
      </c>
      <c r="AA287" s="36" t="str">
        <f t="shared" si="71"/>
        <v/>
      </c>
      <c r="AC287" s="39" t="str">
        <f>IF($Z287="", "", IF(COUNTIF($Z$11:$Z287, $Z287)&gt;5, "X", COUNTIF($Z$11:$Z287, $Z287)))</f>
        <v/>
      </c>
      <c r="AD287" s="39" t="str">
        <f t="shared" si="72"/>
        <v/>
      </c>
      <c r="AF287" s="29" t="str">
        <f t="shared" si="73"/>
        <v/>
      </c>
      <c r="AJ287" s="39" t="str">
        <f t="shared" si="74"/>
        <v/>
      </c>
    </row>
    <row r="288" spans="1:36" x14ac:dyDescent="0.25">
      <c r="A288" s="20"/>
      <c r="B288" s="251"/>
      <c r="C288" s="252"/>
      <c r="D288" s="253"/>
      <c r="E288" s="254"/>
      <c r="F288" s="20"/>
      <c r="G288" s="32" t="str">
        <f t="shared" ca="1" si="65"/>
        <v/>
      </c>
      <c r="H288" s="18" t="str">
        <f t="shared" si="66"/>
        <v/>
      </c>
      <c r="I288" s="20"/>
      <c r="J288" s="12">
        <v>285</v>
      </c>
      <c r="K288" s="15" t="str">
        <f t="shared" ca="1" si="60"/>
        <v/>
      </c>
      <c r="L288" s="90" t="str">
        <f t="shared" ca="1" si="61"/>
        <v/>
      </c>
      <c r="M288" s="43" t="str">
        <f t="shared" ca="1" si="62"/>
        <v/>
      </c>
      <c r="N288" s="18" t="str">
        <f t="shared" ca="1" si="63"/>
        <v/>
      </c>
      <c r="O288" s="20"/>
      <c r="Q288" s="39" t="str">
        <f t="shared" si="67"/>
        <v/>
      </c>
      <c r="R288" s="29" t="str">
        <f t="shared" si="68"/>
        <v/>
      </c>
      <c r="S288" s="36" t="str">
        <f t="shared" si="69"/>
        <v/>
      </c>
      <c r="T288" s="26" t="str">
        <f t="shared" si="70"/>
        <v/>
      </c>
      <c r="U288" s="39" t="str">
        <f ca="1">IF($G288="", "", COUNTIF($G$11:$G$1010, "&lt;"&amp;$G288)+1+COUNTIF($G$11:$G288, $G288)-1)</f>
        <v/>
      </c>
      <c r="X288" s="39" t="str">
        <f t="shared" ca="1" si="64"/>
        <v/>
      </c>
      <c r="Z288" s="29" t="str">
        <f>IF($R288="", "", DATE(YEAR(Calendar!$BA$5), MONTH($D288), DAY($D288)))</f>
        <v/>
      </c>
      <c r="AA288" s="36" t="str">
        <f t="shared" si="71"/>
        <v/>
      </c>
      <c r="AC288" s="39" t="str">
        <f>IF($Z288="", "", IF(COUNTIF($Z$11:$Z288, $Z288)&gt;5, "X", COUNTIF($Z$11:$Z288, $Z288)))</f>
        <v/>
      </c>
      <c r="AD288" s="39" t="str">
        <f t="shared" si="72"/>
        <v/>
      </c>
      <c r="AF288" s="29" t="str">
        <f t="shared" si="73"/>
        <v/>
      </c>
      <c r="AJ288" s="39" t="str">
        <f t="shared" si="74"/>
        <v/>
      </c>
    </row>
    <row r="289" spans="1:36" x14ac:dyDescent="0.25">
      <c r="A289" s="20"/>
      <c r="B289" s="251"/>
      <c r="C289" s="252"/>
      <c r="D289" s="253"/>
      <c r="E289" s="254"/>
      <c r="F289" s="20"/>
      <c r="G289" s="32" t="str">
        <f t="shared" ca="1" si="65"/>
        <v/>
      </c>
      <c r="H289" s="18" t="str">
        <f t="shared" si="66"/>
        <v/>
      </c>
      <c r="I289" s="20"/>
      <c r="J289" s="12">
        <v>286</v>
      </c>
      <c r="K289" s="15" t="str">
        <f t="shared" ca="1" si="60"/>
        <v/>
      </c>
      <c r="L289" s="90" t="str">
        <f t="shared" ca="1" si="61"/>
        <v/>
      </c>
      <c r="M289" s="43" t="str">
        <f t="shared" ca="1" si="62"/>
        <v/>
      </c>
      <c r="N289" s="18" t="str">
        <f t="shared" ca="1" si="63"/>
        <v/>
      </c>
      <c r="O289" s="20"/>
      <c r="Q289" s="39" t="str">
        <f t="shared" si="67"/>
        <v/>
      </c>
      <c r="R289" s="29" t="str">
        <f t="shared" si="68"/>
        <v/>
      </c>
      <c r="S289" s="36" t="str">
        <f t="shared" si="69"/>
        <v/>
      </c>
      <c r="T289" s="26" t="str">
        <f t="shared" si="70"/>
        <v/>
      </c>
      <c r="U289" s="39" t="str">
        <f ca="1">IF($G289="", "", COUNTIF($G$11:$G$1010, "&lt;"&amp;$G289)+1+COUNTIF($G$11:$G289, $G289)-1)</f>
        <v/>
      </c>
      <c r="X289" s="39" t="str">
        <f t="shared" ca="1" si="64"/>
        <v/>
      </c>
      <c r="Z289" s="29" t="str">
        <f>IF($R289="", "", DATE(YEAR(Calendar!$BA$5), MONTH($D289), DAY($D289)))</f>
        <v/>
      </c>
      <c r="AA289" s="36" t="str">
        <f t="shared" si="71"/>
        <v/>
      </c>
      <c r="AC289" s="39" t="str">
        <f>IF($Z289="", "", IF(COUNTIF($Z$11:$Z289, $Z289)&gt;5, "X", COUNTIF($Z$11:$Z289, $Z289)))</f>
        <v/>
      </c>
      <c r="AD289" s="39" t="str">
        <f t="shared" si="72"/>
        <v/>
      </c>
      <c r="AF289" s="29" t="str">
        <f t="shared" si="73"/>
        <v/>
      </c>
      <c r="AJ289" s="39" t="str">
        <f t="shared" si="74"/>
        <v/>
      </c>
    </row>
    <row r="290" spans="1:36" x14ac:dyDescent="0.25">
      <c r="A290" s="20"/>
      <c r="B290" s="251"/>
      <c r="C290" s="252"/>
      <c r="D290" s="253"/>
      <c r="E290" s="254"/>
      <c r="F290" s="20"/>
      <c r="G290" s="32" t="str">
        <f t="shared" ca="1" si="65"/>
        <v/>
      </c>
      <c r="H290" s="18" t="str">
        <f t="shared" si="66"/>
        <v/>
      </c>
      <c r="I290" s="20"/>
      <c r="J290" s="12">
        <v>287</v>
      </c>
      <c r="K290" s="15" t="str">
        <f t="shared" ca="1" si="60"/>
        <v/>
      </c>
      <c r="L290" s="90" t="str">
        <f t="shared" ca="1" si="61"/>
        <v/>
      </c>
      <c r="M290" s="43" t="str">
        <f t="shared" ca="1" si="62"/>
        <v/>
      </c>
      <c r="N290" s="18" t="str">
        <f t="shared" ca="1" si="63"/>
        <v/>
      </c>
      <c r="O290" s="20"/>
      <c r="Q290" s="39" t="str">
        <f t="shared" si="67"/>
        <v/>
      </c>
      <c r="R290" s="29" t="str">
        <f t="shared" si="68"/>
        <v/>
      </c>
      <c r="S290" s="36" t="str">
        <f t="shared" si="69"/>
        <v/>
      </c>
      <c r="T290" s="26" t="str">
        <f t="shared" si="70"/>
        <v/>
      </c>
      <c r="U290" s="39" t="str">
        <f ca="1">IF($G290="", "", COUNTIF($G$11:$G$1010, "&lt;"&amp;$G290)+1+COUNTIF($G$11:$G290, $G290)-1)</f>
        <v/>
      </c>
      <c r="X290" s="39" t="str">
        <f t="shared" ca="1" si="64"/>
        <v/>
      </c>
      <c r="Z290" s="29" t="str">
        <f>IF($R290="", "", DATE(YEAR(Calendar!$BA$5), MONTH($D290), DAY($D290)))</f>
        <v/>
      </c>
      <c r="AA290" s="36" t="str">
        <f t="shared" si="71"/>
        <v/>
      </c>
      <c r="AC290" s="39" t="str">
        <f>IF($Z290="", "", IF(COUNTIF($Z$11:$Z290, $Z290)&gt;5, "X", COUNTIF($Z$11:$Z290, $Z290)))</f>
        <v/>
      </c>
      <c r="AD290" s="39" t="str">
        <f t="shared" si="72"/>
        <v/>
      </c>
      <c r="AF290" s="29" t="str">
        <f t="shared" si="73"/>
        <v/>
      </c>
      <c r="AJ290" s="39" t="str">
        <f t="shared" si="74"/>
        <v/>
      </c>
    </row>
    <row r="291" spans="1:36" x14ac:dyDescent="0.25">
      <c r="A291" s="20"/>
      <c r="B291" s="251"/>
      <c r="C291" s="252"/>
      <c r="D291" s="253"/>
      <c r="E291" s="254"/>
      <c r="F291" s="20"/>
      <c r="G291" s="32" t="str">
        <f t="shared" ca="1" si="65"/>
        <v/>
      </c>
      <c r="H291" s="18" t="str">
        <f t="shared" si="66"/>
        <v/>
      </c>
      <c r="I291" s="20"/>
      <c r="J291" s="12">
        <v>288</v>
      </c>
      <c r="K291" s="15" t="str">
        <f t="shared" ca="1" si="60"/>
        <v/>
      </c>
      <c r="L291" s="90" t="str">
        <f t="shared" ca="1" si="61"/>
        <v/>
      </c>
      <c r="M291" s="43" t="str">
        <f t="shared" ca="1" si="62"/>
        <v/>
      </c>
      <c r="N291" s="18" t="str">
        <f t="shared" ca="1" si="63"/>
        <v/>
      </c>
      <c r="O291" s="20"/>
      <c r="Q291" s="39" t="str">
        <f t="shared" si="67"/>
        <v/>
      </c>
      <c r="R291" s="29" t="str">
        <f t="shared" si="68"/>
        <v/>
      </c>
      <c r="S291" s="36" t="str">
        <f t="shared" si="69"/>
        <v/>
      </c>
      <c r="T291" s="26" t="str">
        <f t="shared" si="70"/>
        <v/>
      </c>
      <c r="U291" s="39" t="str">
        <f ca="1">IF($G291="", "", COUNTIF($G$11:$G$1010, "&lt;"&amp;$G291)+1+COUNTIF($G$11:$G291, $G291)-1)</f>
        <v/>
      </c>
      <c r="X291" s="39" t="str">
        <f t="shared" ca="1" si="64"/>
        <v/>
      </c>
      <c r="Z291" s="29" t="str">
        <f>IF($R291="", "", DATE(YEAR(Calendar!$BA$5), MONTH($D291), DAY($D291)))</f>
        <v/>
      </c>
      <c r="AA291" s="36" t="str">
        <f t="shared" si="71"/>
        <v/>
      </c>
      <c r="AC291" s="39" t="str">
        <f>IF($Z291="", "", IF(COUNTIF($Z$11:$Z291, $Z291)&gt;5, "X", COUNTIF($Z$11:$Z291, $Z291)))</f>
        <v/>
      </c>
      <c r="AD291" s="39" t="str">
        <f t="shared" si="72"/>
        <v/>
      </c>
      <c r="AF291" s="29" t="str">
        <f t="shared" si="73"/>
        <v/>
      </c>
      <c r="AJ291" s="39" t="str">
        <f t="shared" si="74"/>
        <v/>
      </c>
    </row>
    <row r="292" spans="1:36" x14ac:dyDescent="0.25">
      <c r="A292" s="20"/>
      <c r="B292" s="251"/>
      <c r="C292" s="252"/>
      <c r="D292" s="253"/>
      <c r="E292" s="254"/>
      <c r="F292" s="20"/>
      <c r="G292" s="32" t="str">
        <f t="shared" ca="1" si="65"/>
        <v/>
      </c>
      <c r="H292" s="18" t="str">
        <f t="shared" si="66"/>
        <v/>
      </c>
      <c r="I292" s="20"/>
      <c r="J292" s="12">
        <v>289</v>
      </c>
      <c r="K292" s="15" t="str">
        <f t="shared" ca="1" si="60"/>
        <v/>
      </c>
      <c r="L292" s="90" t="str">
        <f t="shared" ca="1" si="61"/>
        <v/>
      </c>
      <c r="M292" s="43" t="str">
        <f t="shared" ca="1" si="62"/>
        <v/>
      </c>
      <c r="N292" s="18" t="str">
        <f t="shared" ca="1" si="63"/>
        <v/>
      </c>
      <c r="O292" s="20"/>
      <c r="Q292" s="39" t="str">
        <f t="shared" si="67"/>
        <v/>
      </c>
      <c r="R292" s="29" t="str">
        <f t="shared" si="68"/>
        <v/>
      </c>
      <c r="S292" s="36" t="str">
        <f t="shared" si="69"/>
        <v/>
      </c>
      <c r="T292" s="26" t="str">
        <f t="shared" si="70"/>
        <v/>
      </c>
      <c r="U292" s="39" t="str">
        <f ca="1">IF($G292="", "", COUNTIF($G$11:$G$1010, "&lt;"&amp;$G292)+1+COUNTIF($G$11:$G292, $G292)-1)</f>
        <v/>
      </c>
      <c r="X292" s="39" t="str">
        <f t="shared" ca="1" si="64"/>
        <v/>
      </c>
      <c r="Z292" s="29" t="str">
        <f>IF($R292="", "", DATE(YEAR(Calendar!$BA$5), MONTH($D292), DAY($D292)))</f>
        <v/>
      </c>
      <c r="AA292" s="36" t="str">
        <f t="shared" si="71"/>
        <v/>
      </c>
      <c r="AC292" s="39" t="str">
        <f>IF($Z292="", "", IF(COUNTIF($Z$11:$Z292, $Z292)&gt;5, "X", COUNTIF($Z$11:$Z292, $Z292)))</f>
        <v/>
      </c>
      <c r="AD292" s="39" t="str">
        <f t="shared" si="72"/>
        <v/>
      </c>
      <c r="AF292" s="29" t="str">
        <f t="shared" si="73"/>
        <v/>
      </c>
      <c r="AJ292" s="39" t="str">
        <f t="shared" si="74"/>
        <v/>
      </c>
    </row>
    <row r="293" spans="1:36" x14ac:dyDescent="0.25">
      <c r="A293" s="20"/>
      <c r="B293" s="251"/>
      <c r="C293" s="252"/>
      <c r="D293" s="253"/>
      <c r="E293" s="254"/>
      <c r="F293" s="20"/>
      <c r="G293" s="32" t="str">
        <f t="shared" ca="1" si="65"/>
        <v/>
      </c>
      <c r="H293" s="18" t="str">
        <f t="shared" si="66"/>
        <v/>
      </c>
      <c r="I293" s="20"/>
      <c r="J293" s="12">
        <v>290</v>
      </c>
      <c r="K293" s="15" t="str">
        <f t="shared" ca="1" si="60"/>
        <v/>
      </c>
      <c r="L293" s="90" t="str">
        <f t="shared" ca="1" si="61"/>
        <v/>
      </c>
      <c r="M293" s="43" t="str">
        <f t="shared" ca="1" si="62"/>
        <v/>
      </c>
      <c r="N293" s="18" t="str">
        <f t="shared" ca="1" si="63"/>
        <v/>
      </c>
      <c r="O293" s="20"/>
      <c r="Q293" s="39" t="str">
        <f t="shared" si="67"/>
        <v/>
      </c>
      <c r="R293" s="29" t="str">
        <f t="shared" si="68"/>
        <v/>
      </c>
      <c r="S293" s="36" t="str">
        <f t="shared" si="69"/>
        <v/>
      </c>
      <c r="T293" s="26" t="str">
        <f t="shared" si="70"/>
        <v/>
      </c>
      <c r="U293" s="39" t="str">
        <f ca="1">IF($G293="", "", COUNTIF($G$11:$G$1010, "&lt;"&amp;$G293)+1+COUNTIF($G$11:$G293, $G293)-1)</f>
        <v/>
      </c>
      <c r="X293" s="39" t="str">
        <f t="shared" ca="1" si="64"/>
        <v/>
      </c>
      <c r="Z293" s="29" t="str">
        <f>IF($R293="", "", DATE(YEAR(Calendar!$BA$5), MONTH($D293), DAY($D293)))</f>
        <v/>
      </c>
      <c r="AA293" s="36" t="str">
        <f t="shared" si="71"/>
        <v/>
      </c>
      <c r="AC293" s="39" t="str">
        <f>IF($Z293="", "", IF(COUNTIF($Z$11:$Z293, $Z293)&gt;5, "X", COUNTIF($Z$11:$Z293, $Z293)))</f>
        <v/>
      </c>
      <c r="AD293" s="39" t="str">
        <f t="shared" si="72"/>
        <v/>
      </c>
      <c r="AF293" s="29" t="str">
        <f t="shared" si="73"/>
        <v/>
      </c>
      <c r="AJ293" s="39" t="str">
        <f t="shared" si="74"/>
        <v/>
      </c>
    </row>
    <row r="294" spans="1:36" x14ac:dyDescent="0.25">
      <c r="A294" s="20"/>
      <c r="B294" s="251"/>
      <c r="C294" s="252"/>
      <c r="D294" s="253"/>
      <c r="E294" s="254"/>
      <c r="F294" s="20"/>
      <c r="G294" s="32" t="str">
        <f t="shared" ca="1" si="65"/>
        <v/>
      </c>
      <c r="H294" s="18" t="str">
        <f t="shared" si="66"/>
        <v/>
      </c>
      <c r="I294" s="20"/>
      <c r="J294" s="12">
        <v>291</v>
      </c>
      <c r="K294" s="15" t="str">
        <f t="shared" ca="1" si="60"/>
        <v/>
      </c>
      <c r="L294" s="90" t="str">
        <f t="shared" ca="1" si="61"/>
        <v/>
      </c>
      <c r="M294" s="43" t="str">
        <f t="shared" ca="1" si="62"/>
        <v/>
      </c>
      <c r="N294" s="18" t="str">
        <f t="shared" ca="1" si="63"/>
        <v/>
      </c>
      <c r="O294" s="20"/>
      <c r="Q294" s="39" t="str">
        <f t="shared" si="67"/>
        <v/>
      </c>
      <c r="R294" s="29" t="str">
        <f t="shared" si="68"/>
        <v/>
      </c>
      <c r="S294" s="36" t="str">
        <f t="shared" si="69"/>
        <v/>
      </c>
      <c r="T294" s="26" t="str">
        <f t="shared" si="70"/>
        <v/>
      </c>
      <c r="U294" s="39" t="str">
        <f ca="1">IF($G294="", "", COUNTIF($G$11:$G$1010, "&lt;"&amp;$G294)+1+COUNTIF($G$11:$G294, $G294)-1)</f>
        <v/>
      </c>
      <c r="X294" s="39" t="str">
        <f t="shared" ca="1" si="64"/>
        <v/>
      </c>
      <c r="Z294" s="29" t="str">
        <f>IF($R294="", "", DATE(YEAR(Calendar!$BA$5), MONTH($D294), DAY($D294)))</f>
        <v/>
      </c>
      <c r="AA294" s="36" t="str">
        <f t="shared" si="71"/>
        <v/>
      </c>
      <c r="AC294" s="39" t="str">
        <f>IF($Z294="", "", IF(COUNTIF($Z$11:$Z294, $Z294)&gt;5, "X", COUNTIF($Z$11:$Z294, $Z294)))</f>
        <v/>
      </c>
      <c r="AD294" s="39" t="str">
        <f t="shared" si="72"/>
        <v/>
      </c>
      <c r="AF294" s="29" t="str">
        <f t="shared" si="73"/>
        <v/>
      </c>
      <c r="AJ294" s="39" t="str">
        <f t="shared" si="74"/>
        <v/>
      </c>
    </row>
    <row r="295" spans="1:36" x14ac:dyDescent="0.25">
      <c r="A295" s="20"/>
      <c r="B295" s="251"/>
      <c r="C295" s="252"/>
      <c r="D295" s="253"/>
      <c r="E295" s="254"/>
      <c r="F295" s="20"/>
      <c r="G295" s="32" t="str">
        <f t="shared" ca="1" si="65"/>
        <v/>
      </c>
      <c r="H295" s="18" t="str">
        <f t="shared" si="66"/>
        <v/>
      </c>
      <c r="I295" s="20"/>
      <c r="J295" s="12">
        <v>292</v>
      </c>
      <c r="K295" s="15" t="str">
        <f t="shared" ca="1" si="60"/>
        <v/>
      </c>
      <c r="L295" s="90" t="str">
        <f t="shared" ca="1" si="61"/>
        <v/>
      </c>
      <c r="M295" s="43" t="str">
        <f t="shared" ca="1" si="62"/>
        <v/>
      </c>
      <c r="N295" s="18" t="str">
        <f t="shared" ca="1" si="63"/>
        <v/>
      </c>
      <c r="O295" s="20"/>
      <c r="Q295" s="39" t="str">
        <f t="shared" si="67"/>
        <v/>
      </c>
      <c r="R295" s="29" t="str">
        <f t="shared" si="68"/>
        <v/>
      </c>
      <c r="S295" s="36" t="str">
        <f t="shared" si="69"/>
        <v/>
      </c>
      <c r="T295" s="26" t="str">
        <f t="shared" si="70"/>
        <v/>
      </c>
      <c r="U295" s="39" t="str">
        <f ca="1">IF($G295="", "", COUNTIF($G$11:$G$1010, "&lt;"&amp;$G295)+1+COUNTIF($G$11:$G295, $G295)-1)</f>
        <v/>
      </c>
      <c r="X295" s="39" t="str">
        <f t="shared" ca="1" si="64"/>
        <v/>
      </c>
      <c r="Z295" s="29" t="str">
        <f>IF($R295="", "", DATE(YEAR(Calendar!$BA$5), MONTH($D295), DAY($D295)))</f>
        <v/>
      </c>
      <c r="AA295" s="36" t="str">
        <f t="shared" si="71"/>
        <v/>
      </c>
      <c r="AC295" s="39" t="str">
        <f>IF($Z295="", "", IF(COUNTIF($Z$11:$Z295, $Z295)&gt;5, "X", COUNTIF($Z$11:$Z295, $Z295)))</f>
        <v/>
      </c>
      <c r="AD295" s="39" t="str">
        <f t="shared" si="72"/>
        <v/>
      </c>
      <c r="AF295" s="29" t="str">
        <f t="shared" si="73"/>
        <v/>
      </c>
      <c r="AJ295" s="39" t="str">
        <f t="shared" si="74"/>
        <v/>
      </c>
    </row>
    <row r="296" spans="1:36" x14ac:dyDescent="0.25">
      <c r="A296" s="20"/>
      <c r="B296" s="251"/>
      <c r="C296" s="252"/>
      <c r="D296" s="253"/>
      <c r="E296" s="254"/>
      <c r="F296" s="20"/>
      <c r="G296" s="32" t="str">
        <f t="shared" ca="1" si="65"/>
        <v/>
      </c>
      <c r="H296" s="18" t="str">
        <f t="shared" si="66"/>
        <v/>
      </c>
      <c r="I296" s="20"/>
      <c r="J296" s="12">
        <v>293</v>
      </c>
      <c r="K296" s="15" t="str">
        <f t="shared" ca="1" si="60"/>
        <v/>
      </c>
      <c r="L296" s="90" t="str">
        <f t="shared" ca="1" si="61"/>
        <v/>
      </c>
      <c r="M296" s="43" t="str">
        <f t="shared" ca="1" si="62"/>
        <v/>
      </c>
      <c r="N296" s="18" t="str">
        <f t="shared" ca="1" si="63"/>
        <v/>
      </c>
      <c r="O296" s="20"/>
      <c r="Q296" s="39" t="str">
        <f t="shared" si="67"/>
        <v/>
      </c>
      <c r="R296" s="29" t="str">
        <f t="shared" si="68"/>
        <v/>
      </c>
      <c r="S296" s="36" t="str">
        <f t="shared" si="69"/>
        <v/>
      </c>
      <c r="T296" s="26" t="str">
        <f t="shared" si="70"/>
        <v/>
      </c>
      <c r="U296" s="39" t="str">
        <f ca="1">IF($G296="", "", COUNTIF($G$11:$G$1010, "&lt;"&amp;$G296)+1+COUNTIF($G$11:$G296, $G296)-1)</f>
        <v/>
      </c>
      <c r="X296" s="39" t="str">
        <f t="shared" ca="1" si="64"/>
        <v/>
      </c>
      <c r="Z296" s="29" t="str">
        <f>IF($R296="", "", DATE(YEAR(Calendar!$BA$5), MONTH($D296), DAY($D296)))</f>
        <v/>
      </c>
      <c r="AA296" s="36" t="str">
        <f t="shared" si="71"/>
        <v/>
      </c>
      <c r="AC296" s="39" t="str">
        <f>IF($Z296="", "", IF(COUNTIF($Z$11:$Z296, $Z296)&gt;5, "X", COUNTIF($Z$11:$Z296, $Z296)))</f>
        <v/>
      </c>
      <c r="AD296" s="39" t="str">
        <f t="shared" si="72"/>
        <v/>
      </c>
      <c r="AF296" s="29" t="str">
        <f t="shared" si="73"/>
        <v/>
      </c>
      <c r="AJ296" s="39" t="str">
        <f t="shared" si="74"/>
        <v/>
      </c>
    </row>
    <row r="297" spans="1:36" x14ac:dyDescent="0.25">
      <c r="A297" s="20"/>
      <c r="B297" s="251"/>
      <c r="C297" s="252"/>
      <c r="D297" s="253"/>
      <c r="E297" s="254"/>
      <c r="F297" s="20"/>
      <c r="G297" s="32" t="str">
        <f t="shared" ca="1" si="65"/>
        <v/>
      </c>
      <c r="H297" s="18" t="str">
        <f t="shared" si="66"/>
        <v/>
      </c>
      <c r="I297" s="20"/>
      <c r="J297" s="12">
        <v>294</v>
      </c>
      <c r="K297" s="15" t="str">
        <f t="shared" ca="1" si="60"/>
        <v/>
      </c>
      <c r="L297" s="90" t="str">
        <f t="shared" ca="1" si="61"/>
        <v/>
      </c>
      <c r="M297" s="43" t="str">
        <f t="shared" ca="1" si="62"/>
        <v/>
      </c>
      <c r="N297" s="18" t="str">
        <f t="shared" ca="1" si="63"/>
        <v/>
      </c>
      <c r="O297" s="20"/>
      <c r="Q297" s="39" t="str">
        <f t="shared" si="67"/>
        <v/>
      </c>
      <c r="R297" s="29" t="str">
        <f t="shared" si="68"/>
        <v/>
      </c>
      <c r="S297" s="36" t="str">
        <f t="shared" si="69"/>
        <v/>
      </c>
      <c r="T297" s="26" t="str">
        <f t="shared" si="70"/>
        <v/>
      </c>
      <c r="U297" s="39" t="str">
        <f ca="1">IF($G297="", "", COUNTIF($G$11:$G$1010, "&lt;"&amp;$G297)+1+COUNTIF($G$11:$G297, $G297)-1)</f>
        <v/>
      </c>
      <c r="X297" s="39" t="str">
        <f t="shared" ca="1" si="64"/>
        <v/>
      </c>
      <c r="Z297" s="29" t="str">
        <f>IF($R297="", "", DATE(YEAR(Calendar!$BA$5), MONTH($D297), DAY($D297)))</f>
        <v/>
      </c>
      <c r="AA297" s="36" t="str">
        <f t="shared" si="71"/>
        <v/>
      </c>
      <c r="AC297" s="39" t="str">
        <f>IF($Z297="", "", IF(COUNTIF($Z$11:$Z297, $Z297)&gt;5, "X", COUNTIF($Z$11:$Z297, $Z297)))</f>
        <v/>
      </c>
      <c r="AD297" s="39" t="str">
        <f t="shared" si="72"/>
        <v/>
      </c>
      <c r="AF297" s="29" t="str">
        <f t="shared" si="73"/>
        <v/>
      </c>
      <c r="AJ297" s="39" t="str">
        <f t="shared" si="74"/>
        <v/>
      </c>
    </row>
    <row r="298" spans="1:36" x14ac:dyDescent="0.25">
      <c r="A298" s="20"/>
      <c r="B298" s="251"/>
      <c r="C298" s="252"/>
      <c r="D298" s="253"/>
      <c r="E298" s="254"/>
      <c r="F298" s="20"/>
      <c r="G298" s="32" t="str">
        <f t="shared" ca="1" si="65"/>
        <v/>
      </c>
      <c r="H298" s="18" t="str">
        <f t="shared" si="66"/>
        <v/>
      </c>
      <c r="I298" s="20"/>
      <c r="J298" s="12">
        <v>295</v>
      </c>
      <c r="K298" s="15" t="str">
        <f t="shared" ca="1" si="60"/>
        <v/>
      </c>
      <c r="L298" s="90" t="str">
        <f t="shared" ca="1" si="61"/>
        <v/>
      </c>
      <c r="M298" s="43" t="str">
        <f t="shared" ca="1" si="62"/>
        <v/>
      </c>
      <c r="N298" s="18" t="str">
        <f t="shared" ca="1" si="63"/>
        <v/>
      </c>
      <c r="O298" s="20"/>
      <c r="Q298" s="39" t="str">
        <f t="shared" si="67"/>
        <v/>
      </c>
      <c r="R298" s="29" t="str">
        <f t="shared" si="68"/>
        <v/>
      </c>
      <c r="S298" s="36" t="str">
        <f t="shared" si="69"/>
        <v/>
      </c>
      <c r="T298" s="26" t="str">
        <f t="shared" si="70"/>
        <v/>
      </c>
      <c r="U298" s="39" t="str">
        <f ca="1">IF($G298="", "", COUNTIF($G$11:$G$1010, "&lt;"&amp;$G298)+1+COUNTIF($G$11:$G298, $G298)-1)</f>
        <v/>
      </c>
      <c r="X298" s="39" t="str">
        <f t="shared" ca="1" si="64"/>
        <v/>
      </c>
      <c r="Z298" s="29" t="str">
        <f>IF($R298="", "", DATE(YEAR(Calendar!$BA$5), MONTH($D298), DAY($D298)))</f>
        <v/>
      </c>
      <c r="AA298" s="36" t="str">
        <f t="shared" si="71"/>
        <v/>
      </c>
      <c r="AC298" s="39" t="str">
        <f>IF($Z298="", "", IF(COUNTIF($Z$11:$Z298, $Z298)&gt;5, "X", COUNTIF($Z$11:$Z298, $Z298)))</f>
        <v/>
      </c>
      <c r="AD298" s="39" t="str">
        <f t="shared" si="72"/>
        <v/>
      </c>
      <c r="AF298" s="29" t="str">
        <f t="shared" si="73"/>
        <v/>
      </c>
      <c r="AJ298" s="39" t="str">
        <f t="shared" si="74"/>
        <v/>
      </c>
    </row>
    <row r="299" spans="1:36" x14ac:dyDescent="0.25">
      <c r="A299" s="20"/>
      <c r="B299" s="251"/>
      <c r="C299" s="252"/>
      <c r="D299" s="253"/>
      <c r="E299" s="254"/>
      <c r="F299" s="20"/>
      <c r="G299" s="32" t="str">
        <f t="shared" ca="1" si="65"/>
        <v/>
      </c>
      <c r="H299" s="18" t="str">
        <f t="shared" si="66"/>
        <v/>
      </c>
      <c r="I299" s="20"/>
      <c r="J299" s="12">
        <v>296</v>
      </c>
      <c r="K299" s="15" t="str">
        <f t="shared" ca="1" si="60"/>
        <v/>
      </c>
      <c r="L299" s="90" t="str">
        <f t="shared" ca="1" si="61"/>
        <v/>
      </c>
      <c r="M299" s="43" t="str">
        <f t="shared" ca="1" si="62"/>
        <v/>
      </c>
      <c r="N299" s="18" t="str">
        <f t="shared" ca="1" si="63"/>
        <v/>
      </c>
      <c r="O299" s="20"/>
      <c r="Q299" s="39" t="str">
        <f t="shared" si="67"/>
        <v/>
      </c>
      <c r="R299" s="29" t="str">
        <f t="shared" si="68"/>
        <v/>
      </c>
      <c r="S299" s="36" t="str">
        <f t="shared" si="69"/>
        <v/>
      </c>
      <c r="T299" s="26" t="str">
        <f t="shared" si="70"/>
        <v/>
      </c>
      <c r="U299" s="39" t="str">
        <f ca="1">IF($G299="", "", COUNTIF($G$11:$G$1010, "&lt;"&amp;$G299)+1+COUNTIF($G$11:$G299, $G299)-1)</f>
        <v/>
      </c>
      <c r="X299" s="39" t="str">
        <f t="shared" ca="1" si="64"/>
        <v/>
      </c>
      <c r="Z299" s="29" t="str">
        <f>IF($R299="", "", DATE(YEAR(Calendar!$BA$5), MONTH($D299), DAY($D299)))</f>
        <v/>
      </c>
      <c r="AA299" s="36" t="str">
        <f t="shared" si="71"/>
        <v/>
      </c>
      <c r="AC299" s="39" t="str">
        <f>IF($Z299="", "", IF(COUNTIF($Z$11:$Z299, $Z299)&gt;5, "X", COUNTIF($Z$11:$Z299, $Z299)))</f>
        <v/>
      </c>
      <c r="AD299" s="39" t="str">
        <f t="shared" si="72"/>
        <v/>
      </c>
      <c r="AF299" s="29" t="str">
        <f t="shared" si="73"/>
        <v/>
      </c>
      <c r="AJ299" s="39" t="str">
        <f t="shared" si="74"/>
        <v/>
      </c>
    </row>
    <row r="300" spans="1:36" x14ac:dyDescent="0.25">
      <c r="A300" s="20"/>
      <c r="B300" s="251"/>
      <c r="C300" s="252"/>
      <c r="D300" s="253"/>
      <c r="E300" s="254"/>
      <c r="F300" s="20"/>
      <c r="G300" s="32" t="str">
        <f t="shared" ca="1" si="65"/>
        <v/>
      </c>
      <c r="H300" s="18" t="str">
        <f t="shared" si="66"/>
        <v/>
      </c>
      <c r="I300" s="20"/>
      <c r="J300" s="12">
        <v>297</v>
      </c>
      <c r="K300" s="15" t="str">
        <f t="shared" ca="1" si="60"/>
        <v/>
      </c>
      <c r="L300" s="90" t="str">
        <f t="shared" ca="1" si="61"/>
        <v/>
      </c>
      <c r="M300" s="43" t="str">
        <f t="shared" ca="1" si="62"/>
        <v/>
      </c>
      <c r="N300" s="18" t="str">
        <f t="shared" ca="1" si="63"/>
        <v/>
      </c>
      <c r="O300" s="20"/>
      <c r="Q300" s="39" t="str">
        <f t="shared" si="67"/>
        <v/>
      </c>
      <c r="R300" s="29" t="str">
        <f t="shared" si="68"/>
        <v/>
      </c>
      <c r="S300" s="36" t="str">
        <f t="shared" si="69"/>
        <v/>
      </c>
      <c r="T300" s="26" t="str">
        <f t="shared" si="70"/>
        <v/>
      </c>
      <c r="U300" s="39" t="str">
        <f ca="1">IF($G300="", "", COUNTIF($G$11:$G$1010, "&lt;"&amp;$G300)+1+COUNTIF($G$11:$G300, $G300)-1)</f>
        <v/>
      </c>
      <c r="X300" s="39" t="str">
        <f t="shared" ca="1" si="64"/>
        <v/>
      </c>
      <c r="Z300" s="29" t="str">
        <f>IF($R300="", "", DATE(YEAR(Calendar!$BA$5), MONTH($D300), DAY($D300)))</f>
        <v/>
      </c>
      <c r="AA300" s="36" t="str">
        <f t="shared" si="71"/>
        <v/>
      </c>
      <c r="AC300" s="39" t="str">
        <f>IF($Z300="", "", IF(COUNTIF($Z$11:$Z300, $Z300)&gt;5, "X", COUNTIF($Z$11:$Z300, $Z300)))</f>
        <v/>
      </c>
      <c r="AD300" s="39" t="str">
        <f t="shared" si="72"/>
        <v/>
      </c>
      <c r="AF300" s="29" t="str">
        <f t="shared" si="73"/>
        <v/>
      </c>
      <c r="AJ300" s="39" t="str">
        <f t="shared" si="74"/>
        <v/>
      </c>
    </row>
    <row r="301" spans="1:36" x14ac:dyDescent="0.25">
      <c r="A301" s="20"/>
      <c r="B301" s="251"/>
      <c r="C301" s="252"/>
      <c r="D301" s="253"/>
      <c r="E301" s="254"/>
      <c r="F301" s="20"/>
      <c r="G301" s="32" t="str">
        <f t="shared" ca="1" si="65"/>
        <v/>
      </c>
      <c r="H301" s="18" t="str">
        <f t="shared" si="66"/>
        <v/>
      </c>
      <c r="I301" s="20"/>
      <c r="J301" s="12">
        <v>298</v>
      </c>
      <c r="K301" s="15" t="str">
        <f t="shared" ca="1" si="60"/>
        <v/>
      </c>
      <c r="L301" s="90" t="str">
        <f t="shared" ca="1" si="61"/>
        <v/>
      </c>
      <c r="M301" s="43" t="str">
        <f t="shared" ca="1" si="62"/>
        <v/>
      </c>
      <c r="N301" s="18" t="str">
        <f t="shared" ca="1" si="63"/>
        <v/>
      </c>
      <c r="O301" s="20"/>
      <c r="Q301" s="39" t="str">
        <f t="shared" si="67"/>
        <v/>
      </c>
      <c r="R301" s="29" t="str">
        <f t="shared" si="68"/>
        <v/>
      </c>
      <c r="S301" s="36" t="str">
        <f t="shared" si="69"/>
        <v/>
      </c>
      <c r="T301" s="26" t="str">
        <f t="shared" si="70"/>
        <v/>
      </c>
      <c r="U301" s="39" t="str">
        <f ca="1">IF($G301="", "", COUNTIF($G$11:$G$1010, "&lt;"&amp;$G301)+1+COUNTIF($G$11:$G301, $G301)-1)</f>
        <v/>
      </c>
      <c r="X301" s="39" t="str">
        <f t="shared" ca="1" si="64"/>
        <v/>
      </c>
      <c r="Z301" s="29" t="str">
        <f>IF($R301="", "", DATE(YEAR(Calendar!$BA$5), MONTH($D301), DAY($D301)))</f>
        <v/>
      </c>
      <c r="AA301" s="36" t="str">
        <f t="shared" si="71"/>
        <v/>
      </c>
      <c r="AC301" s="39" t="str">
        <f>IF($Z301="", "", IF(COUNTIF($Z$11:$Z301, $Z301)&gt;5, "X", COUNTIF($Z$11:$Z301, $Z301)))</f>
        <v/>
      </c>
      <c r="AD301" s="39" t="str">
        <f t="shared" si="72"/>
        <v/>
      </c>
      <c r="AF301" s="29" t="str">
        <f t="shared" si="73"/>
        <v/>
      </c>
      <c r="AJ301" s="39" t="str">
        <f t="shared" si="74"/>
        <v/>
      </c>
    </row>
    <row r="302" spans="1:36" x14ac:dyDescent="0.25">
      <c r="A302" s="20"/>
      <c r="B302" s="251"/>
      <c r="C302" s="252"/>
      <c r="D302" s="253"/>
      <c r="E302" s="254"/>
      <c r="F302" s="20"/>
      <c r="G302" s="32" t="str">
        <f t="shared" ca="1" si="65"/>
        <v/>
      </c>
      <c r="H302" s="18" t="str">
        <f t="shared" si="66"/>
        <v/>
      </c>
      <c r="I302" s="20"/>
      <c r="J302" s="12">
        <v>299</v>
      </c>
      <c r="K302" s="15" t="str">
        <f t="shared" ca="1" si="60"/>
        <v/>
      </c>
      <c r="L302" s="90" t="str">
        <f t="shared" ca="1" si="61"/>
        <v/>
      </c>
      <c r="M302" s="43" t="str">
        <f t="shared" ca="1" si="62"/>
        <v/>
      </c>
      <c r="N302" s="18" t="str">
        <f t="shared" ca="1" si="63"/>
        <v/>
      </c>
      <c r="O302" s="20"/>
      <c r="Q302" s="39" t="str">
        <f t="shared" si="67"/>
        <v/>
      </c>
      <c r="R302" s="29" t="str">
        <f t="shared" si="68"/>
        <v/>
      </c>
      <c r="S302" s="36" t="str">
        <f t="shared" si="69"/>
        <v/>
      </c>
      <c r="T302" s="26" t="str">
        <f t="shared" si="70"/>
        <v/>
      </c>
      <c r="U302" s="39" t="str">
        <f ca="1">IF($G302="", "", COUNTIF($G$11:$G$1010, "&lt;"&amp;$G302)+1+COUNTIF($G$11:$G302, $G302)-1)</f>
        <v/>
      </c>
      <c r="X302" s="39" t="str">
        <f t="shared" ca="1" si="64"/>
        <v/>
      </c>
      <c r="Z302" s="29" t="str">
        <f>IF($R302="", "", DATE(YEAR(Calendar!$BA$5), MONTH($D302), DAY($D302)))</f>
        <v/>
      </c>
      <c r="AA302" s="36" t="str">
        <f t="shared" si="71"/>
        <v/>
      </c>
      <c r="AC302" s="39" t="str">
        <f>IF($Z302="", "", IF(COUNTIF($Z$11:$Z302, $Z302)&gt;5, "X", COUNTIF($Z$11:$Z302, $Z302)))</f>
        <v/>
      </c>
      <c r="AD302" s="39" t="str">
        <f t="shared" si="72"/>
        <v/>
      </c>
      <c r="AF302" s="29" t="str">
        <f t="shared" si="73"/>
        <v/>
      </c>
      <c r="AJ302" s="39" t="str">
        <f t="shared" si="74"/>
        <v/>
      </c>
    </row>
    <row r="303" spans="1:36" x14ac:dyDescent="0.25">
      <c r="A303" s="20"/>
      <c r="B303" s="251"/>
      <c r="C303" s="252"/>
      <c r="D303" s="253"/>
      <c r="E303" s="254"/>
      <c r="F303" s="20"/>
      <c r="G303" s="32" t="str">
        <f t="shared" ca="1" si="65"/>
        <v/>
      </c>
      <c r="H303" s="18" t="str">
        <f t="shared" si="66"/>
        <v/>
      </c>
      <c r="I303" s="20"/>
      <c r="J303" s="12">
        <v>300</v>
      </c>
      <c r="K303" s="15" t="str">
        <f t="shared" ca="1" si="60"/>
        <v/>
      </c>
      <c r="L303" s="90" t="str">
        <f t="shared" ca="1" si="61"/>
        <v/>
      </c>
      <c r="M303" s="43" t="str">
        <f t="shared" ca="1" si="62"/>
        <v/>
      </c>
      <c r="N303" s="18" t="str">
        <f t="shared" ca="1" si="63"/>
        <v/>
      </c>
      <c r="O303" s="20"/>
      <c r="Q303" s="39" t="str">
        <f t="shared" si="67"/>
        <v/>
      </c>
      <c r="R303" s="29" t="str">
        <f t="shared" si="68"/>
        <v/>
      </c>
      <c r="S303" s="36" t="str">
        <f t="shared" si="69"/>
        <v/>
      </c>
      <c r="T303" s="26" t="str">
        <f t="shared" si="70"/>
        <v/>
      </c>
      <c r="U303" s="39" t="str">
        <f ca="1">IF($G303="", "", COUNTIF($G$11:$G$1010, "&lt;"&amp;$G303)+1+COUNTIF($G$11:$G303, $G303)-1)</f>
        <v/>
      </c>
      <c r="X303" s="39" t="str">
        <f t="shared" ca="1" si="64"/>
        <v/>
      </c>
      <c r="Z303" s="29" t="str">
        <f>IF($R303="", "", DATE(YEAR(Calendar!$BA$5), MONTH($D303), DAY($D303)))</f>
        <v/>
      </c>
      <c r="AA303" s="36" t="str">
        <f t="shared" si="71"/>
        <v/>
      </c>
      <c r="AC303" s="39" t="str">
        <f>IF($Z303="", "", IF(COUNTIF($Z$11:$Z303, $Z303)&gt;5, "X", COUNTIF($Z$11:$Z303, $Z303)))</f>
        <v/>
      </c>
      <c r="AD303" s="39" t="str">
        <f t="shared" si="72"/>
        <v/>
      </c>
      <c r="AF303" s="29" t="str">
        <f t="shared" si="73"/>
        <v/>
      </c>
      <c r="AJ303" s="39" t="str">
        <f t="shared" si="74"/>
        <v/>
      </c>
    </row>
    <row r="304" spans="1:36" x14ac:dyDescent="0.25">
      <c r="A304" s="20"/>
      <c r="B304" s="251"/>
      <c r="C304" s="252"/>
      <c r="D304" s="253"/>
      <c r="E304" s="254"/>
      <c r="F304" s="20"/>
      <c r="G304" s="32" t="str">
        <f t="shared" ca="1" si="65"/>
        <v/>
      </c>
      <c r="H304" s="18" t="str">
        <f t="shared" si="66"/>
        <v/>
      </c>
      <c r="I304" s="20"/>
      <c r="J304" s="12">
        <v>301</v>
      </c>
      <c r="K304" s="15" t="str">
        <f t="shared" ca="1" si="60"/>
        <v/>
      </c>
      <c r="L304" s="90" t="str">
        <f t="shared" ca="1" si="61"/>
        <v/>
      </c>
      <c r="M304" s="43" t="str">
        <f t="shared" ca="1" si="62"/>
        <v/>
      </c>
      <c r="N304" s="18" t="str">
        <f t="shared" ca="1" si="63"/>
        <v/>
      </c>
      <c r="O304" s="20"/>
      <c r="Q304" s="39" t="str">
        <f t="shared" si="67"/>
        <v/>
      </c>
      <c r="R304" s="29" t="str">
        <f t="shared" si="68"/>
        <v/>
      </c>
      <c r="S304" s="36" t="str">
        <f t="shared" si="69"/>
        <v/>
      </c>
      <c r="T304" s="26" t="str">
        <f t="shared" si="70"/>
        <v/>
      </c>
      <c r="U304" s="39" t="str">
        <f ca="1">IF($G304="", "", COUNTIF($G$11:$G$1010, "&lt;"&amp;$G304)+1+COUNTIF($G$11:$G304, $G304)-1)</f>
        <v/>
      </c>
      <c r="X304" s="39" t="str">
        <f t="shared" ca="1" si="64"/>
        <v/>
      </c>
      <c r="Z304" s="29" t="str">
        <f>IF($R304="", "", DATE(YEAR(Calendar!$BA$5), MONTH($D304), DAY($D304)))</f>
        <v/>
      </c>
      <c r="AA304" s="36" t="str">
        <f t="shared" si="71"/>
        <v/>
      </c>
      <c r="AC304" s="39" t="str">
        <f>IF($Z304="", "", IF(COUNTIF($Z$11:$Z304, $Z304)&gt;5, "X", COUNTIF($Z$11:$Z304, $Z304)))</f>
        <v/>
      </c>
      <c r="AD304" s="39" t="str">
        <f t="shared" si="72"/>
        <v/>
      </c>
      <c r="AF304" s="29" t="str">
        <f t="shared" si="73"/>
        <v/>
      </c>
      <c r="AJ304" s="39" t="str">
        <f t="shared" si="74"/>
        <v/>
      </c>
    </row>
    <row r="305" spans="1:36" x14ac:dyDescent="0.25">
      <c r="A305" s="20"/>
      <c r="B305" s="251"/>
      <c r="C305" s="252"/>
      <c r="D305" s="253"/>
      <c r="E305" s="254"/>
      <c r="F305" s="20"/>
      <c r="G305" s="32" t="str">
        <f t="shared" ca="1" si="65"/>
        <v/>
      </c>
      <c r="H305" s="18" t="str">
        <f t="shared" si="66"/>
        <v/>
      </c>
      <c r="I305" s="20"/>
      <c r="J305" s="12">
        <v>302</v>
      </c>
      <c r="K305" s="15" t="str">
        <f t="shared" ca="1" si="60"/>
        <v/>
      </c>
      <c r="L305" s="90" t="str">
        <f t="shared" ca="1" si="61"/>
        <v/>
      </c>
      <c r="M305" s="43" t="str">
        <f t="shared" ca="1" si="62"/>
        <v/>
      </c>
      <c r="N305" s="18" t="str">
        <f t="shared" ca="1" si="63"/>
        <v/>
      </c>
      <c r="O305" s="20"/>
      <c r="Q305" s="39" t="str">
        <f t="shared" si="67"/>
        <v/>
      </c>
      <c r="R305" s="29" t="str">
        <f t="shared" si="68"/>
        <v/>
      </c>
      <c r="S305" s="36" t="str">
        <f t="shared" si="69"/>
        <v/>
      </c>
      <c r="T305" s="26" t="str">
        <f t="shared" si="70"/>
        <v/>
      </c>
      <c r="U305" s="39" t="str">
        <f ca="1">IF($G305="", "", COUNTIF($G$11:$G$1010, "&lt;"&amp;$G305)+1+COUNTIF($G$11:$G305, $G305)-1)</f>
        <v/>
      </c>
      <c r="X305" s="39" t="str">
        <f t="shared" ca="1" si="64"/>
        <v/>
      </c>
      <c r="Z305" s="29" t="str">
        <f>IF($R305="", "", DATE(YEAR(Calendar!$BA$5), MONTH($D305), DAY($D305)))</f>
        <v/>
      </c>
      <c r="AA305" s="36" t="str">
        <f t="shared" si="71"/>
        <v/>
      </c>
      <c r="AC305" s="39" t="str">
        <f>IF($Z305="", "", IF(COUNTIF($Z$11:$Z305, $Z305)&gt;5, "X", COUNTIF($Z$11:$Z305, $Z305)))</f>
        <v/>
      </c>
      <c r="AD305" s="39" t="str">
        <f t="shared" si="72"/>
        <v/>
      </c>
      <c r="AF305" s="29" t="str">
        <f t="shared" si="73"/>
        <v/>
      </c>
      <c r="AJ305" s="39" t="str">
        <f t="shared" si="74"/>
        <v/>
      </c>
    </row>
    <row r="306" spans="1:36" x14ac:dyDescent="0.25">
      <c r="A306" s="20"/>
      <c r="B306" s="251"/>
      <c r="C306" s="252"/>
      <c r="D306" s="253"/>
      <c r="E306" s="254"/>
      <c r="F306" s="20"/>
      <c r="G306" s="32" t="str">
        <f t="shared" ca="1" si="65"/>
        <v/>
      </c>
      <c r="H306" s="18" t="str">
        <f t="shared" si="66"/>
        <v/>
      </c>
      <c r="I306" s="20"/>
      <c r="J306" s="12">
        <v>303</v>
      </c>
      <c r="K306" s="15" t="str">
        <f t="shared" ca="1" si="60"/>
        <v/>
      </c>
      <c r="L306" s="90" t="str">
        <f t="shared" ca="1" si="61"/>
        <v/>
      </c>
      <c r="M306" s="43" t="str">
        <f t="shared" ca="1" si="62"/>
        <v/>
      </c>
      <c r="N306" s="18" t="str">
        <f t="shared" ca="1" si="63"/>
        <v/>
      </c>
      <c r="O306" s="20"/>
      <c r="Q306" s="39" t="str">
        <f t="shared" si="67"/>
        <v/>
      </c>
      <c r="R306" s="29" t="str">
        <f t="shared" si="68"/>
        <v/>
      </c>
      <c r="S306" s="36" t="str">
        <f t="shared" si="69"/>
        <v/>
      </c>
      <c r="T306" s="26" t="str">
        <f t="shared" si="70"/>
        <v/>
      </c>
      <c r="U306" s="39" t="str">
        <f ca="1">IF($G306="", "", COUNTIF($G$11:$G$1010, "&lt;"&amp;$G306)+1+COUNTIF($G$11:$G306, $G306)-1)</f>
        <v/>
      </c>
      <c r="X306" s="39" t="str">
        <f t="shared" ca="1" si="64"/>
        <v/>
      </c>
      <c r="Z306" s="29" t="str">
        <f>IF($R306="", "", DATE(YEAR(Calendar!$BA$5), MONTH($D306), DAY($D306)))</f>
        <v/>
      </c>
      <c r="AA306" s="36" t="str">
        <f t="shared" si="71"/>
        <v/>
      </c>
      <c r="AC306" s="39" t="str">
        <f>IF($Z306="", "", IF(COUNTIF($Z$11:$Z306, $Z306)&gt;5, "X", COUNTIF($Z$11:$Z306, $Z306)))</f>
        <v/>
      </c>
      <c r="AD306" s="39" t="str">
        <f t="shared" si="72"/>
        <v/>
      </c>
      <c r="AF306" s="29" t="str">
        <f t="shared" si="73"/>
        <v/>
      </c>
      <c r="AJ306" s="39" t="str">
        <f t="shared" si="74"/>
        <v/>
      </c>
    </row>
    <row r="307" spans="1:36" x14ac:dyDescent="0.25">
      <c r="A307" s="20"/>
      <c r="B307" s="251"/>
      <c r="C307" s="252"/>
      <c r="D307" s="253"/>
      <c r="E307" s="254"/>
      <c r="F307" s="20"/>
      <c r="G307" s="32" t="str">
        <f t="shared" ca="1" si="65"/>
        <v/>
      </c>
      <c r="H307" s="18" t="str">
        <f t="shared" si="66"/>
        <v/>
      </c>
      <c r="I307" s="20"/>
      <c r="J307" s="12">
        <v>304</v>
      </c>
      <c r="K307" s="15" t="str">
        <f t="shared" ca="1" si="60"/>
        <v/>
      </c>
      <c r="L307" s="90" t="str">
        <f t="shared" ca="1" si="61"/>
        <v/>
      </c>
      <c r="M307" s="43" t="str">
        <f t="shared" ca="1" si="62"/>
        <v/>
      </c>
      <c r="N307" s="18" t="str">
        <f t="shared" ca="1" si="63"/>
        <v/>
      </c>
      <c r="O307" s="20"/>
      <c r="Q307" s="39" t="str">
        <f t="shared" si="67"/>
        <v/>
      </c>
      <c r="R307" s="29" t="str">
        <f t="shared" si="68"/>
        <v/>
      </c>
      <c r="S307" s="36" t="str">
        <f t="shared" si="69"/>
        <v/>
      </c>
      <c r="T307" s="26" t="str">
        <f t="shared" si="70"/>
        <v/>
      </c>
      <c r="U307" s="39" t="str">
        <f ca="1">IF($G307="", "", COUNTIF($G$11:$G$1010, "&lt;"&amp;$G307)+1+COUNTIF($G$11:$G307, $G307)-1)</f>
        <v/>
      </c>
      <c r="X307" s="39" t="str">
        <f t="shared" ca="1" si="64"/>
        <v/>
      </c>
      <c r="Z307" s="29" t="str">
        <f>IF($R307="", "", DATE(YEAR(Calendar!$BA$5), MONTH($D307), DAY($D307)))</f>
        <v/>
      </c>
      <c r="AA307" s="36" t="str">
        <f t="shared" si="71"/>
        <v/>
      </c>
      <c r="AC307" s="39" t="str">
        <f>IF($Z307="", "", IF(COUNTIF($Z$11:$Z307, $Z307)&gt;5, "X", COUNTIF($Z$11:$Z307, $Z307)))</f>
        <v/>
      </c>
      <c r="AD307" s="39" t="str">
        <f t="shared" si="72"/>
        <v/>
      </c>
      <c r="AF307" s="29" t="str">
        <f t="shared" si="73"/>
        <v/>
      </c>
      <c r="AJ307" s="39" t="str">
        <f t="shared" si="74"/>
        <v/>
      </c>
    </row>
    <row r="308" spans="1:36" x14ac:dyDescent="0.25">
      <c r="A308" s="20"/>
      <c r="B308" s="251"/>
      <c r="C308" s="252"/>
      <c r="D308" s="253"/>
      <c r="E308" s="254"/>
      <c r="F308" s="20"/>
      <c r="G308" s="32" t="str">
        <f t="shared" ca="1" si="65"/>
        <v/>
      </c>
      <c r="H308" s="18" t="str">
        <f t="shared" si="66"/>
        <v/>
      </c>
      <c r="I308" s="20"/>
      <c r="J308" s="12">
        <v>305</v>
      </c>
      <c r="K308" s="15" t="str">
        <f t="shared" ca="1" si="60"/>
        <v/>
      </c>
      <c r="L308" s="90" t="str">
        <f t="shared" ca="1" si="61"/>
        <v/>
      </c>
      <c r="M308" s="43" t="str">
        <f t="shared" ca="1" si="62"/>
        <v/>
      </c>
      <c r="N308" s="18" t="str">
        <f t="shared" ca="1" si="63"/>
        <v/>
      </c>
      <c r="O308" s="20"/>
      <c r="Q308" s="39" t="str">
        <f t="shared" si="67"/>
        <v/>
      </c>
      <c r="R308" s="29" t="str">
        <f t="shared" si="68"/>
        <v/>
      </c>
      <c r="S308" s="36" t="str">
        <f t="shared" si="69"/>
        <v/>
      </c>
      <c r="T308" s="26" t="str">
        <f t="shared" si="70"/>
        <v/>
      </c>
      <c r="U308" s="39" t="str">
        <f ca="1">IF($G308="", "", COUNTIF($G$11:$G$1010, "&lt;"&amp;$G308)+1+COUNTIF($G$11:$G308, $G308)-1)</f>
        <v/>
      </c>
      <c r="X308" s="39" t="str">
        <f t="shared" ca="1" si="64"/>
        <v/>
      </c>
      <c r="Z308" s="29" t="str">
        <f>IF($R308="", "", DATE(YEAR(Calendar!$BA$5), MONTH($D308), DAY($D308)))</f>
        <v/>
      </c>
      <c r="AA308" s="36" t="str">
        <f t="shared" si="71"/>
        <v/>
      </c>
      <c r="AC308" s="39" t="str">
        <f>IF($Z308="", "", IF(COUNTIF($Z$11:$Z308, $Z308)&gt;5, "X", COUNTIF($Z$11:$Z308, $Z308)))</f>
        <v/>
      </c>
      <c r="AD308" s="39" t="str">
        <f t="shared" si="72"/>
        <v/>
      </c>
      <c r="AF308" s="29" t="str">
        <f t="shared" si="73"/>
        <v/>
      </c>
      <c r="AJ308" s="39" t="str">
        <f t="shared" si="74"/>
        <v/>
      </c>
    </row>
    <row r="309" spans="1:36" x14ac:dyDescent="0.25">
      <c r="A309" s="20"/>
      <c r="B309" s="251"/>
      <c r="C309" s="252"/>
      <c r="D309" s="253"/>
      <c r="E309" s="254"/>
      <c r="F309" s="20"/>
      <c r="G309" s="32" t="str">
        <f t="shared" ca="1" si="65"/>
        <v/>
      </c>
      <c r="H309" s="18" t="str">
        <f t="shared" si="66"/>
        <v/>
      </c>
      <c r="I309" s="20"/>
      <c r="J309" s="12">
        <v>306</v>
      </c>
      <c r="K309" s="15" t="str">
        <f t="shared" ca="1" si="60"/>
        <v/>
      </c>
      <c r="L309" s="90" t="str">
        <f t="shared" ca="1" si="61"/>
        <v/>
      </c>
      <c r="M309" s="43" t="str">
        <f t="shared" ca="1" si="62"/>
        <v/>
      </c>
      <c r="N309" s="18" t="str">
        <f t="shared" ca="1" si="63"/>
        <v/>
      </c>
      <c r="O309" s="20"/>
      <c r="Q309" s="39" t="str">
        <f t="shared" si="67"/>
        <v/>
      </c>
      <c r="R309" s="29" t="str">
        <f t="shared" si="68"/>
        <v/>
      </c>
      <c r="S309" s="36" t="str">
        <f t="shared" si="69"/>
        <v/>
      </c>
      <c r="T309" s="26" t="str">
        <f t="shared" si="70"/>
        <v/>
      </c>
      <c r="U309" s="39" t="str">
        <f ca="1">IF($G309="", "", COUNTIF($G$11:$G$1010, "&lt;"&amp;$G309)+1+COUNTIF($G$11:$G309, $G309)-1)</f>
        <v/>
      </c>
      <c r="X309" s="39" t="str">
        <f t="shared" ca="1" si="64"/>
        <v/>
      </c>
      <c r="Z309" s="29" t="str">
        <f>IF($R309="", "", DATE(YEAR(Calendar!$BA$5), MONTH($D309), DAY($D309)))</f>
        <v/>
      </c>
      <c r="AA309" s="36" t="str">
        <f t="shared" si="71"/>
        <v/>
      </c>
      <c r="AC309" s="39" t="str">
        <f>IF($Z309="", "", IF(COUNTIF($Z$11:$Z309, $Z309)&gt;5, "X", COUNTIF($Z$11:$Z309, $Z309)))</f>
        <v/>
      </c>
      <c r="AD309" s="39" t="str">
        <f t="shared" si="72"/>
        <v/>
      </c>
      <c r="AF309" s="29" t="str">
        <f t="shared" si="73"/>
        <v/>
      </c>
      <c r="AJ309" s="39" t="str">
        <f t="shared" si="74"/>
        <v/>
      </c>
    </row>
    <row r="310" spans="1:36" x14ac:dyDescent="0.25">
      <c r="A310" s="20"/>
      <c r="B310" s="251"/>
      <c r="C310" s="252"/>
      <c r="D310" s="253"/>
      <c r="E310" s="254"/>
      <c r="F310" s="20"/>
      <c r="G310" s="32" t="str">
        <f t="shared" ca="1" si="65"/>
        <v/>
      </c>
      <c r="H310" s="18" t="str">
        <f t="shared" si="66"/>
        <v/>
      </c>
      <c r="I310" s="20"/>
      <c r="J310" s="12">
        <v>307</v>
      </c>
      <c r="K310" s="15" t="str">
        <f t="shared" ca="1" si="60"/>
        <v/>
      </c>
      <c r="L310" s="90" t="str">
        <f t="shared" ca="1" si="61"/>
        <v/>
      </c>
      <c r="M310" s="43" t="str">
        <f t="shared" ca="1" si="62"/>
        <v/>
      </c>
      <c r="N310" s="18" t="str">
        <f t="shared" ca="1" si="63"/>
        <v/>
      </c>
      <c r="O310" s="20"/>
      <c r="Q310" s="39" t="str">
        <f t="shared" si="67"/>
        <v/>
      </c>
      <c r="R310" s="29" t="str">
        <f t="shared" si="68"/>
        <v/>
      </c>
      <c r="S310" s="36" t="str">
        <f t="shared" si="69"/>
        <v/>
      </c>
      <c r="T310" s="26" t="str">
        <f t="shared" si="70"/>
        <v/>
      </c>
      <c r="U310" s="39" t="str">
        <f ca="1">IF($G310="", "", COUNTIF($G$11:$G$1010, "&lt;"&amp;$G310)+1+COUNTIF($G$11:$G310, $G310)-1)</f>
        <v/>
      </c>
      <c r="X310" s="39" t="str">
        <f t="shared" ca="1" si="64"/>
        <v/>
      </c>
      <c r="Z310" s="29" t="str">
        <f>IF($R310="", "", DATE(YEAR(Calendar!$BA$5), MONTH($D310), DAY($D310)))</f>
        <v/>
      </c>
      <c r="AA310" s="36" t="str">
        <f t="shared" si="71"/>
        <v/>
      </c>
      <c r="AC310" s="39" t="str">
        <f>IF($Z310="", "", IF(COUNTIF($Z$11:$Z310, $Z310)&gt;5, "X", COUNTIF($Z$11:$Z310, $Z310)))</f>
        <v/>
      </c>
      <c r="AD310" s="39" t="str">
        <f t="shared" si="72"/>
        <v/>
      </c>
      <c r="AF310" s="29" t="str">
        <f t="shared" si="73"/>
        <v/>
      </c>
      <c r="AJ310" s="39" t="str">
        <f t="shared" si="74"/>
        <v/>
      </c>
    </row>
    <row r="311" spans="1:36" x14ac:dyDescent="0.25">
      <c r="A311" s="20"/>
      <c r="B311" s="251"/>
      <c r="C311" s="252"/>
      <c r="D311" s="253"/>
      <c r="E311" s="254"/>
      <c r="F311" s="20"/>
      <c r="G311" s="32" t="str">
        <f t="shared" ca="1" si="65"/>
        <v/>
      </c>
      <c r="H311" s="18" t="str">
        <f t="shared" si="66"/>
        <v/>
      </c>
      <c r="I311" s="20"/>
      <c r="J311" s="12">
        <v>308</v>
      </c>
      <c r="K311" s="15" t="str">
        <f t="shared" ca="1" si="60"/>
        <v/>
      </c>
      <c r="L311" s="90" t="str">
        <f t="shared" ca="1" si="61"/>
        <v/>
      </c>
      <c r="M311" s="43" t="str">
        <f t="shared" ca="1" si="62"/>
        <v/>
      </c>
      <c r="N311" s="18" t="str">
        <f t="shared" ca="1" si="63"/>
        <v/>
      </c>
      <c r="O311" s="20"/>
      <c r="Q311" s="39" t="str">
        <f t="shared" si="67"/>
        <v/>
      </c>
      <c r="R311" s="29" t="str">
        <f t="shared" si="68"/>
        <v/>
      </c>
      <c r="S311" s="36" t="str">
        <f t="shared" si="69"/>
        <v/>
      </c>
      <c r="T311" s="26" t="str">
        <f t="shared" si="70"/>
        <v/>
      </c>
      <c r="U311" s="39" t="str">
        <f ca="1">IF($G311="", "", COUNTIF($G$11:$G$1010, "&lt;"&amp;$G311)+1+COUNTIF($G$11:$G311, $G311)-1)</f>
        <v/>
      </c>
      <c r="X311" s="39" t="str">
        <f t="shared" ca="1" si="64"/>
        <v/>
      </c>
      <c r="Z311" s="29" t="str">
        <f>IF($R311="", "", DATE(YEAR(Calendar!$BA$5), MONTH($D311), DAY($D311)))</f>
        <v/>
      </c>
      <c r="AA311" s="36" t="str">
        <f t="shared" si="71"/>
        <v/>
      </c>
      <c r="AC311" s="39" t="str">
        <f>IF($Z311="", "", IF(COUNTIF($Z$11:$Z311, $Z311)&gt;5, "X", COUNTIF($Z$11:$Z311, $Z311)))</f>
        <v/>
      </c>
      <c r="AD311" s="39" t="str">
        <f t="shared" si="72"/>
        <v/>
      </c>
      <c r="AF311" s="29" t="str">
        <f t="shared" si="73"/>
        <v/>
      </c>
      <c r="AJ311" s="39" t="str">
        <f t="shared" si="74"/>
        <v/>
      </c>
    </row>
    <row r="312" spans="1:36" x14ac:dyDescent="0.25">
      <c r="A312" s="20"/>
      <c r="B312" s="251"/>
      <c r="C312" s="252"/>
      <c r="D312" s="253"/>
      <c r="E312" s="254"/>
      <c r="F312" s="20"/>
      <c r="G312" s="32" t="str">
        <f t="shared" ca="1" si="65"/>
        <v/>
      </c>
      <c r="H312" s="18" t="str">
        <f t="shared" si="66"/>
        <v/>
      </c>
      <c r="I312" s="20"/>
      <c r="J312" s="12">
        <v>309</v>
      </c>
      <c r="K312" s="15" t="str">
        <f t="shared" ca="1" si="60"/>
        <v/>
      </c>
      <c r="L312" s="90" t="str">
        <f t="shared" ca="1" si="61"/>
        <v/>
      </c>
      <c r="M312" s="43" t="str">
        <f t="shared" ca="1" si="62"/>
        <v/>
      </c>
      <c r="N312" s="18" t="str">
        <f t="shared" ca="1" si="63"/>
        <v/>
      </c>
      <c r="O312" s="20"/>
      <c r="Q312" s="39" t="str">
        <f t="shared" si="67"/>
        <v/>
      </c>
      <c r="R312" s="29" t="str">
        <f t="shared" si="68"/>
        <v/>
      </c>
      <c r="S312" s="36" t="str">
        <f t="shared" si="69"/>
        <v/>
      </c>
      <c r="T312" s="26" t="str">
        <f t="shared" si="70"/>
        <v/>
      </c>
      <c r="U312" s="39" t="str">
        <f ca="1">IF($G312="", "", COUNTIF($G$11:$G$1010, "&lt;"&amp;$G312)+1+COUNTIF($G$11:$G312, $G312)-1)</f>
        <v/>
      </c>
      <c r="X312" s="39" t="str">
        <f t="shared" ca="1" si="64"/>
        <v/>
      </c>
      <c r="Z312" s="29" t="str">
        <f>IF($R312="", "", DATE(YEAR(Calendar!$BA$5), MONTH($D312), DAY($D312)))</f>
        <v/>
      </c>
      <c r="AA312" s="36" t="str">
        <f t="shared" si="71"/>
        <v/>
      </c>
      <c r="AC312" s="39" t="str">
        <f>IF($Z312="", "", IF(COUNTIF($Z$11:$Z312, $Z312)&gt;5, "X", COUNTIF($Z$11:$Z312, $Z312)))</f>
        <v/>
      </c>
      <c r="AD312" s="39" t="str">
        <f t="shared" si="72"/>
        <v/>
      </c>
      <c r="AF312" s="29" t="str">
        <f t="shared" si="73"/>
        <v/>
      </c>
      <c r="AJ312" s="39" t="str">
        <f t="shared" si="74"/>
        <v/>
      </c>
    </row>
    <row r="313" spans="1:36" x14ac:dyDescent="0.25">
      <c r="A313" s="20"/>
      <c r="B313" s="251"/>
      <c r="C313" s="252"/>
      <c r="D313" s="253"/>
      <c r="E313" s="254"/>
      <c r="F313" s="20"/>
      <c r="G313" s="32" t="str">
        <f t="shared" ca="1" si="65"/>
        <v/>
      </c>
      <c r="H313" s="18" t="str">
        <f t="shared" si="66"/>
        <v/>
      </c>
      <c r="I313" s="20"/>
      <c r="J313" s="12">
        <v>310</v>
      </c>
      <c r="K313" s="15" t="str">
        <f t="shared" ca="1" si="60"/>
        <v/>
      </c>
      <c r="L313" s="90" t="str">
        <f t="shared" ca="1" si="61"/>
        <v/>
      </c>
      <c r="M313" s="43" t="str">
        <f t="shared" ca="1" si="62"/>
        <v/>
      </c>
      <c r="N313" s="18" t="str">
        <f t="shared" ca="1" si="63"/>
        <v/>
      </c>
      <c r="O313" s="20"/>
      <c r="Q313" s="39" t="str">
        <f t="shared" si="67"/>
        <v/>
      </c>
      <c r="R313" s="29" t="str">
        <f t="shared" si="68"/>
        <v/>
      </c>
      <c r="S313" s="36" t="str">
        <f t="shared" si="69"/>
        <v/>
      </c>
      <c r="T313" s="26" t="str">
        <f t="shared" si="70"/>
        <v/>
      </c>
      <c r="U313" s="39" t="str">
        <f ca="1">IF($G313="", "", COUNTIF($G$11:$G$1010, "&lt;"&amp;$G313)+1+COUNTIF($G$11:$G313, $G313)-1)</f>
        <v/>
      </c>
      <c r="X313" s="39" t="str">
        <f t="shared" ca="1" si="64"/>
        <v/>
      </c>
      <c r="Z313" s="29" t="str">
        <f>IF($R313="", "", DATE(YEAR(Calendar!$BA$5), MONTH($D313), DAY($D313)))</f>
        <v/>
      </c>
      <c r="AA313" s="36" t="str">
        <f t="shared" si="71"/>
        <v/>
      </c>
      <c r="AC313" s="39" t="str">
        <f>IF($Z313="", "", IF(COUNTIF($Z$11:$Z313, $Z313)&gt;5, "X", COUNTIF($Z$11:$Z313, $Z313)))</f>
        <v/>
      </c>
      <c r="AD313" s="39" t="str">
        <f t="shared" si="72"/>
        <v/>
      </c>
      <c r="AF313" s="29" t="str">
        <f t="shared" si="73"/>
        <v/>
      </c>
      <c r="AJ313" s="39" t="str">
        <f t="shared" si="74"/>
        <v/>
      </c>
    </row>
    <row r="314" spans="1:36" x14ac:dyDescent="0.25">
      <c r="A314" s="20"/>
      <c r="B314" s="251"/>
      <c r="C314" s="252"/>
      <c r="D314" s="253"/>
      <c r="E314" s="254"/>
      <c r="F314" s="20"/>
      <c r="G314" s="32" t="str">
        <f t="shared" ca="1" si="65"/>
        <v/>
      </c>
      <c r="H314" s="18" t="str">
        <f t="shared" si="66"/>
        <v/>
      </c>
      <c r="I314" s="20"/>
      <c r="J314" s="12">
        <v>311</v>
      </c>
      <c r="K314" s="15" t="str">
        <f t="shared" ca="1" si="60"/>
        <v/>
      </c>
      <c r="L314" s="90" t="str">
        <f t="shared" ca="1" si="61"/>
        <v/>
      </c>
      <c r="M314" s="43" t="str">
        <f t="shared" ca="1" si="62"/>
        <v/>
      </c>
      <c r="N314" s="18" t="str">
        <f t="shared" ca="1" si="63"/>
        <v/>
      </c>
      <c r="O314" s="20"/>
      <c r="Q314" s="39" t="str">
        <f t="shared" si="67"/>
        <v/>
      </c>
      <c r="R314" s="29" t="str">
        <f t="shared" si="68"/>
        <v/>
      </c>
      <c r="S314" s="36" t="str">
        <f t="shared" si="69"/>
        <v/>
      </c>
      <c r="T314" s="26" t="str">
        <f t="shared" si="70"/>
        <v/>
      </c>
      <c r="U314" s="39" t="str">
        <f ca="1">IF($G314="", "", COUNTIF($G$11:$G$1010, "&lt;"&amp;$G314)+1+COUNTIF($G$11:$G314, $G314)-1)</f>
        <v/>
      </c>
      <c r="X314" s="39" t="str">
        <f t="shared" ca="1" si="64"/>
        <v/>
      </c>
      <c r="Z314" s="29" t="str">
        <f>IF($R314="", "", DATE(YEAR(Calendar!$BA$5), MONTH($D314), DAY($D314)))</f>
        <v/>
      </c>
      <c r="AA314" s="36" t="str">
        <f t="shared" si="71"/>
        <v/>
      </c>
      <c r="AC314" s="39" t="str">
        <f>IF($Z314="", "", IF(COUNTIF($Z$11:$Z314, $Z314)&gt;5, "X", COUNTIF($Z$11:$Z314, $Z314)))</f>
        <v/>
      </c>
      <c r="AD314" s="39" t="str">
        <f t="shared" si="72"/>
        <v/>
      </c>
      <c r="AF314" s="29" t="str">
        <f t="shared" si="73"/>
        <v/>
      </c>
      <c r="AJ314" s="39" t="str">
        <f t="shared" si="74"/>
        <v/>
      </c>
    </row>
    <row r="315" spans="1:36" x14ac:dyDescent="0.25">
      <c r="A315" s="20"/>
      <c r="B315" s="251"/>
      <c r="C315" s="252"/>
      <c r="D315" s="253"/>
      <c r="E315" s="254"/>
      <c r="F315" s="20"/>
      <c r="G315" s="32" t="str">
        <f t="shared" ca="1" si="65"/>
        <v/>
      </c>
      <c r="H315" s="18" t="str">
        <f t="shared" si="66"/>
        <v/>
      </c>
      <c r="I315" s="20"/>
      <c r="J315" s="12">
        <v>312</v>
      </c>
      <c r="K315" s="15" t="str">
        <f t="shared" ca="1" si="60"/>
        <v/>
      </c>
      <c r="L315" s="90" t="str">
        <f t="shared" ca="1" si="61"/>
        <v/>
      </c>
      <c r="M315" s="43" t="str">
        <f t="shared" ca="1" si="62"/>
        <v/>
      </c>
      <c r="N315" s="18" t="str">
        <f t="shared" ca="1" si="63"/>
        <v/>
      </c>
      <c r="O315" s="20"/>
      <c r="Q315" s="39" t="str">
        <f t="shared" si="67"/>
        <v/>
      </c>
      <c r="R315" s="29" t="str">
        <f t="shared" si="68"/>
        <v/>
      </c>
      <c r="S315" s="36" t="str">
        <f t="shared" si="69"/>
        <v/>
      </c>
      <c r="T315" s="26" t="str">
        <f t="shared" si="70"/>
        <v/>
      </c>
      <c r="U315" s="39" t="str">
        <f ca="1">IF($G315="", "", COUNTIF($G$11:$G$1010, "&lt;"&amp;$G315)+1+COUNTIF($G$11:$G315, $G315)-1)</f>
        <v/>
      </c>
      <c r="X315" s="39" t="str">
        <f t="shared" ca="1" si="64"/>
        <v/>
      </c>
      <c r="Z315" s="29" t="str">
        <f>IF($R315="", "", DATE(YEAR(Calendar!$BA$5), MONTH($D315), DAY($D315)))</f>
        <v/>
      </c>
      <c r="AA315" s="36" t="str">
        <f t="shared" si="71"/>
        <v/>
      </c>
      <c r="AC315" s="39" t="str">
        <f>IF($Z315="", "", IF(COUNTIF($Z$11:$Z315, $Z315)&gt;5, "X", COUNTIF($Z$11:$Z315, $Z315)))</f>
        <v/>
      </c>
      <c r="AD315" s="39" t="str">
        <f t="shared" si="72"/>
        <v/>
      </c>
      <c r="AF315" s="29" t="str">
        <f t="shared" si="73"/>
        <v/>
      </c>
      <c r="AJ315" s="39" t="str">
        <f t="shared" si="74"/>
        <v/>
      </c>
    </row>
    <row r="316" spans="1:36" x14ac:dyDescent="0.25">
      <c r="A316" s="20"/>
      <c r="B316" s="251"/>
      <c r="C316" s="252"/>
      <c r="D316" s="253"/>
      <c r="E316" s="254"/>
      <c r="F316" s="20"/>
      <c r="G316" s="32" t="str">
        <f t="shared" ca="1" si="65"/>
        <v/>
      </c>
      <c r="H316" s="18" t="str">
        <f t="shared" si="66"/>
        <v/>
      </c>
      <c r="I316" s="20"/>
      <c r="J316" s="12">
        <v>313</v>
      </c>
      <c r="K316" s="15" t="str">
        <f t="shared" ca="1" si="60"/>
        <v/>
      </c>
      <c r="L316" s="90" t="str">
        <f t="shared" ca="1" si="61"/>
        <v/>
      </c>
      <c r="M316" s="43" t="str">
        <f t="shared" ca="1" si="62"/>
        <v/>
      </c>
      <c r="N316" s="18" t="str">
        <f t="shared" ca="1" si="63"/>
        <v/>
      </c>
      <c r="O316" s="20"/>
      <c r="Q316" s="39" t="str">
        <f t="shared" si="67"/>
        <v/>
      </c>
      <c r="R316" s="29" t="str">
        <f t="shared" si="68"/>
        <v/>
      </c>
      <c r="S316" s="36" t="str">
        <f t="shared" si="69"/>
        <v/>
      </c>
      <c r="T316" s="26" t="str">
        <f t="shared" si="70"/>
        <v/>
      </c>
      <c r="U316" s="39" t="str">
        <f ca="1">IF($G316="", "", COUNTIF($G$11:$G$1010, "&lt;"&amp;$G316)+1+COUNTIF($G$11:$G316, $G316)-1)</f>
        <v/>
      </c>
      <c r="X316" s="39" t="str">
        <f t="shared" ca="1" si="64"/>
        <v/>
      </c>
      <c r="Z316" s="29" t="str">
        <f>IF($R316="", "", DATE(YEAR(Calendar!$BA$5), MONTH($D316), DAY($D316)))</f>
        <v/>
      </c>
      <c r="AA316" s="36" t="str">
        <f t="shared" si="71"/>
        <v/>
      </c>
      <c r="AC316" s="39" t="str">
        <f>IF($Z316="", "", IF(COUNTIF($Z$11:$Z316, $Z316)&gt;5, "X", COUNTIF($Z$11:$Z316, $Z316)))</f>
        <v/>
      </c>
      <c r="AD316" s="39" t="str">
        <f t="shared" si="72"/>
        <v/>
      </c>
      <c r="AF316" s="29" t="str">
        <f t="shared" si="73"/>
        <v/>
      </c>
      <c r="AJ316" s="39" t="str">
        <f t="shared" si="74"/>
        <v/>
      </c>
    </row>
    <row r="317" spans="1:36" x14ac:dyDescent="0.25">
      <c r="A317" s="20"/>
      <c r="B317" s="251"/>
      <c r="C317" s="252"/>
      <c r="D317" s="253"/>
      <c r="E317" s="254"/>
      <c r="F317" s="20"/>
      <c r="G317" s="32" t="str">
        <f t="shared" ca="1" si="65"/>
        <v/>
      </c>
      <c r="H317" s="18" t="str">
        <f t="shared" si="66"/>
        <v/>
      </c>
      <c r="I317" s="20"/>
      <c r="J317" s="12">
        <v>314</v>
      </c>
      <c r="K317" s="15" t="str">
        <f t="shared" ca="1" si="60"/>
        <v/>
      </c>
      <c r="L317" s="90" t="str">
        <f t="shared" ca="1" si="61"/>
        <v/>
      </c>
      <c r="M317" s="43" t="str">
        <f t="shared" ca="1" si="62"/>
        <v/>
      </c>
      <c r="N317" s="18" t="str">
        <f t="shared" ca="1" si="63"/>
        <v/>
      </c>
      <c r="O317" s="20"/>
      <c r="Q317" s="39" t="str">
        <f t="shared" si="67"/>
        <v/>
      </c>
      <c r="R317" s="29" t="str">
        <f t="shared" si="68"/>
        <v/>
      </c>
      <c r="S317" s="36" t="str">
        <f t="shared" si="69"/>
        <v/>
      </c>
      <c r="T317" s="26" t="str">
        <f t="shared" si="70"/>
        <v/>
      </c>
      <c r="U317" s="39" t="str">
        <f ca="1">IF($G317="", "", COUNTIF($G$11:$G$1010, "&lt;"&amp;$G317)+1+COUNTIF($G$11:$G317, $G317)-1)</f>
        <v/>
      </c>
      <c r="X317" s="39" t="str">
        <f t="shared" ca="1" si="64"/>
        <v/>
      </c>
      <c r="Z317" s="29" t="str">
        <f>IF($R317="", "", DATE(YEAR(Calendar!$BA$5), MONTH($D317), DAY($D317)))</f>
        <v/>
      </c>
      <c r="AA317" s="36" t="str">
        <f t="shared" si="71"/>
        <v/>
      </c>
      <c r="AC317" s="39" t="str">
        <f>IF($Z317="", "", IF(COUNTIF($Z$11:$Z317, $Z317)&gt;5, "X", COUNTIF($Z$11:$Z317, $Z317)))</f>
        <v/>
      </c>
      <c r="AD317" s="39" t="str">
        <f t="shared" si="72"/>
        <v/>
      </c>
      <c r="AF317" s="29" t="str">
        <f t="shared" si="73"/>
        <v/>
      </c>
      <c r="AJ317" s="39" t="str">
        <f t="shared" si="74"/>
        <v/>
      </c>
    </row>
    <row r="318" spans="1:36" x14ac:dyDescent="0.25">
      <c r="A318" s="20"/>
      <c r="B318" s="251"/>
      <c r="C318" s="252"/>
      <c r="D318" s="253"/>
      <c r="E318" s="254"/>
      <c r="F318" s="20"/>
      <c r="G318" s="32" t="str">
        <f t="shared" ca="1" si="65"/>
        <v/>
      </c>
      <c r="H318" s="18" t="str">
        <f t="shared" si="66"/>
        <v/>
      </c>
      <c r="I318" s="20"/>
      <c r="J318" s="12">
        <v>315</v>
      </c>
      <c r="K318" s="15" t="str">
        <f t="shared" ca="1" si="60"/>
        <v/>
      </c>
      <c r="L318" s="90" t="str">
        <f t="shared" ca="1" si="61"/>
        <v/>
      </c>
      <c r="M318" s="43" t="str">
        <f t="shared" ca="1" si="62"/>
        <v/>
      </c>
      <c r="N318" s="18" t="str">
        <f t="shared" ca="1" si="63"/>
        <v/>
      </c>
      <c r="O318" s="20"/>
      <c r="Q318" s="39" t="str">
        <f t="shared" si="67"/>
        <v/>
      </c>
      <c r="R318" s="29" t="str">
        <f t="shared" si="68"/>
        <v/>
      </c>
      <c r="S318" s="36" t="str">
        <f t="shared" si="69"/>
        <v/>
      </c>
      <c r="T318" s="26" t="str">
        <f t="shared" si="70"/>
        <v/>
      </c>
      <c r="U318" s="39" t="str">
        <f ca="1">IF($G318="", "", COUNTIF($G$11:$G$1010, "&lt;"&amp;$G318)+1+COUNTIF($G$11:$G318, $G318)-1)</f>
        <v/>
      </c>
      <c r="X318" s="39" t="str">
        <f t="shared" ca="1" si="64"/>
        <v/>
      </c>
      <c r="Z318" s="29" t="str">
        <f>IF($R318="", "", DATE(YEAR(Calendar!$BA$5), MONTH($D318), DAY($D318)))</f>
        <v/>
      </c>
      <c r="AA318" s="36" t="str">
        <f t="shared" si="71"/>
        <v/>
      </c>
      <c r="AC318" s="39" t="str">
        <f>IF($Z318="", "", IF(COUNTIF($Z$11:$Z318, $Z318)&gt;5, "X", COUNTIF($Z$11:$Z318, $Z318)))</f>
        <v/>
      </c>
      <c r="AD318" s="39" t="str">
        <f t="shared" si="72"/>
        <v/>
      </c>
      <c r="AF318" s="29" t="str">
        <f t="shared" si="73"/>
        <v/>
      </c>
      <c r="AJ318" s="39" t="str">
        <f t="shared" si="74"/>
        <v/>
      </c>
    </row>
    <row r="319" spans="1:36" x14ac:dyDescent="0.25">
      <c r="A319" s="20"/>
      <c r="B319" s="251"/>
      <c r="C319" s="252"/>
      <c r="D319" s="253"/>
      <c r="E319" s="254"/>
      <c r="F319" s="20"/>
      <c r="G319" s="32" t="str">
        <f t="shared" ca="1" si="65"/>
        <v/>
      </c>
      <c r="H319" s="18" t="str">
        <f t="shared" si="66"/>
        <v/>
      </c>
      <c r="I319" s="20"/>
      <c r="J319" s="12">
        <v>316</v>
      </c>
      <c r="K319" s="15" t="str">
        <f t="shared" ca="1" si="60"/>
        <v/>
      </c>
      <c r="L319" s="90" t="str">
        <f t="shared" ca="1" si="61"/>
        <v/>
      </c>
      <c r="M319" s="43" t="str">
        <f t="shared" ca="1" si="62"/>
        <v/>
      </c>
      <c r="N319" s="18" t="str">
        <f t="shared" ca="1" si="63"/>
        <v/>
      </c>
      <c r="O319" s="20"/>
      <c r="Q319" s="39" t="str">
        <f t="shared" si="67"/>
        <v/>
      </c>
      <c r="R319" s="29" t="str">
        <f t="shared" si="68"/>
        <v/>
      </c>
      <c r="S319" s="36" t="str">
        <f t="shared" si="69"/>
        <v/>
      </c>
      <c r="T319" s="26" t="str">
        <f t="shared" si="70"/>
        <v/>
      </c>
      <c r="U319" s="39" t="str">
        <f ca="1">IF($G319="", "", COUNTIF($G$11:$G$1010, "&lt;"&amp;$G319)+1+COUNTIF($G$11:$G319, $G319)-1)</f>
        <v/>
      </c>
      <c r="X319" s="39" t="str">
        <f t="shared" ca="1" si="64"/>
        <v/>
      </c>
      <c r="Z319" s="29" t="str">
        <f>IF($R319="", "", DATE(YEAR(Calendar!$BA$5), MONTH($D319), DAY($D319)))</f>
        <v/>
      </c>
      <c r="AA319" s="36" t="str">
        <f t="shared" si="71"/>
        <v/>
      </c>
      <c r="AC319" s="39" t="str">
        <f>IF($Z319="", "", IF(COUNTIF($Z$11:$Z319, $Z319)&gt;5, "X", COUNTIF($Z$11:$Z319, $Z319)))</f>
        <v/>
      </c>
      <c r="AD319" s="39" t="str">
        <f t="shared" si="72"/>
        <v/>
      </c>
      <c r="AF319" s="29" t="str">
        <f t="shared" si="73"/>
        <v/>
      </c>
      <c r="AJ319" s="39" t="str">
        <f t="shared" si="74"/>
        <v/>
      </c>
    </row>
    <row r="320" spans="1:36" x14ac:dyDescent="0.25">
      <c r="A320" s="20"/>
      <c r="B320" s="251"/>
      <c r="C320" s="252"/>
      <c r="D320" s="253"/>
      <c r="E320" s="254"/>
      <c r="F320" s="20"/>
      <c r="G320" s="32" t="str">
        <f t="shared" ca="1" si="65"/>
        <v/>
      </c>
      <c r="H320" s="18" t="str">
        <f t="shared" si="66"/>
        <v/>
      </c>
      <c r="I320" s="20"/>
      <c r="J320" s="12">
        <v>317</v>
      </c>
      <c r="K320" s="15" t="str">
        <f t="shared" ca="1" si="60"/>
        <v/>
      </c>
      <c r="L320" s="90" t="str">
        <f t="shared" ca="1" si="61"/>
        <v/>
      </c>
      <c r="M320" s="43" t="str">
        <f t="shared" ca="1" si="62"/>
        <v/>
      </c>
      <c r="N320" s="18" t="str">
        <f t="shared" ca="1" si="63"/>
        <v/>
      </c>
      <c r="O320" s="20"/>
      <c r="Q320" s="39" t="str">
        <f t="shared" si="67"/>
        <v/>
      </c>
      <c r="R320" s="29" t="str">
        <f t="shared" si="68"/>
        <v/>
      </c>
      <c r="S320" s="36" t="str">
        <f t="shared" si="69"/>
        <v/>
      </c>
      <c r="T320" s="26" t="str">
        <f t="shared" si="70"/>
        <v/>
      </c>
      <c r="U320" s="39" t="str">
        <f ca="1">IF($G320="", "", COUNTIF($G$11:$G$1010, "&lt;"&amp;$G320)+1+COUNTIF($G$11:$G320, $G320)-1)</f>
        <v/>
      </c>
      <c r="X320" s="39" t="str">
        <f t="shared" ca="1" si="64"/>
        <v/>
      </c>
      <c r="Z320" s="29" t="str">
        <f>IF($R320="", "", DATE(YEAR(Calendar!$BA$5), MONTH($D320), DAY($D320)))</f>
        <v/>
      </c>
      <c r="AA320" s="36" t="str">
        <f t="shared" si="71"/>
        <v/>
      </c>
      <c r="AC320" s="39" t="str">
        <f>IF($Z320="", "", IF(COUNTIF($Z$11:$Z320, $Z320)&gt;5, "X", COUNTIF($Z$11:$Z320, $Z320)))</f>
        <v/>
      </c>
      <c r="AD320" s="39" t="str">
        <f t="shared" si="72"/>
        <v/>
      </c>
      <c r="AF320" s="29" t="str">
        <f t="shared" si="73"/>
        <v/>
      </c>
      <c r="AJ320" s="39" t="str">
        <f t="shared" si="74"/>
        <v/>
      </c>
    </row>
    <row r="321" spans="1:36" x14ac:dyDescent="0.25">
      <c r="A321" s="20"/>
      <c r="B321" s="251"/>
      <c r="C321" s="252"/>
      <c r="D321" s="253"/>
      <c r="E321" s="254"/>
      <c r="F321" s="20"/>
      <c r="G321" s="32" t="str">
        <f t="shared" ca="1" si="65"/>
        <v/>
      </c>
      <c r="H321" s="18" t="str">
        <f t="shared" si="66"/>
        <v/>
      </c>
      <c r="I321" s="20"/>
      <c r="J321" s="12">
        <v>318</v>
      </c>
      <c r="K321" s="15" t="str">
        <f t="shared" ca="1" si="60"/>
        <v/>
      </c>
      <c r="L321" s="90" t="str">
        <f t="shared" ca="1" si="61"/>
        <v/>
      </c>
      <c r="M321" s="43" t="str">
        <f t="shared" ca="1" si="62"/>
        <v/>
      </c>
      <c r="N321" s="18" t="str">
        <f t="shared" ca="1" si="63"/>
        <v/>
      </c>
      <c r="O321" s="20"/>
      <c r="Q321" s="39" t="str">
        <f t="shared" si="67"/>
        <v/>
      </c>
      <c r="R321" s="29" t="str">
        <f t="shared" si="68"/>
        <v/>
      </c>
      <c r="S321" s="36" t="str">
        <f t="shared" si="69"/>
        <v/>
      </c>
      <c r="T321" s="26" t="str">
        <f t="shared" si="70"/>
        <v/>
      </c>
      <c r="U321" s="39" t="str">
        <f ca="1">IF($G321="", "", COUNTIF($G$11:$G$1010, "&lt;"&amp;$G321)+1+COUNTIF($G$11:$G321, $G321)-1)</f>
        <v/>
      </c>
      <c r="X321" s="39" t="str">
        <f t="shared" ca="1" si="64"/>
        <v/>
      </c>
      <c r="Z321" s="29" t="str">
        <f>IF($R321="", "", DATE(YEAR(Calendar!$BA$5), MONTH($D321), DAY($D321)))</f>
        <v/>
      </c>
      <c r="AA321" s="36" t="str">
        <f t="shared" si="71"/>
        <v/>
      </c>
      <c r="AC321" s="39" t="str">
        <f>IF($Z321="", "", IF(COUNTIF($Z$11:$Z321, $Z321)&gt;5, "X", COUNTIF($Z$11:$Z321, $Z321)))</f>
        <v/>
      </c>
      <c r="AD321" s="39" t="str">
        <f t="shared" si="72"/>
        <v/>
      </c>
      <c r="AF321" s="29" t="str">
        <f t="shared" si="73"/>
        <v/>
      </c>
      <c r="AJ321" s="39" t="str">
        <f t="shared" si="74"/>
        <v/>
      </c>
    </row>
    <row r="322" spans="1:36" x14ac:dyDescent="0.25">
      <c r="A322" s="20"/>
      <c r="B322" s="251"/>
      <c r="C322" s="252"/>
      <c r="D322" s="253"/>
      <c r="E322" s="254"/>
      <c r="F322" s="20"/>
      <c r="G322" s="32" t="str">
        <f t="shared" ca="1" si="65"/>
        <v/>
      </c>
      <c r="H322" s="18" t="str">
        <f t="shared" si="66"/>
        <v/>
      </c>
      <c r="I322" s="20"/>
      <c r="J322" s="12">
        <v>319</v>
      </c>
      <c r="K322" s="15" t="str">
        <f t="shared" ca="1" si="60"/>
        <v/>
      </c>
      <c r="L322" s="90" t="str">
        <f t="shared" ca="1" si="61"/>
        <v/>
      </c>
      <c r="M322" s="43" t="str">
        <f t="shared" ca="1" si="62"/>
        <v/>
      </c>
      <c r="N322" s="18" t="str">
        <f t="shared" ca="1" si="63"/>
        <v/>
      </c>
      <c r="O322" s="20"/>
      <c r="Q322" s="39" t="str">
        <f t="shared" si="67"/>
        <v/>
      </c>
      <c r="R322" s="29" t="str">
        <f t="shared" si="68"/>
        <v/>
      </c>
      <c r="S322" s="36" t="str">
        <f t="shared" si="69"/>
        <v/>
      </c>
      <c r="T322" s="26" t="str">
        <f t="shared" si="70"/>
        <v/>
      </c>
      <c r="U322" s="39" t="str">
        <f ca="1">IF($G322="", "", COUNTIF($G$11:$G$1010, "&lt;"&amp;$G322)+1+COUNTIF($G$11:$G322, $G322)-1)</f>
        <v/>
      </c>
      <c r="X322" s="39" t="str">
        <f t="shared" ca="1" si="64"/>
        <v/>
      </c>
      <c r="Z322" s="29" t="str">
        <f>IF($R322="", "", DATE(YEAR(Calendar!$BA$5), MONTH($D322), DAY($D322)))</f>
        <v/>
      </c>
      <c r="AA322" s="36" t="str">
        <f t="shared" si="71"/>
        <v/>
      </c>
      <c r="AC322" s="39" t="str">
        <f>IF($Z322="", "", IF(COUNTIF($Z$11:$Z322, $Z322)&gt;5, "X", COUNTIF($Z$11:$Z322, $Z322)))</f>
        <v/>
      </c>
      <c r="AD322" s="39" t="str">
        <f t="shared" si="72"/>
        <v/>
      </c>
      <c r="AF322" s="29" t="str">
        <f t="shared" si="73"/>
        <v/>
      </c>
      <c r="AJ322" s="39" t="str">
        <f t="shared" si="74"/>
        <v/>
      </c>
    </row>
    <row r="323" spans="1:36" x14ac:dyDescent="0.25">
      <c r="A323" s="20"/>
      <c r="B323" s="251"/>
      <c r="C323" s="252"/>
      <c r="D323" s="253"/>
      <c r="E323" s="254"/>
      <c r="F323" s="20"/>
      <c r="G323" s="32" t="str">
        <f t="shared" ca="1" si="65"/>
        <v/>
      </c>
      <c r="H323" s="18" t="str">
        <f t="shared" si="66"/>
        <v/>
      </c>
      <c r="I323" s="20"/>
      <c r="J323" s="12">
        <v>320</v>
      </c>
      <c r="K323" s="15" t="str">
        <f t="shared" ca="1" si="60"/>
        <v/>
      </c>
      <c r="L323" s="90" t="str">
        <f t="shared" ca="1" si="61"/>
        <v/>
      </c>
      <c r="M323" s="43" t="str">
        <f t="shared" ca="1" si="62"/>
        <v/>
      </c>
      <c r="N323" s="18" t="str">
        <f t="shared" ca="1" si="63"/>
        <v/>
      </c>
      <c r="O323" s="20"/>
      <c r="Q323" s="39" t="str">
        <f t="shared" si="67"/>
        <v/>
      </c>
      <c r="R323" s="29" t="str">
        <f t="shared" si="68"/>
        <v/>
      </c>
      <c r="S323" s="36" t="str">
        <f t="shared" si="69"/>
        <v/>
      </c>
      <c r="T323" s="26" t="str">
        <f t="shared" si="70"/>
        <v/>
      </c>
      <c r="U323" s="39" t="str">
        <f ca="1">IF($G323="", "", COUNTIF($G$11:$G$1010, "&lt;"&amp;$G323)+1+COUNTIF($G$11:$G323, $G323)-1)</f>
        <v/>
      </c>
      <c r="X323" s="39" t="str">
        <f t="shared" ca="1" si="64"/>
        <v/>
      </c>
      <c r="Z323" s="29" t="str">
        <f>IF($R323="", "", DATE(YEAR(Calendar!$BA$5), MONTH($D323), DAY($D323)))</f>
        <v/>
      </c>
      <c r="AA323" s="36" t="str">
        <f t="shared" si="71"/>
        <v/>
      </c>
      <c r="AC323" s="39" t="str">
        <f>IF($Z323="", "", IF(COUNTIF($Z$11:$Z323, $Z323)&gt;5, "X", COUNTIF($Z$11:$Z323, $Z323)))</f>
        <v/>
      </c>
      <c r="AD323" s="39" t="str">
        <f t="shared" si="72"/>
        <v/>
      </c>
      <c r="AF323" s="29" t="str">
        <f t="shared" si="73"/>
        <v/>
      </c>
      <c r="AJ323" s="39" t="str">
        <f t="shared" si="74"/>
        <v/>
      </c>
    </row>
    <row r="324" spans="1:36" x14ac:dyDescent="0.25">
      <c r="A324" s="20"/>
      <c r="B324" s="251"/>
      <c r="C324" s="252"/>
      <c r="D324" s="253"/>
      <c r="E324" s="254"/>
      <c r="F324" s="20"/>
      <c r="G324" s="32" t="str">
        <f t="shared" ca="1" si="65"/>
        <v/>
      </c>
      <c r="H324" s="18" t="str">
        <f t="shared" si="66"/>
        <v/>
      </c>
      <c r="I324" s="20"/>
      <c r="J324" s="12">
        <v>321</v>
      </c>
      <c r="K324" s="15" t="str">
        <f t="shared" ca="1" si="60"/>
        <v/>
      </c>
      <c r="L324" s="90" t="str">
        <f t="shared" ca="1" si="61"/>
        <v/>
      </c>
      <c r="M324" s="43" t="str">
        <f t="shared" ca="1" si="62"/>
        <v/>
      </c>
      <c r="N324" s="18" t="str">
        <f t="shared" ca="1" si="63"/>
        <v/>
      </c>
      <c r="O324" s="20"/>
      <c r="Q324" s="39" t="str">
        <f t="shared" si="67"/>
        <v/>
      </c>
      <c r="R324" s="29" t="str">
        <f t="shared" si="68"/>
        <v/>
      </c>
      <c r="S324" s="36" t="str">
        <f t="shared" si="69"/>
        <v/>
      </c>
      <c r="T324" s="26" t="str">
        <f t="shared" si="70"/>
        <v/>
      </c>
      <c r="U324" s="39" t="str">
        <f ca="1">IF($G324="", "", COUNTIF($G$11:$G$1010, "&lt;"&amp;$G324)+1+COUNTIF($G$11:$G324, $G324)-1)</f>
        <v/>
      </c>
      <c r="X324" s="39" t="str">
        <f t="shared" ca="1" si="64"/>
        <v/>
      </c>
      <c r="Z324" s="29" t="str">
        <f>IF($R324="", "", DATE(YEAR(Calendar!$BA$5), MONTH($D324), DAY($D324)))</f>
        <v/>
      </c>
      <c r="AA324" s="36" t="str">
        <f t="shared" si="71"/>
        <v/>
      </c>
      <c r="AC324" s="39" t="str">
        <f>IF($Z324="", "", IF(COUNTIF($Z$11:$Z324, $Z324)&gt;5, "X", COUNTIF($Z$11:$Z324, $Z324)))</f>
        <v/>
      </c>
      <c r="AD324" s="39" t="str">
        <f t="shared" si="72"/>
        <v/>
      </c>
      <c r="AF324" s="29" t="str">
        <f t="shared" si="73"/>
        <v/>
      </c>
      <c r="AJ324" s="39" t="str">
        <f t="shared" si="74"/>
        <v/>
      </c>
    </row>
    <row r="325" spans="1:36" x14ac:dyDescent="0.25">
      <c r="A325" s="20"/>
      <c r="B325" s="251"/>
      <c r="C325" s="252"/>
      <c r="D325" s="253"/>
      <c r="E325" s="254"/>
      <c r="F325" s="20"/>
      <c r="G325" s="32" t="str">
        <f t="shared" ca="1" si="65"/>
        <v/>
      </c>
      <c r="H325" s="18" t="str">
        <f t="shared" si="66"/>
        <v/>
      </c>
      <c r="I325" s="20"/>
      <c r="J325" s="12">
        <v>322</v>
      </c>
      <c r="K325" s="15" t="str">
        <f t="shared" ref="K325:K388" ca="1" si="75">IFERROR(INDEX($B$11:$B$1010, MATCH($J325, $U$11:$U$1010, 0)), "")</f>
        <v/>
      </c>
      <c r="L325" s="90" t="str">
        <f t="shared" ref="L325:L388" ca="1" si="76">IFERROR(INDEX($C$11:$C$1010, MATCH($J325, $U$11:$U$1010, 0)), "")</f>
        <v/>
      </c>
      <c r="M325" s="43" t="str">
        <f t="shared" ref="M325:M388" ca="1" si="77">IFERROR(INDEX($G$11:$G$1010, MATCH($J325, $U$11:$U$1010, 0)), "")</f>
        <v/>
      </c>
      <c r="N325" s="18" t="str">
        <f t="shared" ref="N325:N388" ca="1" si="78">IFERROR(INDEX($H$11:$H$1010, MATCH($J325, $U$11:$U$1010, 0)), "")</f>
        <v/>
      </c>
      <c r="O325" s="20"/>
      <c r="Q325" s="39" t="str">
        <f t="shared" si="67"/>
        <v/>
      </c>
      <c r="R325" s="29" t="str">
        <f t="shared" si="68"/>
        <v/>
      </c>
      <c r="S325" s="36" t="str">
        <f t="shared" si="69"/>
        <v/>
      </c>
      <c r="T325" s="26" t="str">
        <f t="shared" si="70"/>
        <v/>
      </c>
      <c r="U325" s="39" t="str">
        <f ca="1">IF($G325="", "", COUNTIF($G$11:$G$1010, "&lt;"&amp;$G325)+1+COUNTIF($G$11:$G325, $G325)-1)</f>
        <v/>
      </c>
      <c r="X325" s="39" t="str">
        <f t="shared" ref="X325:X388" ca="1" si="79">IF($M325="", "", IF($M325=$R$4, $Q$3, (IF(AND($M325&gt;=$R$6, $M325&lt;=$R$7), $Q$4, IF(TEXT($M325, "mmm yyy")=TEXT($R$4, "mmm yyyy"), $Q$5, "")))))</f>
        <v/>
      </c>
      <c r="Z325" s="29" t="str">
        <f>IF($R325="", "", DATE(YEAR(Calendar!$BA$5), MONTH($D325), DAY($D325)))</f>
        <v/>
      </c>
      <c r="AA325" s="36" t="str">
        <f t="shared" si="71"/>
        <v/>
      </c>
      <c r="AC325" s="39" t="str">
        <f>IF($Z325="", "", IF(COUNTIF($Z$11:$Z325, $Z325)&gt;5, "X", COUNTIF($Z$11:$Z325, $Z325)))</f>
        <v/>
      </c>
      <c r="AD325" s="39" t="str">
        <f t="shared" si="72"/>
        <v/>
      </c>
      <c r="AF325" s="29" t="str">
        <f t="shared" si="73"/>
        <v/>
      </c>
      <c r="AJ325" s="39" t="str">
        <f t="shared" si="74"/>
        <v/>
      </c>
    </row>
    <row r="326" spans="1:36" x14ac:dyDescent="0.25">
      <c r="A326" s="20"/>
      <c r="B326" s="251"/>
      <c r="C326" s="252"/>
      <c r="D326" s="253"/>
      <c r="E326" s="254"/>
      <c r="F326" s="20"/>
      <c r="G326" s="32" t="str">
        <f t="shared" ca="1" si="65"/>
        <v/>
      </c>
      <c r="H326" s="18" t="str">
        <f t="shared" si="66"/>
        <v/>
      </c>
      <c r="I326" s="20"/>
      <c r="J326" s="12">
        <v>323</v>
      </c>
      <c r="K326" s="15" t="str">
        <f t="shared" ca="1" si="75"/>
        <v/>
      </c>
      <c r="L326" s="90" t="str">
        <f t="shared" ca="1" si="76"/>
        <v/>
      </c>
      <c r="M326" s="43" t="str">
        <f t="shared" ca="1" si="77"/>
        <v/>
      </c>
      <c r="N326" s="18" t="str">
        <f t="shared" ca="1" si="78"/>
        <v/>
      </c>
      <c r="O326" s="20"/>
      <c r="Q326" s="39" t="str">
        <f t="shared" si="67"/>
        <v/>
      </c>
      <c r="R326" s="29" t="str">
        <f t="shared" si="68"/>
        <v/>
      </c>
      <c r="S326" s="36" t="str">
        <f t="shared" si="69"/>
        <v/>
      </c>
      <c r="T326" s="26" t="str">
        <f t="shared" si="70"/>
        <v/>
      </c>
      <c r="U326" s="39" t="str">
        <f ca="1">IF($G326="", "", COUNTIF($G$11:$G$1010, "&lt;"&amp;$G326)+1+COUNTIF($G$11:$G326, $G326)-1)</f>
        <v/>
      </c>
      <c r="X326" s="39" t="str">
        <f t="shared" ca="1" si="79"/>
        <v/>
      </c>
      <c r="Z326" s="29" t="str">
        <f>IF($R326="", "", DATE(YEAR(Calendar!$BA$5), MONTH($D326), DAY($D326)))</f>
        <v/>
      </c>
      <c r="AA326" s="36" t="str">
        <f t="shared" si="71"/>
        <v/>
      </c>
      <c r="AC326" s="39" t="str">
        <f>IF($Z326="", "", IF(COUNTIF($Z$11:$Z326, $Z326)&gt;5, "X", COUNTIF($Z$11:$Z326, $Z326)))</f>
        <v/>
      </c>
      <c r="AD326" s="39" t="str">
        <f t="shared" si="72"/>
        <v/>
      </c>
      <c r="AF326" s="29" t="str">
        <f t="shared" si="73"/>
        <v/>
      </c>
      <c r="AJ326" s="39" t="str">
        <f t="shared" si="74"/>
        <v/>
      </c>
    </row>
    <row r="327" spans="1:36" x14ac:dyDescent="0.25">
      <c r="A327" s="20"/>
      <c r="B327" s="251"/>
      <c r="C327" s="252"/>
      <c r="D327" s="253"/>
      <c r="E327" s="254"/>
      <c r="F327" s="20"/>
      <c r="G327" s="32" t="str">
        <f t="shared" ca="1" si="65"/>
        <v/>
      </c>
      <c r="H327" s="18" t="str">
        <f t="shared" si="66"/>
        <v/>
      </c>
      <c r="I327" s="20"/>
      <c r="J327" s="12">
        <v>324</v>
      </c>
      <c r="K327" s="15" t="str">
        <f t="shared" ca="1" si="75"/>
        <v/>
      </c>
      <c r="L327" s="90" t="str">
        <f t="shared" ca="1" si="76"/>
        <v/>
      </c>
      <c r="M327" s="43" t="str">
        <f t="shared" ca="1" si="77"/>
        <v/>
      </c>
      <c r="N327" s="18" t="str">
        <f t="shared" ca="1" si="78"/>
        <v/>
      </c>
      <c r="O327" s="20"/>
      <c r="Q327" s="39" t="str">
        <f t="shared" si="67"/>
        <v/>
      </c>
      <c r="R327" s="29" t="str">
        <f t="shared" si="68"/>
        <v/>
      </c>
      <c r="S327" s="36" t="str">
        <f t="shared" si="69"/>
        <v/>
      </c>
      <c r="T327" s="26" t="str">
        <f t="shared" si="70"/>
        <v/>
      </c>
      <c r="U327" s="39" t="str">
        <f ca="1">IF($G327="", "", COUNTIF($G$11:$G$1010, "&lt;"&amp;$G327)+1+COUNTIF($G$11:$G327, $G327)-1)</f>
        <v/>
      </c>
      <c r="X327" s="39" t="str">
        <f t="shared" ca="1" si="79"/>
        <v/>
      </c>
      <c r="Z327" s="29" t="str">
        <f>IF($R327="", "", DATE(YEAR(Calendar!$BA$5), MONTH($D327), DAY($D327)))</f>
        <v/>
      </c>
      <c r="AA327" s="36" t="str">
        <f t="shared" si="71"/>
        <v/>
      </c>
      <c r="AC327" s="39" t="str">
        <f>IF($Z327="", "", IF(COUNTIF($Z$11:$Z327, $Z327)&gt;5, "X", COUNTIF($Z$11:$Z327, $Z327)))</f>
        <v/>
      </c>
      <c r="AD327" s="39" t="str">
        <f t="shared" si="72"/>
        <v/>
      </c>
      <c r="AF327" s="29" t="str">
        <f t="shared" si="73"/>
        <v/>
      </c>
      <c r="AJ327" s="39" t="str">
        <f t="shared" si="74"/>
        <v/>
      </c>
    </row>
    <row r="328" spans="1:36" x14ac:dyDescent="0.25">
      <c r="A328" s="20"/>
      <c r="B328" s="251"/>
      <c r="C328" s="252"/>
      <c r="D328" s="253"/>
      <c r="E328" s="254"/>
      <c r="F328" s="20"/>
      <c r="G328" s="32" t="str">
        <f t="shared" ca="1" si="65"/>
        <v/>
      </c>
      <c r="H328" s="18" t="str">
        <f t="shared" si="66"/>
        <v/>
      </c>
      <c r="I328" s="20"/>
      <c r="J328" s="12">
        <v>325</v>
      </c>
      <c r="K328" s="15" t="str">
        <f t="shared" ca="1" si="75"/>
        <v/>
      </c>
      <c r="L328" s="90" t="str">
        <f t="shared" ca="1" si="76"/>
        <v/>
      </c>
      <c r="M328" s="43" t="str">
        <f t="shared" ca="1" si="77"/>
        <v/>
      </c>
      <c r="N328" s="18" t="str">
        <f t="shared" ca="1" si="78"/>
        <v/>
      </c>
      <c r="O328" s="20"/>
      <c r="Q328" s="39" t="str">
        <f t="shared" si="67"/>
        <v/>
      </c>
      <c r="R328" s="29" t="str">
        <f t="shared" si="68"/>
        <v/>
      </c>
      <c r="S328" s="36" t="str">
        <f t="shared" si="69"/>
        <v/>
      </c>
      <c r="T328" s="26" t="str">
        <f t="shared" si="70"/>
        <v/>
      </c>
      <c r="U328" s="39" t="str">
        <f ca="1">IF($G328="", "", COUNTIF($G$11:$G$1010, "&lt;"&amp;$G328)+1+COUNTIF($G$11:$G328, $G328)-1)</f>
        <v/>
      </c>
      <c r="X328" s="39" t="str">
        <f t="shared" ca="1" si="79"/>
        <v/>
      </c>
      <c r="Z328" s="29" t="str">
        <f>IF($R328="", "", DATE(YEAR(Calendar!$BA$5), MONTH($D328), DAY($D328)))</f>
        <v/>
      </c>
      <c r="AA328" s="36" t="str">
        <f t="shared" si="71"/>
        <v/>
      </c>
      <c r="AC328" s="39" t="str">
        <f>IF($Z328="", "", IF(COUNTIF($Z$11:$Z328, $Z328)&gt;5, "X", COUNTIF($Z$11:$Z328, $Z328)))</f>
        <v/>
      </c>
      <c r="AD328" s="39" t="str">
        <f t="shared" si="72"/>
        <v/>
      </c>
      <c r="AF328" s="29" t="str">
        <f t="shared" si="73"/>
        <v/>
      </c>
      <c r="AJ328" s="39" t="str">
        <f t="shared" si="74"/>
        <v/>
      </c>
    </row>
    <row r="329" spans="1:36" x14ac:dyDescent="0.25">
      <c r="A329" s="20"/>
      <c r="B329" s="251"/>
      <c r="C329" s="252"/>
      <c r="D329" s="253"/>
      <c r="E329" s="254"/>
      <c r="F329" s="20"/>
      <c r="G329" s="32" t="str">
        <f t="shared" ca="1" si="65"/>
        <v/>
      </c>
      <c r="H329" s="18" t="str">
        <f t="shared" si="66"/>
        <v/>
      </c>
      <c r="I329" s="20"/>
      <c r="J329" s="12">
        <v>326</v>
      </c>
      <c r="K329" s="15" t="str">
        <f t="shared" ca="1" si="75"/>
        <v/>
      </c>
      <c r="L329" s="90" t="str">
        <f t="shared" ca="1" si="76"/>
        <v/>
      </c>
      <c r="M329" s="43" t="str">
        <f t="shared" ca="1" si="77"/>
        <v/>
      </c>
      <c r="N329" s="18" t="str">
        <f t="shared" ca="1" si="78"/>
        <v/>
      </c>
      <c r="O329" s="20"/>
      <c r="Q329" s="39" t="str">
        <f t="shared" si="67"/>
        <v/>
      </c>
      <c r="R329" s="29" t="str">
        <f t="shared" si="68"/>
        <v/>
      </c>
      <c r="S329" s="36" t="str">
        <f t="shared" si="69"/>
        <v/>
      </c>
      <c r="T329" s="26" t="str">
        <f t="shared" si="70"/>
        <v/>
      </c>
      <c r="U329" s="39" t="str">
        <f ca="1">IF($G329="", "", COUNTIF($G$11:$G$1010, "&lt;"&amp;$G329)+1+COUNTIF($G$11:$G329, $G329)-1)</f>
        <v/>
      </c>
      <c r="X329" s="39" t="str">
        <f t="shared" ca="1" si="79"/>
        <v/>
      </c>
      <c r="Z329" s="29" t="str">
        <f>IF($R329="", "", DATE(YEAR(Calendar!$BA$5), MONTH($D329), DAY($D329)))</f>
        <v/>
      </c>
      <c r="AA329" s="36" t="str">
        <f t="shared" si="71"/>
        <v/>
      </c>
      <c r="AC329" s="39" t="str">
        <f>IF($Z329="", "", IF(COUNTIF($Z$11:$Z329, $Z329)&gt;5, "X", COUNTIF($Z$11:$Z329, $Z329)))</f>
        <v/>
      </c>
      <c r="AD329" s="39" t="str">
        <f t="shared" si="72"/>
        <v/>
      </c>
      <c r="AF329" s="29" t="str">
        <f t="shared" si="73"/>
        <v/>
      </c>
      <c r="AJ329" s="39" t="str">
        <f t="shared" si="74"/>
        <v/>
      </c>
    </row>
    <row r="330" spans="1:36" x14ac:dyDescent="0.25">
      <c r="A330" s="20"/>
      <c r="B330" s="251"/>
      <c r="C330" s="252"/>
      <c r="D330" s="253"/>
      <c r="E330" s="254"/>
      <c r="F330" s="20"/>
      <c r="G330" s="32" t="str">
        <f t="shared" ca="1" si="65"/>
        <v/>
      </c>
      <c r="H330" s="18" t="str">
        <f t="shared" si="66"/>
        <v/>
      </c>
      <c r="I330" s="20"/>
      <c r="J330" s="12">
        <v>327</v>
      </c>
      <c r="K330" s="15" t="str">
        <f t="shared" ca="1" si="75"/>
        <v/>
      </c>
      <c r="L330" s="90" t="str">
        <f t="shared" ca="1" si="76"/>
        <v/>
      </c>
      <c r="M330" s="43" t="str">
        <f t="shared" ca="1" si="77"/>
        <v/>
      </c>
      <c r="N330" s="18" t="str">
        <f t="shared" ca="1" si="78"/>
        <v/>
      </c>
      <c r="O330" s="20"/>
      <c r="Q330" s="39" t="str">
        <f t="shared" si="67"/>
        <v/>
      </c>
      <c r="R330" s="29" t="str">
        <f t="shared" si="68"/>
        <v/>
      </c>
      <c r="S330" s="36" t="str">
        <f t="shared" si="69"/>
        <v/>
      </c>
      <c r="T330" s="26" t="str">
        <f t="shared" si="70"/>
        <v/>
      </c>
      <c r="U330" s="39" t="str">
        <f ca="1">IF($G330="", "", COUNTIF($G$11:$G$1010, "&lt;"&amp;$G330)+1+COUNTIF($G$11:$G330, $G330)-1)</f>
        <v/>
      </c>
      <c r="X330" s="39" t="str">
        <f t="shared" ca="1" si="79"/>
        <v/>
      </c>
      <c r="Z330" s="29" t="str">
        <f>IF($R330="", "", DATE(YEAR(Calendar!$BA$5), MONTH($D330), DAY($D330)))</f>
        <v/>
      </c>
      <c r="AA330" s="36" t="str">
        <f t="shared" si="71"/>
        <v/>
      </c>
      <c r="AC330" s="39" t="str">
        <f>IF($Z330="", "", IF(COUNTIF($Z$11:$Z330, $Z330)&gt;5, "X", COUNTIF($Z$11:$Z330, $Z330)))</f>
        <v/>
      </c>
      <c r="AD330" s="39" t="str">
        <f t="shared" si="72"/>
        <v/>
      </c>
      <c r="AF330" s="29" t="str">
        <f t="shared" si="73"/>
        <v/>
      </c>
      <c r="AJ330" s="39" t="str">
        <f t="shared" si="74"/>
        <v/>
      </c>
    </row>
    <row r="331" spans="1:36" x14ac:dyDescent="0.25">
      <c r="A331" s="20"/>
      <c r="B331" s="251"/>
      <c r="C331" s="252"/>
      <c r="D331" s="253"/>
      <c r="E331" s="254"/>
      <c r="F331" s="20"/>
      <c r="G331" s="32" t="str">
        <f t="shared" ca="1" si="65"/>
        <v/>
      </c>
      <c r="H331" s="18" t="str">
        <f t="shared" si="66"/>
        <v/>
      </c>
      <c r="I331" s="20"/>
      <c r="J331" s="12">
        <v>328</v>
      </c>
      <c r="K331" s="15" t="str">
        <f t="shared" ca="1" si="75"/>
        <v/>
      </c>
      <c r="L331" s="90" t="str">
        <f t="shared" ca="1" si="76"/>
        <v/>
      </c>
      <c r="M331" s="43" t="str">
        <f t="shared" ca="1" si="77"/>
        <v/>
      </c>
      <c r="N331" s="18" t="str">
        <f t="shared" ca="1" si="78"/>
        <v/>
      </c>
      <c r="O331" s="20"/>
      <c r="Q331" s="39" t="str">
        <f t="shared" si="67"/>
        <v/>
      </c>
      <c r="R331" s="29" t="str">
        <f t="shared" si="68"/>
        <v/>
      </c>
      <c r="S331" s="36" t="str">
        <f t="shared" si="69"/>
        <v/>
      </c>
      <c r="T331" s="26" t="str">
        <f t="shared" si="70"/>
        <v/>
      </c>
      <c r="U331" s="39" t="str">
        <f ca="1">IF($G331="", "", COUNTIF($G$11:$G$1010, "&lt;"&amp;$G331)+1+COUNTIF($G$11:$G331, $G331)-1)</f>
        <v/>
      </c>
      <c r="X331" s="39" t="str">
        <f t="shared" ca="1" si="79"/>
        <v/>
      </c>
      <c r="Z331" s="29" t="str">
        <f>IF($R331="", "", DATE(YEAR(Calendar!$BA$5), MONTH($D331), DAY($D331)))</f>
        <v/>
      </c>
      <c r="AA331" s="36" t="str">
        <f t="shared" si="71"/>
        <v/>
      </c>
      <c r="AC331" s="39" t="str">
        <f>IF($Z331="", "", IF(COUNTIF($Z$11:$Z331, $Z331)&gt;5, "X", COUNTIF($Z$11:$Z331, $Z331)))</f>
        <v/>
      </c>
      <c r="AD331" s="39" t="str">
        <f t="shared" si="72"/>
        <v/>
      </c>
      <c r="AF331" s="29" t="str">
        <f t="shared" si="73"/>
        <v/>
      </c>
      <c r="AJ331" s="39" t="str">
        <f t="shared" si="74"/>
        <v/>
      </c>
    </row>
    <row r="332" spans="1:36" x14ac:dyDescent="0.25">
      <c r="A332" s="20"/>
      <c r="B332" s="251"/>
      <c r="C332" s="252"/>
      <c r="D332" s="253"/>
      <c r="E332" s="254"/>
      <c r="F332" s="20"/>
      <c r="G332" s="32" t="str">
        <f t="shared" ref="G332:G395" ca="1" si="80">IF($R$4&gt;$R332, $T332, $R332)</f>
        <v/>
      </c>
      <c r="H332" s="18" t="str">
        <f t="shared" ref="H332:H395" si="81">IF($E332="", "", IFERROR(YEARFRAC(DATE($E332, MONTH($D332), DAY($D332)), $G332), ""))</f>
        <v/>
      </c>
      <c r="I332" s="20"/>
      <c r="J332" s="12">
        <v>329</v>
      </c>
      <c r="K332" s="15" t="str">
        <f t="shared" ca="1" si="75"/>
        <v/>
      </c>
      <c r="L332" s="90" t="str">
        <f t="shared" ca="1" si="76"/>
        <v/>
      </c>
      <c r="M332" s="43" t="str">
        <f t="shared" ca="1" si="77"/>
        <v/>
      </c>
      <c r="N332" s="18" t="str">
        <f t="shared" ca="1" si="78"/>
        <v/>
      </c>
      <c r="O332" s="20"/>
      <c r="Q332" s="39" t="str">
        <f t="shared" ref="Q332:Q395" si="82">IF($B332="", "", IF(COUNTIF($B$11:$B$1010, $B332)&gt;1, "X", ""))</f>
        <v/>
      </c>
      <c r="R332" s="29" t="str">
        <f t="shared" ref="R332:R395" si="83">IF($D332="", "", DATE(YEAR($R$4), MONTH($D332), DAY($D332)))</f>
        <v/>
      </c>
      <c r="S332" s="36" t="str">
        <f t="shared" ref="S332:S395" si="84">IF($E332="", "", IFERROR(YEARFRAC(DATE($E332, MONTH($D332), DAY($D332)), $R332), ""))</f>
        <v/>
      </c>
      <c r="T332" s="26" t="str">
        <f t="shared" ref="T332:T395" si="85">IF($D332="", "", DATE(YEAR($R$4)+1, MONTH($D332), DAY($D332)))</f>
        <v/>
      </c>
      <c r="U332" s="39" t="str">
        <f ca="1">IF($G332="", "", COUNTIF($G$11:$G$1010, "&lt;"&amp;$G332)+1+COUNTIF($G$11:$G332, $G332)-1)</f>
        <v/>
      </c>
      <c r="X332" s="39" t="str">
        <f t="shared" ca="1" si="79"/>
        <v/>
      </c>
      <c r="Z332" s="29" t="str">
        <f>IF($R332="", "", DATE(YEAR(Calendar!$BA$5), MONTH($D332), DAY($D332)))</f>
        <v/>
      </c>
      <c r="AA332" s="36" t="str">
        <f t="shared" ref="AA332:AA395" si="86">IF($E332="", "", IFERROR(YEARFRAC(DATE($E332, MONTH($D332), DAY($D332)), $Z332), ""))</f>
        <v/>
      </c>
      <c r="AC332" s="39" t="str">
        <f>IF($Z332="", "", IF(COUNTIF($Z$11:$Z332, $Z332)&gt;5, "X", COUNTIF($Z$11:$Z332, $Z332)))</f>
        <v/>
      </c>
      <c r="AD332" s="39" t="str">
        <f t="shared" ref="AD332:AD395" si="87">IF($Z332="", "", $Z332+($AC332*0.1))</f>
        <v/>
      </c>
      <c r="AF332" s="29" t="str">
        <f t="shared" ref="AF332:AF395" si="88">IF($AC332="X", $Z332, "")</f>
        <v/>
      </c>
      <c r="AJ332" s="39" t="str">
        <f t="shared" ref="AJ332:AJ395" si="89">IF($C332="", "", IF(COUNTIF($AH$11:$AH$20, $C332)=0, "X", ""))</f>
        <v/>
      </c>
    </row>
    <row r="333" spans="1:36" x14ac:dyDescent="0.25">
      <c r="A333" s="20"/>
      <c r="B333" s="251"/>
      <c r="C333" s="252"/>
      <c r="D333" s="253"/>
      <c r="E333" s="254"/>
      <c r="F333" s="20"/>
      <c r="G333" s="32" t="str">
        <f t="shared" ca="1" si="80"/>
        <v/>
      </c>
      <c r="H333" s="18" t="str">
        <f t="shared" si="81"/>
        <v/>
      </c>
      <c r="I333" s="20"/>
      <c r="J333" s="12">
        <v>330</v>
      </c>
      <c r="K333" s="15" t="str">
        <f t="shared" ca="1" si="75"/>
        <v/>
      </c>
      <c r="L333" s="90" t="str">
        <f t="shared" ca="1" si="76"/>
        <v/>
      </c>
      <c r="M333" s="43" t="str">
        <f t="shared" ca="1" si="77"/>
        <v/>
      </c>
      <c r="N333" s="18" t="str">
        <f t="shared" ca="1" si="78"/>
        <v/>
      </c>
      <c r="O333" s="20"/>
      <c r="Q333" s="39" t="str">
        <f t="shared" si="82"/>
        <v/>
      </c>
      <c r="R333" s="29" t="str">
        <f t="shared" si="83"/>
        <v/>
      </c>
      <c r="S333" s="36" t="str">
        <f t="shared" si="84"/>
        <v/>
      </c>
      <c r="T333" s="26" t="str">
        <f t="shared" si="85"/>
        <v/>
      </c>
      <c r="U333" s="39" t="str">
        <f ca="1">IF($G333="", "", COUNTIF($G$11:$G$1010, "&lt;"&amp;$G333)+1+COUNTIF($G$11:$G333, $G333)-1)</f>
        <v/>
      </c>
      <c r="X333" s="39" t="str">
        <f t="shared" ca="1" si="79"/>
        <v/>
      </c>
      <c r="Z333" s="29" t="str">
        <f>IF($R333="", "", DATE(YEAR(Calendar!$BA$5), MONTH($D333), DAY($D333)))</f>
        <v/>
      </c>
      <c r="AA333" s="36" t="str">
        <f t="shared" si="86"/>
        <v/>
      </c>
      <c r="AC333" s="39" t="str">
        <f>IF($Z333="", "", IF(COUNTIF($Z$11:$Z333, $Z333)&gt;5, "X", COUNTIF($Z$11:$Z333, $Z333)))</f>
        <v/>
      </c>
      <c r="AD333" s="39" t="str">
        <f t="shared" si="87"/>
        <v/>
      </c>
      <c r="AF333" s="29" t="str">
        <f t="shared" si="88"/>
        <v/>
      </c>
      <c r="AJ333" s="39" t="str">
        <f t="shared" si="89"/>
        <v/>
      </c>
    </row>
    <row r="334" spans="1:36" x14ac:dyDescent="0.25">
      <c r="A334" s="20"/>
      <c r="B334" s="251"/>
      <c r="C334" s="252"/>
      <c r="D334" s="253"/>
      <c r="E334" s="254"/>
      <c r="F334" s="20"/>
      <c r="G334" s="32" t="str">
        <f t="shared" ca="1" si="80"/>
        <v/>
      </c>
      <c r="H334" s="18" t="str">
        <f t="shared" si="81"/>
        <v/>
      </c>
      <c r="I334" s="20"/>
      <c r="J334" s="12">
        <v>331</v>
      </c>
      <c r="K334" s="15" t="str">
        <f t="shared" ca="1" si="75"/>
        <v/>
      </c>
      <c r="L334" s="90" t="str">
        <f t="shared" ca="1" si="76"/>
        <v/>
      </c>
      <c r="M334" s="43" t="str">
        <f t="shared" ca="1" si="77"/>
        <v/>
      </c>
      <c r="N334" s="18" t="str">
        <f t="shared" ca="1" si="78"/>
        <v/>
      </c>
      <c r="O334" s="20"/>
      <c r="Q334" s="39" t="str">
        <f t="shared" si="82"/>
        <v/>
      </c>
      <c r="R334" s="29" t="str">
        <f t="shared" si="83"/>
        <v/>
      </c>
      <c r="S334" s="36" t="str">
        <f t="shared" si="84"/>
        <v/>
      </c>
      <c r="T334" s="26" t="str">
        <f t="shared" si="85"/>
        <v/>
      </c>
      <c r="U334" s="39" t="str">
        <f ca="1">IF($G334="", "", COUNTIF($G$11:$G$1010, "&lt;"&amp;$G334)+1+COUNTIF($G$11:$G334, $G334)-1)</f>
        <v/>
      </c>
      <c r="X334" s="39" t="str">
        <f t="shared" ca="1" si="79"/>
        <v/>
      </c>
      <c r="Z334" s="29" t="str">
        <f>IF($R334="", "", DATE(YEAR(Calendar!$BA$5), MONTH($D334), DAY($D334)))</f>
        <v/>
      </c>
      <c r="AA334" s="36" t="str">
        <f t="shared" si="86"/>
        <v/>
      </c>
      <c r="AC334" s="39" t="str">
        <f>IF($Z334="", "", IF(COUNTIF($Z$11:$Z334, $Z334)&gt;5, "X", COUNTIF($Z$11:$Z334, $Z334)))</f>
        <v/>
      </c>
      <c r="AD334" s="39" t="str">
        <f t="shared" si="87"/>
        <v/>
      </c>
      <c r="AF334" s="29" t="str">
        <f t="shared" si="88"/>
        <v/>
      </c>
      <c r="AJ334" s="39" t="str">
        <f t="shared" si="89"/>
        <v/>
      </c>
    </row>
    <row r="335" spans="1:36" x14ac:dyDescent="0.25">
      <c r="A335" s="20"/>
      <c r="B335" s="251"/>
      <c r="C335" s="252"/>
      <c r="D335" s="253"/>
      <c r="E335" s="254"/>
      <c r="F335" s="20"/>
      <c r="G335" s="32" t="str">
        <f t="shared" ca="1" si="80"/>
        <v/>
      </c>
      <c r="H335" s="18" t="str">
        <f t="shared" si="81"/>
        <v/>
      </c>
      <c r="I335" s="20"/>
      <c r="J335" s="12">
        <v>332</v>
      </c>
      <c r="K335" s="15" t="str">
        <f t="shared" ca="1" si="75"/>
        <v/>
      </c>
      <c r="L335" s="90" t="str">
        <f t="shared" ca="1" si="76"/>
        <v/>
      </c>
      <c r="M335" s="43" t="str">
        <f t="shared" ca="1" si="77"/>
        <v/>
      </c>
      <c r="N335" s="18" t="str">
        <f t="shared" ca="1" si="78"/>
        <v/>
      </c>
      <c r="O335" s="20"/>
      <c r="Q335" s="39" t="str">
        <f t="shared" si="82"/>
        <v/>
      </c>
      <c r="R335" s="29" t="str">
        <f t="shared" si="83"/>
        <v/>
      </c>
      <c r="S335" s="36" t="str">
        <f t="shared" si="84"/>
        <v/>
      </c>
      <c r="T335" s="26" t="str">
        <f t="shared" si="85"/>
        <v/>
      </c>
      <c r="U335" s="39" t="str">
        <f ca="1">IF($G335="", "", COUNTIF($G$11:$G$1010, "&lt;"&amp;$G335)+1+COUNTIF($G$11:$G335, $G335)-1)</f>
        <v/>
      </c>
      <c r="X335" s="39" t="str">
        <f t="shared" ca="1" si="79"/>
        <v/>
      </c>
      <c r="Z335" s="29" t="str">
        <f>IF($R335="", "", DATE(YEAR(Calendar!$BA$5), MONTH($D335), DAY($D335)))</f>
        <v/>
      </c>
      <c r="AA335" s="36" t="str">
        <f t="shared" si="86"/>
        <v/>
      </c>
      <c r="AC335" s="39" t="str">
        <f>IF($Z335="", "", IF(COUNTIF($Z$11:$Z335, $Z335)&gt;5, "X", COUNTIF($Z$11:$Z335, $Z335)))</f>
        <v/>
      </c>
      <c r="AD335" s="39" t="str">
        <f t="shared" si="87"/>
        <v/>
      </c>
      <c r="AF335" s="29" t="str">
        <f t="shared" si="88"/>
        <v/>
      </c>
      <c r="AJ335" s="39" t="str">
        <f t="shared" si="89"/>
        <v/>
      </c>
    </row>
    <row r="336" spans="1:36" x14ac:dyDescent="0.25">
      <c r="A336" s="20"/>
      <c r="B336" s="251"/>
      <c r="C336" s="252"/>
      <c r="D336" s="253"/>
      <c r="E336" s="254"/>
      <c r="F336" s="20"/>
      <c r="G336" s="32" t="str">
        <f t="shared" ca="1" si="80"/>
        <v/>
      </c>
      <c r="H336" s="18" t="str">
        <f t="shared" si="81"/>
        <v/>
      </c>
      <c r="I336" s="20"/>
      <c r="J336" s="12">
        <v>333</v>
      </c>
      <c r="K336" s="15" t="str">
        <f t="shared" ca="1" si="75"/>
        <v/>
      </c>
      <c r="L336" s="90" t="str">
        <f t="shared" ca="1" si="76"/>
        <v/>
      </c>
      <c r="M336" s="43" t="str">
        <f t="shared" ca="1" si="77"/>
        <v/>
      </c>
      <c r="N336" s="18" t="str">
        <f t="shared" ca="1" si="78"/>
        <v/>
      </c>
      <c r="O336" s="20"/>
      <c r="Q336" s="39" t="str">
        <f t="shared" si="82"/>
        <v/>
      </c>
      <c r="R336" s="29" t="str">
        <f t="shared" si="83"/>
        <v/>
      </c>
      <c r="S336" s="36" t="str">
        <f t="shared" si="84"/>
        <v/>
      </c>
      <c r="T336" s="26" t="str">
        <f t="shared" si="85"/>
        <v/>
      </c>
      <c r="U336" s="39" t="str">
        <f ca="1">IF($G336="", "", COUNTIF($G$11:$G$1010, "&lt;"&amp;$G336)+1+COUNTIF($G$11:$G336, $G336)-1)</f>
        <v/>
      </c>
      <c r="X336" s="39" t="str">
        <f t="shared" ca="1" si="79"/>
        <v/>
      </c>
      <c r="Z336" s="29" t="str">
        <f>IF($R336="", "", DATE(YEAR(Calendar!$BA$5), MONTH($D336), DAY($D336)))</f>
        <v/>
      </c>
      <c r="AA336" s="36" t="str">
        <f t="shared" si="86"/>
        <v/>
      </c>
      <c r="AC336" s="39" t="str">
        <f>IF($Z336="", "", IF(COUNTIF($Z$11:$Z336, $Z336)&gt;5, "X", COUNTIF($Z$11:$Z336, $Z336)))</f>
        <v/>
      </c>
      <c r="AD336" s="39" t="str">
        <f t="shared" si="87"/>
        <v/>
      </c>
      <c r="AF336" s="29" t="str">
        <f t="shared" si="88"/>
        <v/>
      </c>
      <c r="AJ336" s="39" t="str">
        <f t="shared" si="89"/>
        <v/>
      </c>
    </row>
    <row r="337" spans="1:36" x14ac:dyDescent="0.25">
      <c r="A337" s="20"/>
      <c r="B337" s="251"/>
      <c r="C337" s="252"/>
      <c r="D337" s="253"/>
      <c r="E337" s="254"/>
      <c r="F337" s="20"/>
      <c r="G337" s="32" t="str">
        <f t="shared" ca="1" si="80"/>
        <v/>
      </c>
      <c r="H337" s="18" t="str">
        <f t="shared" si="81"/>
        <v/>
      </c>
      <c r="I337" s="20"/>
      <c r="J337" s="12">
        <v>334</v>
      </c>
      <c r="K337" s="15" t="str">
        <f t="shared" ca="1" si="75"/>
        <v/>
      </c>
      <c r="L337" s="90" t="str">
        <f t="shared" ca="1" si="76"/>
        <v/>
      </c>
      <c r="M337" s="43" t="str">
        <f t="shared" ca="1" si="77"/>
        <v/>
      </c>
      <c r="N337" s="18" t="str">
        <f t="shared" ca="1" si="78"/>
        <v/>
      </c>
      <c r="O337" s="20"/>
      <c r="Q337" s="39" t="str">
        <f t="shared" si="82"/>
        <v/>
      </c>
      <c r="R337" s="29" t="str">
        <f t="shared" si="83"/>
        <v/>
      </c>
      <c r="S337" s="36" t="str">
        <f t="shared" si="84"/>
        <v/>
      </c>
      <c r="T337" s="26" t="str">
        <f t="shared" si="85"/>
        <v/>
      </c>
      <c r="U337" s="39" t="str">
        <f ca="1">IF($G337="", "", COUNTIF($G$11:$G$1010, "&lt;"&amp;$G337)+1+COUNTIF($G$11:$G337, $G337)-1)</f>
        <v/>
      </c>
      <c r="X337" s="39" t="str">
        <f t="shared" ca="1" si="79"/>
        <v/>
      </c>
      <c r="Z337" s="29" t="str">
        <f>IF($R337="", "", DATE(YEAR(Calendar!$BA$5), MONTH($D337), DAY($D337)))</f>
        <v/>
      </c>
      <c r="AA337" s="36" t="str">
        <f t="shared" si="86"/>
        <v/>
      </c>
      <c r="AC337" s="39" t="str">
        <f>IF($Z337="", "", IF(COUNTIF($Z$11:$Z337, $Z337)&gt;5, "X", COUNTIF($Z$11:$Z337, $Z337)))</f>
        <v/>
      </c>
      <c r="AD337" s="39" t="str">
        <f t="shared" si="87"/>
        <v/>
      </c>
      <c r="AF337" s="29" t="str">
        <f t="shared" si="88"/>
        <v/>
      </c>
      <c r="AJ337" s="39" t="str">
        <f t="shared" si="89"/>
        <v/>
      </c>
    </row>
    <row r="338" spans="1:36" x14ac:dyDescent="0.25">
      <c r="A338" s="20"/>
      <c r="B338" s="251"/>
      <c r="C338" s="252"/>
      <c r="D338" s="253"/>
      <c r="E338" s="254"/>
      <c r="F338" s="20"/>
      <c r="G338" s="32" t="str">
        <f t="shared" ca="1" si="80"/>
        <v/>
      </c>
      <c r="H338" s="18" t="str">
        <f t="shared" si="81"/>
        <v/>
      </c>
      <c r="I338" s="20"/>
      <c r="J338" s="12">
        <v>335</v>
      </c>
      <c r="K338" s="15" t="str">
        <f t="shared" ca="1" si="75"/>
        <v/>
      </c>
      <c r="L338" s="90" t="str">
        <f t="shared" ca="1" si="76"/>
        <v/>
      </c>
      <c r="M338" s="43" t="str">
        <f t="shared" ca="1" si="77"/>
        <v/>
      </c>
      <c r="N338" s="18" t="str">
        <f t="shared" ca="1" si="78"/>
        <v/>
      </c>
      <c r="O338" s="20"/>
      <c r="Q338" s="39" t="str">
        <f t="shared" si="82"/>
        <v/>
      </c>
      <c r="R338" s="29" t="str">
        <f t="shared" si="83"/>
        <v/>
      </c>
      <c r="S338" s="36" t="str">
        <f t="shared" si="84"/>
        <v/>
      </c>
      <c r="T338" s="26" t="str">
        <f t="shared" si="85"/>
        <v/>
      </c>
      <c r="U338" s="39" t="str">
        <f ca="1">IF($G338="", "", COUNTIF($G$11:$G$1010, "&lt;"&amp;$G338)+1+COUNTIF($G$11:$G338, $G338)-1)</f>
        <v/>
      </c>
      <c r="X338" s="39" t="str">
        <f t="shared" ca="1" si="79"/>
        <v/>
      </c>
      <c r="Z338" s="29" t="str">
        <f>IF($R338="", "", DATE(YEAR(Calendar!$BA$5), MONTH($D338), DAY($D338)))</f>
        <v/>
      </c>
      <c r="AA338" s="36" t="str">
        <f t="shared" si="86"/>
        <v/>
      </c>
      <c r="AC338" s="39" t="str">
        <f>IF($Z338="", "", IF(COUNTIF($Z$11:$Z338, $Z338)&gt;5, "X", COUNTIF($Z$11:$Z338, $Z338)))</f>
        <v/>
      </c>
      <c r="AD338" s="39" t="str">
        <f t="shared" si="87"/>
        <v/>
      </c>
      <c r="AF338" s="29" t="str">
        <f t="shared" si="88"/>
        <v/>
      </c>
      <c r="AJ338" s="39" t="str">
        <f t="shared" si="89"/>
        <v/>
      </c>
    </row>
    <row r="339" spans="1:36" x14ac:dyDescent="0.25">
      <c r="A339" s="20"/>
      <c r="B339" s="251"/>
      <c r="C339" s="252"/>
      <c r="D339" s="253"/>
      <c r="E339" s="254"/>
      <c r="F339" s="20"/>
      <c r="G339" s="32" t="str">
        <f t="shared" ca="1" si="80"/>
        <v/>
      </c>
      <c r="H339" s="18" t="str">
        <f t="shared" si="81"/>
        <v/>
      </c>
      <c r="I339" s="20"/>
      <c r="J339" s="12">
        <v>336</v>
      </c>
      <c r="K339" s="15" t="str">
        <f t="shared" ca="1" si="75"/>
        <v/>
      </c>
      <c r="L339" s="90" t="str">
        <f t="shared" ca="1" si="76"/>
        <v/>
      </c>
      <c r="M339" s="43" t="str">
        <f t="shared" ca="1" si="77"/>
        <v/>
      </c>
      <c r="N339" s="18" t="str">
        <f t="shared" ca="1" si="78"/>
        <v/>
      </c>
      <c r="O339" s="20"/>
      <c r="Q339" s="39" t="str">
        <f t="shared" si="82"/>
        <v/>
      </c>
      <c r="R339" s="29" t="str">
        <f t="shared" si="83"/>
        <v/>
      </c>
      <c r="S339" s="36" t="str">
        <f t="shared" si="84"/>
        <v/>
      </c>
      <c r="T339" s="26" t="str">
        <f t="shared" si="85"/>
        <v/>
      </c>
      <c r="U339" s="39" t="str">
        <f ca="1">IF($G339="", "", COUNTIF($G$11:$G$1010, "&lt;"&amp;$G339)+1+COUNTIF($G$11:$G339, $G339)-1)</f>
        <v/>
      </c>
      <c r="X339" s="39" t="str">
        <f t="shared" ca="1" si="79"/>
        <v/>
      </c>
      <c r="Z339" s="29" t="str">
        <f>IF($R339="", "", DATE(YEAR(Calendar!$BA$5), MONTH($D339), DAY($D339)))</f>
        <v/>
      </c>
      <c r="AA339" s="36" t="str">
        <f t="shared" si="86"/>
        <v/>
      </c>
      <c r="AC339" s="39" t="str">
        <f>IF($Z339="", "", IF(COUNTIF($Z$11:$Z339, $Z339)&gt;5, "X", COUNTIF($Z$11:$Z339, $Z339)))</f>
        <v/>
      </c>
      <c r="AD339" s="39" t="str">
        <f t="shared" si="87"/>
        <v/>
      </c>
      <c r="AF339" s="29" t="str">
        <f t="shared" si="88"/>
        <v/>
      </c>
      <c r="AJ339" s="39" t="str">
        <f t="shared" si="89"/>
        <v/>
      </c>
    </row>
    <row r="340" spans="1:36" x14ac:dyDescent="0.25">
      <c r="A340" s="20"/>
      <c r="B340" s="251"/>
      <c r="C340" s="252"/>
      <c r="D340" s="253"/>
      <c r="E340" s="254"/>
      <c r="F340" s="20"/>
      <c r="G340" s="32" t="str">
        <f t="shared" ca="1" si="80"/>
        <v/>
      </c>
      <c r="H340" s="18" t="str">
        <f t="shared" si="81"/>
        <v/>
      </c>
      <c r="I340" s="20"/>
      <c r="J340" s="12">
        <v>337</v>
      </c>
      <c r="K340" s="15" t="str">
        <f t="shared" ca="1" si="75"/>
        <v/>
      </c>
      <c r="L340" s="90" t="str">
        <f t="shared" ca="1" si="76"/>
        <v/>
      </c>
      <c r="M340" s="43" t="str">
        <f t="shared" ca="1" si="77"/>
        <v/>
      </c>
      <c r="N340" s="18" t="str">
        <f t="shared" ca="1" si="78"/>
        <v/>
      </c>
      <c r="O340" s="20"/>
      <c r="Q340" s="39" t="str">
        <f t="shared" si="82"/>
        <v/>
      </c>
      <c r="R340" s="29" t="str">
        <f t="shared" si="83"/>
        <v/>
      </c>
      <c r="S340" s="36" t="str">
        <f t="shared" si="84"/>
        <v/>
      </c>
      <c r="T340" s="26" t="str">
        <f t="shared" si="85"/>
        <v/>
      </c>
      <c r="U340" s="39" t="str">
        <f ca="1">IF($G340="", "", COUNTIF($G$11:$G$1010, "&lt;"&amp;$G340)+1+COUNTIF($G$11:$G340, $G340)-1)</f>
        <v/>
      </c>
      <c r="X340" s="39" t="str">
        <f t="shared" ca="1" si="79"/>
        <v/>
      </c>
      <c r="Z340" s="29" t="str">
        <f>IF($R340="", "", DATE(YEAR(Calendar!$BA$5), MONTH($D340), DAY($D340)))</f>
        <v/>
      </c>
      <c r="AA340" s="36" t="str">
        <f t="shared" si="86"/>
        <v/>
      </c>
      <c r="AC340" s="39" t="str">
        <f>IF($Z340="", "", IF(COUNTIF($Z$11:$Z340, $Z340)&gt;5, "X", COUNTIF($Z$11:$Z340, $Z340)))</f>
        <v/>
      </c>
      <c r="AD340" s="39" t="str">
        <f t="shared" si="87"/>
        <v/>
      </c>
      <c r="AF340" s="29" t="str">
        <f t="shared" si="88"/>
        <v/>
      </c>
      <c r="AJ340" s="39" t="str">
        <f t="shared" si="89"/>
        <v/>
      </c>
    </row>
    <row r="341" spans="1:36" x14ac:dyDescent="0.25">
      <c r="A341" s="20"/>
      <c r="B341" s="251"/>
      <c r="C341" s="252"/>
      <c r="D341" s="253"/>
      <c r="E341" s="254"/>
      <c r="F341" s="20"/>
      <c r="G341" s="32" t="str">
        <f t="shared" ca="1" si="80"/>
        <v/>
      </c>
      <c r="H341" s="18" t="str">
        <f t="shared" si="81"/>
        <v/>
      </c>
      <c r="I341" s="20"/>
      <c r="J341" s="12">
        <v>338</v>
      </c>
      <c r="K341" s="15" t="str">
        <f t="shared" ca="1" si="75"/>
        <v/>
      </c>
      <c r="L341" s="90" t="str">
        <f t="shared" ca="1" si="76"/>
        <v/>
      </c>
      <c r="M341" s="43" t="str">
        <f t="shared" ca="1" si="77"/>
        <v/>
      </c>
      <c r="N341" s="18" t="str">
        <f t="shared" ca="1" si="78"/>
        <v/>
      </c>
      <c r="O341" s="20"/>
      <c r="Q341" s="39" t="str">
        <f t="shared" si="82"/>
        <v/>
      </c>
      <c r="R341" s="29" t="str">
        <f t="shared" si="83"/>
        <v/>
      </c>
      <c r="S341" s="36" t="str">
        <f t="shared" si="84"/>
        <v/>
      </c>
      <c r="T341" s="26" t="str">
        <f t="shared" si="85"/>
        <v/>
      </c>
      <c r="U341" s="39" t="str">
        <f ca="1">IF($G341="", "", COUNTIF($G$11:$G$1010, "&lt;"&amp;$G341)+1+COUNTIF($G$11:$G341, $G341)-1)</f>
        <v/>
      </c>
      <c r="X341" s="39" t="str">
        <f t="shared" ca="1" si="79"/>
        <v/>
      </c>
      <c r="Z341" s="29" t="str">
        <f>IF($R341="", "", DATE(YEAR(Calendar!$BA$5), MONTH($D341), DAY($D341)))</f>
        <v/>
      </c>
      <c r="AA341" s="36" t="str">
        <f t="shared" si="86"/>
        <v/>
      </c>
      <c r="AC341" s="39" t="str">
        <f>IF($Z341="", "", IF(COUNTIF($Z$11:$Z341, $Z341)&gt;5, "X", COUNTIF($Z$11:$Z341, $Z341)))</f>
        <v/>
      </c>
      <c r="AD341" s="39" t="str">
        <f t="shared" si="87"/>
        <v/>
      </c>
      <c r="AF341" s="29" t="str">
        <f t="shared" si="88"/>
        <v/>
      </c>
      <c r="AJ341" s="39" t="str">
        <f t="shared" si="89"/>
        <v/>
      </c>
    </row>
    <row r="342" spans="1:36" x14ac:dyDescent="0.25">
      <c r="A342" s="20"/>
      <c r="B342" s="251"/>
      <c r="C342" s="252"/>
      <c r="D342" s="253"/>
      <c r="E342" s="254"/>
      <c r="F342" s="20"/>
      <c r="G342" s="32" t="str">
        <f t="shared" ca="1" si="80"/>
        <v/>
      </c>
      <c r="H342" s="18" t="str">
        <f t="shared" si="81"/>
        <v/>
      </c>
      <c r="I342" s="20"/>
      <c r="J342" s="12">
        <v>339</v>
      </c>
      <c r="K342" s="15" t="str">
        <f t="shared" ca="1" si="75"/>
        <v/>
      </c>
      <c r="L342" s="90" t="str">
        <f t="shared" ca="1" si="76"/>
        <v/>
      </c>
      <c r="M342" s="43" t="str">
        <f t="shared" ca="1" si="77"/>
        <v/>
      </c>
      <c r="N342" s="18" t="str">
        <f t="shared" ca="1" si="78"/>
        <v/>
      </c>
      <c r="O342" s="20"/>
      <c r="Q342" s="39" t="str">
        <f t="shared" si="82"/>
        <v/>
      </c>
      <c r="R342" s="29" t="str">
        <f t="shared" si="83"/>
        <v/>
      </c>
      <c r="S342" s="36" t="str">
        <f t="shared" si="84"/>
        <v/>
      </c>
      <c r="T342" s="26" t="str">
        <f t="shared" si="85"/>
        <v/>
      </c>
      <c r="U342" s="39" t="str">
        <f ca="1">IF($G342="", "", COUNTIF($G$11:$G$1010, "&lt;"&amp;$G342)+1+COUNTIF($G$11:$G342, $G342)-1)</f>
        <v/>
      </c>
      <c r="X342" s="39" t="str">
        <f t="shared" ca="1" si="79"/>
        <v/>
      </c>
      <c r="Z342" s="29" t="str">
        <f>IF($R342="", "", DATE(YEAR(Calendar!$BA$5), MONTH($D342), DAY($D342)))</f>
        <v/>
      </c>
      <c r="AA342" s="36" t="str">
        <f t="shared" si="86"/>
        <v/>
      </c>
      <c r="AC342" s="39" t="str">
        <f>IF($Z342="", "", IF(COUNTIF($Z$11:$Z342, $Z342)&gt;5, "X", COUNTIF($Z$11:$Z342, $Z342)))</f>
        <v/>
      </c>
      <c r="AD342" s="39" t="str">
        <f t="shared" si="87"/>
        <v/>
      </c>
      <c r="AF342" s="29" t="str">
        <f t="shared" si="88"/>
        <v/>
      </c>
      <c r="AJ342" s="39" t="str">
        <f t="shared" si="89"/>
        <v/>
      </c>
    </row>
    <row r="343" spans="1:36" x14ac:dyDescent="0.25">
      <c r="A343" s="20"/>
      <c r="B343" s="251"/>
      <c r="C343" s="252"/>
      <c r="D343" s="253"/>
      <c r="E343" s="254"/>
      <c r="F343" s="20"/>
      <c r="G343" s="32" t="str">
        <f t="shared" ca="1" si="80"/>
        <v/>
      </c>
      <c r="H343" s="18" t="str">
        <f t="shared" si="81"/>
        <v/>
      </c>
      <c r="I343" s="20"/>
      <c r="J343" s="12">
        <v>340</v>
      </c>
      <c r="K343" s="15" t="str">
        <f t="shared" ca="1" si="75"/>
        <v/>
      </c>
      <c r="L343" s="90" t="str">
        <f t="shared" ca="1" si="76"/>
        <v/>
      </c>
      <c r="M343" s="43" t="str">
        <f t="shared" ca="1" si="77"/>
        <v/>
      </c>
      <c r="N343" s="18" t="str">
        <f t="shared" ca="1" si="78"/>
        <v/>
      </c>
      <c r="O343" s="20"/>
      <c r="Q343" s="39" t="str">
        <f t="shared" si="82"/>
        <v/>
      </c>
      <c r="R343" s="29" t="str">
        <f t="shared" si="83"/>
        <v/>
      </c>
      <c r="S343" s="36" t="str">
        <f t="shared" si="84"/>
        <v/>
      </c>
      <c r="T343" s="26" t="str">
        <f t="shared" si="85"/>
        <v/>
      </c>
      <c r="U343" s="39" t="str">
        <f ca="1">IF($G343="", "", COUNTIF($G$11:$G$1010, "&lt;"&amp;$G343)+1+COUNTIF($G$11:$G343, $G343)-1)</f>
        <v/>
      </c>
      <c r="X343" s="39" t="str">
        <f t="shared" ca="1" si="79"/>
        <v/>
      </c>
      <c r="Z343" s="29" t="str">
        <f>IF($R343="", "", DATE(YEAR(Calendar!$BA$5), MONTH($D343), DAY($D343)))</f>
        <v/>
      </c>
      <c r="AA343" s="36" t="str">
        <f t="shared" si="86"/>
        <v/>
      </c>
      <c r="AC343" s="39" t="str">
        <f>IF($Z343="", "", IF(COUNTIF($Z$11:$Z343, $Z343)&gt;5, "X", COUNTIF($Z$11:$Z343, $Z343)))</f>
        <v/>
      </c>
      <c r="AD343" s="39" t="str">
        <f t="shared" si="87"/>
        <v/>
      </c>
      <c r="AF343" s="29" t="str">
        <f t="shared" si="88"/>
        <v/>
      </c>
      <c r="AJ343" s="39" t="str">
        <f t="shared" si="89"/>
        <v/>
      </c>
    </row>
    <row r="344" spans="1:36" x14ac:dyDescent="0.25">
      <c r="A344" s="20"/>
      <c r="B344" s="251"/>
      <c r="C344" s="252"/>
      <c r="D344" s="253"/>
      <c r="E344" s="254"/>
      <c r="F344" s="20"/>
      <c r="G344" s="32" t="str">
        <f t="shared" ca="1" si="80"/>
        <v/>
      </c>
      <c r="H344" s="18" t="str">
        <f t="shared" si="81"/>
        <v/>
      </c>
      <c r="I344" s="20"/>
      <c r="J344" s="12">
        <v>341</v>
      </c>
      <c r="K344" s="15" t="str">
        <f t="shared" ca="1" si="75"/>
        <v/>
      </c>
      <c r="L344" s="90" t="str">
        <f t="shared" ca="1" si="76"/>
        <v/>
      </c>
      <c r="M344" s="43" t="str">
        <f t="shared" ca="1" si="77"/>
        <v/>
      </c>
      <c r="N344" s="18" t="str">
        <f t="shared" ca="1" si="78"/>
        <v/>
      </c>
      <c r="O344" s="20"/>
      <c r="Q344" s="39" t="str">
        <f t="shared" si="82"/>
        <v/>
      </c>
      <c r="R344" s="29" t="str">
        <f t="shared" si="83"/>
        <v/>
      </c>
      <c r="S344" s="36" t="str">
        <f t="shared" si="84"/>
        <v/>
      </c>
      <c r="T344" s="26" t="str">
        <f t="shared" si="85"/>
        <v/>
      </c>
      <c r="U344" s="39" t="str">
        <f ca="1">IF($G344="", "", COUNTIF($G$11:$G$1010, "&lt;"&amp;$G344)+1+COUNTIF($G$11:$G344, $G344)-1)</f>
        <v/>
      </c>
      <c r="X344" s="39" t="str">
        <f t="shared" ca="1" si="79"/>
        <v/>
      </c>
      <c r="Z344" s="29" t="str">
        <f>IF($R344="", "", DATE(YEAR(Calendar!$BA$5), MONTH($D344), DAY($D344)))</f>
        <v/>
      </c>
      <c r="AA344" s="36" t="str">
        <f t="shared" si="86"/>
        <v/>
      </c>
      <c r="AC344" s="39" t="str">
        <f>IF($Z344="", "", IF(COUNTIF($Z$11:$Z344, $Z344)&gt;5, "X", COUNTIF($Z$11:$Z344, $Z344)))</f>
        <v/>
      </c>
      <c r="AD344" s="39" t="str">
        <f t="shared" si="87"/>
        <v/>
      </c>
      <c r="AF344" s="29" t="str">
        <f t="shared" si="88"/>
        <v/>
      </c>
      <c r="AJ344" s="39" t="str">
        <f t="shared" si="89"/>
        <v/>
      </c>
    </row>
    <row r="345" spans="1:36" x14ac:dyDescent="0.25">
      <c r="A345" s="20"/>
      <c r="B345" s="251"/>
      <c r="C345" s="252"/>
      <c r="D345" s="253"/>
      <c r="E345" s="254"/>
      <c r="F345" s="20"/>
      <c r="G345" s="32" t="str">
        <f t="shared" ca="1" si="80"/>
        <v/>
      </c>
      <c r="H345" s="18" t="str">
        <f t="shared" si="81"/>
        <v/>
      </c>
      <c r="I345" s="20"/>
      <c r="J345" s="12">
        <v>342</v>
      </c>
      <c r="K345" s="15" t="str">
        <f t="shared" ca="1" si="75"/>
        <v/>
      </c>
      <c r="L345" s="90" t="str">
        <f t="shared" ca="1" si="76"/>
        <v/>
      </c>
      <c r="M345" s="43" t="str">
        <f t="shared" ca="1" si="77"/>
        <v/>
      </c>
      <c r="N345" s="18" t="str">
        <f t="shared" ca="1" si="78"/>
        <v/>
      </c>
      <c r="O345" s="20"/>
      <c r="Q345" s="39" t="str">
        <f t="shared" si="82"/>
        <v/>
      </c>
      <c r="R345" s="29" t="str">
        <f t="shared" si="83"/>
        <v/>
      </c>
      <c r="S345" s="36" t="str">
        <f t="shared" si="84"/>
        <v/>
      </c>
      <c r="T345" s="26" t="str">
        <f t="shared" si="85"/>
        <v/>
      </c>
      <c r="U345" s="39" t="str">
        <f ca="1">IF($G345="", "", COUNTIF($G$11:$G$1010, "&lt;"&amp;$G345)+1+COUNTIF($G$11:$G345, $G345)-1)</f>
        <v/>
      </c>
      <c r="X345" s="39" t="str">
        <f t="shared" ca="1" si="79"/>
        <v/>
      </c>
      <c r="Z345" s="29" t="str">
        <f>IF($R345="", "", DATE(YEAR(Calendar!$BA$5), MONTH($D345), DAY($D345)))</f>
        <v/>
      </c>
      <c r="AA345" s="36" t="str">
        <f t="shared" si="86"/>
        <v/>
      </c>
      <c r="AC345" s="39" t="str">
        <f>IF($Z345="", "", IF(COUNTIF($Z$11:$Z345, $Z345)&gt;5, "X", COUNTIF($Z$11:$Z345, $Z345)))</f>
        <v/>
      </c>
      <c r="AD345" s="39" t="str">
        <f t="shared" si="87"/>
        <v/>
      </c>
      <c r="AF345" s="29" t="str">
        <f t="shared" si="88"/>
        <v/>
      </c>
      <c r="AJ345" s="39" t="str">
        <f t="shared" si="89"/>
        <v/>
      </c>
    </row>
    <row r="346" spans="1:36" x14ac:dyDescent="0.25">
      <c r="A346" s="20"/>
      <c r="B346" s="251"/>
      <c r="C346" s="252"/>
      <c r="D346" s="253"/>
      <c r="E346" s="254"/>
      <c r="F346" s="20"/>
      <c r="G346" s="32" t="str">
        <f t="shared" ca="1" si="80"/>
        <v/>
      </c>
      <c r="H346" s="18" t="str">
        <f t="shared" si="81"/>
        <v/>
      </c>
      <c r="I346" s="20"/>
      <c r="J346" s="12">
        <v>343</v>
      </c>
      <c r="K346" s="15" t="str">
        <f t="shared" ca="1" si="75"/>
        <v/>
      </c>
      <c r="L346" s="90" t="str">
        <f t="shared" ca="1" si="76"/>
        <v/>
      </c>
      <c r="M346" s="43" t="str">
        <f t="shared" ca="1" si="77"/>
        <v/>
      </c>
      <c r="N346" s="18" t="str">
        <f t="shared" ca="1" si="78"/>
        <v/>
      </c>
      <c r="O346" s="20"/>
      <c r="Q346" s="39" t="str">
        <f t="shared" si="82"/>
        <v/>
      </c>
      <c r="R346" s="29" t="str">
        <f t="shared" si="83"/>
        <v/>
      </c>
      <c r="S346" s="36" t="str">
        <f t="shared" si="84"/>
        <v/>
      </c>
      <c r="T346" s="26" t="str">
        <f t="shared" si="85"/>
        <v/>
      </c>
      <c r="U346" s="39" t="str">
        <f ca="1">IF($G346="", "", COUNTIF($G$11:$G$1010, "&lt;"&amp;$G346)+1+COUNTIF($G$11:$G346, $G346)-1)</f>
        <v/>
      </c>
      <c r="X346" s="39" t="str">
        <f t="shared" ca="1" si="79"/>
        <v/>
      </c>
      <c r="Z346" s="29" t="str">
        <f>IF($R346="", "", DATE(YEAR(Calendar!$BA$5), MONTH($D346), DAY($D346)))</f>
        <v/>
      </c>
      <c r="AA346" s="36" t="str">
        <f t="shared" si="86"/>
        <v/>
      </c>
      <c r="AC346" s="39" t="str">
        <f>IF($Z346="", "", IF(COUNTIF($Z$11:$Z346, $Z346)&gt;5, "X", COUNTIF($Z$11:$Z346, $Z346)))</f>
        <v/>
      </c>
      <c r="AD346" s="39" t="str">
        <f t="shared" si="87"/>
        <v/>
      </c>
      <c r="AF346" s="29" t="str">
        <f t="shared" si="88"/>
        <v/>
      </c>
      <c r="AJ346" s="39" t="str">
        <f t="shared" si="89"/>
        <v/>
      </c>
    </row>
    <row r="347" spans="1:36" x14ac:dyDescent="0.25">
      <c r="A347" s="20"/>
      <c r="B347" s="251"/>
      <c r="C347" s="252"/>
      <c r="D347" s="253"/>
      <c r="E347" s="254"/>
      <c r="F347" s="20"/>
      <c r="G347" s="32" t="str">
        <f t="shared" ca="1" si="80"/>
        <v/>
      </c>
      <c r="H347" s="18" t="str">
        <f t="shared" si="81"/>
        <v/>
      </c>
      <c r="I347" s="20"/>
      <c r="J347" s="12">
        <v>344</v>
      </c>
      <c r="K347" s="15" t="str">
        <f t="shared" ca="1" si="75"/>
        <v/>
      </c>
      <c r="L347" s="90" t="str">
        <f t="shared" ca="1" si="76"/>
        <v/>
      </c>
      <c r="M347" s="43" t="str">
        <f t="shared" ca="1" si="77"/>
        <v/>
      </c>
      <c r="N347" s="18" t="str">
        <f t="shared" ca="1" si="78"/>
        <v/>
      </c>
      <c r="O347" s="20"/>
      <c r="Q347" s="39" t="str">
        <f t="shared" si="82"/>
        <v/>
      </c>
      <c r="R347" s="29" t="str">
        <f t="shared" si="83"/>
        <v/>
      </c>
      <c r="S347" s="36" t="str">
        <f t="shared" si="84"/>
        <v/>
      </c>
      <c r="T347" s="26" t="str">
        <f t="shared" si="85"/>
        <v/>
      </c>
      <c r="U347" s="39" t="str">
        <f ca="1">IF($G347="", "", COUNTIF($G$11:$G$1010, "&lt;"&amp;$G347)+1+COUNTIF($G$11:$G347, $G347)-1)</f>
        <v/>
      </c>
      <c r="X347" s="39" t="str">
        <f t="shared" ca="1" si="79"/>
        <v/>
      </c>
      <c r="Z347" s="29" t="str">
        <f>IF($R347="", "", DATE(YEAR(Calendar!$BA$5), MONTH($D347), DAY($D347)))</f>
        <v/>
      </c>
      <c r="AA347" s="36" t="str">
        <f t="shared" si="86"/>
        <v/>
      </c>
      <c r="AC347" s="39" t="str">
        <f>IF($Z347="", "", IF(COUNTIF($Z$11:$Z347, $Z347)&gt;5, "X", COUNTIF($Z$11:$Z347, $Z347)))</f>
        <v/>
      </c>
      <c r="AD347" s="39" t="str">
        <f t="shared" si="87"/>
        <v/>
      </c>
      <c r="AF347" s="29" t="str">
        <f t="shared" si="88"/>
        <v/>
      </c>
      <c r="AJ347" s="39" t="str">
        <f t="shared" si="89"/>
        <v/>
      </c>
    </row>
    <row r="348" spans="1:36" x14ac:dyDescent="0.25">
      <c r="A348" s="20"/>
      <c r="B348" s="251"/>
      <c r="C348" s="252"/>
      <c r="D348" s="253"/>
      <c r="E348" s="254"/>
      <c r="F348" s="20"/>
      <c r="G348" s="32" t="str">
        <f t="shared" ca="1" si="80"/>
        <v/>
      </c>
      <c r="H348" s="18" t="str">
        <f t="shared" si="81"/>
        <v/>
      </c>
      <c r="I348" s="20"/>
      <c r="J348" s="12">
        <v>345</v>
      </c>
      <c r="K348" s="15" t="str">
        <f t="shared" ca="1" si="75"/>
        <v/>
      </c>
      <c r="L348" s="90" t="str">
        <f t="shared" ca="1" si="76"/>
        <v/>
      </c>
      <c r="M348" s="43" t="str">
        <f t="shared" ca="1" si="77"/>
        <v/>
      </c>
      <c r="N348" s="18" t="str">
        <f t="shared" ca="1" si="78"/>
        <v/>
      </c>
      <c r="O348" s="20"/>
      <c r="Q348" s="39" t="str">
        <f t="shared" si="82"/>
        <v/>
      </c>
      <c r="R348" s="29" t="str">
        <f t="shared" si="83"/>
        <v/>
      </c>
      <c r="S348" s="36" t="str">
        <f t="shared" si="84"/>
        <v/>
      </c>
      <c r="T348" s="26" t="str">
        <f t="shared" si="85"/>
        <v/>
      </c>
      <c r="U348" s="39" t="str">
        <f ca="1">IF($G348="", "", COUNTIF($G$11:$G$1010, "&lt;"&amp;$G348)+1+COUNTIF($G$11:$G348, $G348)-1)</f>
        <v/>
      </c>
      <c r="X348" s="39" t="str">
        <f t="shared" ca="1" si="79"/>
        <v/>
      </c>
      <c r="Z348" s="29" t="str">
        <f>IF($R348="", "", DATE(YEAR(Calendar!$BA$5), MONTH($D348), DAY($D348)))</f>
        <v/>
      </c>
      <c r="AA348" s="36" t="str">
        <f t="shared" si="86"/>
        <v/>
      </c>
      <c r="AC348" s="39" t="str">
        <f>IF($Z348="", "", IF(COUNTIF($Z$11:$Z348, $Z348)&gt;5, "X", COUNTIF($Z$11:$Z348, $Z348)))</f>
        <v/>
      </c>
      <c r="AD348" s="39" t="str">
        <f t="shared" si="87"/>
        <v/>
      </c>
      <c r="AF348" s="29" t="str">
        <f t="shared" si="88"/>
        <v/>
      </c>
      <c r="AJ348" s="39" t="str">
        <f t="shared" si="89"/>
        <v/>
      </c>
    </row>
    <row r="349" spans="1:36" x14ac:dyDescent="0.25">
      <c r="A349" s="20"/>
      <c r="B349" s="251"/>
      <c r="C349" s="252"/>
      <c r="D349" s="253"/>
      <c r="E349" s="254"/>
      <c r="F349" s="20"/>
      <c r="G349" s="32" t="str">
        <f t="shared" ca="1" si="80"/>
        <v/>
      </c>
      <c r="H349" s="18" t="str">
        <f t="shared" si="81"/>
        <v/>
      </c>
      <c r="I349" s="20"/>
      <c r="J349" s="12">
        <v>346</v>
      </c>
      <c r="K349" s="15" t="str">
        <f t="shared" ca="1" si="75"/>
        <v/>
      </c>
      <c r="L349" s="90" t="str">
        <f t="shared" ca="1" si="76"/>
        <v/>
      </c>
      <c r="M349" s="43" t="str">
        <f t="shared" ca="1" si="77"/>
        <v/>
      </c>
      <c r="N349" s="18" t="str">
        <f t="shared" ca="1" si="78"/>
        <v/>
      </c>
      <c r="O349" s="20"/>
      <c r="Q349" s="39" t="str">
        <f t="shared" si="82"/>
        <v/>
      </c>
      <c r="R349" s="29" t="str">
        <f t="shared" si="83"/>
        <v/>
      </c>
      <c r="S349" s="36" t="str">
        <f t="shared" si="84"/>
        <v/>
      </c>
      <c r="T349" s="26" t="str">
        <f t="shared" si="85"/>
        <v/>
      </c>
      <c r="U349" s="39" t="str">
        <f ca="1">IF($G349="", "", COUNTIF($G$11:$G$1010, "&lt;"&amp;$G349)+1+COUNTIF($G$11:$G349, $G349)-1)</f>
        <v/>
      </c>
      <c r="X349" s="39" t="str">
        <f t="shared" ca="1" si="79"/>
        <v/>
      </c>
      <c r="Z349" s="29" t="str">
        <f>IF($R349="", "", DATE(YEAR(Calendar!$BA$5), MONTH($D349), DAY($D349)))</f>
        <v/>
      </c>
      <c r="AA349" s="36" t="str">
        <f t="shared" si="86"/>
        <v/>
      </c>
      <c r="AC349" s="39" t="str">
        <f>IF($Z349="", "", IF(COUNTIF($Z$11:$Z349, $Z349)&gt;5, "X", COUNTIF($Z$11:$Z349, $Z349)))</f>
        <v/>
      </c>
      <c r="AD349" s="39" t="str">
        <f t="shared" si="87"/>
        <v/>
      </c>
      <c r="AF349" s="29" t="str">
        <f t="shared" si="88"/>
        <v/>
      </c>
      <c r="AJ349" s="39" t="str">
        <f t="shared" si="89"/>
        <v/>
      </c>
    </row>
    <row r="350" spans="1:36" x14ac:dyDescent="0.25">
      <c r="A350" s="20"/>
      <c r="B350" s="251"/>
      <c r="C350" s="252"/>
      <c r="D350" s="253"/>
      <c r="E350" s="254"/>
      <c r="F350" s="20"/>
      <c r="G350" s="32" t="str">
        <f t="shared" ca="1" si="80"/>
        <v/>
      </c>
      <c r="H350" s="18" t="str">
        <f t="shared" si="81"/>
        <v/>
      </c>
      <c r="I350" s="20"/>
      <c r="J350" s="12">
        <v>347</v>
      </c>
      <c r="K350" s="15" t="str">
        <f t="shared" ca="1" si="75"/>
        <v/>
      </c>
      <c r="L350" s="90" t="str">
        <f t="shared" ca="1" si="76"/>
        <v/>
      </c>
      <c r="M350" s="43" t="str">
        <f t="shared" ca="1" si="77"/>
        <v/>
      </c>
      <c r="N350" s="18" t="str">
        <f t="shared" ca="1" si="78"/>
        <v/>
      </c>
      <c r="O350" s="20"/>
      <c r="Q350" s="39" t="str">
        <f t="shared" si="82"/>
        <v/>
      </c>
      <c r="R350" s="29" t="str">
        <f t="shared" si="83"/>
        <v/>
      </c>
      <c r="S350" s="36" t="str">
        <f t="shared" si="84"/>
        <v/>
      </c>
      <c r="T350" s="26" t="str">
        <f t="shared" si="85"/>
        <v/>
      </c>
      <c r="U350" s="39" t="str">
        <f ca="1">IF($G350="", "", COUNTIF($G$11:$G$1010, "&lt;"&amp;$G350)+1+COUNTIF($G$11:$G350, $G350)-1)</f>
        <v/>
      </c>
      <c r="X350" s="39" t="str">
        <f t="shared" ca="1" si="79"/>
        <v/>
      </c>
      <c r="Z350" s="29" t="str">
        <f>IF($R350="", "", DATE(YEAR(Calendar!$BA$5), MONTH($D350), DAY($D350)))</f>
        <v/>
      </c>
      <c r="AA350" s="36" t="str">
        <f t="shared" si="86"/>
        <v/>
      </c>
      <c r="AC350" s="39" t="str">
        <f>IF($Z350="", "", IF(COUNTIF($Z$11:$Z350, $Z350)&gt;5, "X", COUNTIF($Z$11:$Z350, $Z350)))</f>
        <v/>
      </c>
      <c r="AD350" s="39" t="str">
        <f t="shared" si="87"/>
        <v/>
      </c>
      <c r="AF350" s="29" t="str">
        <f t="shared" si="88"/>
        <v/>
      </c>
      <c r="AJ350" s="39" t="str">
        <f t="shared" si="89"/>
        <v/>
      </c>
    </row>
    <row r="351" spans="1:36" x14ac:dyDescent="0.25">
      <c r="A351" s="20"/>
      <c r="B351" s="251"/>
      <c r="C351" s="252"/>
      <c r="D351" s="253"/>
      <c r="E351" s="254"/>
      <c r="F351" s="20"/>
      <c r="G351" s="32" t="str">
        <f t="shared" ca="1" si="80"/>
        <v/>
      </c>
      <c r="H351" s="18" t="str">
        <f t="shared" si="81"/>
        <v/>
      </c>
      <c r="I351" s="20"/>
      <c r="J351" s="12">
        <v>348</v>
      </c>
      <c r="K351" s="15" t="str">
        <f t="shared" ca="1" si="75"/>
        <v/>
      </c>
      <c r="L351" s="90" t="str">
        <f t="shared" ca="1" si="76"/>
        <v/>
      </c>
      <c r="M351" s="43" t="str">
        <f t="shared" ca="1" si="77"/>
        <v/>
      </c>
      <c r="N351" s="18" t="str">
        <f t="shared" ca="1" si="78"/>
        <v/>
      </c>
      <c r="O351" s="20"/>
      <c r="Q351" s="39" t="str">
        <f t="shared" si="82"/>
        <v/>
      </c>
      <c r="R351" s="29" t="str">
        <f t="shared" si="83"/>
        <v/>
      </c>
      <c r="S351" s="36" t="str">
        <f t="shared" si="84"/>
        <v/>
      </c>
      <c r="T351" s="26" t="str">
        <f t="shared" si="85"/>
        <v/>
      </c>
      <c r="U351" s="39" t="str">
        <f ca="1">IF($G351="", "", COUNTIF($G$11:$G$1010, "&lt;"&amp;$G351)+1+COUNTIF($G$11:$G351, $G351)-1)</f>
        <v/>
      </c>
      <c r="X351" s="39" t="str">
        <f t="shared" ca="1" si="79"/>
        <v/>
      </c>
      <c r="Z351" s="29" t="str">
        <f>IF($R351="", "", DATE(YEAR(Calendar!$BA$5), MONTH($D351), DAY($D351)))</f>
        <v/>
      </c>
      <c r="AA351" s="36" t="str">
        <f t="shared" si="86"/>
        <v/>
      </c>
      <c r="AC351" s="39" t="str">
        <f>IF($Z351="", "", IF(COUNTIF($Z$11:$Z351, $Z351)&gt;5, "X", COUNTIF($Z$11:$Z351, $Z351)))</f>
        <v/>
      </c>
      <c r="AD351" s="39" t="str">
        <f t="shared" si="87"/>
        <v/>
      </c>
      <c r="AF351" s="29" t="str">
        <f t="shared" si="88"/>
        <v/>
      </c>
      <c r="AJ351" s="39" t="str">
        <f t="shared" si="89"/>
        <v/>
      </c>
    </row>
    <row r="352" spans="1:36" x14ac:dyDescent="0.25">
      <c r="A352" s="20"/>
      <c r="B352" s="251"/>
      <c r="C352" s="252"/>
      <c r="D352" s="253"/>
      <c r="E352" s="254"/>
      <c r="F352" s="20"/>
      <c r="G352" s="32" t="str">
        <f t="shared" ca="1" si="80"/>
        <v/>
      </c>
      <c r="H352" s="18" t="str">
        <f t="shared" si="81"/>
        <v/>
      </c>
      <c r="I352" s="20"/>
      <c r="J352" s="12">
        <v>349</v>
      </c>
      <c r="K352" s="15" t="str">
        <f t="shared" ca="1" si="75"/>
        <v/>
      </c>
      <c r="L352" s="90" t="str">
        <f t="shared" ca="1" si="76"/>
        <v/>
      </c>
      <c r="M352" s="43" t="str">
        <f t="shared" ca="1" si="77"/>
        <v/>
      </c>
      <c r="N352" s="18" t="str">
        <f t="shared" ca="1" si="78"/>
        <v/>
      </c>
      <c r="O352" s="20"/>
      <c r="Q352" s="39" t="str">
        <f t="shared" si="82"/>
        <v/>
      </c>
      <c r="R352" s="29" t="str">
        <f t="shared" si="83"/>
        <v/>
      </c>
      <c r="S352" s="36" t="str">
        <f t="shared" si="84"/>
        <v/>
      </c>
      <c r="T352" s="26" t="str">
        <f t="shared" si="85"/>
        <v/>
      </c>
      <c r="U352" s="39" t="str">
        <f ca="1">IF($G352="", "", COUNTIF($G$11:$G$1010, "&lt;"&amp;$G352)+1+COUNTIF($G$11:$G352, $G352)-1)</f>
        <v/>
      </c>
      <c r="X352" s="39" t="str">
        <f t="shared" ca="1" si="79"/>
        <v/>
      </c>
      <c r="Z352" s="29" t="str">
        <f>IF($R352="", "", DATE(YEAR(Calendar!$BA$5), MONTH($D352), DAY($D352)))</f>
        <v/>
      </c>
      <c r="AA352" s="36" t="str">
        <f t="shared" si="86"/>
        <v/>
      </c>
      <c r="AC352" s="39" t="str">
        <f>IF($Z352="", "", IF(COUNTIF($Z$11:$Z352, $Z352)&gt;5, "X", COUNTIF($Z$11:$Z352, $Z352)))</f>
        <v/>
      </c>
      <c r="AD352" s="39" t="str">
        <f t="shared" si="87"/>
        <v/>
      </c>
      <c r="AF352" s="29" t="str">
        <f t="shared" si="88"/>
        <v/>
      </c>
      <c r="AJ352" s="39" t="str">
        <f t="shared" si="89"/>
        <v/>
      </c>
    </row>
    <row r="353" spans="1:36" x14ac:dyDescent="0.25">
      <c r="A353" s="20"/>
      <c r="B353" s="251"/>
      <c r="C353" s="252"/>
      <c r="D353" s="253"/>
      <c r="E353" s="254"/>
      <c r="F353" s="20"/>
      <c r="G353" s="32" t="str">
        <f t="shared" ca="1" si="80"/>
        <v/>
      </c>
      <c r="H353" s="18" t="str">
        <f t="shared" si="81"/>
        <v/>
      </c>
      <c r="I353" s="20"/>
      <c r="J353" s="12">
        <v>350</v>
      </c>
      <c r="K353" s="15" t="str">
        <f t="shared" ca="1" si="75"/>
        <v/>
      </c>
      <c r="L353" s="90" t="str">
        <f t="shared" ca="1" si="76"/>
        <v/>
      </c>
      <c r="M353" s="43" t="str">
        <f t="shared" ca="1" si="77"/>
        <v/>
      </c>
      <c r="N353" s="18" t="str">
        <f t="shared" ca="1" si="78"/>
        <v/>
      </c>
      <c r="O353" s="20"/>
      <c r="Q353" s="39" t="str">
        <f t="shared" si="82"/>
        <v/>
      </c>
      <c r="R353" s="29" t="str">
        <f t="shared" si="83"/>
        <v/>
      </c>
      <c r="S353" s="36" t="str">
        <f t="shared" si="84"/>
        <v/>
      </c>
      <c r="T353" s="26" t="str">
        <f t="shared" si="85"/>
        <v/>
      </c>
      <c r="U353" s="39" t="str">
        <f ca="1">IF($G353="", "", COUNTIF($G$11:$G$1010, "&lt;"&amp;$G353)+1+COUNTIF($G$11:$G353, $G353)-1)</f>
        <v/>
      </c>
      <c r="X353" s="39" t="str">
        <f t="shared" ca="1" si="79"/>
        <v/>
      </c>
      <c r="Z353" s="29" t="str">
        <f>IF($R353="", "", DATE(YEAR(Calendar!$BA$5), MONTH($D353), DAY($D353)))</f>
        <v/>
      </c>
      <c r="AA353" s="36" t="str">
        <f t="shared" si="86"/>
        <v/>
      </c>
      <c r="AC353" s="39" t="str">
        <f>IF($Z353="", "", IF(COUNTIF($Z$11:$Z353, $Z353)&gt;5, "X", COUNTIF($Z$11:$Z353, $Z353)))</f>
        <v/>
      </c>
      <c r="AD353" s="39" t="str">
        <f t="shared" si="87"/>
        <v/>
      </c>
      <c r="AF353" s="29" t="str">
        <f t="shared" si="88"/>
        <v/>
      </c>
      <c r="AJ353" s="39" t="str">
        <f t="shared" si="89"/>
        <v/>
      </c>
    </row>
    <row r="354" spans="1:36" x14ac:dyDescent="0.25">
      <c r="A354" s="20"/>
      <c r="B354" s="251"/>
      <c r="C354" s="252"/>
      <c r="D354" s="253"/>
      <c r="E354" s="254"/>
      <c r="F354" s="20"/>
      <c r="G354" s="32" t="str">
        <f t="shared" ca="1" si="80"/>
        <v/>
      </c>
      <c r="H354" s="18" t="str">
        <f t="shared" si="81"/>
        <v/>
      </c>
      <c r="I354" s="20"/>
      <c r="J354" s="12">
        <v>351</v>
      </c>
      <c r="K354" s="15" t="str">
        <f t="shared" ca="1" si="75"/>
        <v/>
      </c>
      <c r="L354" s="90" t="str">
        <f t="shared" ca="1" si="76"/>
        <v/>
      </c>
      <c r="M354" s="43" t="str">
        <f t="shared" ca="1" si="77"/>
        <v/>
      </c>
      <c r="N354" s="18" t="str">
        <f t="shared" ca="1" si="78"/>
        <v/>
      </c>
      <c r="O354" s="20"/>
      <c r="Q354" s="39" t="str">
        <f t="shared" si="82"/>
        <v/>
      </c>
      <c r="R354" s="29" t="str">
        <f t="shared" si="83"/>
        <v/>
      </c>
      <c r="S354" s="36" t="str">
        <f t="shared" si="84"/>
        <v/>
      </c>
      <c r="T354" s="26" t="str">
        <f t="shared" si="85"/>
        <v/>
      </c>
      <c r="U354" s="39" t="str">
        <f ca="1">IF($G354="", "", COUNTIF($G$11:$G$1010, "&lt;"&amp;$G354)+1+COUNTIF($G$11:$G354, $G354)-1)</f>
        <v/>
      </c>
      <c r="X354" s="39" t="str">
        <f t="shared" ca="1" si="79"/>
        <v/>
      </c>
      <c r="Z354" s="29" t="str">
        <f>IF($R354="", "", DATE(YEAR(Calendar!$BA$5), MONTH($D354), DAY($D354)))</f>
        <v/>
      </c>
      <c r="AA354" s="36" t="str">
        <f t="shared" si="86"/>
        <v/>
      </c>
      <c r="AC354" s="39" t="str">
        <f>IF($Z354="", "", IF(COUNTIF($Z$11:$Z354, $Z354)&gt;5, "X", COUNTIF($Z$11:$Z354, $Z354)))</f>
        <v/>
      </c>
      <c r="AD354" s="39" t="str">
        <f t="shared" si="87"/>
        <v/>
      </c>
      <c r="AF354" s="29" t="str">
        <f t="shared" si="88"/>
        <v/>
      </c>
      <c r="AJ354" s="39" t="str">
        <f t="shared" si="89"/>
        <v/>
      </c>
    </row>
    <row r="355" spans="1:36" x14ac:dyDescent="0.25">
      <c r="A355" s="20"/>
      <c r="B355" s="251"/>
      <c r="C355" s="252"/>
      <c r="D355" s="253"/>
      <c r="E355" s="254"/>
      <c r="F355" s="20"/>
      <c r="G355" s="32" t="str">
        <f t="shared" ca="1" si="80"/>
        <v/>
      </c>
      <c r="H355" s="18" t="str">
        <f t="shared" si="81"/>
        <v/>
      </c>
      <c r="I355" s="20"/>
      <c r="J355" s="12">
        <v>352</v>
      </c>
      <c r="K355" s="15" t="str">
        <f t="shared" ca="1" si="75"/>
        <v/>
      </c>
      <c r="L355" s="90" t="str">
        <f t="shared" ca="1" si="76"/>
        <v/>
      </c>
      <c r="M355" s="43" t="str">
        <f t="shared" ca="1" si="77"/>
        <v/>
      </c>
      <c r="N355" s="18" t="str">
        <f t="shared" ca="1" si="78"/>
        <v/>
      </c>
      <c r="O355" s="20"/>
      <c r="Q355" s="39" t="str">
        <f t="shared" si="82"/>
        <v/>
      </c>
      <c r="R355" s="29" t="str">
        <f t="shared" si="83"/>
        <v/>
      </c>
      <c r="S355" s="36" t="str">
        <f t="shared" si="84"/>
        <v/>
      </c>
      <c r="T355" s="26" t="str">
        <f t="shared" si="85"/>
        <v/>
      </c>
      <c r="U355" s="39" t="str">
        <f ca="1">IF($G355="", "", COUNTIF($G$11:$G$1010, "&lt;"&amp;$G355)+1+COUNTIF($G$11:$G355, $G355)-1)</f>
        <v/>
      </c>
      <c r="X355" s="39" t="str">
        <f t="shared" ca="1" si="79"/>
        <v/>
      </c>
      <c r="Z355" s="29" t="str">
        <f>IF($R355="", "", DATE(YEAR(Calendar!$BA$5), MONTH($D355), DAY($D355)))</f>
        <v/>
      </c>
      <c r="AA355" s="36" t="str">
        <f t="shared" si="86"/>
        <v/>
      </c>
      <c r="AC355" s="39" t="str">
        <f>IF($Z355="", "", IF(COUNTIF($Z$11:$Z355, $Z355)&gt;5, "X", COUNTIF($Z$11:$Z355, $Z355)))</f>
        <v/>
      </c>
      <c r="AD355" s="39" t="str">
        <f t="shared" si="87"/>
        <v/>
      </c>
      <c r="AF355" s="29" t="str">
        <f t="shared" si="88"/>
        <v/>
      </c>
      <c r="AJ355" s="39" t="str">
        <f t="shared" si="89"/>
        <v/>
      </c>
    </row>
    <row r="356" spans="1:36" x14ac:dyDescent="0.25">
      <c r="A356" s="20"/>
      <c r="B356" s="251"/>
      <c r="C356" s="252"/>
      <c r="D356" s="253"/>
      <c r="E356" s="254"/>
      <c r="F356" s="20"/>
      <c r="G356" s="32" t="str">
        <f t="shared" ca="1" si="80"/>
        <v/>
      </c>
      <c r="H356" s="18" t="str">
        <f t="shared" si="81"/>
        <v/>
      </c>
      <c r="I356" s="20"/>
      <c r="J356" s="12">
        <v>353</v>
      </c>
      <c r="K356" s="15" t="str">
        <f t="shared" ca="1" si="75"/>
        <v/>
      </c>
      <c r="L356" s="90" t="str">
        <f t="shared" ca="1" si="76"/>
        <v/>
      </c>
      <c r="M356" s="43" t="str">
        <f t="shared" ca="1" si="77"/>
        <v/>
      </c>
      <c r="N356" s="18" t="str">
        <f t="shared" ca="1" si="78"/>
        <v/>
      </c>
      <c r="O356" s="20"/>
      <c r="Q356" s="39" t="str">
        <f t="shared" si="82"/>
        <v/>
      </c>
      <c r="R356" s="29" t="str">
        <f t="shared" si="83"/>
        <v/>
      </c>
      <c r="S356" s="36" t="str">
        <f t="shared" si="84"/>
        <v/>
      </c>
      <c r="T356" s="26" t="str">
        <f t="shared" si="85"/>
        <v/>
      </c>
      <c r="U356" s="39" t="str">
        <f ca="1">IF($G356="", "", COUNTIF($G$11:$G$1010, "&lt;"&amp;$G356)+1+COUNTIF($G$11:$G356, $G356)-1)</f>
        <v/>
      </c>
      <c r="X356" s="39" t="str">
        <f t="shared" ca="1" si="79"/>
        <v/>
      </c>
      <c r="Z356" s="29" t="str">
        <f>IF($R356="", "", DATE(YEAR(Calendar!$BA$5), MONTH($D356), DAY($D356)))</f>
        <v/>
      </c>
      <c r="AA356" s="36" t="str">
        <f t="shared" si="86"/>
        <v/>
      </c>
      <c r="AC356" s="39" t="str">
        <f>IF($Z356="", "", IF(COUNTIF($Z$11:$Z356, $Z356)&gt;5, "X", COUNTIF($Z$11:$Z356, $Z356)))</f>
        <v/>
      </c>
      <c r="AD356" s="39" t="str">
        <f t="shared" si="87"/>
        <v/>
      </c>
      <c r="AF356" s="29" t="str">
        <f t="shared" si="88"/>
        <v/>
      </c>
      <c r="AJ356" s="39" t="str">
        <f t="shared" si="89"/>
        <v/>
      </c>
    </row>
    <row r="357" spans="1:36" x14ac:dyDescent="0.25">
      <c r="A357" s="20"/>
      <c r="B357" s="251"/>
      <c r="C357" s="252"/>
      <c r="D357" s="253"/>
      <c r="E357" s="254"/>
      <c r="F357" s="20"/>
      <c r="G357" s="32" t="str">
        <f t="shared" ca="1" si="80"/>
        <v/>
      </c>
      <c r="H357" s="18" t="str">
        <f t="shared" si="81"/>
        <v/>
      </c>
      <c r="I357" s="20"/>
      <c r="J357" s="12">
        <v>354</v>
      </c>
      <c r="K357" s="15" t="str">
        <f t="shared" ca="1" si="75"/>
        <v/>
      </c>
      <c r="L357" s="90" t="str">
        <f t="shared" ca="1" si="76"/>
        <v/>
      </c>
      <c r="M357" s="43" t="str">
        <f t="shared" ca="1" si="77"/>
        <v/>
      </c>
      <c r="N357" s="18" t="str">
        <f t="shared" ca="1" si="78"/>
        <v/>
      </c>
      <c r="O357" s="20"/>
      <c r="Q357" s="39" t="str">
        <f t="shared" si="82"/>
        <v/>
      </c>
      <c r="R357" s="29" t="str">
        <f t="shared" si="83"/>
        <v/>
      </c>
      <c r="S357" s="36" t="str">
        <f t="shared" si="84"/>
        <v/>
      </c>
      <c r="T357" s="26" t="str">
        <f t="shared" si="85"/>
        <v/>
      </c>
      <c r="U357" s="39" t="str">
        <f ca="1">IF($G357="", "", COUNTIF($G$11:$G$1010, "&lt;"&amp;$G357)+1+COUNTIF($G$11:$G357, $G357)-1)</f>
        <v/>
      </c>
      <c r="X357" s="39" t="str">
        <f t="shared" ca="1" si="79"/>
        <v/>
      </c>
      <c r="Z357" s="29" t="str">
        <f>IF($R357="", "", DATE(YEAR(Calendar!$BA$5), MONTH($D357), DAY($D357)))</f>
        <v/>
      </c>
      <c r="AA357" s="36" t="str">
        <f t="shared" si="86"/>
        <v/>
      </c>
      <c r="AC357" s="39" t="str">
        <f>IF($Z357="", "", IF(COUNTIF($Z$11:$Z357, $Z357)&gt;5, "X", COUNTIF($Z$11:$Z357, $Z357)))</f>
        <v/>
      </c>
      <c r="AD357" s="39" t="str">
        <f t="shared" si="87"/>
        <v/>
      </c>
      <c r="AF357" s="29" t="str">
        <f t="shared" si="88"/>
        <v/>
      </c>
      <c r="AJ357" s="39" t="str">
        <f t="shared" si="89"/>
        <v/>
      </c>
    </row>
    <row r="358" spans="1:36" x14ac:dyDescent="0.25">
      <c r="A358" s="20"/>
      <c r="B358" s="251"/>
      <c r="C358" s="252"/>
      <c r="D358" s="253"/>
      <c r="E358" s="254"/>
      <c r="F358" s="20"/>
      <c r="G358" s="32" t="str">
        <f t="shared" ca="1" si="80"/>
        <v/>
      </c>
      <c r="H358" s="18" t="str">
        <f t="shared" si="81"/>
        <v/>
      </c>
      <c r="I358" s="20"/>
      <c r="J358" s="12">
        <v>355</v>
      </c>
      <c r="K358" s="15" t="str">
        <f t="shared" ca="1" si="75"/>
        <v/>
      </c>
      <c r="L358" s="90" t="str">
        <f t="shared" ca="1" si="76"/>
        <v/>
      </c>
      <c r="M358" s="43" t="str">
        <f t="shared" ca="1" si="77"/>
        <v/>
      </c>
      <c r="N358" s="18" t="str">
        <f t="shared" ca="1" si="78"/>
        <v/>
      </c>
      <c r="O358" s="20"/>
      <c r="Q358" s="39" t="str">
        <f t="shared" si="82"/>
        <v/>
      </c>
      <c r="R358" s="29" t="str">
        <f t="shared" si="83"/>
        <v/>
      </c>
      <c r="S358" s="36" t="str">
        <f t="shared" si="84"/>
        <v/>
      </c>
      <c r="T358" s="26" t="str">
        <f t="shared" si="85"/>
        <v/>
      </c>
      <c r="U358" s="39" t="str">
        <f ca="1">IF($G358="", "", COUNTIF($G$11:$G$1010, "&lt;"&amp;$G358)+1+COUNTIF($G$11:$G358, $G358)-1)</f>
        <v/>
      </c>
      <c r="X358" s="39" t="str">
        <f t="shared" ca="1" si="79"/>
        <v/>
      </c>
      <c r="Z358" s="29" t="str">
        <f>IF($R358="", "", DATE(YEAR(Calendar!$BA$5), MONTH($D358), DAY($D358)))</f>
        <v/>
      </c>
      <c r="AA358" s="36" t="str">
        <f t="shared" si="86"/>
        <v/>
      </c>
      <c r="AC358" s="39" t="str">
        <f>IF($Z358="", "", IF(COUNTIF($Z$11:$Z358, $Z358)&gt;5, "X", COUNTIF($Z$11:$Z358, $Z358)))</f>
        <v/>
      </c>
      <c r="AD358" s="39" t="str">
        <f t="shared" si="87"/>
        <v/>
      </c>
      <c r="AF358" s="29" t="str">
        <f t="shared" si="88"/>
        <v/>
      </c>
      <c r="AJ358" s="39" t="str">
        <f t="shared" si="89"/>
        <v/>
      </c>
    </row>
    <row r="359" spans="1:36" x14ac:dyDescent="0.25">
      <c r="A359" s="20"/>
      <c r="B359" s="251"/>
      <c r="C359" s="252"/>
      <c r="D359" s="253"/>
      <c r="E359" s="254"/>
      <c r="F359" s="20"/>
      <c r="G359" s="32" t="str">
        <f t="shared" ca="1" si="80"/>
        <v/>
      </c>
      <c r="H359" s="18" t="str">
        <f t="shared" si="81"/>
        <v/>
      </c>
      <c r="I359" s="20"/>
      <c r="J359" s="12">
        <v>356</v>
      </c>
      <c r="K359" s="15" t="str">
        <f t="shared" ca="1" si="75"/>
        <v/>
      </c>
      <c r="L359" s="90" t="str">
        <f t="shared" ca="1" si="76"/>
        <v/>
      </c>
      <c r="M359" s="43" t="str">
        <f t="shared" ca="1" si="77"/>
        <v/>
      </c>
      <c r="N359" s="18" t="str">
        <f t="shared" ca="1" si="78"/>
        <v/>
      </c>
      <c r="O359" s="20"/>
      <c r="Q359" s="39" t="str">
        <f t="shared" si="82"/>
        <v/>
      </c>
      <c r="R359" s="29" t="str">
        <f t="shared" si="83"/>
        <v/>
      </c>
      <c r="S359" s="36" t="str">
        <f t="shared" si="84"/>
        <v/>
      </c>
      <c r="T359" s="26" t="str">
        <f t="shared" si="85"/>
        <v/>
      </c>
      <c r="U359" s="39" t="str">
        <f ca="1">IF($G359="", "", COUNTIF($G$11:$G$1010, "&lt;"&amp;$G359)+1+COUNTIF($G$11:$G359, $G359)-1)</f>
        <v/>
      </c>
      <c r="X359" s="39" t="str">
        <f t="shared" ca="1" si="79"/>
        <v/>
      </c>
      <c r="Z359" s="29" t="str">
        <f>IF($R359="", "", DATE(YEAR(Calendar!$BA$5), MONTH($D359), DAY($D359)))</f>
        <v/>
      </c>
      <c r="AA359" s="36" t="str">
        <f t="shared" si="86"/>
        <v/>
      </c>
      <c r="AC359" s="39" t="str">
        <f>IF($Z359="", "", IF(COUNTIF($Z$11:$Z359, $Z359)&gt;5, "X", COUNTIF($Z$11:$Z359, $Z359)))</f>
        <v/>
      </c>
      <c r="AD359" s="39" t="str">
        <f t="shared" si="87"/>
        <v/>
      </c>
      <c r="AF359" s="29" t="str">
        <f t="shared" si="88"/>
        <v/>
      </c>
      <c r="AJ359" s="39" t="str">
        <f t="shared" si="89"/>
        <v/>
      </c>
    </row>
    <row r="360" spans="1:36" x14ac:dyDescent="0.25">
      <c r="A360" s="20"/>
      <c r="B360" s="251"/>
      <c r="C360" s="252"/>
      <c r="D360" s="253"/>
      <c r="E360" s="254"/>
      <c r="F360" s="20"/>
      <c r="G360" s="32" t="str">
        <f t="shared" ca="1" si="80"/>
        <v/>
      </c>
      <c r="H360" s="18" t="str">
        <f t="shared" si="81"/>
        <v/>
      </c>
      <c r="I360" s="20"/>
      <c r="J360" s="12">
        <v>357</v>
      </c>
      <c r="K360" s="15" t="str">
        <f t="shared" ca="1" si="75"/>
        <v/>
      </c>
      <c r="L360" s="90" t="str">
        <f t="shared" ca="1" si="76"/>
        <v/>
      </c>
      <c r="M360" s="43" t="str">
        <f t="shared" ca="1" si="77"/>
        <v/>
      </c>
      <c r="N360" s="18" t="str">
        <f t="shared" ca="1" si="78"/>
        <v/>
      </c>
      <c r="O360" s="20"/>
      <c r="Q360" s="39" t="str">
        <f t="shared" si="82"/>
        <v/>
      </c>
      <c r="R360" s="29" t="str">
        <f t="shared" si="83"/>
        <v/>
      </c>
      <c r="S360" s="36" t="str">
        <f t="shared" si="84"/>
        <v/>
      </c>
      <c r="T360" s="26" t="str">
        <f t="shared" si="85"/>
        <v/>
      </c>
      <c r="U360" s="39" t="str">
        <f ca="1">IF($G360="", "", COUNTIF($G$11:$G$1010, "&lt;"&amp;$G360)+1+COUNTIF($G$11:$G360, $G360)-1)</f>
        <v/>
      </c>
      <c r="X360" s="39" t="str">
        <f t="shared" ca="1" si="79"/>
        <v/>
      </c>
      <c r="Z360" s="29" t="str">
        <f>IF($R360="", "", DATE(YEAR(Calendar!$BA$5), MONTH($D360), DAY($D360)))</f>
        <v/>
      </c>
      <c r="AA360" s="36" t="str">
        <f t="shared" si="86"/>
        <v/>
      </c>
      <c r="AC360" s="39" t="str">
        <f>IF($Z360="", "", IF(COUNTIF($Z$11:$Z360, $Z360)&gt;5, "X", COUNTIF($Z$11:$Z360, $Z360)))</f>
        <v/>
      </c>
      <c r="AD360" s="39" t="str">
        <f t="shared" si="87"/>
        <v/>
      </c>
      <c r="AF360" s="29" t="str">
        <f t="shared" si="88"/>
        <v/>
      </c>
      <c r="AJ360" s="39" t="str">
        <f t="shared" si="89"/>
        <v/>
      </c>
    </row>
    <row r="361" spans="1:36" x14ac:dyDescent="0.25">
      <c r="A361" s="20"/>
      <c r="B361" s="251"/>
      <c r="C361" s="252"/>
      <c r="D361" s="253"/>
      <c r="E361" s="254"/>
      <c r="F361" s="20"/>
      <c r="G361" s="32" t="str">
        <f t="shared" ca="1" si="80"/>
        <v/>
      </c>
      <c r="H361" s="18" t="str">
        <f t="shared" si="81"/>
        <v/>
      </c>
      <c r="I361" s="20"/>
      <c r="J361" s="12">
        <v>358</v>
      </c>
      <c r="K361" s="15" t="str">
        <f t="shared" ca="1" si="75"/>
        <v/>
      </c>
      <c r="L361" s="90" t="str">
        <f t="shared" ca="1" si="76"/>
        <v/>
      </c>
      <c r="M361" s="43" t="str">
        <f t="shared" ca="1" si="77"/>
        <v/>
      </c>
      <c r="N361" s="18" t="str">
        <f t="shared" ca="1" si="78"/>
        <v/>
      </c>
      <c r="O361" s="20"/>
      <c r="Q361" s="39" t="str">
        <f t="shared" si="82"/>
        <v/>
      </c>
      <c r="R361" s="29" t="str">
        <f t="shared" si="83"/>
        <v/>
      </c>
      <c r="S361" s="36" t="str">
        <f t="shared" si="84"/>
        <v/>
      </c>
      <c r="T361" s="26" t="str">
        <f t="shared" si="85"/>
        <v/>
      </c>
      <c r="U361" s="39" t="str">
        <f ca="1">IF($G361="", "", COUNTIF($G$11:$G$1010, "&lt;"&amp;$G361)+1+COUNTIF($G$11:$G361, $G361)-1)</f>
        <v/>
      </c>
      <c r="X361" s="39" t="str">
        <f t="shared" ca="1" si="79"/>
        <v/>
      </c>
      <c r="Z361" s="29" t="str">
        <f>IF($R361="", "", DATE(YEAR(Calendar!$BA$5), MONTH($D361), DAY($D361)))</f>
        <v/>
      </c>
      <c r="AA361" s="36" t="str">
        <f t="shared" si="86"/>
        <v/>
      </c>
      <c r="AC361" s="39" t="str">
        <f>IF($Z361="", "", IF(COUNTIF($Z$11:$Z361, $Z361)&gt;5, "X", COUNTIF($Z$11:$Z361, $Z361)))</f>
        <v/>
      </c>
      <c r="AD361" s="39" t="str">
        <f t="shared" si="87"/>
        <v/>
      </c>
      <c r="AF361" s="29" t="str">
        <f t="shared" si="88"/>
        <v/>
      </c>
      <c r="AJ361" s="39" t="str">
        <f t="shared" si="89"/>
        <v/>
      </c>
    </row>
    <row r="362" spans="1:36" x14ac:dyDescent="0.25">
      <c r="A362" s="20"/>
      <c r="B362" s="251"/>
      <c r="C362" s="252"/>
      <c r="D362" s="253"/>
      <c r="E362" s="254"/>
      <c r="F362" s="20"/>
      <c r="G362" s="32" t="str">
        <f t="shared" ca="1" si="80"/>
        <v/>
      </c>
      <c r="H362" s="18" t="str">
        <f t="shared" si="81"/>
        <v/>
      </c>
      <c r="I362" s="20"/>
      <c r="J362" s="12">
        <v>359</v>
      </c>
      <c r="K362" s="15" t="str">
        <f t="shared" ca="1" si="75"/>
        <v/>
      </c>
      <c r="L362" s="90" t="str">
        <f t="shared" ca="1" si="76"/>
        <v/>
      </c>
      <c r="M362" s="43" t="str">
        <f t="shared" ca="1" si="77"/>
        <v/>
      </c>
      <c r="N362" s="18" t="str">
        <f t="shared" ca="1" si="78"/>
        <v/>
      </c>
      <c r="O362" s="20"/>
      <c r="Q362" s="39" t="str">
        <f t="shared" si="82"/>
        <v/>
      </c>
      <c r="R362" s="29" t="str">
        <f t="shared" si="83"/>
        <v/>
      </c>
      <c r="S362" s="36" t="str">
        <f t="shared" si="84"/>
        <v/>
      </c>
      <c r="T362" s="26" t="str">
        <f t="shared" si="85"/>
        <v/>
      </c>
      <c r="U362" s="39" t="str">
        <f ca="1">IF($G362="", "", COUNTIF($G$11:$G$1010, "&lt;"&amp;$G362)+1+COUNTIF($G$11:$G362, $G362)-1)</f>
        <v/>
      </c>
      <c r="X362" s="39" t="str">
        <f t="shared" ca="1" si="79"/>
        <v/>
      </c>
      <c r="Z362" s="29" t="str">
        <f>IF($R362="", "", DATE(YEAR(Calendar!$BA$5), MONTH($D362), DAY($D362)))</f>
        <v/>
      </c>
      <c r="AA362" s="36" t="str">
        <f t="shared" si="86"/>
        <v/>
      </c>
      <c r="AC362" s="39" t="str">
        <f>IF($Z362="", "", IF(COUNTIF($Z$11:$Z362, $Z362)&gt;5, "X", COUNTIF($Z$11:$Z362, $Z362)))</f>
        <v/>
      </c>
      <c r="AD362" s="39" t="str">
        <f t="shared" si="87"/>
        <v/>
      </c>
      <c r="AF362" s="29" t="str">
        <f t="shared" si="88"/>
        <v/>
      </c>
      <c r="AJ362" s="39" t="str">
        <f t="shared" si="89"/>
        <v/>
      </c>
    </row>
    <row r="363" spans="1:36" x14ac:dyDescent="0.25">
      <c r="A363" s="20"/>
      <c r="B363" s="251"/>
      <c r="C363" s="252"/>
      <c r="D363" s="253"/>
      <c r="E363" s="254"/>
      <c r="F363" s="20"/>
      <c r="G363" s="32" t="str">
        <f t="shared" ca="1" si="80"/>
        <v/>
      </c>
      <c r="H363" s="18" t="str">
        <f t="shared" si="81"/>
        <v/>
      </c>
      <c r="I363" s="20"/>
      <c r="J363" s="12">
        <v>360</v>
      </c>
      <c r="K363" s="15" t="str">
        <f t="shared" ca="1" si="75"/>
        <v/>
      </c>
      <c r="L363" s="90" t="str">
        <f t="shared" ca="1" si="76"/>
        <v/>
      </c>
      <c r="M363" s="43" t="str">
        <f t="shared" ca="1" si="77"/>
        <v/>
      </c>
      <c r="N363" s="18" t="str">
        <f t="shared" ca="1" si="78"/>
        <v/>
      </c>
      <c r="O363" s="20"/>
      <c r="Q363" s="39" t="str">
        <f t="shared" si="82"/>
        <v/>
      </c>
      <c r="R363" s="29" t="str">
        <f t="shared" si="83"/>
        <v/>
      </c>
      <c r="S363" s="36" t="str">
        <f t="shared" si="84"/>
        <v/>
      </c>
      <c r="T363" s="26" t="str">
        <f t="shared" si="85"/>
        <v/>
      </c>
      <c r="U363" s="39" t="str">
        <f ca="1">IF($G363="", "", COUNTIF($G$11:$G$1010, "&lt;"&amp;$G363)+1+COUNTIF($G$11:$G363, $G363)-1)</f>
        <v/>
      </c>
      <c r="X363" s="39" t="str">
        <f t="shared" ca="1" si="79"/>
        <v/>
      </c>
      <c r="Z363" s="29" t="str">
        <f>IF($R363="", "", DATE(YEAR(Calendar!$BA$5), MONTH($D363), DAY($D363)))</f>
        <v/>
      </c>
      <c r="AA363" s="36" t="str">
        <f t="shared" si="86"/>
        <v/>
      </c>
      <c r="AC363" s="39" t="str">
        <f>IF($Z363="", "", IF(COUNTIF($Z$11:$Z363, $Z363)&gt;5, "X", COUNTIF($Z$11:$Z363, $Z363)))</f>
        <v/>
      </c>
      <c r="AD363" s="39" t="str">
        <f t="shared" si="87"/>
        <v/>
      </c>
      <c r="AF363" s="29" t="str">
        <f t="shared" si="88"/>
        <v/>
      </c>
      <c r="AJ363" s="39" t="str">
        <f t="shared" si="89"/>
        <v/>
      </c>
    </row>
    <row r="364" spans="1:36" x14ac:dyDescent="0.25">
      <c r="A364" s="20"/>
      <c r="B364" s="251"/>
      <c r="C364" s="252"/>
      <c r="D364" s="253"/>
      <c r="E364" s="254"/>
      <c r="F364" s="20"/>
      <c r="G364" s="32" t="str">
        <f t="shared" ca="1" si="80"/>
        <v/>
      </c>
      <c r="H364" s="18" t="str">
        <f t="shared" si="81"/>
        <v/>
      </c>
      <c r="I364" s="20"/>
      <c r="J364" s="12">
        <v>361</v>
      </c>
      <c r="K364" s="15" t="str">
        <f t="shared" ca="1" si="75"/>
        <v/>
      </c>
      <c r="L364" s="90" t="str">
        <f t="shared" ca="1" si="76"/>
        <v/>
      </c>
      <c r="M364" s="43" t="str">
        <f t="shared" ca="1" si="77"/>
        <v/>
      </c>
      <c r="N364" s="18" t="str">
        <f t="shared" ca="1" si="78"/>
        <v/>
      </c>
      <c r="O364" s="20"/>
      <c r="Q364" s="39" t="str">
        <f t="shared" si="82"/>
        <v/>
      </c>
      <c r="R364" s="29" t="str">
        <f t="shared" si="83"/>
        <v/>
      </c>
      <c r="S364" s="36" t="str">
        <f t="shared" si="84"/>
        <v/>
      </c>
      <c r="T364" s="26" t="str">
        <f t="shared" si="85"/>
        <v/>
      </c>
      <c r="U364" s="39" t="str">
        <f ca="1">IF($G364="", "", COUNTIF($G$11:$G$1010, "&lt;"&amp;$G364)+1+COUNTIF($G$11:$G364, $G364)-1)</f>
        <v/>
      </c>
      <c r="X364" s="39" t="str">
        <f t="shared" ca="1" si="79"/>
        <v/>
      </c>
      <c r="Z364" s="29" t="str">
        <f>IF($R364="", "", DATE(YEAR(Calendar!$BA$5), MONTH($D364), DAY($D364)))</f>
        <v/>
      </c>
      <c r="AA364" s="36" t="str">
        <f t="shared" si="86"/>
        <v/>
      </c>
      <c r="AC364" s="39" t="str">
        <f>IF($Z364="", "", IF(COUNTIF($Z$11:$Z364, $Z364)&gt;5, "X", COUNTIF($Z$11:$Z364, $Z364)))</f>
        <v/>
      </c>
      <c r="AD364" s="39" t="str">
        <f t="shared" si="87"/>
        <v/>
      </c>
      <c r="AF364" s="29" t="str">
        <f t="shared" si="88"/>
        <v/>
      </c>
      <c r="AJ364" s="39" t="str">
        <f t="shared" si="89"/>
        <v/>
      </c>
    </row>
    <row r="365" spans="1:36" x14ac:dyDescent="0.25">
      <c r="A365" s="20"/>
      <c r="B365" s="251"/>
      <c r="C365" s="252"/>
      <c r="D365" s="253"/>
      <c r="E365" s="254"/>
      <c r="F365" s="20"/>
      <c r="G365" s="32" t="str">
        <f t="shared" ca="1" si="80"/>
        <v/>
      </c>
      <c r="H365" s="18" t="str">
        <f t="shared" si="81"/>
        <v/>
      </c>
      <c r="I365" s="20"/>
      <c r="J365" s="12">
        <v>362</v>
      </c>
      <c r="K365" s="15" t="str">
        <f t="shared" ca="1" si="75"/>
        <v/>
      </c>
      <c r="L365" s="90" t="str">
        <f t="shared" ca="1" si="76"/>
        <v/>
      </c>
      <c r="M365" s="43" t="str">
        <f t="shared" ca="1" si="77"/>
        <v/>
      </c>
      <c r="N365" s="18" t="str">
        <f t="shared" ca="1" si="78"/>
        <v/>
      </c>
      <c r="O365" s="20"/>
      <c r="Q365" s="39" t="str">
        <f t="shared" si="82"/>
        <v/>
      </c>
      <c r="R365" s="29" t="str">
        <f t="shared" si="83"/>
        <v/>
      </c>
      <c r="S365" s="36" t="str">
        <f t="shared" si="84"/>
        <v/>
      </c>
      <c r="T365" s="26" t="str">
        <f t="shared" si="85"/>
        <v/>
      </c>
      <c r="U365" s="39" t="str">
        <f ca="1">IF($G365="", "", COUNTIF($G$11:$G$1010, "&lt;"&amp;$G365)+1+COUNTIF($G$11:$G365, $G365)-1)</f>
        <v/>
      </c>
      <c r="X365" s="39" t="str">
        <f t="shared" ca="1" si="79"/>
        <v/>
      </c>
      <c r="Z365" s="29" t="str">
        <f>IF($R365="", "", DATE(YEAR(Calendar!$BA$5), MONTH($D365), DAY($D365)))</f>
        <v/>
      </c>
      <c r="AA365" s="36" t="str">
        <f t="shared" si="86"/>
        <v/>
      </c>
      <c r="AC365" s="39" t="str">
        <f>IF($Z365="", "", IF(COUNTIF($Z$11:$Z365, $Z365)&gt;5, "X", COUNTIF($Z$11:$Z365, $Z365)))</f>
        <v/>
      </c>
      <c r="AD365" s="39" t="str">
        <f t="shared" si="87"/>
        <v/>
      </c>
      <c r="AF365" s="29" t="str">
        <f t="shared" si="88"/>
        <v/>
      </c>
      <c r="AJ365" s="39" t="str">
        <f t="shared" si="89"/>
        <v/>
      </c>
    </row>
    <row r="366" spans="1:36" x14ac:dyDescent="0.25">
      <c r="A366" s="20"/>
      <c r="B366" s="251"/>
      <c r="C366" s="252"/>
      <c r="D366" s="253"/>
      <c r="E366" s="254"/>
      <c r="F366" s="20"/>
      <c r="G366" s="32" t="str">
        <f t="shared" ca="1" si="80"/>
        <v/>
      </c>
      <c r="H366" s="18" t="str">
        <f t="shared" si="81"/>
        <v/>
      </c>
      <c r="I366" s="20"/>
      <c r="J366" s="12">
        <v>363</v>
      </c>
      <c r="K366" s="15" t="str">
        <f t="shared" ca="1" si="75"/>
        <v/>
      </c>
      <c r="L366" s="90" t="str">
        <f t="shared" ca="1" si="76"/>
        <v/>
      </c>
      <c r="M366" s="43" t="str">
        <f t="shared" ca="1" si="77"/>
        <v/>
      </c>
      <c r="N366" s="18" t="str">
        <f t="shared" ca="1" si="78"/>
        <v/>
      </c>
      <c r="O366" s="20"/>
      <c r="Q366" s="39" t="str">
        <f t="shared" si="82"/>
        <v/>
      </c>
      <c r="R366" s="29" t="str">
        <f t="shared" si="83"/>
        <v/>
      </c>
      <c r="S366" s="36" t="str">
        <f t="shared" si="84"/>
        <v/>
      </c>
      <c r="T366" s="26" t="str">
        <f t="shared" si="85"/>
        <v/>
      </c>
      <c r="U366" s="39" t="str">
        <f ca="1">IF($G366="", "", COUNTIF($G$11:$G$1010, "&lt;"&amp;$G366)+1+COUNTIF($G$11:$G366, $G366)-1)</f>
        <v/>
      </c>
      <c r="X366" s="39" t="str">
        <f t="shared" ca="1" si="79"/>
        <v/>
      </c>
      <c r="Z366" s="29" t="str">
        <f>IF($R366="", "", DATE(YEAR(Calendar!$BA$5), MONTH($D366), DAY($D366)))</f>
        <v/>
      </c>
      <c r="AA366" s="36" t="str">
        <f t="shared" si="86"/>
        <v/>
      </c>
      <c r="AC366" s="39" t="str">
        <f>IF($Z366="", "", IF(COUNTIF($Z$11:$Z366, $Z366)&gt;5, "X", COUNTIF($Z$11:$Z366, $Z366)))</f>
        <v/>
      </c>
      <c r="AD366" s="39" t="str">
        <f t="shared" si="87"/>
        <v/>
      </c>
      <c r="AF366" s="29" t="str">
        <f t="shared" si="88"/>
        <v/>
      </c>
      <c r="AJ366" s="39" t="str">
        <f t="shared" si="89"/>
        <v/>
      </c>
    </row>
    <row r="367" spans="1:36" x14ac:dyDescent="0.25">
      <c r="A367" s="20"/>
      <c r="B367" s="251"/>
      <c r="C367" s="252"/>
      <c r="D367" s="253"/>
      <c r="E367" s="254"/>
      <c r="F367" s="20"/>
      <c r="G367" s="32" t="str">
        <f t="shared" ca="1" si="80"/>
        <v/>
      </c>
      <c r="H367" s="18" t="str">
        <f t="shared" si="81"/>
        <v/>
      </c>
      <c r="I367" s="20"/>
      <c r="J367" s="12">
        <v>364</v>
      </c>
      <c r="K367" s="15" t="str">
        <f t="shared" ca="1" si="75"/>
        <v/>
      </c>
      <c r="L367" s="90" t="str">
        <f t="shared" ca="1" si="76"/>
        <v/>
      </c>
      <c r="M367" s="43" t="str">
        <f t="shared" ca="1" si="77"/>
        <v/>
      </c>
      <c r="N367" s="18" t="str">
        <f t="shared" ca="1" si="78"/>
        <v/>
      </c>
      <c r="O367" s="20"/>
      <c r="Q367" s="39" t="str">
        <f t="shared" si="82"/>
        <v/>
      </c>
      <c r="R367" s="29" t="str">
        <f t="shared" si="83"/>
        <v/>
      </c>
      <c r="S367" s="36" t="str">
        <f t="shared" si="84"/>
        <v/>
      </c>
      <c r="T367" s="26" t="str">
        <f t="shared" si="85"/>
        <v/>
      </c>
      <c r="U367" s="39" t="str">
        <f ca="1">IF($G367="", "", COUNTIF($G$11:$G$1010, "&lt;"&amp;$G367)+1+COUNTIF($G$11:$G367, $G367)-1)</f>
        <v/>
      </c>
      <c r="X367" s="39" t="str">
        <f t="shared" ca="1" si="79"/>
        <v/>
      </c>
      <c r="Z367" s="29" t="str">
        <f>IF($R367="", "", DATE(YEAR(Calendar!$BA$5), MONTH($D367), DAY($D367)))</f>
        <v/>
      </c>
      <c r="AA367" s="36" t="str">
        <f t="shared" si="86"/>
        <v/>
      </c>
      <c r="AC367" s="39" t="str">
        <f>IF($Z367="", "", IF(COUNTIF($Z$11:$Z367, $Z367)&gt;5, "X", COUNTIF($Z$11:$Z367, $Z367)))</f>
        <v/>
      </c>
      <c r="AD367" s="39" t="str">
        <f t="shared" si="87"/>
        <v/>
      </c>
      <c r="AF367" s="29" t="str">
        <f t="shared" si="88"/>
        <v/>
      </c>
      <c r="AJ367" s="39" t="str">
        <f t="shared" si="89"/>
        <v/>
      </c>
    </row>
    <row r="368" spans="1:36" x14ac:dyDescent="0.25">
      <c r="A368" s="20"/>
      <c r="B368" s="251"/>
      <c r="C368" s="252"/>
      <c r="D368" s="253"/>
      <c r="E368" s="254"/>
      <c r="F368" s="20"/>
      <c r="G368" s="32" t="str">
        <f t="shared" ca="1" si="80"/>
        <v/>
      </c>
      <c r="H368" s="18" t="str">
        <f t="shared" si="81"/>
        <v/>
      </c>
      <c r="I368" s="20"/>
      <c r="J368" s="12">
        <v>365</v>
      </c>
      <c r="K368" s="15" t="str">
        <f t="shared" ca="1" si="75"/>
        <v/>
      </c>
      <c r="L368" s="90" t="str">
        <f t="shared" ca="1" si="76"/>
        <v/>
      </c>
      <c r="M368" s="43" t="str">
        <f t="shared" ca="1" si="77"/>
        <v/>
      </c>
      <c r="N368" s="18" t="str">
        <f t="shared" ca="1" si="78"/>
        <v/>
      </c>
      <c r="O368" s="20"/>
      <c r="Q368" s="39" t="str">
        <f t="shared" si="82"/>
        <v/>
      </c>
      <c r="R368" s="29" t="str">
        <f t="shared" si="83"/>
        <v/>
      </c>
      <c r="S368" s="36" t="str">
        <f t="shared" si="84"/>
        <v/>
      </c>
      <c r="T368" s="26" t="str">
        <f t="shared" si="85"/>
        <v/>
      </c>
      <c r="U368" s="39" t="str">
        <f ca="1">IF($G368="", "", COUNTIF($G$11:$G$1010, "&lt;"&amp;$G368)+1+COUNTIF($G$11:$G368, $G368)-1)</f>
        <v/>
      </c>
      <c r="X368" s="39" t="str">
        <f t="shared" ca="1" si="79"/>
        <v/>
      </c>
      <c r="Z368" s="29" t="str">
        <f>IF($R368="", "", DATE(YEAR(Calendar!$BA$5), MONTH($D368), DAY($D368)))</f>
        <v/>
      </c>
      <c r="AA368" s="36" t="str">
        <f t="shared" si="86"/>
        <v/>
      </c>
      <c r="AC368" s="39" t="str">
        <f>IF($Z368="", "", IF(COUNTIF($Z$11:$Z368, $Z368)&gt;5, "X", COUNTIF($Z$11:$Z368, $Z368)))</f>
        <v/>
      </c>
      <c r="AD368" s="39" t="str">
        <f t="shared" si="87"/>
        <v/>
      </c>
      <c r="AF368" s="29" t="str">
        <f t="shared" si="88"/>
        <v/>
      </c>
      <c r="AJ368" s="39" t="str">
        <f t="shared" si="89"/>
        <v/>
      </c>
    </row>
    <row r="369" spans="1:36" x14ac:dyDescent="0.25">
      <c r="A369" s="20"/>
      <c r="B369" s="251"/>
      <c r="C369" s="252"/>
      <c r="D369" s="253"/>
      <c r="E369" s="254"/>
      <c r="F369" s="20"/>
      <c r="G369" s="32" t="str">
        <f t="shared" ca="1" si="80"/>
        <v/>
      </c>
      <c r="H369" s="18" t="str">
        <f t="shared" si="81"/>
        <v/>
      </c>
      <c r="I369" s="20"/>
      <c r="J369" s="12">
        <v>366</v>
      </c>
      <c r="K369" s="15" t="str">
        <f t="shared" ca="1" si="75"/>
        <v/>
      </c>
      <c r="L369" s="90" t="str">
        <f t="shared" ca="1" si="76"/>
        <v/>
      </c>
      <c r="M369" s="43" t="str">
        <f t="shared" ca="1" si="77"/>
        <v/>
      </c>
      <c r="N369" s="18" t="str">
        <f t="shared" ca="1" si="78"/>
        <v/>
      </c>
      <c r="O369" s="20"/>
      <c r="Q369" s="39" t="str">
        <f t="shared" si="82"/>
        <v/>
      </c>
      <c r="R369" s="29" t="str">
        <f t="shared" si="83"/>
        <v/>
      </c>
      <c r="S369" s="36" t="str">
        <f t="shared" si="84"/>
        <v/>
      </c>
      <c r="T369" s="26" t="str">
        <f t="shared" si="85"/>
        <v/>
      </c>
      <c r="U369" s="39" t="str">
        <f ca="1">IF($G369="", "", COUNTIF($G$11:$G$1010, "&lt;"&amp;$G369)+1+COUNTIF($G$11:$G369, $G369)-1)</f>
        <v/>
      </c>
      <c r="X369" s="39" t="str">
        <f t="shared" ca="1" si="79"/>
        <v/>
      </c>
      <c r="Z369" s="29" t="str">
        <f>IF($R369="", "", DATE(YEAR(Calendar!$BA$5), MONTH($D369), DAY($D369)))</f>
        <v/>
      </c>
      <c r="AA369" s="36" t="str">
        <f t="shared" si="86"/>
        <v/>
      </c>
      <c r="AC369" s="39" t="str">
        <f>IF($Z369="", "", IF(COUNTIF($Z$11:$Z369, $Z369)&gt;5, "X", COUNTIF($Z$11:$Z369, $Z369)))</f>
        <v/>
      </c>
      <c r="AD369" s="39" t="str">
        <f t="shared" si="87"/>
        <v/>
      </c>
      <c r="AF369" s="29" t="str">
        <f t="shared" si="88"/>
        <v/>
      </c>
      <c r="AJ369" s="39" t="str">
        <f t="shared" si="89"/>
        <v/>
      </c>
    </row>
    <row r="370" spans="1:36" x14ac:dyDescent="0.25">
      <c r="A370" s="20"/>
      <c r="B370" s="251"/>
      <c r="C370" s="252"/>
      <c r="D370" s="253"/>
      <c r="E370" s="254"/>
      <c r="F370" s="20"/>
      <c r="G370" s="32" t="str">
        <f t="shared" ca="1" si="80"/>
        <v/>
      </c>
      <c r="H370" s="18" t="str">
        <f t="shared" si="81"/>
        <v/>
      </c>
      <c r="I370" s="20"/>
      <c r="J370" s="12">
        <v>367</v>
      </c>
      <c r="K370" s="15" t="str">
        <f t="shared" ca="1" si="75"/>
        <v/>
      </c>
      <c r="L370" s="90" t="str">
        <f t="shared" ca="1" si="76"/>
        <v/>
      </c>
      <c r="M370" s="43" t="str">
        <f t="shared" ca="1" si="77"/>
        <v/>
      </c>
      <c r="N370" s="18" t="str">
        <f t="shared" ca="1" si="78"/>
        <v/>
      </c>
      <c r="O370" s="20"/>
      <c r="Q370" s="39" t="str">
        <f t="shared" si="82"/>
        <v/>
      </c>
      <c r="R370" s="29" t="str">
        <f t="shared" si="83"/>
        <v/>
      </c>
      <c r="S370" s="36" t="str">
        <f t="shared" si="84"/>
        <v/>
      </c>
      <c r="T370" s="26" t="str">
        <f t="shared" si="85"/>
        <v/>
      </c>
      <c r="U370" s="39" t="str">
        <f ca="1">IF($G370="", "", COUNTIF($G$11:$G$1010, "&lt;"&amp;$G370)+1+COUNTIF($G$11:$G370, $G370)-1)</f>
        <v/>
      </c>
      <c r="X370" s="39" t="str">
        <f t="shared" ca="1" si="79"/>
        <v/>
      </c>
      <c r="Z370" s="29" t="str">
        <f>IF($R370="", "", DATE(YEAR(Calendar!$BA$5), MONTH($D370), DAY($D370)))</f>
        <v/>
      </c>
      <c r="AA370" s="36" t="str">
        <f t="shared" si="86"/>
        <v/>
      </c>
      <c r="AC370" s="39" t="str">
        <f>IF($Z370="", "", IF(COUNTIF($Z$11:$Z370, $Z370)&gt;5, "X", COUNTIF($Z$11:$Z370, $Z370)))</f>
        <v/>
      </c>
      <c r="AD370" s="39" t="str">
        <f t="shared" si="87"/>
        <v/>
      </c>
      <c r="AF370" s="29" t="str">
        <f t="shared" si="88"/>
        <v/>
      </c>
      <c r="AJ370" s="39" t="str">
        <f t="shared" si="89"/>
        <v/>
      </c>
    </row>
    <row r="371" spans="1:36" x14ac:dyDescent="0.25">
      <c r="A371" s="20"/>
      <c r="B371" s="251"/>
      <c r="C371" s="252"/>
      <c r="D371" s="253"/>
      <c r="E371" s="254"/>
      <c r="F371" s="20"/>
      <c r="G371" s="32" t="str">
        <f t="shared" ca="1" si="80"/>
        <v/>
      </c>
      <c r="H371" s="18" t="str">
        <f t="shared" si="81"/>
        <v/>
      </c>
      <c r="I371" s="20"/>
      <c r="J371" s="12">
        <v>368</v>
      </c>
      <c r="K371" s="15" t="str">
        <f t="shared" ca="1" si="75"/>
        <v/>
      </c>
      <c r="L371" s="90" t="str">
        <f t="shared" ca="1" si="76"/>
        <v/>
      </c>
      <c r="M371" s="43" t="str">
        <f t="shared" ca="1" si="77"/>
        <v/>
      </c>
      <c r="N371" s="18" t="str">
        <f t="shared" ca="1" si="78"/>
        <v/>
      </c>
      <c r="O371" s="20"/>
      <c r="Q371" s="39" t="str">
        <f t="shared" si="82"/>
        <v/>
      </c>
      <c r="R371" s="29" t="str">
        <f t="shared" si="83"/>
        <v/>
      </c>
      <c r="S371" s="36" t="str">
        <f t="shared" si="84"/>
        <v/>
      </c>
      <c r="T371" s="26" t="str">
        <f t="shared" si="85"/>
        <v/>
      </c>
      <c r="U371" s="39" t="str">
        <f ca="1">IF($G371="", "", COUNTIF($G$11:$G$1010, "&lt;"&amp;$G371)+1+COUNTIF($G$11:$G371, $G371)-1)</f>
        <v/>
      </c>
      <c r="X371" s="39" t="str">
        <f t="shared" ca="1" si="79"/>
        <v/>
      </c>
      <c r="Z371" s="29" t="str">
        <f>IF($R371="", "", DATE(YEAR(Calendar!$BA$5), MONTH($D371), DAY($D371)))</f>
        <v/>
      </c>
      <c r="AA371" s="36" t="str">
        <f t="shared" si="86"/>
        <v/>
      </c>
      <c r="AC371" s="39" t="str">
        <f>IF($Z371="", "", IF(COUNTIF($Z$11:$Z371, $Z371)&gt;5, "X", COUNTIF($Z$11:$Z371, $Z371)))</f>
        <v/>
      </c>
      <c r="AD371" s="39" t="str">
        <f t="shared" si="87"/>
        <v/>
      </c>
      <c r="AF371" s="29" t="str">
        <f t="shared" si="88"/>
        <v/>
      </c>
      <c r="AJ371" s="39" t="str">
        <f t="shared" si="89"/>
        <v/>
      </c>
    </row>
    <row r="372" spans="1:36" x14ac:dyDescent="0.25">
      <c r="A372" s="20"/>
      <c r="B372" s="251"/>
      <c r="C372" s="252"/>
      <c r="D372" s="253"/>
      <c r="E372" s="254"/>
      <c r="F372" s="20"/>
      <c r="G372" s="32" t="str">
        <f t="shared" ca="1" si="80"/>
        <v/>
      </c>
      <c r="H372" s="18" t="str">
        <f t="shared" si="81"/>
        <v/>
      </c>
      <c r="I372" s="20"/>
      <c r="J372" s="12">
        <v>369</v>
      </c>
      <c r="K372" s="15" t="str">
        <f t="shared" ca="1" si="75"/>
        <v/>
      </c>
      <c r="L372" s="90" t="str">
        <f t="shared" ca="1" si="76"/>
        <v/>
      </c>
      <c r="M372" s="43" t="str">
        <f t="shared" ca="1" si="77"/>
        <v/>
      </c>
      <c r="N372" s="18" t="str">
        <f t="shared" ca="1" si="78"/>
        <v/>
      </c>
      <c r="O372" s="20"/>
      <c r="Q372" s="39" t="str">
        <f t="shared" si="82"/>
        <v/>
      </c>
      <c r="R372" s="29" t="str">
        <f t="shared" si="83"/>
        <v/>
      </c>
      <c r="S372" s="36" t="str">
        <f t="shared" si="84"/>
        <v/>
      </c>
      <c r="T372" s="26" t="str">
        <f t="shared" si="85"/>
        <v/>
      </c>
      <c r="U372" s="39" t="str">
        <f ca="1">IF($G372="", "", COUNTIF($G$11:$G$1010, "&lt;"&amp;$G372)+1+COUNTIF($G$11:$G372, $G372)-1)</f>
        <v/>
      </c>
      <c r="X372" s="39" t="str">
        <f t="shared" ca="1" si="79"/>
        <v/>
      </c>
      <c r="Z372" s="29" t="str">
        <f>IF($R372="", "", DATE(YEAR(Calendar!$BA$5), MONTH($D372), DAY($D372)))</f>
        <v/>
      </c>
      <c r="AA372" s="36" t="str">
        <f t="shared" si="86"/>
        <v/>
      </c>
      <c r="AC372" s="39" t="str">
        <f>IF($Z372="", "", IF(COUNTIF($Z$11:$Z372, $Z372)&gt;5, "X", COUNTIF($Z$11:$Z372, $Z372)))</f>
        <v/>
      </c>
      <c r="AD372" s="39" t="str">
        <f t="shared" si="87"/>
        <v/>
      </c>
      <c r="AF372" s="29" t="str">
        <f t="shared" si="88"/>
        <v/>
      </c>
      <c r="AJ372" s="39" t="str">
        <f t="shared" si="89"/>
        <v/>
      </c>
    </row>
    <row r="373" spans="1:36" x14ac:dyDescent="0.25">
      <c r="A373" s="20"/>
      <c r="B373" s="251"/>
      <c r="C373" s="252"/>
      <c r="D373" s="253"/>
      <c r="E373" s="254"/>
      <c r="F373" s="20"/>
      <c r="G373" s="32" t="str">
        <f t="shared" ca="1" si="80"/>
        <v/>
      </c>
      <c r="H373" s="18" t="str">
        <f t="shared" si="81"/>
        <v/>
      </c>
      <c r="I373" s="20"/>
      <c r="J373" s="12">
        <v>370</v>
      </c>
      <c r="K373" s="15" t="str">
        <f t="shared" ca="1" si="75"/>
        <v/>
      </c>
      <c r="L373" s="90" t="str">
        <f t="shared" ca="1" si="76"/>
        <v/>
      </c>
      <c r="M373" s="43" t="str">
        <f t="shared" ca="1" si="77"/>
        <v/>
      </c>
      <c r="N373" s="18" t="str">
        <f t="shared" ca="1" si="78"/>
        <v/>
      </c>
      <c r="O373" s="20"/>
      <c r="Q373" s="39" t="str">
        <f t="shared" si="82"/>
        <v/>
      </c>
      <c r="R373" s="29" t="str">
        <f t="shared" si="83"/>
        <v/>
      </c>
      <c r="S373" s="36" t="str">
        <f t="shared" si="84"/>
        <v/>
      </c>
      <c r="T373" s="26" t="str">
        <f t="shared" si="85"/>
        <v/>
      </c>
      <c r="U373" s="39" t="str">
        <f ca="1">IF($G373="", "", COUNTIF($G$11:$G$1010, "&lt;"&amp;$G373)+1+COUNTIF($G$11:$G373, $G373)-1)</f>
        <v/>
      </c>
      <c r="X373" s="39" t="str">
        <f t="shared" ca="1" si="79"/>
        <v/>
      </c>
      <c r="Z373" s="29" t="str">
        <f>IF($R373="", "", DATE(YEAR(Calendar!$BA$5), MONTH($D373), DAY($D373)))</f>
        <v/>
      </c>
      <c r="AA373" s="36" t="str">
        <f t="shared" si="86"/>
        <v/>
      </c>
      <c r="AC373" s="39" t="str">
        <f>IF($Z373="", "", IF(COUNTIF($Z$11:$Z373, $Z373)&gt;5, "X", COUNTIF($Z$11:$Z373, $Z373)))</f>
        <v/>
      </c>
      <c r="AD373" s="39" t="str">
        <f t="shared" si="87"/>
        <v/>
      </c>
      <c r="AF373" s="29" t="str">
        <f t="shared" si="88"/>
        <v/>
      </c>
      <c r="AJ373" s="39" t="str">
        <f t="shared" si="89"/>
        <v/>
      </c>
    </row>
    <row r="374" spans="1:36" x14ac:dyDescent="0.25">
      <c r="A374" s="20"/>
      <c r="B374" s="251"/>
      <c r="C374" s="252"/>
      <c r="D374" s="253"/>
      <c r="E374" s="254"/>
      <c r="F374" s="20"/>
      <c r="G374" s="32" t="str">
        <f t="shared" ca="1" si="80"/>
        <v/>
      </c>
      <c r="H374" s="18" t="str">
        <f t="shared" si="81"/>
        <v/>
      </c>
      <c r="I374" s="20"/>
      <c r="J374" s="12">
        <v>371</v>
      </c>
      <c r="K374" s="15" t="str">
        <f t="shared" ca="1" si="75"/>
        <v/>
      </c>
      <c r="L374" s="90" t="str">
        <f t="shared" ca="1" si="76"/>
        <v/>
      </c>
      <c r="M374" s="43" t="str">
        <f t="shared" ca="1" si="77"/>
        <v/>
      </c>
      <c r="N374" s="18" t="str">
        <f t="shared" ca="1" si="78"/>
        <v/>
      </c>
      <c r="O374" s="20"/>
      <c r="Q374" s="39" t="str">
        <f t="shared" si="82"/>
        <v/>
      </c>
      <c r="R374" s="29" t="str">
        <f t="shared" si="83"/>
        <v/>
      </c>
      <c r="S374" s="36" t="str">
        <f t="shared" si="84"/>
        <v/>
      </c>
      <c r="T374" s="26" t="str">
        <f t="shared" si="85"/>
        <v/>
      </c>
      <c r="U374" s="39" t="str">
        <f ca="1">IF($G374="", "", COUNTIF($G$11:$G$1010, "&lt;"&amp;$G374)+1+COUNTIF($G$11:$G374, $G374)-1)</f>
        <v/>
      </c>
      <c r="X374" s="39" t="str">
        <f t="shared" ca="1" si="79"/>
        <v/>
      </c>
      <c r="Z374" s="29" t="str">
        <f>IF($R374="", "", DATE(YEAR(Calendar!$BA$5), MONTH($D374), DAY($D374)))</f>
        <v/>
      </c>
      <c r="AA374" s="36" t="str">
        <f t="shared" si="86"/>
        <v/>
      </c>
      <c r="AC374" s="39" t="str">
        <f>IF($Z374="", "", IF(COUNTIF($Z$11:$Z374, $Z374)&gt;5, "X", COUNTIF($Z$11:$Z374, $Z374)))</f>
        <v/>
      </c>
      <c r="AD374" s="39" t="str">
        <f t="shared" si="87"/>
        <v/>
      </c>
      <c r="AF374" s="29" t="str">
        <f t="shared" si="88"/>
        <v/>
      </c>
      <c r="AJ374" s="39" t="str">
        <f t="shared" si="89"/>
        <v/>
      </c>
    </row>
    <row r="375" spans="1:36" x14ac:dyDescent="0.25">
      <c r="A375" s="20"/>
      <c r="B375" s="251"/>
      <c r="C375" s="252"/>
      <c r="D375" s="253"/>
      <c r="E375" s="254"/>
      <c r="F375" s="20"/>
      <c r="G375" s="32" t="str">
        <f t="shared" ca="1" si="80"/>
        <v/>
      </c>
      <c r="H375" s="18" t="str">
        <f t="shared" si="81"/>
        <v/>
      </c>
      <c r="I375" s="20"/>
      <c r="J375" s="12">
        <v>372</v>
      </c>
      <c r="K375" s="15" t="str">
        <f t="shared" ca="1" si="75"/>
        <v/>
      </c>
      <c r="L375" s="90" t="str">
        <f t="shared" ca="1" si="76"/>
        <v/>
      </c>
      <c r="M375" s="43" t="str">
        <f t="shared" ca="1" si="77"/>
        <v/>
      </c>
      <c r="N375" s="18" t="str">
        <f t="shared" ca="1" si="78"/>
        <v/>
      </c>
      <c r="O375" s="20"/>
      <c r="Q375" s="39" t="str">
        <f t="shared" si="82"/>
        <v/>
      </c>
      <c r="R375" s="29" t="str">
        <f t="shared" si="83"/>
        <v/>
      </c>
      <c r="S375" s="36" t="str">
        <f t="shared" si="84"/>
        <v/>
      </c>
      <c r="T375" s="26" t="str">
        <f t="shared" si="85"/>
        <v/>
      </c>
      <c r="U375" s="39" t="str">
        <f ca="1">IF($G375="", "", COUNTIF($G$11:$G$1010, "&lt;"&amp;$G375)+1+COUNTIF($G$11:$G375, $G375)-1)</f>
        <v/>
      </c>
      <c r="X375" s="39" t="str">
        <f t="shared" ca="1" si="79"/>
        <v/>
      </c>
      <c r="Z375" s="29" t="str">
        <f>IF($R375="", "", DATE(YEAR(Calendar!$BA$5), MONTH($D375), DAY($D375)))</f>
        <v/>
      </c>
      <c r="AA375" s="36" t="str">
        <f t="shared" si="86"/>
        <v/>
      </c>
      <c r="AC375" s="39" t="str">
        <f>IF($Z375="", "", IF(COUNTIF($Z$11:$Z375, $Z375)&gt;5, "X", COUNTIF($Z$11:$Z375, $Z375)))</f>
        <v/>
      </c>
      <c r="AD375" s="39" t="str">
        <f t="shared" si="87"/>
        <v/>
      </c>
      <c r="AF375" s="29" t="str">
        <f t="shared" si="88"/>
        <v/>
      </c>
      <c r="AJ375" s="39" t="str">
        <f t="shared" si="89"/>
        <v/>
      </c>
    </row>
    <row r="376" spans="1:36" x14ac:dyDescent="0.25">
      <c r="A376" s="20"/>
      <c r="B376" s="251"/>
      <c r="C376" s="252"/>
      <c r="D376" s="253"/>
      <c r="E376" s="254"/>
      <c r="F376" s="20"/>
      <c r="G376" s="32" t="str">
        <f t="shared" ca="1" si="80"/>
        <v/>
      </c>
      <c r="H376" s="18" t="str">
        <f t="shared" si="81"/>
        <v/>
      </c>
      <c r="I376" s="20"/>
      <c r="J376" s="12">
        <v>373</v>
      </c>
      <c r="K376" s="15" t="str">
        <f t="shared" ca="1" si="75"/>
        <v/>
      </c>
      <c r="L376" s="90" t="str">
        <f t="shared" ca="1" si="76"/>
        <v/>
      </c>
      <c r="M376" s="43" t="str">
        <f t="shared" ca="1" si="77"/>
        <v/>
      </c>
      <c r="N376" s="18" t="str">
        <f t="shared" ca="1" si="78"/>
        <v/>
      </c>
      <c r="O376" s="20"/>
      <c r="Q376" s="39" t="str">
        <f t="shared" si="82"/>
        <v/>
      </c>
      <c r="R376" s="29" t="str">
        <f t="shared" si="83"/>
        <v/>
      </c>
      <c r="S376" s="36" t="str">
        <f t="shared" si="84"/>
        <v/>
      </c>
      <c r="T376" s="26" t="str">
        <f t="shared" si="85"/>
        <v/>
      </c>
      <c r="U376" s="39" t="str">
        <f ca="1">IF($G376="", "", COUNTIF($G$11:$G$1010, "&lt;"&amp;$G376)+1+COUNTIF($G$11:$G376, $G376)-1)</f>
        <v/>
      </c>
      <c r="X376" s="39" t="str">
        <f t="shared" ca="1" si="79"/>
        <v/>
      </c>
      <c r="Z376" s="29" t="str">
        <f>IF($R376="", "", DATE(YEAR(Calendar!$BA$5), MONTH($D376), DAY($D376)))</f>
        <v/>
      </c>
      <c r="AA376" s="36" t="str">
        <f t="shared" si="86"/>
        <v/>
      </c>
      <c r="AC376" s="39" t="str">
        <f>IF($Z376="", "", IF(COUNTIF($Z$11:$Z376, $Z376)&gt;5, "X", COUNTIF($Z$11:$Z376, $Z376)))</f>
        <v/>
      </c>
      <c r="AD376" s="39" t="str">
        <f t="shared" si="87"/>
        <v/>
      </c>
      <c r="AF376" s="29" t="str">
        <f t="shared" si="88"/>
        <v/>
      </c>
      <c r="AJ376" s="39" t="str">
        <f t="shared" si="89"/>
        <v/>
      </c>
    </row>
    <row r="377" spans="1:36" x14ac:dyDescent="0.25">
      <c r="A377" s="20"/>
      <c r="B377" s="251"/>
      <c r="C377" s="252"/>
      <c r="D377" s="253"/>
      <c r="E377" s="254"/>
      <c r="F377" s="20"/>
      <c r="G377" s="32" t="str">
        <f t="shared" ca="1" si="80"/>
        <v/>
      </c>
      <c r="H377" s="18" t="str">
        <f t="shared" si="81"/>
        <v/>
      </c>
      <c r="I377" s="20"/>
      <c r="J377" s="12">
        <v>374</v>
      </c>
      <c r="K377" s="15" t="str">
        <f t="shared" ca="1" si="75"/>
        <v/>
      </c>
      <c r="L377" s="90" t="str">
        <f t="shared" ca="1" si="76"/>
        <v/>
      </c>
      <c r="M377" s="43" t="str">
        <f t="shared" ca="1" si="77"/>
        <v/>
      </c>
      <c r="N377" s="18" t="str">
        <f t="shared" ca="1" si="78"/>
        <v/>
      </c>
      <c r="O377" s="20"/>
      <c r="Q377" s="39" t="str">
        <f t="shared" si="82"/>
        <v/>
      </c>
      <c r="R377" s="29" t="str">
        <f t="shared" si="83"/>
        <v/>
      </c>
      <c r="S377" s="36" t="str">
        <f t="shared" si="84"/>
        <v/>
      </c>
      <c r="T377" s="26" t="str">
        <f t="shared" si="85"/>
        <v/>
      </c>
      <c r="U377" s="39" t="str">
        <f ca="1">IF($G377="", "", COUNTIF($G$11:$G$1010, "&lt;"&amp;$G377)+1+COUNTIF($G$11:$G377, $G377)-1)</f>
        <v/>
      </c>
      <c r="X377" s="39" t="str">
        <f t="shared" ca="1" si="79"/>
        <v/>
      </c>
      <c r="Z377" s="29" t="str">
        <f>IF($R377="", "", DATE(YEAR(Calendar!$BA$5), MONTH($D377), DAY($D377)))</f>
        <v/>
      </c>
      <c r="AA377" s="36" t="str">
        <f t="shared" si="86"/>
        <v/>
      </c>
      <c r="AC377" s="39" t="str">
        <f>IF($Z377="", "", IF(COUNTIF($Z$11:$Z377, $Z377)&gt;5, "X", COUNTIF($Z$11:$Z377, $Z377)))</f>
        <v/>
      </c>
      <c r="AD377" s="39" t="str">
        <f t="shared" si="87"/>
        <v/>
      </c>
      <c r="AF377" s="29" t="str">
        <f t="shared" si="88"/>
        <v/>
      </c>
      <c r="AJ377" s="39" t="str">
        <f t="shared" si="89"/>
        <v/>
      </c>
    </row>
    <row r="378" spans="1:36" x14ac:dyDescent="0.25">
      <c r="A378" s="20"/>
      <c r="B378" s="251"/>
      <c r="C378" s="252"/>
      <c r="D378" s="253"/>
      <c r="E378" s="254"/>
      <c r="F378" s="20"/>
      <c r="G378" s="32" t="str">
        <f t="shared" ca="1" si="80"/>
        <v/>
      </c>
      <c r="H378" s="18" t="str">
        <f t="shared" si="81"/>
        <v/>
      </c>
      <c r="I378" s="20"/>
      <c r="J378" s="12">
        <v>375</v>
      </c>
      <c r="K378" s="15" t="str">
        <f t="shared" ca="1" si="75"/>
        <v/>
      </c>
      <c r="L378" s="90" t="str">
        <f t="shared" ca="1" si="76"/>
        <v/>
      </c>
      <c r="M378" s="43" t="str">
        <f t="shared" ca="1" si="77"/>
        <v/>
      </c>
      <c r="N378" s="18" t="str">
        <f t="shared" ca="1" si="78"/>
        <v/>
      </c>
      <c r="O378" s="20"/>
      <c r="Q378" s="39" t="str">
        <f t="shared" si="82"/>
        <v/>
      </c>
      <c r="R378" s="29" t="str">
        <f t="shared" si="83"/>
        <v/>
      </c>
      <c r="S378" s="36" t="str">
        <f t="shared" si="84"/>
        <v/>
      </c>
      <c r="T378" s="26" t="str">
        <f t="shared" si="85"/>
        <v/>
      </c>
      <c r="U378" s="39" t="str">
        <f ca="1">IF($G378="", "", COUNTIF($G$11:$G$1010, "&lt;"&amp;$G378)+1+COUNTIF($G$11:$G378, $G378)-1)</f>
        <v/>
      </c>
      <c r="X378" s="39" t="str">
        <f t="shared" ca="1" si="79"/>
        <v/>
      </c>
      <c r="Z378" s="29" t="str">
        <f>IF($R378="", "", DATE(YEAR(Calendar!$BA$5), MONTH($D378), DAY($D378)))</f>
        <v/>
      </c>
      <c r="AA378" s="36" t="str">
        <f t="shared" si="86"/>
        <v/>
      </c>
      <c r="AC378" s="39" t="str">
        <f>IF($Z378="", "", IF(COUNTIF($Z$11:$Z378, $Z378)&gt;5, "X", COUNTIF($Z$11:$Z378, $Z378)))</f>
        <v/>
      </c>
      <c r="AD378" s="39" t="str">
        <f t="shared" si="87"/>
        <v/>
      </c>
      <c r="AF378" s="29" t="str">
        <f t="shared" si="88"/>
        <v/>
      </c>
      <c r="AJ378" s="39" t="str">
        <f t="shared" si="89"/>
        <v/>
      </c>
    </row>
    <row r="379" spans="1:36" x14ac:dyDescent="0.25">
      <c r="A379" s="20"/>
      <c r="B379" s="251"/>
      <c r="C379" s="252"/>
      <c r="D379" s="253"/>
      <c r="E379" s="254"/>
      <c r="F379" s="20"/>
      <c r="G379" s="32" t="str">
        <f t="shared" ca="1" si="80"/>
        <v/>
      </c>
      <c r="H379" s="18" t="str">
        <f t="shared" si="81"/>
        <v/>
      </c>
      <c r="I379" s="20"/>
      <c r="J379" s="12">
        <v>376</v>
      </c>
      <c r="K379" s="15" t="str">
        <f t="shared" ca="1" si="75"/>
        <v/>
      </c>
      <c r="L379" s="90" t="str">
        <f t="shared" ca="1" si="76"/>
        <v/>
      </c>
      <c r="M379" s="43" t="str">
        <f t="shared" ca="1" si="77"/>
        <v/>
      </c>
      <c r="N379" s="18" t="str">
        <f t="shared" ca="1" si="78"/>
        <v/>
      </c>
      <c r="O379" s="20"/>
      <c r="Q379" s="39" t="str">
        <f t="shared" si="82"/>
        <v/>
      </c>
      <c r="R379" s="29" t="str">
        <f t="shared" si="83"/>
        <v/>
      </c>
      <c r="S379" s="36" t="str">
        <f t="shared" si="84"/>
        <v/>
      </c>
      <c r="T379" s="26" t="str">
        <f t="shared" si="85"/>
        <v/>
      </c>
      <c r="U379" s="39" t="str">
        <f ca="1">IF($G379="", "", COUNTIF($G$11:$G$1010, "&lt;"&amp;$G379)+1+COUNTIF($G$11:$G379, $G379)-1)</f>
        <v/>
      </c>
      <c r="X379" s="39" t="str">
        <f t="shared" ca="1" si="79"/>
        <v/>
      </c>
      <c r="Z379" s="29" t="str">
        <f>IF($R379="", "", DATE(YEAR(Calendar!$BA$5), MONTH($D379), DAY($D379)))</f>
        <v/>
      </c>
      <c r="AA379" s="36" t="str">
        <f t="shared" si="86"/>
        <v/>
      </c>
      <c r="AC379" s="39" t="str">
        <f>IF($Z379="", "", IF(COUNTIF($Z$11:$Z379, $Z379)&gt;5, "X", COUNTIF($Z$11:$Z379, $Z379)))</f>
        <v/>
      </c>
      <c r="AD379" s="39" t="str">
        <f t="shared" si="87"/>
        <v/>
      </c>
      <c r="AF379" s="29" t="str">
        <f t="shared" si="88"/>
        <v/>
      </c>
      <c r="AJ379" s="39" t="str">
        <f t="shared" si="89"/>
        <v/>
      </c>
    </row>
    <row r="380" spans="1:36" x14ac:dyDescent="0.25">
      <c r="A380" s="20"/>
      <c r="B380" s="251"/>
      <c r="C380" s="252"/>
      <c r="D380" s="253"/>
      <c r="E380" s="254"/>
      <c r="F380" s="20"/>
      <c r="G380" s="32" t="str">
        <f t="shared" ca="1" si="80"/>
        <v/>
      </c>
      <c r="H380" s="18" t="str">
        <f t="shared" si="81"/>
        <v/>
      </c>
      <c r="I380" s="20"/>
      <c r="J380" s="12">
        <v>377</v>
      </c>
      <c r="K380" s="15" t="str">
        <f t="shared" ca="1" si="75"/>
        <v/>
      </c>
      <c r="L380" s="90" t="str">
        <f t="shared" ca="1" si="76"/>
        <v/>
      </c>
      <c r="M380" s="43" t="str">
        <f t="shared" ca="1" si="77"/>
        <v/>
      </c>
      <c r="N380" s="18" t="str">
        <f t="shared" ca="1" si="78"/>
        <v/>
      </c>
      <c r="O380" s="20"/>
      <c r="Q380" s="39" t="str">
        <f t="shared" si="82"/>
        <v/>
      </c>
      <c r="R380" s="29" t="str">
        <f t="shared" si="83"/>
        <v/>
      </c>
      <c r="S380" s="36" t="str">
        <f t="shared" si="84"/>
        <v/>
      </c>
      <c r="T380" s="26" t="str">
        <f t="shared" si="85"/>
        <v/>
      </c>
      <c r="U380" s="39" t="str">
        <f ca="1">IF($G380="", "", COUNTIF($G$11:$G$1010, "&lt;"&amp;$G380)+1+COUNTIF($G$11:$G380, $G380)-1)</f>
        <v/>
      </c>
      <c r="X380" s="39" t="str">
        <f t="shared" ca="1" si="79"/>
        <v/>
      </c>
      <c r="Z380" s="29" t="str">
        <f>IF($R380="", "", DATE(YEAR(Calendar!$BA$5), MONTH($D380), DAY($D380)))</f>
        <v/>
      </c>
      <c r="AA380" s="36" t="str">
        <f t="shared" si="86"/>
        <v/>
      </c>
      <c r="AC380" s="39" t="str">
        <f>IF($Z380="", "", IF(COUNTIF($Z$11:$Z380, $Z380)&gt;5, "X", COUNTIF($Z$11:$Z380, $Z380)))</f>
        <v/>
      </c>
      <c r="AD380" s="39" t="str">
        <f t="shared" si="87"/>
        <v/>
      </c>
      <c r="AF380" s="29" t="str">
        <f t="shared" si="88"/>
        <v/>
      </c>
      <c r="AJ380" s="39" t="str">
        <f t="shared" si="89"/>
        <v/>
      </c>
    </row>
    <row r="381" spans="1:36" x14ac:dyDescent="0.25">
      <c r="A381" s="20"/>
      <c r="B381" s="251"/>
      <c r="C381" s="252"/>
      <c r="D381" s="253"/>
      <c r="E381" s="254"/>
      <c r="F381" s="20"/>
      <c r="G381" s="32" t="str">
        <f t="shared" ca="1" si="80"/>
        <v/>
      </c>
      <c r="H381" s="18" t="str">
        <f t="shared" si="81"/>
        <v/>
      </c>
      <c r="I381" s="20"/>
      <c r="J381" s="12">
        <v>378</v>
      </c>
      <c r="K381" s="15" t="str">
        <f t="shared" ca="1" si="75"/>
        <v/>
      </c>
      <c r="L381" s="90" t="str">
        <f t="shared" ca="1" si="76"/>
        <v/>
      </c>
      <c r="M381" s="43" t="str">
        <f t="shared" ca="1" si="77"/>
        <v/>
      </c>
      <c r="N381" s="18" t="str">
        <f t="shared" ca="1" si="78"/>
        <v/>
      </c>
      <c r="O381" s="20"/>
      <c r="Q381" s="39" t="str">
        <f t="shared" si="82"/>
        <v/>
      </c>
      <c r="R381" s="29" t="str">
        <f t="shared" si="83"/>
        <v/>
      </c>
      <c r="S381" s="36" t="str">
        <f t="shared" si="84"/>
        <v/>
      </c>
      <c r="T381" s="26" t="str">
        <f t="shared" si="85"/>
        <v/>
      </c>
      <c r="U381" s="39" t="str">
        <f ca="1">IF($G381="", "", COUNTIF($G$11:$G$1010, "&lt;"&amp;$G381)+1+COUNTIF($G$11:$G381, $G381)-1)</f>
        <v/>
      </c>
      <c r="X381" s="39" t="str">
        <f t="shared" ca="1" si="79"/>
        <v/>
      </c>
      <c r="Z381" s="29" t="str">
        <f>IF($R381="", "", DATE(YEAR(Calendar!$BA$5), MONTH($D381), DAY($D381)))</f>
        <v/>
      </c>
      <c r="AA381" s="36" t="str">
        <f t="shared" si="86"/>
        <v/>
      </c>
      <c r="AC381" s="39" t="str">
        <f>IF($Z381="", "", IF(COUNTIF($Z$11:$Z381, $Z381)&gt;5, "X", COUNTIF($Z$11:$Z381, $Z381)))</f>
        <v/>
      </c>
      <c r="AD381" s="39" t="str">
        <f t="shared" si="87"/>
        <v/>
      </c>
      <c r="AF381" s="29" t="str">
        <f t="shared" si="88"/>
        <v/>
      </c>
      <c r="AJ381" s="39" t="str">
        <f t="shared" si="89"/>
        <v/>
      </c>
    </row>
    <row r="382" spans="1:36" x14ac:dyDescent="0.25">
      <c r="A382" s="20"/>
      <c r="B382" s="251"/>
      <c r="C382" s="252"/>
      <c r="D382" s="253"/>
      <c r="E382" s="254"/>
      <c r="F382" s="20"/>
      <c r="G382" s="32" t="str">
        <f t="shared" ca="1" si="80"/>
        <v/>
      </c>
      <c r="H382" s="18" t="str">
        <f t="shared" si="81"/>
        <v/>
      </c>
      <c r="I382" s="20"/>
      <c r="J382" s="12">
        <v>379</v>
      </c>
      <c r="K382" s="15" t="str">
        <f t="shared" ca="1" si="75"/>
        <v/>
      </c>
      <c r="L382" s="90" t="str">
        <f t="shared" ca="1" si="76"/>
        <v/>
      </c>
      <c r="M382" s="43" t="str">
        <f t="shared" ca="1" si="77"/>
        <v/>
      </c>
      <c r="N382" s="18" t="str">
        <f t="shared" ca="1" si="78"/>
        <v/>
      </c>
      <c r="O382" s="20"/>
      <c r="Q382" s="39" t="str">
        <f t="shared" si="82"/>
        <v/>
      </c>
      <c r="R382" s="29" t="str">
        <f t="shared" si="83"/>
        <v/>
      </c>
      <c r="S382" s="36" t="str">
        <f t="shared" si="84"/>
        <v/>
      </c>
      <c r="T382" s="26" t="str">
        <f t="shared" si="85"/>
        <v/>
      </c>
      <c r="U382" s="39" t="str">
        <f ca="1">IF($G382="", "", COUNTIF($G$11:$G$1010, "&lt;"&amp;$G382)+1+COUNTIF($G$11:$G382, $G382)-1)</f>
        <v/>
      </c>
      <c r="X382" s="39" t="str">
        <f t="shared" ca="1" si="79"/>
        <v/>
      </c>
      <c r="Z382" s="29" t="str">
        <f>IF($R382="", "", DATE(YEAR(Calendar!$BA$5), MONTH($D382), DAY($D382)))</f>
        <v/>
      </c>
      <c r="AA382" s="36" t="str">
        <f t="shared" si="86"/>
        <v/>
      </c>
      <c r="AC382" s="39" t="str">
        <f>IF($Z382="", "", IF(COUNTIF($Z$11:$Z382, $Z382)&gt;5, "X", COUNTIF($Z$11:$Z382, $Z382)))</f>
        <v/>
      </c>
      <c r="AD382" s="39" t="str">
        <f t="shared" si="87"/>
        <v/>
      </c>
      <c r="AF382" s="29" t="str">
        <f t="shared" si="88"/>
        <v/>
      </c>
      <c r="AJ382" s="39" t="str">
        <f t="shared" si="89"/>
        <v/>
      </c>
    </row>
    <row r="383" spans="1:36" x14ac:dyDescent="0.25">
      <c r="A383" s="20"/>
      <c r="B383" s="251"/>
      <c r="C383" s="252"/>
      <c r="D383" s="253"/>
      <c r="E383" s="254"/>
      <c r="F383" s="20"/>
      <c r="G383" s="32" t="str">
        <f t="shared" ca="1" si="80"/>
        <v/>
      </c>
      <c r="H383" s="18" t="str">
        <f t="shared" si="81"/>
        <v/>
      </c>
      <c r="I383" s="20"/>
      <c r="J383" s="12">
        <v>380</v>
      </c>
      <c r="K383" s="15" t="str">
        <f t="shared" ca="1" si="75"/>
        <v/>
      </c>
      <c r="L383" s="90" t="str">
        <f t="shared" ca="1" si="76"/>
        <v/>
      </c>
      <c r="M383" s="43" t="str">
        <f t="shared" ca="1" si="77"/>
        <v/>
      </c>
      <c r="N383" s="18" t="str">
        <f t="shared" ca="1" si="78"/>
        <v/>
      </c>
      <c r="O383" s="20"/>
      <c r="Q383" s="39" t="str">
        <f t="shared" si="82"/>
        <v/>
      </c>
      <c r="R383" s="29" t="str">
        <f t="shared" si="83"/>
        <v/>
      </c>
      <c r="S383" s="36" t="str">
        <f t="shared" si="84"/>
        <v/>
      </c>
      <c r="T383" s="26" t="str">
        <f t="shared" si="85"/>
        <v/>
      </c>
      <c r="U383" s="39" t="str">
        <f ca="1">IF($G383="", "", COUNTIF($G$11:$G$1010, "&lt;"&amp;$G383)+1+COUNTIF($G$11:$G383, $G383)-1)</f>
        <v/>
      </c>
      <c r="X383" s="39" t="str">
        <f t="shared" ca="1" si="79"/>
        <v/>
      </c>
      <c r="Z383" s="29" t="str">
        <f>IF($R383="", "", DATE(YEAR(Calendar!$BA$5), MONTH($D383), DAY($D383)))</f>
        <v/>
      </c>
      <c r="AA383" s="36" t="str">
        <f t="shared" si="86"/>
        <v/>
      </c>
      <c r="AC383" s="39" t="str">
        <f>IF($Z383="", "", IF(COUNTIF($Z$11:$Z383, $Z383)&gt;5, "X", COUNTIF($Z$11:$Z383, $Z383)))</f>
        <v/>
      </c>
      <c r="AD383" s="39" t="str">
        <f t="shared" si="87"/>
        <v/>
      </c>
      <c r="AF383" s="29" t="str">
        <f t="shared" si="88"/>
        <v/>
      </c>
      <c r="AJ383" s="39" t="str">
        <f t="shared" si="89"/>
        <v/>
      </c>
    </row>
    <row r="384" spans="1:36" x14ac:dyDescent="0.25">
      <c r="A384" s="20"/>
      <c r="B384" s="251"/>
      <c r="C384" s="252"/>
      <c r="D384" s="253"/>
      <c r="E384" s="254"/>
      <c r="F384" s="20"/>
      <c r="G384" s="32" t="str">
        <f t="shared" ca="1" si="80"/>
        <v/>
      </c>
      <c r="H384" s="18" t="str">
        <f t="shared" si="81"/>
        <v/>
      </c>
      <c r="I384" s="20"/>
      <c r="J384" s="12">
        <v>381</v>
      </c>
      <c r="K384" s="15" t="str">
        <f t="shared" ca="1" si="75"/>
        <v/>
      </c>
      <c r="L384" s="90" t="str">
        <f t="shared" ca="1" si="76"/>
        <v/>
      </c>
      <c r="M384" s="43" t="str">
        <f t="shared" ca="1" si="77"/>
        <v/>
      </c>
      <c r="N384" s="18" t="str">
        <f t="shared" ca="1" si="78"/>
        <v/>
      </c>
      <c r="O384" s="20"/>
      <c r="Q384" s="39" t="str">
        <f t="shared" si="82"/>
        <v/>
      </c>
      <c r="R384" s="29" t="str">
        <f t="shared" si="83"/>
        <v/>
      </c>
      <c r="S384" s="36" t="str">
        <f t="shared" si="84"/>
        <v/>
      </c>
      <c r="T384" s="26" t="str">
        <f t="shared" si="85"/>
        <v/>
      </c>
      <c r="U384" s="39" t="str">
        <f ca="1">IF($G384="", "", COUNTIF($G$11:$G$1010, "&lt;"&amp;$G384)+1+COUNTIF($G$11:$G384, $G384)-1)</f>
        <v/>
      </c>
      <c r="X384" s="39" t="str">
        <f t="shared" ca="1" si="79"/>
        <v/>
      </c>
      <c r="Z384" s="29" t="str">
        <f>IF($R384="", "", DATE(YEAR(Calendar!$BA$5), MONTH($D384), DAY($D384)))</f>
        <v/>
      </c>
      <c r="AA384" s="36" t="str">
        <f t="shared" si="86"/>
        <v/>
      </c>
      <c r="AC384" s="39" t="str">
        <f>IF($Z384="", "", IF(COUNTIF($Z$11:$Z384, $Z384)&gt;5, "X", COUNTIF($Z$11:$Z384, $Z384)))</f>
        <v/>
      </c>
      <c r="AD384" s="39" t="str">
        <f t="shared" si="87"/>
        <v/>
      </c>
      <c r="AF384" s="29" t="str">
        <f t="shared" si="88"/>
        <v/>
      </c>
      <c r="AJ384" s="39" t="str">
        <f t="shared" si="89"/>
        <v/>
      </c>
    </row>
    <row r="385" spans="1:36" x14ac:dyDescent="0.25">
      <c r="A385" s="20"/>
      <c r="B385" s="251"/>
      <c r="C385" s="252"/>
      <c r="D385" s="253"/>
      <c r="E385" s="254"/>
      <c r="F385" s="20"/>
      <c r="G385" s="32" t="str">
        <f t="shared" ca="1" si="80"/>
        <v/>
      </c>
      <c r="H385" s="18" t="str">
        <f t="shared" si="81"/>
        <v/>
      </c>
      <c r="I385" s="20"/>
      <c r="J385" s="12">
        <v>382</v>
      </c>
      <c r="K385" s="15" t="str">
        <f t="shared" ca="1" si="75"/>
        <v/>
      </c>
      <c r="L385" s="90" t="str">
        <f t="shared" ca="1" si="76"/>
        <v/>
      </c>
      <c r="M385" s="43" t="str">
        <f t="shared" ca="1" si="77"/>
        <v/>
      </c>
      <c r="N385" s="18" t="str">
        <f t="shared" ca="1" si="78"/>
        <v/>
      </c>
      <c r="O385" s="20"/>
      <c r="Q385" s="39" t="str">
        <f t="shared" si="82"/>
        <v/>
      </c>
      <c r="R385" s="29" t="str">
        <f t="shared" si="83"/>
        <v/>
      </c>
      <c r="S385" s="36" t="str">
        <f t="shared" si="84"/>
        <v/>
      </c>
      <c r="T385" s="26" t="str">
        <f t="shared" si="85"/>
        <v/>
      </c>
      <c r="U385" s="39" t="str">
        <f ca="1">IF($G385="", "", COUNTIF($G$11:$G$1010, "&lt;"&amp;$G385)+1+COUNTIF($G$11:$G385, $G385)-1)</f>
        <v/>
      </c>
      <c r="X385" s="39" t="str">
        <f t="shared" ca="1" si="79"/>
        <v/>
      </c>
      <c r="Z385" s="29" t="str">
        <f>IF($R385="", "", DATE(YEAR(Calendar!$BA$5), MONTH($D385), DAY($D385)))</f>
        <v/>
      </c>
      <c r="AA385" s="36" t="str">
        <f t="shared" si="86"/>
        <v/>
      </c>
      <c r="AC385" s="39" t="str">
        <f>IF($Z385="", "", IF(COUNTIF($Z$11:$Z385, $Z385)&gt;5, "X", COUNTIF($Z$11:$Z385, $Z385)))</f>
        <v/>
      </c>
      <c r="AD385" s="39" t="str">
        <f t="shared" si="87"/>
        <v/>
      </c>
      <c r="AF385" s="29" t="str">
        <f t="shared" si="88"/>
        <v/>
      </c>
      <c r="AJ385" s="39" t="str">
        <f t="shared" si="89"/>
        <v/>
      </c>
    </row>
    <row r="386" spans="1:36" x14ac:dyDescent="0.25">
      <c r="A386" s="20"/>
      <c r="B386" s="251"/>
      <c r="C386" s="252"/>
      <c r="D386" s="253"/>
      <c r="E386" s="254"/>
      <c r="F386" s="20"/>
      <c r="G386" s="32" t="str">
        <f t="shared" ca="1" si="80"/>
        <v/>
      </c>
      <c r="H386" s="18" t="str">
        <f t="shared" si="81"/>
        <v/>
      </c>
      <c r="I386" s="20"/>
      <c r="J386" s="12">
        <v>383</v>
      </c>
      <c r="K386" s="15" t="str">
        <f t="shared" ca="1" si="75"/>
        <v/>
      </c>
      <c r="L386" s="90" t="str">
        <f t="shared" ca="1" si="76"/>
        <v/>
      </c>
      <c r="M386" s="43" t="str">
        <f t="shared" ca="1" si="77"/>
        <v/>
      </c>
      <c r="N386" s="18" t="str">
        <f t="shared" ca="1" si="78"/>
        <v/>
      </c>
      <c r="O386" s="20"/>
      <c r="Q386" s="39" t="str">
        <f t="shared" si="82"/>
        <v/>
      </c>
      <c r="R386" s="29" t="str">
        <f t="shared" si="83"/>
        <v/>
      </c>
      <c r="S386" s="36" t="str">
        <f t="shared" si="84"/>
        <v/>
      </c>
      <c r="T386" s="26" t="str">
        <f t="shared" si="85"/>
        <v/>
      </c>
      <c r="U386" s="39" t="str">
        <f ca="1">IF($G386="", "", COUNTIF($G$11:$G$1010, "&lt;"&amp;$G386)+1+COUNTIF($G$11:$G386, $G386)-1)</f>
        <v/>
      </c>
      <c r="X386" s="39" t="str">
        <f t="shared" ca="1" si="79"/>
        <v/>
      </c>
      <c r="Z386" s="29" t="str">
        <f>IF($R386="", "", DATE(YEAR(Calendar!$BA$5), MONTH($D386), DAY($D386)))</f>
        <v/>
      </c>
      <c r="AA386" s="36" t="str">
        <f t="shared" si="86"/>
        <v/>
      </c>
      <c r="AC386" s="39" t="str">
        <f>IF($Z386="", "", IF(COUNTIF($Z$11:$Z386, $Z386)&gt;5, "X", COUNTIF($Z$11:$Z386, $Z386)))</f>
        <v/>
      </c>
      <c r="AD386" s="39" t="str">
        <f t="shared" si="87"/>
        <v/>
      </c>
      <c r="AF386" s="29" t="str">
        <f t="shared" si="88"/>
        <v/>
      </c>
      <c r="AJ386" s="39" t="str">
        <f t="shared" si="89"/>
        <v/>
      </c>
    </row>
    <row r="387" spans="1:36" x14ac:dyDescent="0.25">
      <c r="A387" s="20"/>
      <c r="B387" s="251"/>
      <c r="C387" s="252"/>
      <c r="D387" s="253"/>
      <c r="E387" s="254"/>
      <c r="F387" s="20"/>
      <c r="G387" s="32" t="str">
        <f t="shared" ca="1" si="80"/>
        <v/>
      </c>
      <c r="H387" s="18" t="str">
        <f t="shared" si="81"/>
        <v/>
      </c>
      <c r="I387" s="20"/>
      <c r="J387" s="12">
        <v>384</v>
      </c>
      <c r="K387" s="15" t="str">
        <f t="shared" ca="1" si="75"/>
        <v/>
      </c>
      <c r="L387" s="90" t="str">
        <f t="shared" ca="1" si="76"/>
        <v/>
      </c>
      <c r="M387" s="43" t="str">
        <f t="shared" ca="1" si="77"/>
        <v/>
      </c>
      <c r="N387" s="18" t="str">
        <f t="shared" ca="1" si="78"/>
        <v/>
      </c>
      <c r="O387" s="20"/>
      <c r="Q387" s="39" t="str">
        <f t="shared" si="82"/>
        <v/>
      </c>
      <c r="R387" s="29" t="str">
        <f t="shared" si="83"/>
        <v/>
      </c>
      <c r="S387" s="36" t="str">
        <f t="shared" si="84"/>
        <v/>
      </c>
      <c r="T387" s="26" t="str">
        <f t="shared" si="85"/>
        <v/>
      </c>
      <c r="U387" s="39" t="str">
        <f ca="1">IF($G387="", "", COUNTIF($G$11:$G$1010, "&lt;"&amp;$G387)+1+COUNTIF($G$11:$G387, $G387)-1)</f>
        <v/>
      </c>
      <c r="X387" s="39" t="str">
        <f t="shared" ca="1" si="79"/>
        <v/>
      </c>
      <c r="Z387" s="29" t="str">
        <f>IF($R387="", "", DATE(YEAR(Calendar!$BA$5), MONTH($D387), DAY($D387)))</f>
        <v/>
      </c>
      <c r="AA387" s="36" t="str">
        <f t="shared" si="86"/>
        <v/>
      </c>
      <c r="AC387" s="39" t="str">
        <f>IF($Z387="", "", IF(COUNTIF($Z$11:$Z387, $Z387)&gt;5, "X", COUNTIF($Z$11:$Z387, $Z387)))</f>
        <v/>
      </c>
      <c r="AD387" s="39" t="str">
        <f t="shared" si="87"/>
        <v/>
      </c>
      <c r="AF387" s="29" t="str">
        <f t="shared" si="88"/>
        <v/>
      </c>
      <c r="AJ387" s="39" t="str">
        <f t="shared" si="89"/>
        <v/>
      </c>
    </row>
    <row r="388" spans="1:36" x14ac:dyDescent="0.25">
      <c r="A388" s="20"/>
      <c r="B388" s="251"/>
      <c r="C388" s="252"/>
      <c r="D388" s="253"/>
      <c r="E388" s="254"/>
      <c r="F388" s="20"/>
      <c r="G388" s="32" t="str">
        <f t="shared" ca="1" si="80"/>
        <v/>
      </c>
      <c r="H388" s="18" t="str">
        <f t="shared" si="81"/>
        <v/>
      </c>
      <c r="I388" s="20"/>
      <c r="J388" s="12">
        <v>385</v>
      </c>
      <c r="K388" s="15" t="str">
        <f t="shared" ca="1" si="75"/>
        <v/>
      </c>
      <c r="L388" s="90" t="str">
        <f t="shared" ca="1" si="76"/>
        <v/>
      </c>
      <c r="M388" s="43" t="str">
        <f t="shared" ca="1" si="77"/>
        <v/>
      </c>
      <c r="N388" s="18" t="str">
        <f t="shared" ca="1" si="78"/>
        <v/>
      </c>
      <c r="O388" s="20"/>
      <c r="Q388" s="39" t="str">
        <f t="shared" si="82"/>
        <v/>
      </c>
      <c r="R388" s="29" t="str">
        <f t="shared" si="83"/>
        <v/>
      </c>
      <c r="S388" s="36" t="str">
        <f t="shared" si="84"/>
        <v/>
      </c>
      <c r="T388" s="26" t="str">
        <f t="shared" si="85"/>
        <v/>
      </c>
      <c r="U388" s="39" t="str">
        <f ca="1">IF($G388="", "", COUNTIF($G$11:$G$1010, "&lt;"&amp;$G388)+1+COUNTIF($G$11:$G388, $G388)-1)</f>
        <v/>
      </c>
      <c r="X388" s="39" t="str">
        <f t="shared" ca="1" si="79"/>
        <v/>
      </c>
      <c r="Z388" s="29" t="str">
        <f>IF($R388="", "", DATE(YEAR(Calendar!$BA$5), MONTH($D388), DAY($D388)))</f>
        <v/>
      </c>
      <c r="AA388" s="36" t="str">
        <f t="shared" si="86"/>
        <v/>
      </c>
      <c r="AC388" s="39" t="str">
        <f>IF($Z388="", "", IF(COUNTIF($Z$11:$Z388, $Z388)&gt;5, "X", COUNTIF($Z$11:$Z388, $Z388)))</f>
        <v/>
      </c>
      <c r="AD388" s="39" t="str">
        <f t="shared" si="87"/>
        <v/>
      </c>
      <c r="AF388" s="29" t="str">
        <f t="shared" si="88"/>
        <v/>
      </c>
      <c r="AJ388" s="39" t="str">
        <f t="shared" si="89"/>
        <v/>
      </c>
    </row>
    <row r="389" spans="1:36" x14ac:dyDescent="0.25">
      <c r="A389" s="20"/>
      <c r="B389" s="251"/>
      <c r="C389" s="252"/>
      <c r="D389" s="253"/>
      <c r="E389" s="254"/>
      <c r="F389" s="20"/>
      <c r="G389" s="32" t="str">
        <f t="shared" ca="1" si="80"/>
        <v/>
      </c>
      <c r="H389" s="18" t="str">
        <f t="shared" si="81"/>
        <v/>
      </c>
      <c r="I389" s="20"/>
      <c r="J389" s="12">
        <v>386</v>
      </c>
      <c r="K389" s="15" t="str">
        <f t="shared" ref="K389:K452" ca="1" si="90">IFERROR(INDEX($B$11:$B$1010, MATCH($J389, $U$11:$U$1010, 0)), "")</f>
        <v/>
      </c>
      <c r="L389" s="90" t="str">
        <f t="shared" ref="L389:L452" ca="1" si="91">IFERROR(INDEX($C$11:$C$1010, MATCH($J389, $U$11:$U$1010, 0)), "")</f>
        <v/>
      </c>
      <c r="M389" s="43" t="str">
        <f t="shared" ref="M389:M452" ca="1" si="92">IFERROR(INDEX($G$11:$G$1010, MATCH($J389, $U$11:$U$1010, 0)), "")</f>
        <v/>
      </c>
      <c r="N389" s="18" t="str">
        <f t="shared" ref="N389:N452" ca="1" si="93">IFERROR(INDEX($H$11:$H$1010, MATCH($J389, $U$11:$U$1010, 0)), "")</f>
        <v/>
      </c>
      <c r="O389" s="20"/>
      <c r="Q389" s="39" t="str">
        <f t="shared" si="82"/>
        <v/>
      </c>
      <c r="R389" s="29" t="str">
        <f t="shared" si="83"/>
        <v/>
      </c>
      <c r="S389" s="36" t="str">
        <f t="shared" si="84"/>
        <v/>
      </c>
      <c r="T389" s="26" t="str">
        <f t="shared" si="85"/>
        <v/>
      </c>
      <c r="U389" s="39" t="str">
        <f ca="1">IF($G389="", "", COUNTIF($G$11:$G$1010, "&lt;"&amp;$G389)+1+COUNTIF($G$11:$G389, $G389)-1)</f>
        <v/>
      </c>
      <c r="X389" s="39" t="str">
        <f t="shared" ref="X389:X452" ca="1" si="94">IF($M389="", "", IF($M389=$R$4, $Q$3, (IF(AND($M389&gt;=$R$6, $M389&lt;=$R$7), $Q$4, IF(TEXT($M389, "mmm yyy")=TEXT($R$4, "mmm yyyy"), $Q$5, "")))))</f>
        <v/>
      </c>
      <c r="Z389" s="29" t="str">
        <f>IF($R389="", "", DATE(YEAR(Calendar!$BA$5), MONTH($D389), DAY($D389)))</f>
        <v/>
      </c>
      <c r="AA389" s="36" t="str">
        <f t="shared" si="86"/>
        <v/>
      </c>
      <c r="AC389" s="39" t="str">
        <f>IF($Z389="", "", IF(COUNTIF($Z$11:$Z389, $Z389)&gt;5, "X", COUNTIF($Z$11:$Z389, $Z389)))</f>
        <v/>
      </c>
      <c r="AD389" s="39" t="str">
        <f t="shared" si="87"/>
        <v/>
      </c>
      <c r="AF389" s="29" t="str">
        <f t="shared" si="88"/>
        <v/>
      </c>
      <c r="AJ389" s="39" t="str">
        <f t="shared" si="89"/>
        <v/>
      </c>
    </row>
    <row r="390" spans="1:36" x14ac:dyDescent="0.25">
      <c r="A390" s="20"/>
      <c r="B390" s="251"/>
      <c r="C390" s="252"/>
      <c r="D390" s="253"/>
      <c r="E390" s="254"/>
      <c r="F390" s="20"/>
      <c r="G390" s="32" t="str">
        <f t="shared" ca="1" si="80"/>
        <v/>
      </c>
      <c r="H390" s="18" t="str">
        <f t="shared" si="81"/>
        <v/>
      </c>
      <c r="I390" s="20"/>
      <c r="J390" s="12">
        <v>387</v>
      </c>
      <c r="K390" s="15" t="str">
        <f t="shared" ca="1" si="90"/>
        <v/>
      </c>
      <c r="L390" s="90" t="str">
        <f t="shared" ca="1" si="91"/>
        <v/>
      </c>
      <c r="M390" s="43" t="str">
        <f t="shared" ca="1" si="92"/>
        <v/>
      </c>
      <c r="N390" s="18" t="str">
        <f t="shared" ca="1" si="93"/>
        <v/>
      </c>
      <c r="O390" s="20"/>
      <c r="Q390" s="39" t="str">
        <f t="shared" si="82"/>
        <v/>
      </c>
      <c r="R390" s="29" t="str">
        <f t="shared" si="83"/>
        <v/>
      </c>
      <c r="S390" s="36" t="str">
        <f t="shared" si="84"/>
        <v/>
      </c>
      <c r="T390" s="26" t="str">
        <f t="shared" si="85"/>
        <v/>
      </c>
      <c r="U390" s="39" t="str">
        <f ca="1">IF($G390="", "", COUNTIF($G$11:$G$1010, "&lt;"&amp;$G390)+1+COUNTIF($G$11:$G390, $G390)-1)</f>
        <v/>
      </c>
      <c r="X390" s="39" t="str">
        <f t="shared" ca="1" si="94"/>
        <v/>
      </c>
      <c r="Z390" s="29" t="str">
        <f>IF($R390="", "", DATE(YEAR(Calendar!$BA$5), MONTH($D390), DAY($D390)))</f>
        <v/>
      </c>
      <c r="AA390" s="36" t="str">
        <f t="shared" si="86"/>
        <v/>
      </c>
      <c r="AC390" s="39" t="str">
        <f>IF($Z390="", "", IF(COUNTIF($Z$11:$Z390, $Z390)&gt;5, "X", COUNTIF($Z$11:$Z390, $Z390)))</f>
        <v/>
      </c>
      <c r="AD390" s="39" t="str">
        <f t="shared" si="87"/>
        <v/>
      </c>
      <c r="AF390" s="29" t="str">
        <f t="shared" si="88"/>
        <v/>
      </c>
      <c r="AJ390" s="39" t="str">
        <f t="shared" si="89"/>
        <v/>
      </c>
    </row>
    <row r="391" spans="1:36" x14ac:dyDescent="0.25">
      <c r="A391" s="20"/>
      <c r="B391" s="251"/>
      <c r="C391" s="252"/>
      <c r="D391" s="253"/>
      <c r="E391" s="254"/>
      <c r="F391" s="20"/>
      <c r="G391" s="32" t="str">
        <f t="shared" ca="1" si="80"/>
        <v/>
      </c>
      <c r="H391" s="18" t="str">
        <f t="shared" si="81"/>
        <v/>
      </c>
      <c r="I391" s="20"/>
      <c r="J391" s="12">
        <v>388</v>
      </c>
      <c r="K391" s="15" t="str">
        <f t="shared" ca="1" si="90"/>
        <v/>
      </c>
      <c r="L391" s="90" t="str">
        <f t="shared" ca="1" si="91"/>
        <v/>
      </c>
      <c r="M391" s="43" t="str">
        <f t="shared" ca="1" si="92"/>
        <v/>
      </c>
      <c r="N391" s="18" t="str">
        <f t="shared" ca="1" si="93"/>
        <v/>
      </c>
      <c r="O391" s="20"/>
      <c r="Q391" s="39" t="str">
        <f t="shared" si="82"/>
        <v/>
      </c>
      <c r="R391" s="29" t="str">
        <f t="shared" si="83"/>
        <v/>
      </c>
      <c r="S391" s="36" t="str">
        <f t="shared" si="84"/>
        <v/>
      </c>
      <c r="T391" s="26" t="str">
        <f t="shared" si="85"/>
        <v/>
      </c>
      <c r="U391" s="39" t="str">
        <f ca="1">IF($G391="", "", COUNTIF($G$11:$G$1010, "&lt;"&amp;$G391)+1+COUNTIF($G$11:$G391, $G391)-1)</f>
        <v/>
      </c>
      <c r="X391" s="39" t="str">
        <f t="shared" ca="1" si="94"/>
        <v/>
      </c>
      <c r="Z391" s="29" t="str">
        <f>IF($R391="", "", DATE(YEAR(Calendar!$BA$5), MONTH($D391), DAY($D391)))</f>
        <v/>
      </c>
      <c r="AA391" s="36" t="str">
        <f t="shared" si="86"/>
        <v/>
      </c>
      <c r="AC391" s="39" t="str">
        <f>IF($Z391="", "", IF(COUNTIF($Z$11:$Z391, $Z391)&gt;5, "X", COUNTIF($Z$11:$Z391, $Z391)))</f>
        <v/>
      </c>
      <c r="AD391" s="39" t="str">
        <f t="shared" si="87"/>
        <v/>
      </c>
      <c r="AF391" s="29" t="str">
        <f t="shared" si="88"/>
        <v/>
      </c>
      <c r="AJ391" s="39" t="str">
        <f t="shared" si="89"/>
        <v/>
      </c>
    </row>
    <row r="392" spans="1:36" x14ac:dyDescent="0.25">
      <c r="A392" s="20"/>
      <c r="B392" s="251"/>
      <c r="C392" s="252"/>
      <c r="D392" s="253"/>
      <c r="E392" s="254"/>
      <c r="F392" s="20"/>
      <c r="G392" s="32" t="str">
        <f t="shared" ca="1" si="80"/>
        <v/>
      </c>
      <c r="H392" s="18" t="str">
        <f t="shared" si="81"/>
        <v/>
      </c>
      <c r="I392" s="20"/>
      <c r="J392" s="12">
        <v>389</v>
      </c>
      <c r="K392" s="15" t="str">
        <f t="shared" ca="1" si="90"/>
        <v/>
      </c>
      <c r="L392" s="90" t="str">
        <f t="shared" ca="1" si="91"/>
        <v/>
      </c>
      <c r="M392" s="43" t="str">
        <f t="shared" ca="1" si="92"/>
        <v/>
      </c>
      <c r="N392" s="18" t="str">
        <f t="shared" ca="1" si="93"/>
        <v/>
      </c>
      <c r="O392" s="20"/>
      <c r="Q392" s="39" t="str">
        <f t="shared" si="82"/>
        <v/>
      </c>
      <c r="R392" s="29" t="str">
        <f t="shared" si="83"/>
        <v/>
      </c>
      <c r="S392" s="36" t="str">
        <f t="shared" si="84"/>
        <v/>
      </c>
      <c r="T392" s="26" t="str">
        <f t="shared" si="85"/>
        <v/>
      </c>
      <c r="U392" s="39" t="str">
        <f ca="1">IF($G392="", "", COUNTIF($G$11:$G$1010, "&lt;"&amp;$G392)+1+COUNTIF($G$11:$G392, $G392)-1)</f>
        <v/>
      </c>
      <c r="X392" s="39" t="str">
        <f t="shared" ca="1" si="94"/>
        <v/>
      </c>
      <c r="Z392" s="29" t="str">
        <f>IF($R392="", "", DATE(YEAR(Calendar!$BA$5), MONTH($D392), DAY($D392)))</f>
        <v/>
      </c>
      <c r="AA392" s="36" t="str">
        <f t="shared" si="86"/>
        <v/>
      </c>
      <c r="AC392" s="39" t="str">
        <f>IF($Z392="", "", IF(COUNTIF($Z$11:$Z392, $Z392)&gt;5, "X", COUNTIF($Z$11:$Z392, $Z392)))</f>
        <v/>
      </c>
      <c r="AD392" s="39" t="str">
        <f t="shared" si="87"/>
        <v/>
      </c>
      <c r="AF392" s="29" t="str">
        <f t="shared" si="88"/>
        <v/>
      </c>
      <c r="AJ392" s="39" t="str">
        <f t="shared" si="89"/>
        <v/>
      </c>
    </row>
    <row r="393" spans="1:36" x14ac:dyDescent="0.25">
      <c r="A393" s="20"/>
      <c r="B393" s="251"/>
      <c r="C393" s="252"/>
      <c r="D393" s="253"/>
      <c r="E393" s="254"/>
      <c r="F393" s="20"/>
      <c r="G393" s="32" t="str">
        <f t="shared" ca="1" si="80"/>
        <v/>
      </c>
      <c r="H393" s="18" t="str">
        <f t="shared" si="81"/>
        <v/>
      </c>
      <c r="I393" s="20"/>
      <c r="J393" s="12">
        <v>390</v>
      </c>
      <c r="K393" s="15" t="str">
        <f t="shared" ca="1" si="90"/>
        <v/>
      </c>
      <c r="L393" s="90" t="str">
        <f t="shared" ca="1" si="91"/>
        <v/>
      </c>
      <c r="M393" s="43" t="str">
        <f t="shared" ca="1" si="92"/>
        <v/>
      </c>
      <c r="N393" s="18" t="str">
        <f t="shared" ca="1" si="93"/>
        <v/>
      </c>
      <c r="O393" s="20"/>
      <c r="Q393" s="39" t="str">
        <f t="shared" si="82"/>
        <v/>
      </c>
      <c r="R393" s="29" t="str">
        <f t="shared" si="83"/>
        <v/>
      </c>
      <c r="S393" s="36" t="str">
        <f t="shared" si="84"/>
        <v/>
      </c>
      <c r="T393" s="26" t="str">
        <f t="shared" si="85"/>
        <v/>
      </c>
      <c r="U393" s="39" t="str">
        <f ca="1">IF($G393="", "", COUNTIF($G$11:$G$1010, "&lt;"&amp;$G393)+1+COUNTIF($G$11:$G393, $G393)-1)</f>
        <v/>
      </c>
      <c r="X393" s="39" t="str">
        <f t="shared" ca="1" si="94"/>
        <v/>
      </c>
      <c r="Z393" s="29" t="str">
        <f>IF($R393="", "", DATE(YEAR(Calendar!$BA$5), MONTH($D393), DAY($D393)))</f>
        <v/>
      </c>
      <c r="AA393" s="36" t="str">
        <f t="shared" si="86"/>
        <v/>
      </c>
      <c r="AC393" s="39" t="str">
        <f>IF($Z393="", "", IF(COUNTIF($Z$11:$Z393, $Z393)&gt;5, "X", COUNTIF($Z$11:$Z393, $Z393)))</f>
        <v/>
      </c>
      <c r="AD393" s="39" t="str">
        <f t="shared" si="87"/>
        <v/>
      </c>
      <c r="AF393" s="29" t="str">
        <f t="shared" si="88"/>
        <v/>
      </c>
      <c r="AJ393" s="39" t="str">
        <f t="shared" si="89"/>
        <v/>
      </c>
    </row>
    <row r="394" spans="1:36" x14ac:dyDescent="0.25">
      <c r="A394" s="20"/>
      <c r="B394" s="251"/>
      <c r="C394" s="252"/>
      <c r="D394" s="253"/>
      <c r="E394" s="254"/>
      <c r="F394" s="20"/>
      <c r="G394" s="32" t="str">
        <f t="shared" ca="1" si="80"/>
        <v/>
      </c>
      <c r="H394" s="18" t="str">
        <f t="shared" si="81"/>
        <v/>
      </c>
      <c r="I394" s="20"/>
      <c r="J394" s="12">
        <v>391</v>
      </c>
      <c r="K394" s="15" t="str">
        <f t="shared" ca="1" si="90"/>
        <v/>
      </c>
      <c r="L394" s="90" t="str">
        <f t="shared" ca="1" si="91"/>
        <v/>
      </c>
      <c r="M394" s="43" t="str">
        <f t="shared" ca="1" si="92"/>
        <v/>
      </c>
      <c r="N394" s="18" t="str">
        <f t="shared" ca="1" si="93"/>
        <v/>
      </c>
      <c r="O394" s="20"/>
      <c r="Q394" s="39" t="str">
        <f t="shared" si="82"/>
        <v/>
      </c>
      <c r="R394" s="29" t="str">
        <f t="shared" si="83"/>
        <v/>
      </c>
      <c r="S394" s="36" t="str">
        <f t="shared" si="84"/>
        <v/>
      </c>
      <c r="T394" s="26" t="str">
        <f t="shared" si="85"/>
        <v/>
      </c>
      <c r="U394" s="39" t="str">
        <f ca="1">IF($G394="", "", COUNTIF($G$11:$G$1010, "&lt;"&amp;$G394)+1+COUNTIF($G$11:$G394, $G394)-1)</f>
        <v/>
      </c>
      <c r="X394" s="39" t="str">
        <f t="shared" ca="1" si="94"/>
        <v/>
      </c>
      <c r="Z394" s="29" t="str">
        <f>IF($R394="", "", DATE(YEAR(Calendar!$BA$5), MONTH($D394), DAY($D394)))</f>
        <v/>
      </c>
      <c r="AA394" s="36" t="str">
        <f t="shared" si="86"/>
        <v/>
      </c>
      <c r="AC394" s="39" t="str">
        <f>IF($Z394="", "", IF(COUNTIF($Z$11:$Z394, $Z394)&gt;5, "X", COUNTIF($Z$11:$Z394, $Z394)))</f>
        <v/>
      </c>
      <c r="AD394" s="39" t="str">
        <f t="shared" si="87"/>
        <v/>
      </c>
      <c r="AF394" s="29" t="str">
        <f t="shared" si="88"/>
        <v/>
      </c>
      <c r="AJ394" s="39" t="str">
        <f t="shared" si="89"/>
        <v/>
      </c>
    </row>
    <row r="395" spans="1:36" x14ac:dyDescent="0.25">
      <c r="A395" s="20"/>
      <c r="B395" s="251"/>
      <c r="C395" s="252"/>
      <c r="D395" s="253"/>
      <c r="E395" s="254"/>
      <c r="F395" s="20"/>
      <c r="G395" s="32" t="str">
        <f t="shared" ca="1" si="80"/>
        <v/>
      </c>
      <c r="H395" s="18" t="str">
        <f t="shared" si="81"/>
        <v/>
      </c>
      <c r="I395" s="20"/>
      <c r="J395" s="12">
        <v>392</v>
      </c>
      <c r="K395" s="15" t="str">
        <f t="shared" ca="1" si="90"/>
        <v/>
      </c>
      <c r="L395" s="90" t="str">
        <f t="shared" ca="1" si="91"/>
        <v/>
      </c>
      <c r="M395" s="43" t="str">
        <f t="shared" ca="1" si="92"/>
        <v/>
      </c>
      <c r="N395" s="18" t="str">
        <f t="shared" ca="1" si="93"/>
        <v/>
      </c>
      <c r="O395" s="20"/>
      <c r="Q395" s="39" t="str">
        <f t="shared" si="82"/>
        <v/>
      </c>
      <c r="R395" s="29" t="str">
        <f t="shared" si="83"/>
        <v/>
      </c>
      <c r="S395" s="36" t="str">
        <f t="shared" si="84"/>
        <v/>
      </c>
      <c r="T395" s="26" t="str">
        <f t="shared" si="85"/>
        <v/>
      </c>
      <c r="U395" s="39" t="str">
        <f ca="1">IF($G395="", "", COUNTIF($G$11:$G$1010, "&lt;"&amp;$G395)+1+COUNTIF($G$11:$G395, $G395)-1)</f>
        <v/>
      </c>
      <c r="X395" s="39" t="str">
        <f t="shared" ca="1" si="94"/>
        <v/>
      </c>
      <c r="Z395" s="29" t="str">
        <f>IF($R395="", "", DATE(YEAR(Calendar!$BA$5), MONTH($D395), DAY($D395)))</f>
        <v/>
      </c>
      <c r="AA395" s="36" t="str">
        <f t="shared" si="86"/>
        <v/>
      </c>
      <c r="AC395" s="39" t="str">
        <f>IF($Z395="", "", IF(COUNTIF($Z$11:$Z395, $Z395)&gt;5, "X", COUNTIF($Z$11:$Z395, $Z395)))</f>
        <v/>
      </c>
      <c r="AD395" s="39" t="str">
        <f t="shared" si="87"/>
        <v/>
      </c>
      <c r="AF395" s="29" t="str">
        <f t="shared" si="88"/>
        <v/>
      </c>
      <c r="AJ395" s="39" t="str">
        <f t="shared" si="89"/>
        <v/>
      </c>
    </row>
    <row r="396" spans="1:36" x14ac:dyDescent="0.25">
      <c r="A396" s="20"/>
      <c r="B396" s="251"/>
      <c r="C396" s="252"/>
      <c r="D396" s="253"/>
      <c r="E396" s="254"/>
      <c r="F396" s="20"/>
      <c r="G396" s="32" t="str">
        <f t="shared" ref="G396:G459" ca="1" si="95">IF($R$4&gt;$R396, $T396, $R396)</f>
        <v/>
      </c>
      <c r="H396" s="18" t="str">
        <f t="shared" ref="H396:H459" si="96">IF($E396="", "", IFERROR(YEARFRAC(DATE($E396, MONTH($D396), DAY($D396)), $G396), ""))</f>
        <v/>
      </c>
      <c r="I396" s="20"/>
      <c r="J396" s="12">
        <v>393</v>
      </c>
      <c r="K396" s="15" t="str">
        <f t="shared" ca="1" si="90"/>
        <v/>
      </c>
      <c r="L396" s="90" t="str">
        <f t="shared" ca="1" si="91"/>
        <v/>
      </c>
      <c r="M396" s="43" t="str">
        <f t="shared" ca="1" si="92"/>
        <v/>
      </c>
      <c r="N396" s="18" t="str">
        <f t="shared" ca="1" si="93"/>
        <v/>
      </c>
      <c r="O396" s="20"/>
      <c r="Q396" s="39" t="str">
        <f t="shared" ref="Q396:Q459" si="97">IF($B396="", "", IF(COUNTIF($B$11:$B$1010, $B396)&gt;1, "X", ""))</f>
        <v/>
      </c>
      <c r="R396" s="29" t="str">
        <f t="shared" ref="R396:R459" si="98">IF($D396="", "", DATE(YEAR($R$4), MONTH($D396), DAY($D396)))</f>
        <v/>
      </c>
      <c r="S396" s="36" t="str">
        <f t="shared" ref="S396:S459" si="99">IF($E396="", "", IFERROR(YEARFRAC(DATE($E396, MONTH($D396), DAY($D396)), $R396), ""))</f>
        <v/>
      </c>
      <c r="T396" s="26" t="str">
        <f t="shared" ref="T396:T459" si="100">IF($D396="", "", DATE(YEAR($R$4)+1, MONTH($D396), DAY($D396)))</f>
        <v/>
      </c>
      <c r="U396" s="39" t="str">
        <f ca="1">IF($G396="", "", COUNTIF($G$11:$G$1010, "&lt;"&amp;$G396)+1+COUNTIF($G$11:$G396, $G396)-1)</f>
        <v/>
      </c>
      <c r="X396" s="39" t="str">
        <f t="shared" ca="1" si="94"/>
        <v/>
      </c>
      <c r="Z396" s="29" t="str">
        <f>IF($R396="", "", DATE(YEAR(Calendar!$BA$5), MONTH($D396), DAY($D396)))</f>
        <v/>
      </c>
      <c r="AA396" s="36" t="str">
        <f t="shared" ref="AA396:AA459" si="101">IF($E396="", "", IFERROR(YEARFRAC(DATE($E396, MONTH($D396), DAY($D396)), $Z396), ""))</f>
        <v/>
      </c>
      <c r="AC396" s="39" t="str">
        <f>IF($Z396="", "", IF(COUNTIF($Z$11:$Z396, $Z396)&gt;5, "X", COUNTIF($Z$11:$Z396, $Z396)))</f>
        <v/>
      </c>
      <c r="AD396" s="39" t="str">
        <f t="shared" ref="AD396:AD459" si="102">IF($Z396="", "", $Z396+($AC396*0.1))</f>
        <v/>
      </c>
      <c r="AF396" s="29" t="str">
        <f t="shared" ref="AF396:AF459" si="103">IF($AC396="X", $Z396, "")</f>
        <v/>
      </c>
      <c r="AJ396" s="39" t="str">
        <f t="shared" ref="AJ396:AJ459" si="104">IF($C396="", "", IF(COUNTIF($AH$11:$AH$20, $C396)=0, "X", ""))</f>
        <v/>
      </c>
    </row>
    <row r="397" spans="1:36" x14ac:dyDescent="0.25">
      <c r="A397" s="20"/>
      <c r="B397" s="251"/>
      <c r="C397" s="252"/>
      <c r="D397" s="253"/>
      <c r="E397" s="254"/>
      <c r="F397" s="20"/>
      <c r="G397" s="32" t="str">
        <f t="shared" ca="1" si="95"/>
        <v/>
      </c>
      <c r="H397" s="18" t="str">
        <f t="shared" si="96"/>
        <v/>
      </c>
      <c r="I397" s="20"/>
      <c r="J397" s="12">
        <v>394</v>
      </c>
      <c r="K397" s="15" t="str">
        <f t="shared" ca="1" si="90"/>
        <v/>
      </c>
      <c r="L397" s="90" t="str">
        <f t="shared" ca="1" si="91"/>
        <v/>
      </c>
      <c r="M397" s="43" t="str">
        <f t="shared" ca="1" si="92"/>
        <v/>
      </c>
      <c r="N397" s="18" t="str">
        <f t="shared" ca="1" si="93"/>
        <v/>
      </c>
      <c r="O397" s="20"/>
      <c r="Q397" s="39" t="str">
        <f t="shared" si="97"/>
        <v/>
      </c>
      <c r="R397" s="29" t="str">
        <f t="shared" si="98"/>
        <v/>
      </c>
      <c r="S397" s="36" t="str">
        <f t="shared" si="99"/>
        <v/>
      </c>
      <c r="T397" s="26" t="str">
        <f t="shared" si="100"/>
        <v/>
      </c>
      <c r="U397" s="39" t="str">
        <f ca="1">IF($G397="", "", COUNTIF($G$11:$G$1010, "&lt;"&amp;$G397)+1+COUNTIF($G$11:$G397, $G397)-1)</f>
        <v/>
      </c>
      <c r="X397" s="39" t="str">
        <f t="shared" ca="1" si="94"/>
        <v/>
      </c>
      <c r="Z397" s="29" t="str">
        <f>IF($R397="", "", DATE(YEAR(Calendar!$BA$5), MONTH($D397), DAY($D397)))</f>
        <v/>
      </c>
      <c r="AA397" s="36" t="str">
        <f t="shared" si="101"/>
        <v/>
      </c>
      <c r="AC397" s="39" t="str">
        <f>IF($Z397="", "", IF(COUNTIF($Z$11:$Z397, $Z397)&gt;5, "X", COUNTIF($Z$11:$Z397, $Z397)))</f>
        <v/>
      </c>
      <c r="AD397" s="39" t="str">
        <f t="shared" si="102"/>
        <v/>
      </c>
      <c r="AF397" s="29" t="str">
        <f t="shared" si="103"/>
        <v/>
      </c>
      <c r="AJ397" s="39" t="str">
        <f t="shared" si="104"/>
        <v/>
      </c>
    </row>
    <row r="398" spans="1:36" x14ac:dyDescent="0.25">
      <c r="A398" s="20"/>
      <c r="B398" s="251"/>
      <c r="C398" s="252"/>
      <c r="D398" s="253"/>
      <c r="E398" s="254"/>
      <c r="F398" s="20"/>
      <c r="G398" s="32" t="str">
        <f t="shared" ca="1" si="95"/>
        <v/>
      </c>
      <c r="H398" s="18" t="str">
        <f t="shared" si="96"/>
        <v/>
      </c>
      <c r="I398" s="20"/>
      <c r="J398" s="12">
        <v>395</v>
      </c>
      <c r="K398" s="15" t="str">
        <f t="shared" ca="1" si="90"/>
        <v/>
      </c>
      <c r="L398" s="90" t="str">
        <f t="shared" ca="1" si="91"/>
        <v/>
      </c>
      <c r="M398" s="43" t="str">
        <f t="shared" ca="1" si="92"/>
        <v/>
      </c>
      <c r="N398" s="18" t="str">
        <f t="shared" ca="1" si="93"/>
        <v/>
      </c>
      <c r="O398" s="20"/>
      <c r="Q398" s="39" t="str">
        <f t="shared" si="97"/>
        <v/>
      </c>
      <c r="R398" s="29" t="str">
        <f t="shared" si="98"/>
        <v/>
      </c>
      <c r="S398" s="36" t="str">
        <f t="shared" si="99"/>
        <v/>
      </c>
      <c r="T398" s="26" t="str">
        <f t="shared" si="100"/>
        <v/>
      </c>
      <c r="U398" s="39" t="str">
        <f ca="1">IF($G398="", "", COUNTIF($G$11:$G$1010, "&lt;"&amp;$G398)+1+COUNTIF($G$11:$G398, $G398)-1)</f>
        <v/>
      </c>
      <c r="X398" s="39" t="str">
        <f t="shared" ca="1" si="94"/>
        <v/>
      </c>
      <c r="Z398" s="29" t="str">
        <f>IF($R398="", "", DATE(YEAR(Calendar!$BA$5), MONTH($D398), DAY($D398)))</f>
        <v/>
      </c>
      <c r="AA398" s="36" t="str">
        <f t="shared" si="101"/>
        <v/>
      </c>
      <c r="AC398" s="39" t="str">
        <f>IF($Z398="", "", IF(COUNTIF($Z$11:$Z398, $Z398)&gt;5, "X", COUNTIF($Z$11:$Z398, $Z398)))</f>
        <v/>
      </c>
      <c r="AD398" s="39" t="str">
        <f t="shared" si="102"/>
        <v/>
      </c>
      <c r="AF398" s="29" t="str">
        <f t="shared" si="103"/>
        <v/>
      </c>
      <c r="AJ398" s="39" t="str">
        <f t="shared" si="104"/>
        <v/>
      </c>
    </row>
    <row r="399" spans="1:36" x14ac:dyDescent="0.25">
      <c r="A399" s="20"/>
      <c r="B399" s="251"/>
      <c r="C399" s="252"/>
      <c r="D399" s="253"/>
      <c r="E399" s="254"/>
      <c r="F399" s="20"/>
      <c r="G399" s="32" t="str">
        <f t="shared" ca="1" si="95"/>
        <v/>
      </c>
      <c r="H399" s="18" t="str">
        <f t="shared" si="96"/>
        <v/>
      </c>
      <c r="I399" s="20"/>
      <c r="J399" s="12">
        <v>396</v>
      </c>
      <c r="K399" s="15" t="str">
        <f t="shared" ca="1" si="90"/>
        <v/>
      </c>
      <c r="L399" s="90" t="str">
        <f t="shared" ca="1" si="91"/>
        <v/>
      </c>
      <c r="M399" s="43" t="str">
        <f t="shared" ca="1" si="92"/>
        <v/>
      </c>
      <c r="N399" s="18" t="str">
        <f t="shared" ca="1" si="93"/>
        <v/>
      </c>
      <c r="O399" s="20"/>
      <c r="Q399" s="39" t="str">
        <f t="shared" si="97"/>
        <v/>
      </c>
      <c r="R399" s="29" t="str">
        <f t="shared" si="98"/>
        <v/>
      </c>
      <c r="S399" s="36" t="str">
        <f t="shared" si="99"/>
        <v/>
      </c>
      <c r="T399" s="26" t="str">
        <f t="shared" si="100"/>
        <v/>
      </c>
      <c r="U399" s="39" t="str">
        <f ca="1">IF($G399="", "", COUNTIF($G$11:$G$1010, "&lt;"&amp;$G399)+1+COUNTIF($G$11:$G399, $G399)-1)</f>
        <v/>
      </c>
      <c r="X399" s="39" t="str">
        <f t="shared" ca="1" si="94"/>
        <v/>
      </c>
      <c r="Z399" s="29" t="str">
        <f>IF($R399="", "", DATE(YEAR(Calendar!$BA$5), MONTH($D399), DAY($D399)))</f>
        <v/>
      </c>
      <c r="AA399" s="36" t="str">
        <f t="shared" si="101"/>
        <v/>
      </c>
      <c r="AC399" s="39" t="str">
        <f>IF($Z399="", "", IF(COUNTIF($Z$11:$Z399, $Z399)&gt;5, "X", COUNTIF($Z$11:$Z399, $Z399)))</f>
        <v/>
      </c>
      <c r="AD399" s="39" t="str">
        <f t="shared" si="102"/>
        <v/>
      </c>
      <c r="AF399" s="29" t="str">
        <f t="shared" si="103"/>
        <v/>
      </c>
      <c r="AJ399" s="39" t="str">
        <f t="shared" si="104"/>
        <v/>
      </c>
    </row>
    <row r="400" spans="1:36" x14ac:dyDescent="0.25">
      <c r="A400" s="20"/>
      <c r="B400" s="251"/>
      <c r="C400" s="252"/>
      <c r="D400" s="253"/>
      <c r="E400" s="254"/>
      <c r="F400" s="20"/>
      <c r="G400" s="32" t="str">
        <f t="shared" ca="1" si="95"/>
        <v/>
      </c>
      <c r="H400" s="18" t="str">
        <f t="shared" si="96"/>
        <v/>
      </c>
      <c r="I400" s="20"/>
      <c r="J400" s="12">
        <v>397</v>
      </c>
      <c r="K400" s="15" t="str">
        <f t="shared" ca="1" si="90"/>
        <v/>
      </c>
      <c r="L400" s="90" t="str">
        <f t="shared" ca="1" si="91"/>
        <v/>
      </c>
      <c r="M400" s="43" t="str">
        <f t="shared" ca="1" si="92"/>
        <v/>
      </c>
      <c r="N400" s="18" t="str">
        <f t="shared" ca="1" si="93"/>
        <v/>
      </c>
      <c r="O400" s="20"/>
      <c r="Q400" s="39" t="str">
        <f t="shared" si="97"/>
        <v/>
      </c>
      <c r="R400" s="29" t="str">
        <f t="shared" si="98"/>
        <v/>
      </c>
      <c r="S400" s="36" t="str">
        <f t="shared" si="99"/>
        <v/>
      </c>
      <c r="T400" s="26" t="str">
        <f t="shared" si="100"/>
        <v/>
      </c>
      <c r="U400" s="39" t="str">
        <f ca="1">IF($G400="", "", COUNTIF($G$11:$G$1010, "&lt;"&amp;$G400)+1+COUNTIF($G$11:$G400, $G400)-1)</f>
        <v/>
      </c>
      <c r="X400" s="39" t="str">
        <f t="shared" ca="1" si="94"/>
        <v/>
      </c>
      <c r="Z400" s="29" t="str">
        <f>IF($R400="", "", DATE(YEAR(Calendar!$BA$5), MONTH($D400), DAY($D400)))</f>
        <v/>
      </c>
      <c r="AA400" s="36" t="str">
        <f t="shared" si="101"/>
        <v/>
      </c>
      <c r="AC400" s="39" t="str">
        <f>IF($Z400="", "", IF(COUNTIF($Z$11:$Z400, $Z400)&gt;5, "X", COUNTIF($Z$11:$Z400, $Z400)))</f>
        <v/>
      </c>
      <c r="AD400" s="39" t="str">
        <f t="shared" si="102"/>
        <v/>
      </c>
      <c r="AF400" s="29" t="str">
        <f t="shared" si="103"/>
        <v/>
      </c>
      <c r="AJ400" s="39" t="str">
        <f t="shared" si="104"/>
        <v/>
      </c>
    </row>
    <row r="401" spans="1:36" x14ac:dyDescent="0.25">
      <c r="A401" s="20"/>
      <c r="B401" s="251"/>
      <c r="C401" s="252"/>
      <c r="D401" s="253"/>
      <c r="E401" s="254"/>
      <c r="F401" s="20"/>
      <c r="G401" s="32" t="str">
        <f t="shared" ca="1" si="95"/>
        <v/>
      </c>
      <c r="H401" s="18" t="str">
        <f t="shared" si="96"/>
        <v/>
      </c>
      <c r="I401" s="20"/>
      <c r="J401" s="12">
        <v>398</v>
      </c>
      <c r="K401" s="15" t="str">
        <f t="shared" ca="1" si="90"/>
        <v/>
      </c>
      <c r="L401" s="90" t="str">
        <f t="shared" ca="1" si="91"/>
        <v/>
      </c>
      <c r="M401" s="43" t="str">
        <f t="shared" ca="1" si="92"/>
        <v/>
      </c>
      <c r="N401" s="18" t="str">
        <f t="shared" ca="1" si="93"/>
        <v/>
      </c>
      <c r="O401" s="20"/>
      <c r="Q401" s="39" t="str">
        <f t="shared" si="97"/>
        <v/>
      </c>
      <c r="R401" s="29" t="str">
        <f t="shared" si="98"/>
        <v/>
      </c>
      <c r="S401" s="36" t="str">
        <f t="shared" si="99"/>
        <v/>
      </c>
      <c r="T401" s="26" t="str">
        <f t="shared" si="100"/>
        <v/>
      </c>
      <c r="U401" s="39" t="str">
        <f ca="1">IF($G401="", "", COUNTIF($G$11:$G$1010, "&lt;"&amp;$G401)+1+COUNTIF($G$11:$G401, $G401)-1)</f>
        <v/>
      </c>
      <c r="X401" s="39" t="str">
        <f t="shared" ca="1" si="94"/>
        <v/>
      </c>
      <c r="Z401" s="29" t="str">
        <f>IF($R401="", "", DATE(YEAR(Calendar!$BA$5), MONTH($D401), DAY($D401)))</f>
        <v/>
      </c>
      <c r="AA401" s="36" t="str">
        <f t="shared" si="101"/>
        <v/>
      </c>
      <c r="AC401" s="39" t="str">
        <f>IF($Z401="", "", IF(COUNTIF($Z$11:$Z401, $Z401)&gt;5, "X", COUNTIF($Z$11:$Z401, $Z401)))</f>
        <v/>
      </c>
      <c r="AD401" s="39" t="str">
        <f t="shared" si="102"/>
        <v/>
      </c>
      <c r="AF401" s="29" t="str">
        <f t="shared" si="103"/>
        <v/>
      </c>
      <c r="AJ401" s="39" t="str">
        <f t="shared" si="104"/>
        <v/>
      </c>
    </row>
    <row r="402" spans="1:36" x14ac:dyDescent="0.25">
      <c r="A402" s="20"/>
      <c r="B402" s="251"/>
      <c r="C402" s="252"/>
      <c r="D402" s="253"/>
      <c r="E402" s="254"/>
      <c r="F402" s="20"/>
      <c r="G402" s="32" t="str">
        <f t="shared" ca="1" si="95"/>
        <v/>
      </c>
      <c r="H402" s="18" t="str">
        <f t="shared" si="96"/>
        <v/>
      </c>
      <c r="I402" s="20"/>
      <c r="J402" s="12">
        <v>399</v>
      </c>
      <c r="K402" s="15" t="str">
        <f t="shared" ca="1" si="90"/>
        <v/>
      </c>
      <c r="L402" s="90" t="str">
        <f t="shared" ca="1" si="91"/>
        <v/>
      </c>
      <c r="M402" s="43" t="str">
        <f t="shared" ca="1" si="92"/>
        <v/>
      </c>
      <c r="N402" s="18" t="str">
        <f t="shared" ca="1" si="93"/>
        <v/>
      </c>
      <c r="O402" s="20"/>
      <c r="Q402" s="39" t="str">
        <f t="shared" si="97"/>
        <v/>
      </c>
      <c r="R402" s="29" t="str">
        <f t="shared" si="98"/>
        <v/>
      </c>
      <c r="S402" s="36" t="str">
        <f t="shared" si="99"/>
        <v/>
      </c>
      <c r="T402" s="26" t="str">
        <f t="shared" si="100"/>
        <v/>
      </c>
      <c r="U402" s="39" t="str">
        <f ca="1">IF($G402="", "", COUNTIF($G$11:$G$1010, "&lt;"&amp;$G402)+1+COUNTIF($G$11:$G402, $G402)-1)</f>
        <v/>
      </c>
      <c r="X402" s="39" t="str">
        <f t="shared" ca="1" si="94"/>
        <v/>
      </c>
      <c r="Z402" s="29" t="str">
        <f>IF($R402="", "", DATE(YEAR(Calendar!$BA$5), MONTH($D402), DAY($D402)))</f>
        <v/>
      </c>
      <c r="AA402" s="36" t="str">
        <f t="shared" si="101"/>
        <v/>
      </c>
      <c r="AC402" s="39" t="str">
        <f>IF($Z402="", "", IF(COUNTIF($Z$11:$Z402, $Z402)&gt;5, "X", COUNTIF($Z$11:$Z402, $Z402)))</f>
        <v/>
      </c>
      <c r="AD402" s="39" t="str">
        <f t="shared" si="102"/>
        <v/>
      </c>
      <c r="AF402" s="29" t="str">
        <f t="shared" si="103"/>
        <v/>
      </c>
      <c r="AJ402" s="39" t="str">
        <f t="shared" si="104"/>
        <v/>
      </c>
    </row>
    <row r="403" spans="1:36" x14ac:dyDescent="0.25">
      <c r="A403" s="20"/>
      <c r="B403" s="251"/>
      <c r="C403" s="252"/>
      <c r="D403" s="253"/>
      <c r="E403" s="254"/>
      <c r="F403" s="20"/>
      <c r="G403" s="32" t="str">
        <f t="shared" ca="1" si="95"/>
        <v/>
      </c>
      <c r="H403" s="18" t="str">
        <f t="shared" si="96"/>
        <v/>
      </c>
      <c r="I403" s="20"/>
      <c r="J403" s="12">
        <v>400</v>
      </c>
      <c r="K403" s="15" t="str">
        <f t="shared" ca="1" si="90"/>
        <v/>
      </c>
      <c r="L403" s="90" t="str">
        <f t="shared" ca="1" si="91"/>
        <v/>
      </c>
      <c r="M403" s="43" t="str">
        <f t="shared" ca="1" si="92"/>
        <v/>
      </c>
      <c r="N403" s="18" t="str">
        <f t="shared" ca="1" si="93"/>
        <v/>
      </c>
      <c r="O403" s="20"/>
      <c r="Q403" s="39" t="str">
        <f t="shared" si="97"/>
        <v/>
      </c>
      <c r="R403" s="29" t="str">
        <f t="shared" si="98"/>
        <v/>
      </c>
      <c r="S403" s="36" t="str">
        <f t="shared" si="99"/>
        <v/>
      </c>
      <c r="T403" s="26" t="str">
        <f t="shared" si="100"/>
        <v/>
      </c>
      <c r="U403" s="39" t="str">
        <f ca="1">IF($G403="", "", COUNTIF($G$11:$G$1010, "&lt;"&amp;$G403)+1+COUNTIF($G$11:$G403, $G403)-1)</f>
        <v/>
      </c>
      <c r="X403" s="39" t="str">
        <f t="shared" ca="1" si="94"/>
        <v/>
      </c>
      <c r="Z403" s="29" t="str">
        <f>IF($R403="", "", DATE(YEAR(Calendar!$BA$5), MONTH($D403), DAY($D403)))</f>
        <v/>
      </c>
      <c r="AA403" s="36" t="str">
        <f t="shared" si="101"/>
        <v/>
      </c>
      <c r="AC403" s="39" t="str">
        <f>IF($Z403="", "", IF(COUNTIF($Z$11:$Z403, $Z403)&gt;5, "X", COUNTIF($Z$11:$Z403, $Z403)))</f>
        <v/>
      </c>
      <c r="AD403" s="39" t="str">
        <f t="shared" si="102"/>
        <v/>
      </c>
      <c r="AF403" s="29" t="str">
        <f t="shared" si="103"/>
        <v/>
      </c>
      <c r="AJ403" s="39" t="str">
        <f t="shared" si="104"/>
        <v/>
      </c>
    </row>
    <row r="404" spans="1:36" x14ac:dyDescent="0.25">
      <c r="A404" s="20"/>
      <c r="B404" s="251"/>
      <c r="C404" s="252"/>
      <c r="D404" s="253"/>
      <c r="E404" s="254"/>
      <c r="F404" s="20"/>
      <c r="G404" s="32" t="str">
        <f t="shared" ca="1" si="95"/>
        <v/>
      </c>
      <c r="H404" s="18" t="str">
        <f t="shared" si="96"/>
        <v/>
      </c>
      <c r="I404" s="20"/>
      <c r="J404" s="12">
        <v>401</v>
      </c>
      <c r="K404" s="15" t="str">
        <f t="shared" ca="1" si="90"/>
        <v/>
      </c>
      <c r="L404" s="90" t="str">
        <f t="shared" ca="1" si="91"/>
        <v/>
      </c>
      <c r="M404" s="43" t="str">
        <f t="shared" ca="1" si="92"/>
        <v/>
      </c>
      <c r="N404" s="18" t="str">
        <f t="shared" ca="1" si="93"/>
        <v/>
      </c>
      <c r="O404" s="20"/>
      <c r="Q404" s="39" t="str">
        <f t="shared" si="97"/>
        <v/>
      </c>
      <c r="R404" s="29" t="str">
        <f t="shared" si="98"/>
        <v/>
      </c>
      <c r="S404" s="36" t="str">
        <f t="shared" si="99"/>
        <v/>
      </c>
      <c r="T404" s="26" t="str">
        <f t="shared" si="100"/>
        <v/>
      </c>
      <c r="U404" s="39" t="str">
        <f ca="1">IF($G404="", "", COUNTIF($G$11:$G$1010, "&lt;"&amp;$G404)+1+COUNTIF($G$11:$G404, $G404)-1)</f>
        <v/>
      </c>
      <c r="X404" s="39" t="str">
        <f t="shared" ca="1" si="94"/>
        <v/>
      </c>
      <c r="Z404" s="29" t="str">
        <f>IF($R404="", "", DATE(YEAR(Calendar!$BA$5), MONTH($D404), DAY($D404)))</f>
        <v/>
      </c>
      <c r="AA404" s="36" t="str">
        <f t="shared" si="101"/>
        <v/>
      </c>
      <c r="AC404" s="39" t="str">
        <f>IF($Z404="", "", IF(COUNTIF($Z$11:$Z404, $Z404)&gt;5, "X", COUNTIF($Z$11:$Z404, $Z404)))</f>
        <v/>
      </c>
      <c r="AD404" s="39" t="str">
        <f t="shared" si="102"/>
        <v/>
      </c>
      <c r="AF404" s="29" t="str">
        <f t="shared" si="103"/>
        <v/>
      </c>
      <c r="AJ404" s="39" t="str">
        <f t="shared" si="104"/>
        <v/>
      </c>
    </row>
    <row r="405" spans="1:36" x14ac:dyDescent="0.25">
      <c r="A405" s="20"/>
      <c r="B405" s="251"/>
      <c r="C405" s="252"/>
      <c r="D405" s="253"/>
      <c r="E405" s="254"/>
      <c r="F405" s="20"/>
      <c r="G405" s="32" t="str">
        <f t="shared" ca="1" si="95"/>
        <v/>
      </c>
      <c r="H405" s="18" t="str">
        <f t="shared" si="96"/>
        <v/>
      </c>
      <c r="I405" s="20"/>
      <c r="J405" s="12">
        <v>402</v>
      </c>
      <c r="K405" s="15" t="str">
        <f t="shared" ca="1" si="90"/>
        <v/>
      </c>
      <c r="L405" s="90" t="str">
        <f t="shared" ca="1" si="91"/>
        <v/>
      </c>
      <c r="M405" s="43" t="str">
        <f t="shared" ca="1" si="92"/>
        <v/>
      </c>
      <c r="N405" s="18" t="str">
        <f t="shared" ca="1" si="93"/>
        <v/>
      </c>
      <c r="O405" s="20"/>
      <c r="Q405" s="39" t="str">
        <f t="shared" si="97"/>
        <v/>
      </c>
      <c r="R405" s="29" t="str">
        <f t="shared" si="98"/>
        <v/>
      </c>
      <c r="S405" s="36" t="str">
        <f t="shared" si="99"/>
        <v/>
      </c>
      <c r="T405" s="26" t="str">
        <f t="shared" si="100"/>
        <v/>
      </c>
      <c r="U405" s="39" t="str">
        <f ca="1">IF($G405="", "", COUNTIF($G$11:$G$1010, "&lt;"&amp;$G405)+1+COUNTIF($G$11:$G405, $G405)-1)</f>
        <v/>
      </c>
      <c r="X405" s="39" t="str">
        <f t="shared" ca="1" si="94"/>
        <v/>
      </c>
      <c r="Z405" s="29" t="str">
        <f>IF($R405="", "", DATE(YEAR(Calendar!$BA$5), MONTH($D405), DAY($D405)))</f>
        <v/>
      </c>
      <c r="AA405" s="36" t="str">
        <f t="shared" si="101"/>
        <v/>
      </c>
      <c r="AC405" s="39" t="str">
        <f>IF($Z405="", "", IF(COUNTIF($Z$11:$Z405, $Z405)&gt;5, "X", COUNTIF($Z$11:$Z405, $Z405)))</f>
        <v/>
      </c>
      <c r="AD405" s="39" t="str">
        <f t="shared" si="102"/>
        <v/>
      </c>
      <c r="AF405" s="29" t="str">
        <f t="shared" si="103"/>
        <v/>
      </c>
      <c r="AJ405" s="39" t="str">
        <f t="shared" si="104"/>
        <v/>
      </c>
    </row>
    <row r="406" spans="1:36" x14ac:dyDescent="0.25">
      <c r="A406" s="20"/>
      <c r="B406" s="251"/>
      <c r="C406" s="252"/>
      <c r="D406" s="253"/>
      <c r="E406" s="254"/>
      <c r="F406" s="20"/>
      <c r="G406" s="32" t="str">
        <f t="shared" ca="1" si="95"/>
        <v/>
      </c>
      <c r="H406" s="18" t="str">
        <f t="shared" si="96"/>
        <v/>
      </c>
      <c r="I406" s="20"/>
      <c r="J406" s="12">
        <v>403</v>
      </c>
      <c r="K406" s="15" t="str">
        <f t="shared" ca="1" si="90"/>
        <v/>
      </c>
      <c r="L406" s="90" t="str">
        <f t="shared" ca="1" si="91"/>
        <v/>
      </c>
      <c r="M406" s="43" t="str">
        <f t="shared" ca="1" si="92"/>
        <v/>
      </c>
      <c r="N406" s="18" t="str">
        <f t="shared" ca="1" si="93"/>
        <v/>
      </c>
      <c r="O406" s="20"/>
      <c r="Q406" s="39" t="str">
        <f t="shared" si="97"/>
        <v/>
      </c>
      <c r="R406" s="29" t="str">
        <f t="shared" si="98"/>
        <v/>
      </c>
      <c r="S406" s="36" t="str">
        <f t="shared" si="99"/>
        <v/>
      </c>
      <c r="T406" s="26" t="str">
        <f t="shared" si="100"/>
        <v/>
      </c>
      <c r="U406" s="39" t="str">
        <f ca="1">IF($G406="", "", COUNTIF($G$11:$G$1010, "&lt;"&amp;$G406)+1+COUNTIF($G$11:$G406, $G406)-1)</f>
        <v/>
      </c>
      <c r="X406" s="39" t="str">
        <f t="shared" ca="1" si="94"/>
        <v/>
      </c>
      <c r="Z406" s="29" t="str">
        <f>IF($R406="", "", DATE(YEAR(Calendar!$BA$5), MONTH($D406), DAY($D406)))</f>
        <v/>
      </c>
      <c r="AA406" s="36" t="str">
        <f t="shared" si="101"/>
        <v/>
      </c>
      <c r="AC406" s="39" t="str">
        <f>IF($Z406="", "", IF(COUNTIF($Z$11:$Z406, $Z406)&gt;5, "X", COUNTIF($Z$11:$Z406, $Z406)))</f>
        <v/>
      </c>
      <c r="AD406" s="39" t="str">
        <f t="shared" si="102"/>
        <v/>
      </c>
      <c r="AF406" s="29" t="str">
        <f t="shared" si="103"/>
        <v/>
      </c>
      <c r="AJ406" s="39" t="str">
        <f t="shared" si="104"/>
        <v/>
      </c>
    </row>
    <row r="407" spans="1:36" x14ac:dyDescent="0.25">
      <c r="A407" s="20"/>
      <c r="B407" s="251"/>
      <c r="C407" s="252"/>
      <c r="D407" s="253"/>
      <c r="E407" s="254"/>
      <c r="F407" s="20"/>
      <c r="G407" s="32" t="str">
        <f t="shared" ca="1" si="95"/>
        <v/>
      </c>
      <c r="H407" s="18" t="str">
        <f t="shared" si="96"/>
        <v/>
      </c>
      <c r="I407" s="20"/>
      <c r="J407" s="12">
        <v>404</v>
      </c>
      <c r="K407" s="15" t="str">
        <f t="shared" ca="1" si="90"/>
        <v/>
      </c>
      <c r="L407" s="90" t="str">
        <f t="shared" ca="1" si="91"/>
        <v/>
      </c>
      <c r="M407" s="43" t="str">
        <f t="shared" ca="1" si="92"/>
        <v/>
      </c>
      <c r="N407" s="18" t="str">
        <f t="shared" ca="1" si="93"/>
        <v/>
      </c>
      <c r="O407" s="20"/>
      <c r="Q407" s="39" t="str">
        <f t="shared" si="97"/>
        <v/>
      </c>
      <c r="R407" s="29" t="str">
        <f t="shared" si="98"/>
        <v/>
      </c>
      <c r="S407" s="36" t="str">
        <f t="shared" si="99"/>
        <v/>
      </c>
      <c r="T407" s="26" t="str">
        <f t="shared" si="100"/>
        <v/>
      </c>
      <c r="U407" s="39" t="str">
        <f ca="1">IF($G407="", "", COUNTIF($G$11:$G$1010, "&lt;"&amp;$G407)+1+COUNTIF($G$11:$G407, $G407)-1)</f>
        <v/>
      </c>
      <c r="X407" s="39" t="str">
        <f t="shared" ca="1" si="94"/>
        <v/>
      </c>
      <c r="Z407" s="29" t="str">
        <f>IF($R407="", "", DATE(YEAR(Calendar!$BA$5), MONTH($D407), DAY($D407)))</f>
        <v/>
      </c>
      <c r="AA407" s="36" t="str">
        <f t="shared" si="101"/>
        <v/>
      </c>
      <c r="AC407" s="39" t="str">
        <f>IF($Z407="", "", IF(COUNTIF($Z$11:$Z407, $Z407)&gt;5, "X", COUNTIF($Z$11:$Z407, $Z407)))</f>
        <v/>
      </c>
      <c r="AD407" s="39" t="str">
        <f t="shared" si="102"/>
        <v/>
      </c>
      <c r="AF407" s="29" t="str">
        <f t="shared" si="103"/>
        <v/>
      </c>
      <c r="AJ407" s="39" t="str">
        <f t="shared" si="104"/>
        <v/>
      </c>
    </row>
    <row r="408" spans="1:36" x14ac:dyDescent="0.25">
      <c r="A408" s="20"/>
      <c r="B408" s="251"/>
      <c r="C408" s="252"/>
      <c r="D408" s="253"/>
      <c r="E408" s="254"/>
      <c r="F408" s="20"/>
      <c r="G408" s="32" t="str">
        <f t="shared" ca="1" si="95"/>
        <v/>
      </c>
      <c r="H408" s="18" t="str">
        <f t="shared" si="96"/>
        <v/>
      </c>
      <c r="I408" s="20"/>
      <c r="J408" s="12">
        <v>405</v>
      </c>
      <c r="K408" s="15" t="str">
        <f t="shared" ca="1" si="90"/>
        <v/>
      </c>
      <c r="L408" s="90" t="str">
        <f t="shared" ca="1" si="91"/>
        <v/>
      </c>
      <c r="M408" s="43" t="str">
        <f t="shared" ca="1" si="92"/>
        <v/>
      </c>
      <c r="N408" s="18" t="str">
        <f t="shared" ca="1" si="93"/>
        <v/>
      </c>
      <c r="O408" s="20"/>
      <c r="Q408" s="39" t="str">
        <f t="shared" si="97"/>
        <v/>
      </c>
      <c r="R408" s="29" t="str">
        <f t="shared" si="98"/>
        <v/>
      </c>
      <c r="S408" s="36" t="str">
        <f t="shared" si="99"/>
        <v/>
      </c>
      <c r="T408" s="26" t="str">
        <f t="shared" si="100"/>
        <v/>
      </c>
      <c r="U408" s="39" t="str">
        <f ca="1">IF($G408="", "", COUNTIF($G$11:$G$1010, "&lt;"&amp;$G408)+1+COUNTIF($G$11:$G408, $G408)-1)</f>
        <v/>
      </c>
      <c r="X408" s="39" t="str">
        <f t="shared" ca="1" si="94"/>
        <v/>
      </c>
      <c r="Z408" s="29" t="str">
        <f>IF($R408="", "", DATE(YEAR(Calendar!$BA$5), MONTH($D408), DAY($D408)))</f>
        <v/>
      </c>
      <c r="AA408" s="36" t="str">
        <f t="shared" si="101"/>
        <v/>
      </c>
      <c r="AC408" s="39" t="str">
        <f>IF($Z408="", "", IF(COUNTIF($Z$11:$Z408, $Z408)&gt;5, "X", COUNTIF($Z$11:$Z408, $Z408)))</f>
        <v/>
      </c>
      <c r="AD408" s="39" t="str">
        <f t="shared" si="102"/>
        <v/>
      </c>
      <c r="AF408" s="29" t="str">
        <f t="shared" si="103"/>
        <v/>
      </c>
      <c r="AJ408" s="39" t="str">
        <f t="shared" si="104"/>
        <v/>
      </c>
    </row>
    <row r="409" spans="1:36" x14ac:dyDescent="0.25">
      <c r="A409" s="20"/>
      <c r="B409" s="251"/>
      <c r="C409" s="252"/>
      <c r="D409" s="253"/>
      <c r="E409" s="254"/>
      <c r="F409" s="20"/>
      <c r="G409" s="32" t="str">
        <f t="shared" ca="1" si="95"/>
        <v/>
      </c>
      <c r="H409" s="18" t="str">
        <f t="shared" si="96"/>
        <v/>
      </c>
      <c r="I409" s="20"/>
      <c r="J409" s="12">
        <v>406</v>
      </c>
      <c r="K409" s="15" t="str">
        <f t="shared" ca="1" si="90"/>
        <v/>
      </c>
      <c r="L409" s="90" t="str">
        <f t="shared" ca="1" si="91"/>
        <v/>
      </c>
      <c r="M409" s="43" t="str">
        <f t="shared" ca="1" si="92"/>
        <v/>
      </c>
      <c r="N409" s="18" t="str">
        <f t="shared" ca="1" si="93"/>
        <v/>
      </c>
      <c r="O409" s="20"/>
      <c r="Q409" s="39" t="str">
        <f t="shared" si="97"/>
        <v/>
      </c>
      <c r="R409" s="29" t="str">
        <f t="shared" si="98"/>
        <v/>
      </c>
      <c r="S409" s="36" t="str">
        <f t="shared" si="99"/>
        <v/>
      </c>
      <c r="T409" s="26" t="str">
        <f t="shared" si="100"/>
        <v/>
      </c>
      <c r="U409" s="39" t="str">
        <f ca="1">IF($G409="", "", COUNTIF($G$11:$G$1010, "&lt;"&amp;$G409)+1+COUNTIF($G$11:$G409, $G409)-1)</f>
        <v/>
      </c>
      <c r="X409" s="39" t="str">
        <f t="shared" ca="1" si="94"/>
        <v/>
      </c>
      <c r="Z409" s="29" t="str">
        <f>IF($R409="", "", DATE(YEAR(Calendar!$BA$5), MONTH($D409), DAY($D409)))</f>
        <v/>
      </c>
      <c r="AA409" s="36" t="str">
        <f t="shared" si="101"/>
        <v/>
      </c>
      <c r="AC409" s="39" t="str">
        <f>IF($Z409="", "", IF(COUNTIF($Z$11:$Z409, $Z409)&gt;5, "X", COUNTIF($Z$11:$Z409, $Z409)))</f>
        <v/>
      </c>
      <c r="AD409" s="39" t="str">
        <f t="shared" si="102"/>
        <v/>
      </c>
      <c r="AF409" s="29" t="str">
        <f t="shared" si="103"/>
        <v/>
      </c>
      <c r="AJ409" s="39" t="str">
        <f t="shared" si="104"/>
        <v/>
      </c>
    </row>
    <row r="410" spans="1:36" x14ac:dyDescent="0.25">
      <c r="A410" s="20"/>
      <c r="B410" s="251"/>
      <c r="C410" s="252"/>
      <c r="D410" s="253"/>
      <c r="E410" s="254"/>
      <c r="F410" s="20"/>
      <c r="G410" s="32" t="str">
        <f t="shared" ca="1" si="95"/>
        <v/>
      </c>
      <c r="H410" s="18" t="str">
        <f t="shared" si="96"/>
        <v/>
      </c>
      <c r="I410" s="20"/>
      <c r="J410" s="12">
        <v>407</v>
      </c>
      <c r="K410" s="15" t="str">
        <f t="shared" ca="1" si="90"/>
        <v/>
      </c>
      <c r="L410" s="90" t="str">
        <f t="shared" ca="1" si="91"/>
        <v/>
      </c>
      <c r="M410" s="43" t="str">
        <f t="shared" ca="1" si="92"/>
        <v/>
      </c>
      <c r="N410" s="18" t="str">
        <f t="shared" ca="1" si="93"/>
        <v/>
      </c>
      <c r="O410" s="20"/>
      <c r="Q410" s="39" t="str">
        <f t="shared" si="97"/>
        <v/>
      </c>
      <c r="R410" s="29" t="str">
        <f t="shared" si="98"/>
        <v/>
      </c>
      <c r="S410" s="36" t="str">
        <f t="shared" si="99"/>
        <v/>
      </c>
      <c r="T410" s="26" t="str">
        <f t="shared" si="100"/>
        <v/>
      </c>
      <c r="U410" s="39" t="str">
        <f ca="1">IF($G410="", "", COUNTIF($G$11:$G$1010, "&lt;"&amp;$G410)+1+COUNTIF($G$11:$G410, $G410)-1)</f>
        <v/>
      </c>
      <c r="X410" s="39" t="str">
        <f t="shared" ca="1" si="94"/>
        <v/>
      </c>
      <c r="Z410" s="29" t="str">
        <f>IF($R410="", "", DATE(YEAR(Calendar!$BA$5), MONTH($D410), DAY($D410)))</f>
        <v/>
      </c>
      <c r="AA410" s="36" t="str">
        <f t="shared" si="101"/>
        <v/>
      </c>
      <c r="AC410" s="39" t="str">
        <f>IF($Z410="", "", IF(COUNTIF($Z$11:$Z410, $Z410)&gt;5, "X", COUNTIF($Z$11:$Z410, $Z410)))</f>
        <v/>
      </c>
      <c r="AD410" s="39" t="str">
        <f t="shared" si="102"/>
        <v/>
      </c>
      <c r="AF410" s="29" t="str">
        <f t="shared" si="103"/>
        <v/>
      </c>
      <c r="AJ410" s="39" t="str">
        <f t="shared" si="104"/>
        <v/>
      </c>
    </row>
    <row r="411" spans="1:36" x14ac:dyDescent="0.25">
      <c r="A411" s="20"/>
      <c r="B411" s="251"/>
      <c r="C411" s="252"/>
      <c r="D411" s="253"/>
      <c r="E411" s="254"/>
      <c r="F411" s="20"/>
      <c r="G411" s="32" t="str">
        <f t="shared" ca="1" si="95"/>
        <v/>
      </c>
      <c r="H411" s="18" t="str">
        <f t="shared" si="96"/>
        <v/>
      </c>
      <c r="I411" s="20"/>
      <c r="J411" s="12">
        <v>408</v>
      </c>
      <c r="K411" s="15" t="str">
        <f t="shared" ca="1" si="90"/>
        <v/>
      </c>
      <c r="L411" s="90" t="str">
        <f t="shared" ca="1" si="91"/>
        <v/>
      </c>
      <c r="M411" s="43" t="str">
        <f t="shared" ca="1" si="92"/>
        <v/>
      </c>
      <c r="N411" s="18" t="str">
        <f t="shared" ca="1" si="93"/>
        <v/>
      </c>
      <c r="O411" s="20"/>
      <c r="Q411" s="39" t="str">
        <f t="shared" si="97"/>
        <v/>
      </c>
      <c r="R411" s="29" t="str">
        <f t="shared" si="98"/>
        <v/>
      </c>
      <c r="S411" s="36" t="str">
        <f t="shared" si="99"/>
        <v/>
      </c>
      <c r="T411" s="26" t="str">
        <f t="shared" si="100"/>
        <v/>
      </c>
      <c r="U411" s="39" t="str">
        <f ca="1">IF($G411="", "", COUNTIF($G$11:$G$1010, "&lt;"&amp;$G411)+1+COUNTIF($G$11:$G411, $G411)-1)</f>
        <v/>
      </c>
      <c r="X411" s="39" t="str">
        <f t="shared" ca="1" si="94"/>
        <v/>
      </c>
      <c r="Z411" s="29" t="str">
        <f>IF($R411="", "", DATE(YEAR(Calendar!$BA$5), MONTH($D411), DAY($D411)))</f>
        <v/>
      </c>
      <c r="AA411" s="36" t="str">
        <f t="shared" si="101"/>
        <v/>
      </c>
      <c r="AC411" s="39" t="str">
        <f>IF($Z411="", "", IF(COUNTIF($Z$11:$Z411, $Z411)&gt;5, "X", COUNTIF($Z$11:$Z411, $Z411)))</f>
        <v/>
      </c>
      <c r="AD411" s="39" t="str">
        <f t="shared" si="102"/>
        <v/>
      </c>
      <c r="AF411" s="29" t="str">
        <f t="shared" si="103"/>
        <v/>
      </c>
      <c r="AJ411" s="39" t="str">
        <f t="shared" si="104"/>
        <v/>
      </c>
    </row>
    <row r="412" spans="1:36" x14ac:dyDescent="0.25">
      <c r="A412" s="20"/>
      <c r="B412" s="251"/>
      <c r="C412" s="252"/>
      <c r="D412" s="253"/>
      <c r="E412" s="254"/>
      <c r="F412" s="20"/>
      <c r="G412" s="32" t="str">
        <f t="shared" ca="1" si="95"/>
        <v/>
      </c>
      <c r="H412" s="18" t="str">
        <f t="shared" si="96"/>
        <v/>
      </c>
      <c r="I412" s="20"/>
      <c r="J412" s="12">
        <v>409</v>
      </c>
      <c r="K412" s="15" t="str">
        <f t="shared" ca="1" si="90"/>
        <v/>
      </c>
      <c r="L412" s="90" t="str">
        <f t="shared" ca="1" si="91"/>
        <v/>
      </c>
      <c r="M412" s="43" t="str">
        <f t="shared" ca="1" si="92"/>
        <v/>
      </c>
      <c r="N412" s="18" t="str">
        <f t="shared" ca="1" si="93"/>
        <v/>
      </c>
      <c r="O412" s="20"/>
      <c r="Q412" s="39" t="str">
        <f t="shared" si="97"/>
        <v/>
      </c>
      <c r="R412" s="29" t="str">
        <f t="shared" si="98"/>
        <v/>
      </c>
      <c r="S412" s="36" t="str">
        <f t="shared" si="99"/>
        <v/>
      </c>
      <c r="T412" s="26" t="str">
        <f t="shared" si="100"/>
        <v/>
      </c>
      <c r="U412" s="39" t="str">
        <f ca="1">IF($G412="", "", COUNTIF($G$11:$G$1010, "&lt;"&amp;$G412)+1+COUNTIF($G$11:$G412, $G412)-1)</f>
        <v/>
      </c>
      <c r="X412" s="39" t="str">
        <f t="shared" ca="1" si="94"/>
        <v/>
      </c>
      <c r="Z412" s="29" t="str">
        <f>IF($R412="", "", DATE(YEAR(Calendar!$BA$5), MONTH($D412), DAY($D412)))</f>
        <v/>
      </c>
      <c r="AA412" s="36" t="str">
        <f t="shared" si="101"/>
        <v/>
      </c>
      <c r="AC412" s="39" t="str">
        <f>IF($Z412="", "", IF(COUNTIF($Z$11:$Z412, $Z412)&gt;5, "X", COUNTIF($Z$11:$Z412, $Z412)))</f>
        <v/>
      </c>
      <c r="AD412" s="39" t="str">
        <f t="shared" si="102"/>
        <v/>
      </c>
      <c r="AF412" s="29" t="str">
        <f t="shared" si="103"/>
        <v/>
      </c>
      <c r="AJ412" s="39" t="str">
        <f t="shared" si="104"/>
        <v/>
      </c>
    </row>
    <row r="413" spans="1:36" x14ac:dyDescent="0.25">
      <c r="A413" s="20"/>
      <c r="B413" s="251"/>
      <c r="C413" s="252"/>
      <c r="D413" s="253"/>
      <c r="E413" s="254"/>
      <c r="F413" s="20"/>
      <c r="G413" s="32" t="str">
        <f t="shared" ca="1" si="95"/>
        <v/>
      </c>
      <c r="H413" s="18" t="str">
        <f t="shared" si="96"/>
        <v/>
      </c>
      <c r="I413" s="20"/>
      <c r="J413" s="12">
        <v>410</v>
      </c>
      <c r="K413" s="15" t="str">
        <f t="shared" ca="1" si="90"/>
        <v/>
      </c>
      <c r="L413" s="90" t="str">
        <f t="shared" ca="1" si="91"/>
        <v/>
      </c>
      <c r="M413" s="43" t="str">
        <f t="shared" ca="1" si="92"/>
        <v/>
      </c>
      <c r="N413" s="18" t="str">
        <f t="shared" ca="1" si="93"/>
        <v/>
      </c>
      <c r="O413" s="20"/>
      <c r="Q413" s="39" t="str">
        <f t="shared" si="97"/>
        <v/>
      </c>
      <c r="R413" s="29" t="str">
        <f t="shared" si="98"/>
        <v/>
      </c>
      <c r="S413" s="36" t="str">
        <f t="shared" si="99"/>
        <v/>
      </c>
      <c r="T413" s="26" t="str">
        <f t="shared" si="100"/>
        <v/>
      </c>
      <c r="U413" s="39" t="str">
        <f ca="1">IF($G413="", "", COUNTIF($G$11:$G$1010, "&lt;"&amp;$G413)+1+COUNTIF($G$11:$G413, $G413)-1)</f>
        <v/>
      </c>
      <c r="X413" s="39" t="str">
        <f t="shared" ca="1" si="94"/>
        <v/>
      </c>
      <c r="Z413" s="29" t="str">
        <f>IF($R413="", "", DATE(YEAR(Calendar!$BA$5), MONTH($D413), DAY($D413)))</f>
        <v/>
      </c>
      <c r="AA413" s="36" t="str">
        <f t="shared" si="101"/>
        <v/>
      </c>
      <c r="AC413" s="39" t="str">
        <f>IF($Z413="", "", IF(COUNTIF($Z$11:$Z413, $Z413)&gt;5, "X", COUNTIF($Z$11:$Z413, $Z413)))</f>
        <v/>
      </c>
      <c r="AD413" s="39" t="str">
        <f t="shared" si="102"/>
        <v/>
      </c>
      <c r="AF413" s="29" t="str">
        <f t="shared" si="103"/>
        <v/>
      </c>
      <c r="AJ413" s="39" t="str">
        <f t="shared" si="104"/>
        <v/>
      </c>
    </row>
    <row r="414" spans="1:36" x14ac:dyDescent="0.25">
      <c r="A414" s="20"/>
      <c r="B414" s="251"/>
      <c r="C414" s="252"/>
      <c r="D414" s="253"/>
      <c r="E414" s="254"/>
      <c r="F414" s="20"/>
      <c r="G414" s="32" t="str">
        <f t="shared" ca="1" si="95"/>
        <v/>
      </c>
      <c r="H414" s="18" t="str">
        <f t="shared" si="96"/>
        <v/>
      </c>
      <c r="I414" s="20"/>
      <c r="J414" s="12">
        <v>411</v>
      </c>
      <c r="K414" s="15" t="str">
        <f t="shared" ca="1" si="90"/>
        <v/>
      </c>
      <c r="L414" s="90" t="str">
        <f t="shared" ca="1" si="91"/>
        <v/>
      </c>
      <c r="M414" s="43" t="str">
        <f t="shared" ca="1" si="92"/>
        <v/>
      </c>
      <c r="N414" s="18" t="str">
        <f t="shared" ca="1" si="93"/>
        <v/>
      </c>
      <c r="O414" s="20"/>
      <c r="Q414" s="39" t="str">
        <f t="shared" si="97"/>
        <v/>
      </c>
      <c r="R414" s="29" t="str">
        <f t="shared" si="98"/>
        <v/>
      </c>
      <c r="S414" s="36" t="str">
        <f t="shared" si="99"/>
        <v/>
      </c>
      <c r="T414" s="26" t="str">
        <f t="shared" si="100"/>
        <v/>
      </c>
      <c r="U414" s="39" t="str">
        <f ca="1">IF($G414="", "", COUNTIF($G$11:$G$1010, "&lt;"&amp;$G414)+1+COUNTIF($G$11:$G414, $G414)-1)</f>
        <v/>
      </c>
      <c r="X414" s="39" t="str">
        <f t="shared" ca="1" si="94"/>
        <v/>
      </c>
      <c r="Z414" s="29" t="str">
        <f>IF($R414="", "", DATE(YEAR(Calendar!$BA$5), MONTH($D414), DAY($D414)))</f>
        <v/>
      </c>
      <c r="AA414" s="36" t="str">
        <f t="shared" si="101"/>
        <v/>
      </c>
      <c r="AC414" s="39" t="str">
        <f>IF($Z414="", "", IF(COUNTIF($Z$11:$Z414, $Z414)&gt;5, "X", COUNTIF($Z$11:$Z414, $Z414)))</f>
        <v/>
      </c>
      <c r="AD414" s="39" t="str">
        <f t="shared" si="102"/>
        <v/>
      </c>
      <c r="AF414" s="29" t="str">
        <f t="shared" si="103"/>
        <v/>
      </c>
      <c r="AJ414" s="39" t="str">
        <f t="shared" si="104"/>
        <v/>
      </c>
    </row>
    <row r="415" spans="1:36" x14ac:dyDescent="0.25">
      <c r="A415" s="20"/>
      <c r="B415" s="251"/>
      <c r="C415" s="252"/>
      <c r="D415" s="253"/>
      <c r="E415" s="254"/>
      <c r="F415" s="20"/>
      <c r="G415" s="32" t="str">
        <f t="shared" ca="1" si="95"/>
        <v/>
      </c>
      <c r="H415" s="18" t="str">
        <f t="shared" si="96"/>
        <v/>
      </c>
      <c r="I415" s="20"/>
      <c r="J415" s="12">
        <v>412</v>
      </c>
      <c r="K415" s="15" t="str">
        <f t="shared" ca="1" si="90"/>
        <v/>
      </c>
      <c r="L415" s="90" t="str">
        <f t="shared" ca="1" si="91"/>
        <v/>
      </c>
      <c r="M415" s="43" t="str">
        <f t="shared" ca="1" si="92"/>
        <v/>
      </c>
      <c r="N415" s="18" t="str">
        <f t="shared" ca="1" si="93"/>
        <v/>
      </c>
      <c r="O415" s="20"/>
      <c r="Q415" s="39" t="str">
        <f t="shared" si="97"/>
        <v/>
      </c>
      <c r="R415" s="29" t="str">
        <f t="shared" si="98"/>
        <v/>
      </c>
      <c r="S415" s="36" t="str">
        <f t="shared" si="99"/>
        <v/>
      </c>
      <c r="T415" s="26" t="str">
        <f t="shared" si="100"/>
        <v/>
      </c>
      <c r="U415" s="39" t="str">
        <f ca="1">IF($G415="", "", COUNTIF($G$11:$G$1010, "&lt;"&amp;$G415)+1+COUNTIF($G$11:$G415, $G415)-1)</f>
        <v/>
      </c>
      <c r="X415" s="39" t="str">
        <f t="shared" ca="1" si="94"/>
        <v/>
      </c>
      <c r="Z415" s="29" t="str">
        <f>IF($R415="", "", DATE(YEAR(Calendar!$BA$5), MONTH($D415), DAY($D415)))</f>
        <v/>
      </c>
      <c r="AA415" s="36" t="str">
        <f t="shared" si="101"/>
        <v/>
      </c>
      <c r="AC415" s="39" t="str">
        <f>IF($Z415="", "", IF(COUNTIF($Z$11:$Z415, $Z415)&gt;5, "X", COUNTIF($Z$11:$Z415, $Z415)))</f>
        <v/>
      </c>
      <c r="AD415" s="39" t="str">
        <f t="shared" si="102"/>
        <v/>
      </c>
      <c r="AF415" s="29" t="str">
        <f t="shared" si="103"/>
        <v/>
      </c>
      <c r="AJ415" s="39" t="str">
        <f t="shared" si="104"/>
        <v/>
      </c>
    </row>
    <row r="416" spans="1:36" x14ac:dyDescent="0.25">
      <c r="A416" s="20"/>
      <c r="B416" s="251"/>
      <c r="C416" s="252"/>
      <c r="D416" s="253"/>
      <c r="E416" s="254"/>
      <c r="F416" s="20"/>
      <c r="G416" s="32" t="str">
        <f t="shared" ca="1" si="95"/>
        <v/>
      </c>
      <c r="H416" s="18" t="str">
        <f t="shared" si="96"/>
        <v/>
      </c>
      <c r="I416" s="20"/>
      <c r="J416" s="12">
        <v>413</v>
      </c>
      <c r="K416" s="15" t="str">
        <f t="shared" ca="1" si="90"/>
        <v/>
      </c>
      <c r="L416" s="90" t="str">
        <f t="shared" ca="1" si="91"/>
        <v/>
      </c>
      <c r="M416" s="43" t="str">
        <f t="shared" ca="1" si="92"/>
        <v/>
      </c>
      <c r="N416" s="18" t="str">
        <f t="shared" ca="1" si="93"/>
        <v/>
      </c>
      <c r="O416" s="20"/>
      <c r="Q416" s="39" t="str">
        <f t="shared" si="97"/>
        <v/>
      </c>
      <c r="R416" s="29" t="str">
        <f t="shared" si="98"/>
        <v/>
      </c>
      <c r="S416" s="36" t="str">
        <f t="shared" si="99"/>
        <v/>
      </c>
      <c r="T416" s="26" t="str">
        <f t="shared" si="100"/>
        <v/>
      </c>
      <c r="U416" s="39" t="str">
        <f ca="1">IF($G416="", "", COUNTIF($G$11:$G$1010, "&lt;"&amp;$G416)+1+COUNTIF($G$11:$G416, $G416)-1)</f>
        <v/>
      </c>
      <c r="X416" s="39" t="str">
        <f t="shared" ca="1" si="94"/>
        <v/>
      </c>
      <c r="Z416" s="29" t="str">
        <f>IF($R416="", "", DATE(YEAR(Calendar!$BA$5), MONTH($D416), DAY($D416)))</f>
        <v/>
      </c>
      <c r="AA416" s="36" t="str">
        <f t="shared" si="101"/>
        <v/>
      </c>
      <c r="AC416" s="39" t="str">
        <f>IF($Z416="", "", IF(COUNTIF($Z$11:$Z416, $Z416)&gt;5, "X", COUNTIF($Z$11:$Z416, $Z416)))</f>
        <v/>
      </c>
      <c r="AD416" s="39" t="str">
        <f t="shared" si="102"/>
        <v/>
      </c>
      <c r="AF416" s="29" t="str">
        <f t="shared" si="103"/>
        <v/>
      </c>
      <c r="AJ416" s="39" t="str">
        <f t="shared" si="104"/>
        <v/>
      </c>
    </row>
    <row r="417" spans="1:36" x14ac:dyDescent="0.25">
      <c r="A417" s="20"/>
      <c r="B417" s="251"/>
      <c r="C417" s="252"/>
      <c r="D417" s="253"/>
      <c r="E417" s="254"/>
      <c r="F417" s="20"/>
      <c r="G417" s="32" t="str">
        <f t="shared" ca="1" si="95"/>
        <v/>
      </c>
      <c r="H417" s="18" t="str">
        <f t="shared" si="96"/>
        <v/>
      </c>
      <c r="I417" s="20"/>
      <c r="J417" s="12">
        <v>414</v>
      </c>
      <c r="K417" s="15" t="str">
        <f t="shared" ca="1" si="90"/>
        <v/>
      </c>
      <c r="L417" s="90" t="str">
        <f t="shared" ca="1" si="91"/>
        <v/>
      </c>
      <c r="M417" s="43" t="str">
        <f t="shared" ca="1" si="92"/>
        <v/>
      </c>
      <c r="N417" s="18" t="str">
        <f t="shared" ca="1" si="93"/>
        <v/>
      </c>
      <c r="O417" s="20"/>
      <c r="Q417" s="39" t="str">
        <f t="shared" si="97"/>
        <v/>
      </c>
      <c r="R417" s="29" t="str">
        <f t="shared" si="98"/>
        <v/>
      </c>
      <c r="S417" s="36" t="str">
        <f t="shared" si="99"/>
        <v/>
      </c>
      <c r="T417" s="26" t="str">
        <f t="shared" si="100"/>
        <v/>
      </c>
      <c r="U417" s="39" t="str">
        <f ca="1">IF($G417="", "", COUNTIF($G$11:$G$1010, "&lt;"&amp;$G417)+1+COUNTIF($G$11:$G417, $G417)-1)</f>
        <v/>
      </c>
      <c r="X417" s="39" t="str">
        <f t="shared" ca="1" si="94"/>
        <v/>
      </c>
      <c r="Z417" s="29" t="str">
        <f>IF($R417="", "", DATE(YEAR(Calendar!$BA$5), MONTH($D417), DAY($D417)))</f>
        <v/>
      </c>
      <c r="AA417" s="36" t="str">
        <f t="shared" si="101"/>
        <v/>
      </c>
      <c r="AC417" s="39" t="str">
        <f>IF($Z417="", "", IF(COUNTIF($Z$11:$Z417, $Z417)&gt;5, "X", COUNTIF($Z$11:$Z417, $Z417)))</f>
        <v/>
      </c>
      <c r="AD417" s="39" t="str">
        <f t="shared" si="102"/>
        <v/>
      </c>
      <c r="AF417" s="29" t="str">
        <f t="shared" si="103"/>
        <v/>
      </c>
      <c r="AJ417" s="39" t="str">
        <f t="shared" si="104"/>
        <v/>
      </c>
    </row>
    <row r="418" spans="1:36" x14ac:dyDescent="0.25">
      <c r="A418" s="20"/>
      <c r="B418" s="251"/>
      <c r="C418" s="252"/>
      <c r="D418" s="253"/>
      <c r="E418" s="254"/>
      <c r="F418" s="20"/>
      <c r="G418" s="32" t="str">
        <f t="shared" ca="1" si="95"/>
        <v/>
      </c>
      <c r="H418" s="18" t="str">
        <f t="shared" si="96"/>
        <v/>
      </c>
      <c r="I418" s="20"/>
      <c r="J418" s="12">
        <v>415</v>
      </c>
      <c r="K418" s="15" t="str">
        <f t="shared" ca="1" si="90"/>
        <v/>
      </c>
      <c r="L418" s="90" t="str">
        <f t="shared" ca="1" si="91"/>
        <v/>
      </c>
      <c r="M418" s="43" t="str">
        <f t="shared" ca="1" si="92"/>
        <v/>
      </c>
      <c r="N418" s="18" t="str">
        <f t="shared" ca="1" si="93"/>
        <v/>
      </c>
      <c r="O418" s="20"/>
      <c r="Q418" s="39" t="str">
        <f t="shared" si="97"/>
        <v/>
      </c>
      <c r="R418" s="29" t="str">
        <f t="shared" si="98"/>
        <v/>
      </c>
      <c r="S418" s="36" t="str">
        <f t="shared" si="99"/>
        <v/>
      </c>
      <c r="T418" s="26" t="str">
        <f t="shared" si="100"/>
        <v/>
      </c>
      <c r="U418" s="39" t="str">
        <f ca="1">IF($G418="", "", COUNTIF($G$11:$G$1010, "&lt;"&amp;$G418)+1+COUNTIF($G$11:$G418, $G418)-1)</f>
        <v/>
      </c>
      <c r="X418" s="39" t="str">
        <f t="shared" ca="1" si="94"/>
        <v/>
      </c>
      <c r="Z418" s="29" t="str">
        <f>IF($R418="", "", DATE(YEAR(Calendar!$BA$5), MONTH($D418), DAY($D418)))</f>
        <v/>
      </c>
      <c r="AA418" s="36" t="str">
        <f t="shared" si="101"/>
        <v/>
      </c>
      <c r="AC418" s="39" t="str">
        <f>IF($Z418="", "", IF(COUNTIF($Z$11:$Z418, $Z418)&gt;5, "X", COUNTIF($Z$11:$Z418, $Z418)))</f>
        <v/>
      </c>
      <c r="AD418" s="39" t="str">
        <f t="shared" si="102"/>
        <v/>
      </c>
      <c r="AF418" s="29" t="str">
        <f t="shared" si="103"/>
        <v/>
      </c>
      <c r="AJ418" s="39" t="str">
        <f t="shared" si="104"/>
        <v/>
      </c>
    </row>
    <row r="419" spans="1:36" x14ac:dyDescent="0.25">
      <c r="A419" s="20"/>
      <c r="B419" s="251"/>
      <c r="C419" s="252"/>
      <c r="D419" s="253"/>
      <c r="E419" s="254"/>
      <c r="F419" s="20"/>
      <c r="G419" s="32" t="str">
        <f t="shared" ca="1" si="95"/>
        <v/>
      </c>
      <c r="H419" s="18" t="str">
        <f t="shared" si="96"/>
        <v/>
      </c>
      <c r="I419" s="20"/>
      <c r="J419" s="12">
        <v>416</v>
      </c>
      <c r="K419" s="15" t="str">
        <f t="shared" ca="1" si="90"/>
        <v/>
      </c>
      <c r="L419" s="90" t="str">
        <f t="shared" ca="1" si="91"/>
        <v/>
      </c>
      <c r="M419" s="43" t="str">
        <f t="shared" ca="1" si="92"/>
        <v/>
      </c>
      <c r="N419" s="18" t="str">
        <f t="shared" ca="1" si="93"/>
        <v/>
      </c>
      <c r="O419" s="20"/>
      <c r="Q419" s="39" t="str">
        <f t="shared" si="97"/>
        <v/>
      </c>
      <c r="R419" s="29" t="str">
        <f t="shared" si="98"/>
        <v/>
      </c>
      <c r="S419" s="36" t="str">
        <f t="shared" si="99"/>
        <v/>
      </c>
      <c r="T419" s="26" t="str">
        <f t="shared" si="100"/>
        <v/>
      </c>
      <c r="U419" s="39" t="str">
        <f ca="1">IF($G419="", "", COUNTIF($G$11:$G$1010, "&lt;"&amp;$G419)+1+COUNTIF($G$11:$G419, $G419)-1)</f>
        <v/>
      </c>
      <c r="X419" s="39" t="str">
        <f t="shared" ca="1" si="94"/>
        <v/>
      </c>
      <c r="Z419" s="29" t="str">
        <f>IF($R419="", "", DATE(YEAR(Calendar!$BA$5), MONTH($D419), DAY($D419)))</f>
        <v/>
      </c>
      <c r="AA419" s="36" t="str">
        <f t="shared" si="101"/>
        <v/>
      </c>
      <c r="AC419" s="39" t="str">
        <f>IF($Z419="", "", IF(COUNTIF($Z$11:$Z419, $Z419)&gt;5, "X", COUNTIF($Z$11:$Z419, $Z419)))</f>
        <v/>
      </c>
      <c r="AD419" s="39" t="str">
        <f t="shared" si="102"/>
        <v/>
      </c>
      <c r="AF419" s="29" t="str">
        <f t="shared" si="103"/>
        <v/>
      </c>
      <c r="AJ419" s="39" t="str">
        <f t="shared" si="104"/>
        <v/>
      </c>
    </row>
    <row r="420" spans="1:36" x14ac:dyDescent="0.25">
      <c r="A420" s="20"/>
      <c r="B420" s="251"/>
      <c r="C420" s="252"/>
      <c r="D420" s="253"/>
      <c r="E420" s="254"/>
      <c r="F420" s="20"/>
      <c r="G420" s="32" t="str">
        <f t="shared" ca="1" si="95"/>
        <v/>
      </c>
      <c r="H420" s="18" t="str">
        <f t="shared" si="96"/>
        <v/>
      </c>
      <c r="I420" s="20"/>
      <c r="J420" s="12">
        <v>417</v>
      </c>
      <c r="K420" s="15" t="str">
        <f t="shared" ca="1" si="90"/>
        <v/>
      </c>
      <c r="L420" s="90" t="str">
        <f t="shared" ca="1" si="91"/>
        <v/>
      </c>
      <c r="M420" s="43" t="str">
        <f t="shared" ca="1" si="92"/>
        <v/>
      </c>
      <c r="N420" s="18" t="str">
        <f t="shared" ca="1" si="93"/>
        <v/>
      </c>
      <c r="O420" s="20"/>
      <c r="Q420" s="39" t="str">
        <f t="shared" si="97"/>
        <v/>
      </c>
      <c r="R420" s="29" t="str">
        <f t="shared" si="98"/>
        <v/>
      </c>
      <c r="S420" s="36" t="str">
        <f t="shared" si="99"/>
        <v/>
      </c>
      <c r="T420" s="26" t="str">
        <f t="shared" si="100"/>
        <v/>
      </c>
      <c r="U420" s="39" t="str">
        <f ca="1">IF($G420="", "", COUNTIF($G$11:$G$1010, "&lt;"&amp;$G420)+1+COUNTIF($G$11:$G420, $G420)-1)</f>
        <v/>
      </c>
      <c r="X420" s="39" t="str">
        <f t="shared" ca="1" si="94"/>
        <v/>
      </c>
      <c r="Z420" s="29" t="str">
        <f>IF($R420="", "", DATE(YEAR(Calendar!$BA$5), MONTH($D420), DAY($D420)))</f>
        <v/>
      </c>
      <c r="AA420" s="36" t="str">
        <f t="shared" si="101"/>
        <v/>
      </c>
      <c r="AC420" s="39" t="str">
        <f>IF($Z420="", "", IF(COUNTIF($Z$11:$Z420, $Z420)&gt;5, "X", COUNTIF($Z$11:$Z420, $Z420)))</f>
        <v/>
      </c>
      <c r="AD420" s="39" t="str">
        <f t="shared" si="102"/>
        <v/>
      </c>
      <c r="AF420" s="29" t="str">
        <f t="shared" si="103"/>
        <v/>
      </c>
      <c r="AJ420" s="39" t="str">
        <f t="shared" si="104"/>
        <v/>
      </c>
    </row>
    <row r="421" spans="1:36" x14ac:dyDescent="0.25">
      <c r="A421" s="20"/>
      <c r="B421" s="251"/>
      <c r="C421" s="252"/>
      <c r="D421" s="253"/>
      <c r="E421" s="254"/>
      <c r="F421" s="20"/>
      <c r="G421" s="32" t="str">
        <f t="shared" ca="1" si="95"/>
        <v/>
      </c>
      <c r="H421" s="18" t="str">
        <f t="shared" si="96"/>
        <v/>
      </c>
      <c r="I421" s="20"/>
      <c r="J421" s="12">
        <v>418</v>
      </c>
      <c r="K421" s="15" t="str">
        <f t="shared" ca="1" si="90"/>
        <v/>
      </c>
      <c r="L421" s="90" t="str">
        <f t="shared" ca="1" si="91"/>
        <v/>
      </c>
      <c r="M421" s="43" t="str">
        <f t="shared" ca="1" si="92"/>
        <v/>
      </c>
      <c r="N421" s="18" t="str">
        <f t="shared" ca="1" si="93"/>
        <v/>
      </c>
      <c r="O421" s="20"/>
      <c r="Q421" s="39" t="str">
        <f t="shared" si="97"/>
        <v/>
      </c>
      <c r="R421" s="29" t="str">
        <f t="shared" si="98"/>
        <v/>
      </c>
      <c r="S421" s="36" t="str">
        <f t="shared" si="99"/>
        <v/>
      </c>
      <c r="T421" s="26" t="str">
        <f t="shared" si="100"/>
        <v/>
      </c>
      <c r="U421" s="39" t="str">
        <f ca="1">IF($G421="", "", COUNTIF($G$11:$G$1010, "&lt;"&amp;$G421)+1+COUNTIF($G$11:$G421, $G421)-1)</f>
        <v/>
      </c>
      <c r="X421" s="39" t="str">
        <f t="shared" ca="1" si="94"/>
        <v/>
      </c>
      <c r="Z421" s="29" t="str">
        <f>IF($R421="", "", DATE(YEAR(Calendar!$BA$5), MONTH($D421), DAY($D421)))</f>
        <v/>
      </c>
      <c r="AA421" s="36" t="str">
        <f t="shared" si="101"/>
        <v/>
      </c>
      <c r="AC421" s="39" t="str">
        <f>IF($Z421="", "", IF(COUNTIF($Z$11:$Z421, $Z421)&gt;5, "X", COUNTIF($Z$11:$Z421, $Z421)))</f>
        <v/>
      </c>
      <c r="AD421" s="39" t="str">
        <f t="shared" si="102"/>
        <v/>
      </c>
      <c r="AF421" s="29" t="str">
        <f t="shared" si="103"/>
        <v/>
      </c>
      <c r="AJ421" s="39" t="str">
        <f t="shared" si="104"/>
        <v/>
      </c>
    </row>
    <row r="422" spans="1:36" x14ac:dyDescent="0.25">
      <c r="A422" s="20"/>
      <c r="B422" s="251"/>
      <c r="C422" s="252"/>
      <c r="D422" s="253"/>
      <c r="E422" s="254"/>
      <c r="F422" s="20"/>
      <c r="G422" s="32" t="str">
        <f t="shared" ca="1" si="95"/>
        <v/>
      </c>
      <c r="H422" s="18" t="str">
        <f t="shared" si="96"/>
        <v/>
      </c>
      <c r="I422" s="20"/>
      <c r="J422" s="12">
        <v>419</v>
      </c>
      <c r="K422" s="15" t="str">
        <f t="shared" ca="1" si="90"/>
        <v/>
      </c>
      <c r="L422" s="90" t="str">
        <f t="shared" ca="1" si="91"/>
        <v/>
      </c>
      <c r="M422" s="43" t="str">
        <f t="shared" ca="1" si="92"/>
        <v/>
      </c>
      <c r="N422" s="18" t="str">
        <f t="shared" ca="1" si="93"/>
        <v/>
      </c>
      <c r="O422" s="20"/>
      <c r="Q422" s="39" t="str">
        <f t="shared" si="97"/>
        <v/>
      </c>
      <c r="R422" s="29" t="str">
        <f t="shared" si="98"/>
        <v/>
      </c>
      <c r="S422" s="36" t="str">
        <f t="shared" si="99"/>
        <v/>
      </c>
      <c r="T422" s="26" t="str">
        <f t="shared" si="100"/>
        <v/>
      </c>
      <c r="U422" s="39" t="str">
        <f ca="1">IF($G422="", "", COUNTIF($G$11:$G$1010, "&lt;"&amp;$G422)+1+COUNTIF($G$11:$G422, $G422)-1)</f>
        <v/>
      </c>
      <c r="X422" s="39" t="str">
        <f t="shared" ca="1" si="94"/>
        <v/>
      </c>
      <c r="Z422" s="29" t="str">
        <f>IF($R422="", "", DATE(YEAR(Calendar!$BA$5), MONTH($D422), DAY($D422)))</f>
        <v/>
      </c>
      <c r="AA422" s="36" t="str">
        <f t="shared" si="101"/>
        <v/>
      </c>
      <c r="AC422" s="39" t="str">
        <f>IF($Z422="", "", IF(COUNTIF($Z$11:$Z422, $Z422)&gt;5, "X", COUNTIF($Z$11:$Z422, $Z422)))</f>
        <v/>
      </c>
      <c r="AD422" s="39" t="str">
        <f t="shared" si="102"/>
        <v/>
      </c>
      <c r="AF422" s="29" t="str">
        <f t="shared" si="103"/>
        <v/>
      </c>
      <c r="AJ422" s="39" t="str">
        <f t="shared" si="104"/>
        <v/>
      </c>
    </row>
    <row r="423" spans="1:36" x14ac:dyDescent="0.25">
      <c r="A423" s="20"/>
      <c r="B423" s="251"/>
      <c r="C423" s="252"/>
      <c r="D423" s="253"/>
      <c r="E423" s="254"/>
      <c r="F423" s="20"/>
      <c r="G423" s="32" t="str">
        <f t="shared" ca="1" si="95"/>
        <v/>
      </c>
      <c r="H423" s="18" t="str">
        <f t="shared" si="96"/>
        <v/>
      </c>
      <c r="I423" s="20"/>
      <c r="J423" s="12">
        <v>420</v>
      </c>
      <c r="K423" s="15" t="str">
        <f t="shared" ca="1" si="90"/>
        <v/>
      </c>
      <c r="L423" s="90" t="str">
        <f t="shared" ca="1" si="91"/>
        <v/>
      </c>
      <c r="M423" s="43" t="str">
        <f t="shared" ca="1" si="92"/>
        <v/>
      </c>
      <c r="N423" s="18" t="str">
        <f t="shared" ca="1" si="93"/>
        <v/>
      </c>
      <c r="O423" s="20"/>
      <c r="Q423" s="39" t="str">
        <f t="shared" si="97"/>
        <v/>
      </c>
      <c r="R423" s="29" t="str">
        <f t="shared" si="98"/>
        <v/>
      </c>
      <c r="S423" s="36" t="str">
        <f t="shared" si="99"/>
        <v/>
      </c>
      <c r="T423" s="26" t="str">
        <f t="shared" si="100"/>
        <v/>
      </c>
      <c r="U423" s="39" t="str">
        <f ca="1">IF($G423="", "", COUNTIF($G$11:$G$1010, "&lt;"&amp;$G423)+1+COUNTIF($G$11:$G423, $G423)-1)</f>
        <v/>
      </c>
      <c r="X423" s="39" t="str">
        <f t="shared" ca="1" si="94"/>
        <v/>
      </c>
      <c r="Z423" s="29" t="str">
        <f>IF($R423="", "", DATE(YEAR(Calendar!$BA$5), MONTH($D423), DAY($D423)))</f>
        <v/>
      </c>
      <c r="AA423" s="36" t="str">
        <f t="shared" si="101"/>
        <v/>
      </c>
      <c r="AC423" s="39" t="str">
        <f>IF($Z423="", "", IF(COUNTIF($Z$11:$Z423, $Z423)&gt;5, "X", COUNTIF($Z$11:$Z423, $Z423)))</f>
        <v/>
      </c>
      <c r="AD423" s="39" t="str">
        <f t="shared" si="102"/>
        <v/>
      </c>
      <c r="AF423" s="29" t="str">
        <f t="shared" si="103"/>
        <v/>
      </c>
      <c r="AJ423" s="39" t="str">
        <f t="shared" si="104"/>
        <v/>
      </c>
    </row>
    <row r="424" spans="1:36" x14ac:dyDescent="0.25">
      <c r="A424" s="20"/>
      <c r="B424" s="251"/>
      <c r="C424" s="252"/>
      <c r="D424" s="253"/>
      <c r="E424" s="254"/>
      <c r="F424" s="20"/>
      <c r="G424" s="32" t="str">
        <f t="shared" ca="1" si="95"/>
        <v/>
      </c>
      <c r="H424" s="18" t="str">
        <f t="shared" si="96"/>
        <v/>
      </c>
      <c r="I424" s="20"/>
      <c r="J424" s="12">
        <v>421</v>
      </c>
      <c r="K424" s="15" t="str">
        <f t="shared" ca="1" si="90"/>
        <v/>
      </c>
      <c r="L424" s="90" t="str">
        <f t="shared" ca="1" si="91"/>
        <v/>
      </c>
      <c r="M424" s="43" t="str">
        <f t="shared" ca="1" si="92"/>
        <v/>
      </c>
      <c r="N424" s="18" t="str">
        <f t="shared" ca="1" si="93"/>
        <v/>
      </c>
      <c r="O424" s="20"/>
      <c r="Q424" s="39" t="str">
        <f t="shared" si="97"/>
        <v/>
      </c>
      <c r="R424" s="29" t="str">
        <f t="shared" si="98"/>
        <v/>
      </c>
      <c r="S424" s="36" t="str">
        <f t="shared" si="99"/>
        <v/>
      </c>
      <c r="T424" s="26" t="str">
        <f t="shared" si="100"/>
        <v/>
      </c>
      <c r="U424" s="39" t="str">
        <f ca="1">IF($G424="", "", COUNTIF($G$11:$G$1010, "&lt;"&amp;$G424)+1+COUNTIF($G$11:$G424, $G424)-1)</f>
        <v/>
      </c>
      <c r="X424" s="39" t="str">
        <f t="shared" ca="1" si="94"/>
        <v/>
      </c>
      <c r="Z424" s="29" t="str">
        <f>IF($R424="", "", DATE(YEAR(Calendar!$BA$5), MONTH($D424), DAY($D424)))</f>
        <v/>
      </c>
      <c r="AA424" s="36" t="str">
        <f t="shared" si="101"/>
        <v/>
      </c>
      <c r="AC424" s="39" t="str">
        <f>IF($Z424="", "", IF(COUNTIF($Z$11:$Z424, $Z424)&gt;5, "X", COUNTIF($Z$11:$Z424, $Z424)))</f>
        <v/>
      </c>
      <c r="AD424" s="39" t="str">
        <f t="shared" si="102"/>
        <v/>
      </c>
      <c r="AF424" s="29" t="str">
        <f t="shared" si="103"/>
        <v/>
      </c>
      <c r="AJ424" s="39" t="str">
        <f t="shared" si="104"/>
        <v/>
      </c>
    </row>
    <row r="425" spans="1:36" x14ac:dyDescent="0.25">
      <c r="A425" s="20"/>
      <c r="B425" s="251"/>
      <c r="C425" s="252"/>
      <c r="D425" s="253"/>
      <c r="E425" s="254"/>
      <c r="F425" s="20"/>
      <c r="G425" s="32" t="str">
        <f t="shared" ca="1" si="95"/>
        <v/>
      </c>
      <c r="H425" s="18" t="str">
        <f t="shared" si="96"/>
        <v/>
      </c>
      <c r="I425" s="20"/>
      <c r="J425" s="12">
        <v>422</v>
      </c>
      <c r="K425" s="15" t="str">
        <f t="shared" ca="1" si="90"/>
        <v/>
      </c>
      <c r="L425" s="90" t="str">
        <f t="shared" ca="1" si="91"/>
        <v/>
      </c>
      <c r="M425" s="43" t="str">
        <f t="shared" ca="1" si="92"/>
        <v/>
      </c>
      <c r="N425" s="18" t="str">
        <f t="shared" ca="1" si="93"/>
        <v/>
      </c>
      <c r="O425" s="20"/>
      <c r="Q425" s="39" t="str">
        <f t="shared" si="97"/>
        <v/>
      </c>
      <c r="R425" s="29" t="str">
        <f t="shared" si="98"/>
        <v/>
      </c>
      <c r="S425" s="36" t="str">
        <f t="shared" si="99"/>
        <v/>
      </c>
      <c r="T425" s="26" t="str">
        <f t="shared" si="100"/>
        <v/>
      </c>
      <c r="U425" s="39" t="str">
        <f ca="1">IF($G425="", "", COUNTIF($G$11:$G$1010, "&lt;"&amp;$G425)+1+COUNTIF($G$11:$G425, $G425)-1)</f>
        <v/>
      </c>
      <c r="X425" s="39" t="str">
        <f t="shared" ca="1" si="94"/>
        <v/>
      </c>
      <c r="Z425" s="29" t="str">
        <f>IF($R425="", "", DATE(YEAR(Calendar!$BA$5), MONTH($D425), DAY($D425)))</f>
        <v/>
      </c>
      <c r="AA425" s="36" t="str">
        <f t="shared" si="101"/>
        <v/>
      </c>
      <c r="AC425" s="39" t="str">
        <f>IF($Z425="", "", IF(COUNTIF($Z$11:$Z425, $Z425)&gt;5, "X", COUNTIF($Z$11:$Z425, $Z425)))</f>
        <v/>
      </c>
      <c r="AD425" s="39" t="str">
        <f t="shared" si="102"/>
        <v/>
      </c>
      <c r="AF425" s="29" t="str">
        <f t="shared" si="103"/>
        <v/>
      </c>
      <c r="AJ425" s="39" t="str">
        <f t="shared" si="104"/>
        <v/>
      </c>
    </row>
    <row r="426" spans="1:36" x14ac:dyDescent="0.25">
      <c r="A426" s="20"/>
      <c r="B426" s="251"/>
      <c r="C426" s="252"/>
      <c r="D426" s="253"/>
      <c r="E426" s="254"/>
      <c r="F426" s="20"/>
      <c r="G426" s="32" t="str">
        <f t="shared" ca="1" si="95"/>
        <v/>
      </c>
      <c r="H426" s="18" t="str">
        <f t="shared" si="96"/>
        <v/>
      </c>
      <c r="I426" s="20"/>
      <c r="J426" s="12">
        <v>423</v>
      </c>
      <c r="K426" s="15" t="str">
        <f t="shared" ca="1" si="90"/>
        <v/>
      </c>
      <c r="L426" s="90" t="str">
        <f t="shared" ca="1" si="91"/>
        <v/>
      </c>
      <c r="M426" s="43" t="str">
        <f t="shared" ca="1" si="92"/>
        <v/>
      </c>
      <c r="N426" s="18" t="str">
        <f t="shared" ca="1" si="93"/>
        <v/>
      </c>
      <c r="O426" s="20"/>
      <c r="Q426" s="39" t="str">
        <f t="shared" si="97"/>
        <v/>
      </c>
      <c r="R426" s="29" t="str">
        <f t="shared" si="98"/>
        <v/>
      </c>
      <c r="S426" s="36" t="str">
        <f t="shared" si="99"/>
        <v/>
      </c>
      <c r="T426" s="26" t="str">
        <f t="shared" si="100"/>
        <v/>
      </c>
      <c r="U426" s="39" t="str">
        <f ca="1">IF($G426="", "", COUNTIF($G$11:$G$1010, "&lt;"&amp;$G426)+1+COUNTIF($G$11:$G426, $G426)-1)</f>
        <v/>
      </c>
      <c r="X426" s="39" t="str">
        <f t="shared" ca="1" si="94"/>
        <v/>
      </c>
      <c r="Z426" s="29" t="str">
        <f>IF($R426="", "", DATE(YEAR(Calendar!$BA$5), MONTH($D426), DAY($D426)))</f>
        <v/>
      </c>
      <c r="AA426" s="36" t="str">
        <f t="shared" si="101"/>
        <v/>
      </c>
      <c r="AC426" s="39" t="str">
        <f>IF($Z426="", "", IF(COUNTIF($Z$11:$Z426, $Z426)&gt;5, "X", COUNTIF($Z$11:$Z426, $Z426)))</f>
        <v/>
      </c>
      <c r="AD426" s="39" t="str">
        <f t="shared" si="102"/>
        <v/>
      </c>
      <c r="AF426" s="29" t="str">
        <f t="shared" si="103"/>
        <v/>
      </c>
      <c r="AJ426" s="39" t="str">
        <f t="shared" si="104"/>
        <v/>
      </c>
    </row>
    <row r="427" spans="1:36" x14ac:dyDescent="0.25">
      <c r="A427" s="20"/>
      <c r="B427" s="251"/>
      <c r="C427" s="252"/>
      <c r="D427" s="253"/>
      <c r="E427" s="254"/>
      <c r="F427" s="20"/>
      <c r="G427" s="32" t="str">
        <f t="shared" ca="1" si="95"/>
        <v/>
      </c>
      <c r="H427" s="18" t="str">
        <f t="shared" si="96"/>
        <v/>
      </c>
      <c r="I427" s="20"/>
      <c r="J427" s="12">
        <v>424</v>
      </c>
      <c r="K427" s="15" t="str">
        <f t="shared" ca="1" si="90"/>
        <v/>
      </c>
      <c r="L427" s="90" t="str">
        <f t="shared" ca="1" si="91"/>
        <v/>
      </c>
      <c r="M427" s="43" t="str">
        <f t="shared" ca="1" si="92"/>
        <v/>
      </c>
      <c r="N427" s="18" t="str">
        <f t="shared" ca="1" si="93"/>
        <v/>
      </c>
      <c r="O427" s="20"/>
      <c r="Q427" s="39" t="str">
        <f t="shared" si="97"/>
        <v/>
      </c>
      <c r="R427" s="29" t="str">
        <f t="shared" si="98"/>
        <v/>
      </c>
      <c r="S427" s="36" t="str">
        <f t="shared" si="99"/>
        <v/>
      </c>
      <c r="T427" s="26" t="str">
        <f t="shared" si="100"/>
        <v/>
      </c>
      <c r="U427" s="39" t="str">
        <f ca="1">IF($G427="", "", COUNTIF($G$11:$G$1010, "&lt;"&amp;$G427)+1+COUNTIF($G$11:$G427, $G427)-1)</f>
        <v/>
      </c>
      <c r="X427" s="39" t="str">
        <f t="shared" ca="1" si="94"/>
        <v/>
      </c>
      <c r="Z427" s="29" t="str">
        <f>IF($R427="", "", DATE(YEAR(Calendar!$BA$5), MONTH($D427), DAY($D427)))</f>
        <v/>
      </c>
      <c r="AA427" s="36" t="str">
        <f t="shared" si="101"/>
        <v/>
      </c>
      <c r="AC427" s="39" t="str">
        <f>IF($Z427="", "", IF(COUNTIF($Z$11:$Z427, $Z427)&gt;5, "X", COUNTIF($Z$11:$Z427, $Z427)))</f>
        <v/>
      </c>
      <c r="AD427" s="39" t="str">
        <f t="shared" si="102"/>
        <v/>
      </c>
      <c r="AF427" s="29" t="str">
        <f t="shared" si="103"/>
        <v/>
      </c>
      <c r="AJ427" s="39" t="str">
        <f t="shared" si="104"/>
        <v/>
      </c>
    </row>
    <row r="428" spans="1:36" x14ac:dyDescent="0.25">
      <c r="A428" s="20"/>
      <c r="B428" s="251"/>
      <c r="C428" s="252"/>
      <c r="D428" s="253"/>
      <c r="E428" s="254"/>
      <c r="F428" s="20"/>
      <c r="G428" s="32" t="str">
        <f t="shared" ca="1" si="95"/>
        <v/>
      </c>
      <c r="H428" s="18" t="str">
        <f t="shared" si="96"/>
        <v/>
      </c>
      <c r="I428" s="20"/>
      <c r="J428" s="12">
        <v>425</v>
      </c>
      <c r="K428" s="15" t="str">
        <f t="shared" ca="1" si="90"/>
        <v/>
      </c>
      <c r="L428" s="90" t="str">
        <f t="shared" ca="1" si="91"/>
        <v/>
      </c>
      <c r="M428" s="43" t="str">
        <f t="shared" ca="1" si="92"/>
        <v/>
      </c>
      <c r="N428" s="18" t="str">
        <f t="shared" ca="1" si="93"/>
        <v/>
      </c>
      <c r="O428" s="20"/>
      <c r="Q428" s="39" t="str">
        <f t="shared" si="97"/>
        <v/>
      </c>
      <c r="R428" s="29" t="str">
        <f t="shared" si="98"/>
        <v/>
      </c>
      <c r="S428" s="36" t="str">
        <f t="shared" si="99"/>
        <v/>
      </c>
      <c r="T428" s="26" t="str">
        <f t="shared" si="100"/>
        <v/>
      </c>
      <c r="U428" s="39" t="str">
        <f ca="1">IF($G428="", "", COUNTIF($G$11:$G$1010, "&lt;"&amp;$G428)+1+COUNTIF($G$11:$G428, $G428)-1)</f>
        <v/>
      </c>
      <c r="X428" s="39" t="str">
        <f t="shared" ca="1" si="94"/>
        <v/>
      </c>
      <c r="Z428" s="29" t="str">
        <f>IF($R428="", "", DATE(YEAR(Calendar!$BA$5), MONTH($D428), DAY($D428)))</f>
        <v/>
      </c>
      <c r="AA428" s="36" t="str">
        <f t="shared" si="101"/>
        <v/>
      </c>
      <c r="AC428" s="39" t="str">
        <f>IF($Z428="", "", IF(COUNTIF($Z$11:$Z428, $Z428)&gt;5, "X", COUNTIF($Z$11:$Z428, $Z428)))</f>
        <v/>
      </c>
      <c r="AD428" s="39" t="str">
        <f t="shared" si="102"/>
        <v/>
      </c>
      <c r="AF428" s="29" t="str">
        <f t="shared" si="103"/>
        <v/>
      </c>
      <c r="AJ428" s="39" t="str">
        <f t="shared" si="104"/>
        <v/>
      </c>
    </row>
    <row r="429" spans="1:36" x14ac:dyDescent="0.25">
      <c r="A429" s="20"/>
      <c r="B429" s="251"/>
      <c r="C429" s="252"/>
      <c r="D429" s="253"/>
      <c r="E429" s="254"/>
      <c r="F429" s="20"/>
      <c r="G429" s="32" t="str">
        <f t="shared" ca="1" si="95"/>
        <v/>
      </c>
      <c r="H429" s="18" t="str">
        <f t="shared" si="96"/>
        <v/>
      </c>
      <c r="I429" s="20"/>
      <c r="J429" s="12">
        <v>426</v>
      </c>
      <c r="K429" s="15" t="str">
        <f t="shared" ca="1" si="90"/>
        <v/>
      </c>
      <c r="L429" s="90" t="str">
        <f t="shared" ca="1" si="91"/>
        <v/>
      </c>
      <c r="M429" s="43" t="str">
        <f t="shared" ca="1" si="92"/>
        <v/>
      </c>
      <c r="N429" s="18" t="str">
        <f t="shared" ca="1" si="93"/>
        <v/>
      </c>
      <c r="O429" s="20"/>
      <c r="Q429" s="39" t="str">
        <f t="shared" si="97"/>
        <v/>
      </c>
      <c r="R429" s="29" t="str">
        <f t="shared" si="98"/>
        <v/>
      </c>
      <c r="S429" s="36" t="str">
        <f t="shared" si="99"/>
        <v/>
      </c>
      <c r="T429" s="26" t="str">
        <f t="shared" si="100"/>
        <v/>
      </c>
      <c r="U429" s="39" t="str">
        <f ca="1">IF($G429="", "", COUNTIF($G$11:$G$1010, "&lt;"&amp;$G429)+1+COUNTIF($G$11:$G429, $G429)-1)</f>
        <v/>
      </c>
      <c r="X429" s="39" t="str">
        <f t="shared" ca="1" si="94"/>
        <v/>
      </c>
      <c r="Z429" s="29" t="str">
        <f>IF($R429="", "", DATE(YEAR(Calendar!$BA$5), MONTH($D429), DAY($D429)))</f>
        <v/>
      </c>
      <c r="AA429" s="36" t="str">
        <f t="shared" si="101"/>
        <v/>
      </c>
      <c r="AC429" s="39" t="str">
        <f>IF($Z429="", "", IF(COUNTIF($Z$11:$Z429, $Z429)&gt;5, "X", COUNTIF($Z$11:$Z429, $Z429)))</f>
        <v/>
      </c>
      <c r="AD429" s="39" t="str">
        <f t="shared" si="102"/>
        <v/>
      </c>
      <c r="AF429" s="29" t="str">
        <f t="shared" si="103"/>
        <v/>
      </c>
      <c r="AJ429" s="39" t="str">
        <f t="shared" si="104"/>
        <v/>
      </c>
    </row>
    <row r="430" spans="1:36" x14ac:dyDescent="0.25">
      <c r="A430" s="20"/>
      <c r="B430" s="251"/>
      <c r="C430" s="252"/>
      <c r="D430" s="253"/>
      <c r="E430" s="254"/>
      <c r="F430" s="20"/>
      <c r="G430" s="32" t="str">
        <f t="shared" ca="1" si="95"/>
        <v/>
      </c>
      <c r="H430" s="18" t="str">
        <f t="shared" si="96"/>
        <v/>
      </c>
      <c r="I430" s="20"/>
      <c r="J430" s="12">
        <v>427</v>
      </c>
      <c r="K430" s="15" t="str">
        <f t="shared" ca="1" si="90"/>
        <v/>
      </c>
      <c r="L430" s="90" t="str">
        <f t="shared" ca="1" si="91"/>
        <v/>
      </c>
      <c r="M430" s="43" t="str">
        <f t="shared" ca="1" si="92"/>
        <v/>
      </c>
      <c r="N430" s="18" t="str">
        <f t="shared" ca="1" si="93"/>
        <v/>
      </c>
      <c r="O430" s="20"/>
      <c r="Q430" s="39" t="str">
        <f t="shared" si="97"/>
        <v/>
      </c>
      <c r="R430" s="29" t="str">
        <f t="shared" si="98"/>
        <v/>
      </c>
      <c r="S430" s="36" t="str">
        <f t="shared" si="99"/>
        <v/>
      </c>
      <c r="T430" s="26" t="str">
        <f t="shared" si="100"/>
        <v/>
      </c>
      <c r="U430" s="39" t="str">
        <f ca="1">IF($G430="", "", COUNTIF($G$11:$G$1010, "&lt;"&amp;$G430)+1+COUNTIF($G$11:$G430, $G430)-1)</f>
        <v/>
      </c>
      <c r="X430" s="39" t="str">
        <f t="shared" ca="1" si="94"/>
        <v/>
      </c>
      <c r="Z430" s="29" t="str">
        <f>IF($R430="", "", DATE(YEAR(Calendar!$BA$5), MONTH($D430), DAY($D430)))</f>
        <v/>
      </c>
      <c r="AA430" s="36" t="str">
        <f t="shared" si="101"/>
        <v/>
      </c>
      <c r="AC430" s="39" t="str">
        <f>IF($Z430="", "", IF(COUNTIF($Z$11:$Z430, $Z430)&gt;5, "X", COUNTIF($Z$11:$Z430, $Z430)))</f>
        <v/>
      </c>
      <c r="AD430" s="39" t="str">
        <f t="shared" si="102"/>
        <v/>
      </c>
      <c r="AF430" s="29" t="str">
        <f t="shared" si="103"/>
        <v/>
      </c>
      <c r="AJ430" s="39" t="str">
        <f t="shared" si="104"/>
        <v/>
      </c>
    </row>
    <row r="431" spans="1:36" x14ac:dyDescent="0.25">
      <c r="A431" s="20"/>
      <c r="B431" s="251"/>
      <c r="C431" s="252"/>
      <c r="D431" s="253"/>
      <c r="E431" s="254"/>
      <c r="F431" s="20"/>
      <c r="G431" s="32" t="str">
        <f t="shared" ca="1" si="95"/>
        <v/>
      </c>
      <c r="H431" s="18" t="str">
        <f t="shared" si="96"/>
        <v/>
      </c>
      <c r="I431" s="20"/>
      <c r="J431" s="12">
        <v>428</v>
      </c>
      <c r="K431" s="15" t="str">
        <f t="shared" ca="1" si="90"/>
        <v/>
      </c>
      <c r="L431" s="90" t="str">
        <f t="shared" ca="1" si="91"/>
        <v/>
      </c>
      <c r="M431" s="43" t="str">
        <f t="shared" ca="1" si="92"/>
        <v/>
      </c>
      <c r="N431" s="18" t="str">
        <f t="shared" ca="1" si="93"/>
        <v/>
      </c>
      <c r="O431" s="20"/>
      <c r="Q431" s="39" t="str">
        <f t="shared" si="97"/>
        <v/>
      </c>
      <c r="R431" s="29" t="str">
        <f t="shared" si="98"/>
        <v/>
      </c>
      <c r="S431" s="36" t="str">
        <f t="shared" si="99"/>
        <v/>
      </c>
      <c r="T431" s="26" t="str">
        <f t="shared" si="100"/>
        <v/>
      </c>
      <c r="U431" s="39" t="str">
        <f ca="1">IF($G431="", "", COUNTIF($G$11:$G$1010, "&lt;"&amp;$G431)+1+COUNTIF($G$11:$G431, $G431)-1)</f>
        <v/>
      </c>
      <c r="X431" s="39" t="str">
        <f t="shared" ca="1" si="94"/>
        <v/>
      </c>
      <c r="Z431" s="29" t="str">
        <f>IF($R431="", "", DATE(YEAR(Calendar!$BA$5), MONTH($D431), DAY($D431)))</f>
        <v/>
      </c>
      <c r="AA431" s="36" t="str">
        <f t="shared" si="101"/>
        <v/>
      </c>
      <c r="AC431" s="39" t="str">
        <f>IF($Z431="", "", IF(COUNTIF($Z$11:$Z431, $Z431)&gt;5, "X", COUNTIF($Z$11:$Z431, $Z431)))</f>
        <v/>
      </c>
      <c r="AD431" s="39" t="str">
        <f t="shared" si="102"/>
        <v/>
      </c>
      <c r="AF431" s="29" t="str">
        <f t="shared" si="103"/>
        <v/>
      </c>
      <c r="AJ431" s="39" t="str">
        <f t="shared" si="104"/>
        <v/>
      </c>
    </row>
    <row r="432" spans="1:36" x14ac:dyDescent="0.25">
      <c r="A432" s="20"/>
      <c r="B432" s="251"/>
      <c r="C432" s="252"/>
      <c r="D432" s="253"/>
      <c r="E432" s="254"/>
      <c r="F432" s="20"/>
      <c r="G432" s="32" t="str">
        <f t="shared" ca="1" si="95"/>
        <v/>
      </c>
      <c r="H432" s="18" t="str">
        <f t="shared" si="96"/>
        <v/>
      </c>
      <c r="I432" s="20"/>
      <c r="J432" s="12">
        <v>429</v>
      </c>
      <c r="K432" s="15" t="str">
        <f t="shared" ca="1" si="90"/>
        <v/>
      </c>
      <c r="L432" s="90" t="str">
        <f t="shared" ca="1" si="91"/>
        <v/>
      </c>
      <c r="M432" s="43" t="str">
        <f t="shared" ca="1" si="92"/>
        <v/>
      </c>
      <c r="N432" s="18" t="str">
        <f t="shared" ca="1" si="93"/>
        <v/>
      </c>
      <c r="O432" s="20"/>
      <c r="Q432" s="39" t="str">
        <f t="shared" si="97"/>
        <v/>
      </c>
      <c r="R432" s="29" t="str">
        <f t="shared" si="98"/>
        <v/>
      </c>
      <c r="S432" s="36" t="str">
        <f t="shared" si="99"/>
        <v/>
      </c>
      <c r="T432" s="26" t="str">
        <f t="shared" si="100"/>
        <v/>
      </c>
      <c r="U432" s="39" t="str">
        <f ca="1">IF($G432="", "", COUNTIF($G$11:$G$1010, "&lt;"&amp;$G432)+1+COUNTIF($G$11:$G432, $G432)-1)</f>
        <v/>
      </c>
      <c r="X432" s="39" t="str">
        <f t="shared" ca="1" si="94"/>
        <v/>
      </c>
      <c r="Z432" s="29" t="str">
        <f>IF($R432="", "", DATE(YEAR(Calendar!$BA$5), MONTH($D432), DAY($D432)))</f>
        <v/>
      </c>
      <c r="AA432" s="36" t="str">
        <f t="shared" si="101"/>
        <v/>
      </c>
      <c r="AC432" s="39" t="str">
        <f>IF($Z432="", "", IF(COUNTIF($Z$11:$Z432, $Z432)&gt;5, "X", COUNTIF($Z$11:$Z432, $Z432)))</f>
        <v/>
      </c>
      <c r="AD432" s="39" t="str">
        <f t="shared" si="102"/>
        <v/>
      </c>
      <c r="AF432" s="29" t="str">
        <f t="shared" si="103"/>
        <v/>
      </c>
      <c r="AJ432" s="39" t="str">
        <f t="shared" si="104"/>
        <v/>
      </c>
    </row>
    <row r="433" spans="1:36" x14ac:dyDescent="0.25">
      <c r="A433" s="20"/>
      <c r="B433" s="251"/>
      <c r="C433" s="252"/>
      <c r="D433" s="253"/>
      <c r="E433" s="254"/>
      <c r="F433" s="20"/>
      <c r="G433" s="32" t="str">
        <f t="shared" ca="1" si="95"/>
        <v/>
      </c>
      <c r="H433" s="18" t="str">
        <f t="shared" si="96"/>
        <v/>
      </c>
      <c r="I433" s="20"/>
      <c r="J433" s="12">
        <v>430</v>
      </c>
      <c r="K433" s="15" t="str">
        <f t="shared" ca="1" si="90"/>
        <v/>
      </c>
      <c r="L433" s="90" t="str">
        <f t="shared" ca="1" si="91"/>
        <v/>
      </c>
      <c r="M433" s="43" t="str">
        <f t="shared" ca="1" si="92"/>
        <v/>
      </c>
      <c r="N433" s="18" t="str">
        <f t="shared" ca="1" si="93"/>
        <v/>
      </c>
      <c r="O433" s="20"/>
      <c r="Q433" s="39" t="str">
        <f t="shared" si="97"/>
        <v/>
      </c>
      <c r="R433" s="29" t="str">
        <f t="shared" si="98"/>
        <v/>
      </c>
      <c r="S433" s="36" t="str">
        <f t="shared" si="99"/>
        <v/>
      </c>
      <c r="T433" s="26" t="str">
        <f t="shared" si="100"/>
        <v/>
      </c>
      <c r="U433" s="39" t="str">
        <f ca="1">IF($G433="", "", COUNTIF($G$11:$G$1010, "&lt;"&amp;$G433)+1+COUNTIF($G$11:$G433, $G433)-1)</f>
        <v/>
      </c>
      <c r="X433" s="39" t="str">
        <f t="shared" ca="1" si="94"/>
        <v/>
      </c>
      <c r="Z433" s="29" t="str">
        <f>IF($R433="", "", DATE(YEAR(Calendar!$BA$5), MONTH($D433), DAY($D433)))</f>
        <v/>
      </c>
      <c r="AA433" s="36" t="str">
        <f t="shared" si="101"/>
        <v/>
      </c>
      <c r="AC433" s="39" t="str">
        <f>IF($Z433="", "", IF(COUNTIF($Z$11:$Z433, $Z433)&gt;5, "X", COUNTIF($Z$11:$Z433, $Z433)))</f>
        <v/>
      </c>
      <c r="AD433" s="39" t="str">
        <f t="shared" si="102"/>
        <v/>
      </c>
      <c r="AF433" s="29" t="str">
        <f t="shared" si="103"/>
        <v/>
      </c>
      <c r="AJ433" s="39" t="str">
        <f t="shared" si="104"/>
        <v/>
      </c>
    </row>
    <row r="434" spans="1:36" x14ac:dyDescent="0.25">
      <c r="A434" s="20"/>
      <c r="B434" s="251"/>
      <c r="C434" s="252"/>
      <c r="D434" s="253"/>
      <c r="E434" s="254"/>
      <c r="F434" s="20"/>
      <c r="G434" s="32" t="str">
        <f t="shared" ca="1" si="95"/>
        <v/>
      </c>
      <c r="H434" s="18" t="str">
        <f t="shared" si="96"/>
        <v/>
      </c>
      <c r="I434" s="20"/>
      <c r="J434" s="12">
        <v>431</v>
      </c>
      <c r="K434" s="15" t="str">
        <f t="shared" ca="1" si="90"/>
        <v/>
      </c>
      <c r="L434" s="90" t="str">
        <f t="shared" ca="1" si="91"/>
        <v/>
      </c>
      <c r="M434" s="43" t="str">
        <f t="shared" ca="1" si="92"/>
        <v/>
      </c>
      <c r="N434" s="18" t="str">
        <f t="shared" ca="1" si="93"/>
        <v/>
      </c>
      <c r="O434" s="20"/>
      <c r="Q434" s="39" t="str">
        <f t="shared" si="97"/>
        <v/>
      </c>
      <c r="R434" s="29" t="str">
        <f t="shared" si="98"/>
        <v/>
      </c>
      <c r="S434" s="36" t="str">
        <f t="shared" si="99"/>
        <v/>
      </c>
      <c r="T434" s="26" t="str">
        <f t="shared" si="100"/>
        <v/>
      </c>
      <c r="U434" s="39" t="str">
        <f ca="1">IF($G434="", "", COUNTIF($G$11:$G$1010, "&lt;"&amp;$G434)+1+COUNTIF($G$11:$G434, $G434)-1)</f>
        <v/>
      </c>
      <c r="X434" s="39" t="str">
        <f t="shared" ca="1" si="94"/>
        <v/>
      </c>
      <c r="Z434" s="29" t="str">
        <f>IF($R434="", "", DATE(YEAR(Calendar!$BA$5), MONTH($D434), DAY($D434)))</f>
        <v/>
      </c>
      <c r="AA434" s="36" t="str">
        <f t="shared" si="101"/>
        <v/>
      </c>
      <c r="AC434" s="39" t="str">
        <f>IF($Z434="", "", IF(COUNTIF($Z$11:$Z434, $Z434)&gt;5, "X", COUNTIF($Z$11:$Z434, $Z434)))</f>
        <v/>
      </c>
      <c r="AD434" s="39" t="str">
        <f t="shared" si="102"/>
        <v/>
      </c>
      <c r="AF434" s="29" t="str">
        <f t="shared" si="103"/>
        <v/>
      </c>
      <c r="AJ434" s="39" t="str">
        <f t="shared" si="104"/>
        <v/>
      </c>
    </row>
    <row r="435" spans="1:36" x14ac:dyDescent="0.25">
      <c r="A435" s="20"/>
      <c r="B435" s="251"/>
      <c r="C435" s="252"/>
      <c r="D435" s="253"/>
      <c r="E435" s="254"/>
      <c r="F435" s="20"/>
      <c r="G435" s="32" t="str">
        <f t="shared" ca="1" si="95"/>
        <v/>
      </c>
      <c r="H435" s="18" t="str">
        <f t="shared" si="96"/>
        <v/>
      </c>
      <c r="I435" s="20"/>
      <c r="J435" s="12">
        <v>432</v>
      </c>
      <c r="K435" s="15" t="str">
        <f t="shared" ca="1" si="90"/>
        <v/>
      </c>
      <c r="L435" s="90" t="str">
        <f t="shared" ca="1" si="91"/>
        <v/>
      </c>
      <c r="M435" s="43" t="str">
        <f t="shared" ca="1" si="92"/>
        <v/>
      </c>
      <c r="N435" s="18" t="str">
        <f t="shared" ca="1" si="93"/>
        <v/>
      </c>
      <c r="O435" s="20"/>
      <c r="Q435" s="39" t="str">
        <f t="shared" si="97"/>
        <v/>
      </c>
      <c r="R435" s="29" t="str">
        <f t="shared" si="98"/>
        <v/>
      </c>
      <c r="S435" s="36" t="str">
        <f t="shared" si="99"/>
        <v/>
      </c>
      <c r="T435" s="26" t="str">
        <f t="shared" si="100"/>
        <v/>
      </c>
      <c r="U435" s="39" t="str">
        <f ca="1">IF($G435="", "", COUNTIF($G$11:$G$1010, "&lt;"&amp;$G435)+1+COUNTIF($G$11:$G435, $G435)-1)</f>
        <v/>
      </c>
      <c r="X435" s="39" t="str">
        <f t="shared" ca="1" si="94"/>
        <v/>
      </c>
      <c r="Z435" s="29" t="str">
        <f>IF($R435="", "", DATE(YEAR(Calendar!$BA$5), MONTH($D435), DAY($D435)))</f>
        <v/>
      </c>
      <c r="AA435" s="36" t="str">
        <f t="shared" si="101"/>
        <v/>
      </c>
      <c r="AC435" s="39" t="str">
        <f>IF($Z435="", "", IF(COUNTIF($Z$11:$Z435, $Z435)&gt;5, "X", COUNTIF($Z$11:$Z435, $Z435)))</f>
        <v/>
      </c>
      <c r="AD435" s="39" t="str">
        <f t="shared" si="102"/>
        <v/>
      </c>
      <c r="AF435" s="29" t="str">
        <f t="shared" si="103"/>
        <v/>
      </c>
      <c r="AJ435" s="39" t="str">
        <f t="shared" si="104"/>
        <v/>
      </c>
    </row>
    <row r="436" spans="1:36" x14ac:dyDescent="0.25">
      <c r="A436" s="20"/>
      <c r="B436" s="251"/>
      <c r="C436" s="252"/>
      <c r="D436" s="253"/>
      <c r="E436" s="254"/>
      <c r="F436" s="20"/>
      <c r="G436" s="32" t="str">
        <f t="shared" ca="1" si="95"/>
        <v/>
      </c>
      <c r="H436" s="18" t="str">
        <f t="shared" si="96"/>
        <v/>
      </c>
      <c r="I436" s="20"/>
      <c r="J436" s="12">
        <v>433</v>
      </c>
      <c r="K436" s="15" t="str">
        <f t="shared" ca="1" si="90"/>
        <v/>
      </c>
      <c r="L436" s="90" t="str">
        <f t="shared" ca="1" si="91"/>
        <v/>
      </c>
      <c r="M436" s="43" t="str">
        <f t="shared" ca="1" si="92"/>
        <v/>
      </c>
      <c r="N436" s="18" t="str">
        <f t="shared" ca="1" si="93"/>
        <v/>
      </c>
      <c r="O436" s="20"/>
      <c r="Q436" s="39" t="str">
        <f t="shared" si="97"/>
        <v/>
      </c>
      <c r="R436" s="29" t="str">
        <f t="shared" si="98"/>
        <v/>
      </c>
      <c r="S436" s="36" t="str">
        <f t="shared" si="99"/>
        <v/>
      </c>
      <c r="T436" s="26" t="str">
        <f t="shared" si="100"/>
        <v/>
      </c>
      <c r="U436" s="39" t="str">
        <f ca="1">IF($G436="", "", COUNTIF($G$11:$G$1010, "&lt;"&amp;$G436)+1+COUNTIF($G$11:$G436, $G436)-1)</f>
        <v/>
      </c>
      <c r="X436" s="39" t="str">
        <f t="shared" ca="1" si="94"/>
        <v/>
      </c>
      <c r="Z436" s="29" t="str">
        <f>IF($R436="", "", DATE(YEAR(Calendar!$BA$5), MONTH($D436), DAY($D436)))</f>
        <v/>
      </c>
      <c r="AA436" s="36" t="str">
        <f t="shared" si="101"/>
        <v/>
      </c>
      <c r="AC436" s="39" t="str">
        <f>IF($Z436="", "", IF(COUNTIF($Z$11:$Z436, $Z436)&gt;5, "X", COUNTIF($Z$11:$Z436, $Z436)))</f>
        <v/>
      </c>
      <c r="AD436" s="39" t="str">
        <f t="shared" si="102"/>
        <v/>
      </c>
      <c r="AF436" s="29" t="str">
        <f t="shared" si="103"/>
        <v/>
      </c>
      <c r="AJ436" s="39" t="str">
        <f t="shared" si="104"/>
        <v/>
      </c>
    </row>
    <row r="437" spans="1:36" x14ac:dyDescent="0.25">
      <c r="A437" s="20"/>
      <c r="B437" s="251"/>
      <c r="C437" s="252"/>
      <c r="D437" s="253"/>
      <c r="E437" s="254"/>
      <c r="F437" s="20"/>
      <c r="G437" s="32" t="str">
        <f t="shared" ca="1" si="95"/>
        <v/>
      </c>
      <c r="H437" s="18" t="str">
        <f t="shared" si="96"/>
        <v/>
      </c>
      <c r="I437" s="20"/>
      <c r="J437" s="12">
        <v>434</v>
      </c>
      <c r="K437" s="15" t="str">
        <f t="shared" ca="1" si="90"/>
        <v/>
      </c>
      <c r="L437" s="90" t="str">
        <f t="shared" ca="1" si="91"/>
        <v/>
      </c>
      <c r="M437" s="43" t="str">
        <f t="shared" ca="1" si="92"/>
        <v/>
      </c>
      <c r="N437" s="18" t="str">
        <f t="shared" ca="1" si="93"/>
        <v/>
      </c>
      <c r="O437" s="20"/>
      <c r="Q437" s="39" t="str">
        <f t="shared" si="97"/>
        <v/>
      </c>
      <c r="R437" s="29" t="str">
        <f t="shared" si="98"/>
        <v/>
      </c>
      <c r="S437" s="36" t="str">
        <f t="shared" si="99"/>
        <v/>
      </c>
      <c r="T437" s="26" t="str">
        <f t="shared" si="100"/>
        <v/>
      </c>
      <c r="U437" s="39" t="str">
        <f ca="1">IF($G437="", "", COUNTIF($G$11:$G$1010, "&lt;"&amp;$G437)+1+COUNTIF($G$11:$G437, $G437)-1)</f>
        <v/>
      </c>
      <c r="X437" s="39" t="str">
        <f t="shared" ca="1" si="94"/>
        <v/>
      </c>
      <c r="Z437" s="29" t="str">
        <f>IF($R437="", "", DATE(YEAR(Calendar!$BA$5), MONTH($D437), DAY($D437)))</f>
        <v/>
      </c>
      <c r="AA437" s="36" t="str">
        <f t="shared" si="101"/>
        <v/>
      </c>
      <c r="AC437" s="39" t="str">
        <f>IF($Z437="", "", IF(COUNTIF($Z$11:$Z437, $Z437)&gt;5, "X", COUNTIF($Z$11:$Z437, $Z437)))</f>
        <v/>
      </c>
      <c r="AD437" s="39" t="str">
        <f t="shared" si="102"/>
        <v/>
      </c>
      <c r="AF437" s="29" t="str">
        <f t="shared" si="103"/>
        <v/>
      </c>
      <c r="AJ437" s="39" t="str">
        <f t="shared" si="104"/>
        <v/>
      </c>
    </row>
    <row r="438" spans="1:36" x14ac:dyDescent="0.25">
      <c r="A438" s="20"/>
      <c r="B438" s="251"/>
      <c r="C438" s="252"/>
      <c r="D438" s="253"/>
      <c r="E438" s="254"/>
      <c r="F438" s="20"/>
      <c r="G438" s="32" t="str">
        <f t="shared" ca="1" si="95"/>
        <v/>
      </c>
      <c r="H438" s="18" t="str">
        <f t="shared" si="96"/>
        <v/>
      </c>
      <c r="I438" s="20"/>
      <c r="J438" s="12">
        <v>435</v>
      </c>
      <c r="K438" s="15" t="str">
        <f t="shared" ca="1" si="90"/>
        <v/>
      </c>
      <c r="L438" s="90" t="str">
        <f t="shared" ca="1" si="91"/>
        <v/>
      </c>
      <c r="M438" s="43" t="str">
        <f t="shared" ca="1" si="92"/>
        <v/>
      </c>
      <c r="N438" s="18" t="str">
        <f t="shared" ca="1" si="93"/>
        <v/>
      </c>
      <c r="O438" s="20"/>
      <c r="Q438" s="39" t="str">
        <f t="shared" si="97"/>
        <v/>
      </c>
      <c r="R438" s="29" t="str">
        <f t="shared" si="98"/>
        <v/>
      </c>
      <c r="S438" s="36" t="str">
        <f t="shared" si="99"/>
        <v/>
      </c>
      <c r="T438" s="26" t="str">
        <f t="shared" si="100"/>
        <v/>
      </c>
      <c r="U438" s="39" t="str">
        <f ca="1">IF($G438="", "", COUNTIF($G$11:$G$1010, "&lt;"&amp;$G438)+1+COUNTIF($G$11:$G438, $G438)-1)</f>
        <v/>
      </c>
      <c r="X438" s="39" t="str">
        <f t="shared" ca="1" si="94"/>
        <v/>
      </c>
      <c r="Z438" s="29" t="str">
        <f>IF($R438="", "", DATE(YEAR(Calendar!$BA$5), MONTH($D438), DAY($D438)))</f>
        <v/>
      </c>
      <c r="AA438" s="36" t="str">
        <f t="shared" si="101"/>
        <v/>
      </c>
      <c r="AC438" s="39" t="str">
        <f>IF($Z438="", "", IF(COUNTIF($Z$11:$Z438, $Z438)&gt;5, "X", COUNTIF($Z$11:$Z438, $Z438)))</f>
        <v/>
      </c>
      <c r="AD438" s="39" t="str">
        <f t="shared" si="102"/>
        <v/>
      </c>
      <c r="AF438" s="29" t="str">
        <f t="shared" si="103"/>
        <v/>
      </c>
      <c r="AJ438" s="39" t="str">
        <f t="shared" si="104"/>
        <v/>
      </c>
    </row>
    <row r="439" spans="1:36" x14ac:dyDescent="0.25">
      <c r="A439" s="20"/>
      <c r="B439" s="251"/>
      <c r="C439" s="252"/>
      <c r="D439" s="253"/>
      <c r="E439" s="254"/>
      <c r="F439" s="20"/>
      <c r="G439" s="32" t="str">
        <f t="shared" ca="1" si="95"/>
        <v/>
      </c>
      <c r="H439" s="18" t="str">
        <f t="shared" si="96"/>
        <v/>
      </c>
      <c r="I439" s="20"/>
      <c r="J439" s="12">
        <v>436</v>
      </c>
      <c r="K439" s="15" t="str">
        <f t="shared" ca="1" si="90"/>
        <v/>
      </c>
      <c r="L439" s="90" t="str">
        <f t="shared" ca="1" si="91"/>
        <v/>
      </c>
      <c r="M439" s="43" t="str">
        <f t="shared" ca="1" si="92"/>
        <v/>
      </c>
      <c r="N439" s="18" t="str">
        <f t="shared" ca="1" si="93"/>
        <v/>
      </c>
      <c r="O439" s="20"/>
      <c r="Q439" s="39" t="str">
        <f t="shared" si="97"/>
        <v/>
      </c>
      <c r="R439" s="29" t="str">
        <f t="shared" si="98"/>
        <v/>
      </c>
      <c r="S439" s="36" t="str">
        <f t="shared" si="99"/>
        <v/>
      </c>
      <c r="T439" s="26" t="str">
        <f t="shared" si="100"/>
        <v/>
      </c>
      <c r="U439" s="39" t="str">
        <f ca="1">IF($G439="", "", COUNTIF($G$11:$G$1010, "&lt;"&amp;$G439)+1+COUNTIF($G$11:$G439, $G439)-1)</f>
        <v/>
      </c>
      <c r="X439" s="39" t="str">
        <f t="shared" ca="1" si="94"/>
        <v/>
      </c>
      <c r="Z439" s="29" t="str">
        <f>IF($R439="", "", DATE(YEAR(Calendar!$BA$5), MONTH($D439), DAY($D439)))</f>
        <v/>
      </c>
      <c r="AA439" s="36" t="str">
        <f t="shared" si="101"/>
        <v/>
      </c>
      <c r="AC439" s="39" t="str">
        <f>IF($Z439="", "", IF(COUNTIF($Z$11:$Z439, $Z439)&gt;5, "X", COUNTIF($Z$11:$Z439, $Z439)))</f>
        <v/>
      </c>
      <c r="AD439" s="39" t="str">
        <f t="shared" si="102"/>
        <v/>
      </c>
      <c r="AF439" s="29" t="str">
        <f t="shared" si="103"/>
        <v/>
      </c>
      <c r="AJ439" s="39" t="str">
        <f t="shared" si="104"/>
        <v/>
      </c>
    </row>
    <row r="440" spans="1:36" x14ac:dyDescent="0.25">
      <c r="A440" s="20"/>
      <c r="B440" s="251"/>
      <c r="C440" s="252"/>
      <c r="D440" s="253"/>
      <c r="E440" s="254"/>
      <c r="F440" s="20"/>
      <c r="G440" s="32" t="str">
        <f t="shared" ca="1" si="95"/>
        <v/>
      </c>
      <c r="H440" s="18" t="str">
        <f t="shared" si="96"/>
        <v/>
      </c>
      <c r="I440" s="20"/>
      <c r="J440" s="12">
        <v>437</v>
      </c>
      <c r="K440" s="15" t="str">
        <f t="shared" ca="1" si="90"/>
        <v/>
      </c>
      <c r="L440" s="90" t="str">
        <f t="shared" ca="1" si="91"/>
        <v/>
      </c>
      <c r="M440" s="43" t="str">
        <f t="shared" ca="1" si="92"/>
        <v/>
      </c>
      <c r="N440" s="18" t="str">
        <f t="shared" ca="1" si="93"/>
        <v/>
      </c>
      <c r="O440" s="20"/>
      <c r="Q440" s="39" t="str">
        <f t="shared" si="97"/>
        <v/>
      </c>
      <c r="R440" s="29" t="str">
        <f t="shared" si="98"/>
        <v/>
      </c>
      <c r="S440" s="36" t="str">
        <f t="shared" si="99"/>
        <v/>
      </c>
      <c r="T440" s="26" t="str">
        <f t="shared" si="100"/>
        <v/>
      </c>
      <c r="U440" s="39" t="str">
        <f ca="1">IF($G440="", "", COUNTIF($G$11:$G$1010, "&lt;"&amp;$G440)+1+COUNTIF($G$11:$G440, $G440)-1)</f>
        <v/>
      </c>
      <c r="X440" s="39" t="str">
        <f t="shared" ca="1" si="94"/>
        <v/>
      </c>
      <c r="Z440" s="29" t="str">
        <f>IF($R440="", "", DATE(YEAR(Calendar!$BA$5), MONTH($D440), DAY($D440)))</f>
        <v/>
      </c>
      <c r="AA440" s="36" t="str">
        <f t="shared" si="101"/>
        <v/>
      </c>
      <c r="AC440" s="39" t="str">
        <f>IF($Z440="", "", IF(COUNTIF($Z$11:$Z440, $Z440)&gt;5, "X", COUNTIF($Z$11:$Z440, $Z440)))</f>
        <v/>
      </c>
      <c r="AD440" s="39" t="str">
        <f t="shared" si="102"/>
        <v/>
      </c>
      <c r="AF440" s="29" t="str">
        <f t="shared" si="103"/>
        <v/>
      </c>
      <c r="AJ440" s="39" t="str">
        <f t="shared" si="104"/>
        <v/>
      </c>
    </row>
    <row r="441" spans="1:36" x14ac:dyDescent="0.25">
      <c r="A441" s="20"/>
      <c r="B441" s="251"/>
      <c r="C441" s="252"/>
      <c r="D441" s="253"/>
      <c r="E441" s="254"/>
      <c r="F441" s="20"/>
      <c r="G441" s="32" t="str">
        <f t="shared" ca="1" si="95"/>
        <v/>
      </c>
      <c r="H441" s="18" t="str">
        <f t="shared" si="96"/>
        <v/>
      </c>
      <c r="I441" s="20"/>
      <c r="J441" s="12">
        <v>438</v>
      </c>
      <c r="K441" s="15" t="str">
        <f t="shared" ca="1" si="90"/>
        <v/>
      </c>
      <c r="L441" s="90" t="str">
        <f t="shared" ca="1" si="91"/>
        <v/>
      </c>
      <c r="M441" s="43" t="str">
        <f t="shared" ca="1" si="92"/>
        <v/>
      </c>
      <c r="N441" s="18" t="str">
        <f t="shared" ca="1" si="93"/>
        <v/>
      </c>
      <c r="O441" s="20"/>
      <c r="Q441" s="39" t="str">
        <f t="shared" si="97"/>
        <v/>
      </c>
      <c r="R441" s="29" t="str">
        <f t="shared" si="98"/>
        <v/>
      </c>
      <c r="S441" s="36" t="str">
        <f t="shared" si="99"/>
        <v/>
      </c>
      <c r="T441" s="26" t="str">
        <f t="shared" si="100"/>
        <v/>
      </c>
      <c r="U441" s="39" t="str">
        <f ca="1">IF($G441="", "", COUNTIF($G$11:$G$1010, "&lt;"&amp;$G441)+1+COUNTIF($G$11:$G441, $G441)-1)</f>
        <v/>
      </c>
      <c r="X441" s="39" t="str">
        <f t="shared" ca="1" si="94"/>
        <v/>
      </c>
      <c r="Z441" s="29" t="str">
        <f>IF($R441="", "", DATE(YEAR(Calendar!$BA$5), MONTH($D441), DAY($D441)))</f>
        <v/>
      </c>
      <c r="AA441" s="36" t="str">
        <f t="shared" si="101"/>
        <v/>
      </c>
      <c r="AC441" s="39" t="str">
        <f>IF($Z441="", "", IF(COUNTIF($Z$11:$Z441, $Z441)&gt;5, "X", COUNTIF($Z$11:$Z441, $Z441)))</f>
        <v/>
      </c>
      <c r="AD441" s="39" t="str">
        <f t="shared" si="102"/>
        <v/>
      </c>
      <c r="AF441" s="29" t="str">
        <f t="shared" si="103"/>
        <v/>
      </c>
      <c r="AJ441" s="39" t="str">
        <f t="shared" si="104"/>
        <v/>
      </c>
    </row>
    <row r="442" spans="1:36" x14ac:dyDescent="0.25">
      <c r="A442" s="20"/>
      <c r="B442" s="251"/>
      <c r="C442" s="252"/>
      <c r="D442" s="253"/>
      <c r="E442" s="254"/>
      <c r="F442" s="20"/>
      <c r="G442" s="32" t="str">
        <f t="shared" ca="1" si="95"/>
        <v/>
      </c>
      <c r="H442" s="18" t="str">
        <f t="shared" si="96"/>
        <v/>
      </c>
      <c r="I442" s="20"/>
      <c r="J442" s="12">
        <v>439</v>
      </c>
      <c r="K442" s="15" t="str">
        <f t="shared" ca="1" si="90"/>
        <v/>
      </c>
      <c r="L442" s="90" t="str">
        <f t="shared" ca="1" si="91"/>
        <v/>
      </c>
      <c r="M442" s="43" t="str">
        <f t="shared" ca="1" si="92"/>
        <v/>
      </c>
      <c r="N442" s="18" t="str">
        <f t="shared" ca="1" si="93"/>
        <v/>
      </c>
      <c r="O442" s="20"/>
      <c r="Q442" s="39" t="str">
        <f t="shared" si="97"/>
        <v/>
      </c>
      <c r="R442" s="29" t="str">
        <f t="shared" si="98"/>
        <v/>
      </c>
      <c r="S442" s="36" t="str">
        <f t="shared" si="99"/>
        <v/>
      </c>
      <c r="T442" s="26" t="str">
        <f t="shared" si="100"/>
        <v/>
      </c>
      <c r="U442" s="39" t="str">
        <f ca="1">IF($G442="", "", COUNTIF($G$11:$G$1010, "&lt;"&amp;$G442)+1+COUNTIF($G$11:$G442, $G442)-1)</f>
        <v/>
      </c>
      <c r="X442" s="39" t="str">
        <f t="shared" ca="1" si="94"/>
        <v/>
      </c>
      <c r="Z442" s="29" t="str">
        <f>IF($R442="", "", DATE(YEAR(Calendar!$BA$5), MONTH($D442), DAY($D442)))</f>
        <v/>
      </c>
      <c r="AA442" s="36" t="str">
        <f t="shared" si="101"/>
        <v/>
      </c>
      <c r="AC442" s="39" t="str">
        <f>IF($Z442="", "", IF(COUNTIF($Z$11:$Z442, $Z442)&gt;5, "X", COUNTIF($Z$11:$Z442, $Z442)))</f>
        <v/>
      </c>
      <c r="AD442" s="39" t="str">
        <f t="shared" si="102"/>
        <v/>
      </c>
      <c r="AF442" s="29" t="str">
        <f t="shared" si="103"/>
        <v/>
      </c>
      <c r="AJ442" s="39" t="str">
        <f t="shared" si="104"/>
        <v/>
      </c>
    </row>
    <row r="443" spans="1:36" x14ac:dyDescent="0.25">
      <c r="A443" s="20"/>
      <c r="B443" s="251"/>
      <c r="C443" s="252"/>
      <c r="D443" s="253"/>
      <c r="E443" s="254"/>
      <c r="F443" s="20"/>
      <c r="G443" s="32" t="str">
        <f t="shared" ca="1" si="95"/>
        <v/>
      </c>
      <c r="H443" s="18" t="str">
        <f t="shared" si="96"/>
        <v/>
      </c>
      <c r="I443" s="20"/>
      <c r="J443" s="12">
        <v>440</v>
      </c>
      <c r="K443" s="15" t="str">
        <f t="shared" ca="1" si="90"/>
        <v/>
      </c>
      <c r="L443" s="90" t="str">
        <f t="shared" ca="1" si="91"/>
        <v/>
      </c>
      <c r="M443" s="43" t="str">
        <f t="shared" ca="1" si="92"/>
        <v/>
      </c>
      <c r="N443" s="18" t="str">
        <f t="shared" ca="1" si="93"/>
        <v/>
      </c>
      <c r="O443" s="20"/>
      <c r="Q443" s="39" t="str">
        <f t="shared" si="97"/>
        <v/>
      </c>
      <c r="R443" s="29" t="str">
        <f t="shared" si="98"/>
        <v/>
      </c>
      <c r="S443" s="36" t="str">
        <f t="shared" si="99"/>
        <v/>
      </c>
      <c r="T443" s="26" t="str">
        <f t="shared" si="100"/>
        <v/>
      </c>
      <c r="U443" s="39" t="str">
        <f ca="1">IF($G443="", "", COUNTIF($G$11:$G$1010, "&lt;"&amp;$G443)+1+COUNTIF($G$11:$G443, $G443)-1)</f>
        <v/>
      </c>
      <c r="X443" s="39" t="str">
        <f t="shared" ca="1" si="94"/>
        <v/>
      </c>
      <c r="Z443" s="29" t="str">
        <f>IF($R443="", "", DATE(YEAR(Calendar!$BA$5), MONTH($D443), DAY($D443)))</f>
        <v/>
      </c>
      <c r="AA443" s="36" t="str">
        <f t="shared" si="101"/>
        <v/>
      </c>
      <c r="AC443" s="39" t="str">
        <f>IF($Z443="", "", IF(COUNTIF($Z$11:$Z443, $Z443)&gt;5, "X", COUNTIF($Z$11:$Z443, $Z443)))</f>
        <v/>
      </c>
      <c r="AD443" s="39" t="str">
        <f t="shared" si="102"/>
        <v/>
      </c>
      <c r="AF443" s="29" t="str">
        <f t="shared" si="103"/>
        <v/>
      </c>
      <c r="AJ443" s="39" t="str">
        <f t="shared" si="104"/>
        <v/>
      </c>
    </row>
    <row r="444" spans="1:36" x14ac:dyDescent="0.25">
      <c r="A444" s="20"/>
      <c r="B444" s="251"/>
      <c r="C444" s="252"/>
      <c r="D444" s="253"/>
      <c r="E444" s="254"/>
      <c r="F444" s="20"/>
      <c r="G444" s="32" t="str">
        <f t="shared" ca="1" si="95"/>
        <v/>
      </c>
      <c r="H444" s="18" t="str">
        <f t="shared" si="96"/>
        <v/>
      </c>
      <c r="I444" s="20"/>
      <c r="J444" s="12">
        <v>441</v>
      </c>
      <c r="K444" s="15" t="str">
        <f t="shared" ca="1" si="90"/>
        <v/>
      </c>
      <c r="L444" s="90" t="str">
        <f t="shared" ca="1" si="91"/>
        <v/>
      </c>
      <c r="M444" s="43" t="str">
        <f t="shared" ca="1" si="92"/>
        <v/>
      </c>
      <c r="N444" s="18" t="str">
        <f t="shared" ca="1" si="93"/>
        <v/>
      </c>
      <c r="O444" s="20"/>
      <c r="Q444" s="39" t="str">
        <f t="shared" si="97"/>
        <v/>
      </c>
      <c r="R444" s="29" t="str">
        <f t="shared" si="98"/>
        <v/>
      </c>
      <c r="S444" s="36" t="str">
        <f t="shared" si="99"/>
        <v/>
      </c>
      <c r="T444" s="26" t="str">
        <f t="shared" si="100"/>
        <v/>
      </c>
      <c r="U444" s="39" t="str">
        <f ca="1">IF($G444="", "", COUNTIF($G$11:$G$1010, "&lt;"&amp;$G444)+1+COUNTIF($G$11:$G444, $G444)-1)</f>
        <v/>
      </c>
      <c r="X444" s="39" t="str">
        <f t="shared" ca="1" si="94"/>
        <v/>
      </c>
      <c r="Z444" s="29" t="str">
        <f>IF($R444="", "", DATE(YEAR(Calendar!$BA$5), MONTH($D444), DAY($D444)))</f>
        <v/>
      </c>
      <c r="AA444" s="36" t="str">
        <f t="shared" si="101"/>
        <v/>
      </c>
      <c r="AC444" s="39" t="str">
        <f>IF($Z444="", "", IF(COUNTIF($Z$11:$Z444, $Z444)&gt;5, "X", COUNTIF($Z$11:$Z444, $Z444)))</f>
        <v/>
      </c>
      <c r="AD444" s="39" t="str">
        <f t="shared" si="102"/>
        <v/>
      </c>
      <c r="AF444" s="29" t="str">
        <f t="shared" si="103"/>
        <v/>
      </c>
      <c r="AJ444" s="39" t="str">
        <f t="shared" si="104"/>
        <v/>
      </c>
    </row>
    <row r="445" spans="1:36" x14ac:dyDescent="0.25">
      <c r="A445" s="20"/>
      <c r="B445" s="251"/>
      <c r="C445" s="252"/>
      <c r="D445" s="253"/>
      <c r="E445" s="254"/>
      <c r="F445" s="20"/>
      <c r="G445" s="32" t="str">
        <f t="shared" ca="1" si="95"/>
        <v/>
      </c>
      <c r="H445" s="18" t="str">
        <f t="shared" si="96"/>
        <v/>
      </c>
      <c r="I445" s="20"/>
      <c r="J445" s="12">
        <v>442</v>
      </c>
      <c r="K445" s="15" t="str">
        <f t="shared" ca="1" si="90"/>
        <v/>
      </c>
      <c r="L445" s="90" t="str">
        <f t="shared" ca="1" si="91"/>
        <v/>
      </c>
      <c r="M445" s="43" t="str">
        <f t="shared" ca="1" si="92"/>
        <v/>
      </c>
      <c r="N445" s="18" t="str">
        <f t="shared" ca="1" si="93"/>
        <v/>
      </c>
      <c r="O445" s="20"/>
      <c r="Q445" s="39" t="str">
        <f t="shared" si="97"/>
        <v/>
      </c>
      <c r="R445" s="29" t="str">
        <f t="shared" si="98"/>
        <v/>
      </c>
      <c r="S445" s="36" t="str">
        <f t="shared" si="99"/>
        <v/>
      </c>
      <c r="T445" s="26" t="str">
        <f t="shared" si="100"/>
        <v/>
      </c>
      <c r="U445" s="39" t="str">
        <f ca="1">IF($G445="", "", COUNTIF($G$11:$G$1010, "&lt;"&amp;$G445)+1+COUNTIF($G$11:$G445, $G445)-1)</f>
        <v/>
      </c>
      <c r="X445" s="39" t="str">
        <f t="shared" ca="1" si="94"/>
        <v/>
      </c>
      <c r="Z445" s="29" t="str">
        <f>IF($R445="", "", DATE(YEAR(Calendar!$BA$5), MONTH($D445), DAY($D445)))</f>
        <v/>
      </c>
      <c r="AA445" s="36" t="str">
        <f t="shared" si="101"/>
        <v/>
      </c>
      <c r="AC445" s="39" t="str">
        <f>IF($Z445="", "", IF(COUNTIF($Z$11:$Z445, $Z445)&gt;5, "X", COUNTIF($Z$11:$Z445, $Z445)))</f>
        <v/>
      </c>
      <c r="AD445" s="39" t="str">
        <f t="shared" si="102"/>
        <v/>
      </c>
      <c r="AF445" s="29" t="str">
        <f t="shared" si="103"/>
        <v/>
      </c>
      <c r="AJ445" s="39" t="str">
        <f t="shared" si="104"/>
        <v/>
      </c>
    </row>
    <row r="446" spans="1:36" x14ac:dyDescent="0.25">
      <c r="A446" s="20"/>
      <c r="B446" s="251"/>
      <c r="C446" s="252"/>
      <c r="D446" s="253"/>
      <c r="E446" s="254"/>
      <c r="F446" s="20"/>
      <c r="G446" s="32" t="str">
        <f t="shared" ca="1" si="95"/>
        <v/>
      </c>
      <c r="H446" s="18" t="str">
        <f t="shared" si="96"/>
        <v/>
      </c>
      <c r="I446" s="20"/>
      <c r="J446" s="12">
        <v>443</v>
      </c>
      <c r="K446" s="15" t="str">
        <f t="shared" ca="1" si="90"/>
        <v/>
      </c>
      <c r="L446" s="90" t="str">
        <f t="shared" ca="1" si="91"/>
        <v/>
      </c>
      <c r="M446" s="43" t="str">
        <f t="shared" ca="1" si="92"/>
        <v/>
      </c>
      <c r="N446" s="18" t="str">
        <f t="shared" ca="1" si="93"/>
        <v/>
      </c>
      <c r="O446" s="20"/>
      <c r="Q446" s="39" t="str">
        <f t="shared" si="97"/>
        <v/>
      </c>
      <c r="R446" s="29" t="str">
        <f t="shared" si="98"/>
        <v/>
      </c>
      <c r="S446" s="36" t="str">
        <f t="shared" si="99"/>
        <v/>
      </c>
      <c r="T446" s="26" t="str">
        <f t="shared" si="100"/>
        <v/>
      </c>
      <c r="U446" s="39" t="str">
        <f ca="1">IF($G446="", "", COUNTIF($G$11:$G$1010, "&lt;"&amp;$G446)+1+COUNTIF($G$11:$G446, $G446)-1)</f>
        <v/>
      </c>
      <c r="X446" s="39" t="str">
        <f t="shared" ca="1" si="94"/>
        <v/>
      </c>
      <c r="Z446" s="29" t="str">
        <f>IF($R446="", "", DATE(YEAR(Calendar!$BA$5), MONTH($D446), DAY($D446)))</f>
        <v/>
      </c>
      <c r="AA446" s="36" t="str">
        <f t="shared" si="101"/>
        <v/>
      </c>
      <c r="AC446" s="39" t="str">
        <f>IF($Z446="", "", IF(COUNTIF($Z$11:$Z446, $Z446)&gt;5, "X", COUNTIF($Z$11:$Z446, $Z446)))</f>
        <v/>
      </c>
      <c r="AD446" s="39" t="str">
        <f t="shared" si="102"/>
        <v/>
      </c>
      <c r="AF446" s="29" t="str">
        <f t="shared" si="103"/>
        <v/>
      </c>
      <c r="AJ446" s="39" t="str">
        <f t="shared" si="104"/>
        <v/>
      </c>
    </row>
    <row r="447" spans="1:36" x14ac:dyDescent="0.25">
      <c r="A447" s="20"/>
      <c r="B447" s="251"/>
      <c r="C447" s="252"/>
      <c r="D447" s="253"/>
      <c r="E447" s="254"/>
      <c r="F447" s="20"/>
      <c r="G447" s="32" t="str">
        <f t="shared" ca="1" si="95"/>
        <v/>
      </c>
      <c r="H447" s="18" t="str">
        <f t="shared" si="96"/>
        <v/>
      </c>
      <c r="I447" s="20"/>
      <c r="J447" s="12">
        <v>444</v>
      </c>
      <c r="K447" s="15" t="str">
        <f t="shared" ca="1" si="90"/>
        <v/>
      </c>
      <c r="L447" s="90" t="str">
        <f t="shared" ca="1" si="91"/>
        <v/>
      </c>
      <c r="M447" s="43" t="str">
        <f t="shared" ca="1" si="92"/>
        <v/>
      </c>
      <c r="N447" s="18" t="str">
        <f t="shared" ca="1" si="93"/>
        <v/>
      </c>
      <c r="O447" s="20"/>
      <c r="Q447" s="39" t="str">
        <f t="shared" si="97"/>
        <v/>
      </c>
      <c r="R447" s="29" t="str">
        <f t="shared" si="98"/>
        <v/>
      </c>
      <c r="S447" s="36" t="str">
        <f t="shared" si="99"/>
        <v/>
      </c>
      <c r="T447" s="26" t="str">
        <f t="shared" si="100"/>
        <v/>
      </c>
      <c r="U447" s="39" t="str">
        <f ca="1">IF($G447="", "", COUNTIF($G$11:$G$1010, "&lt;"&amp;$G447)+1+COUNTIF($G$11:$G447, $G447)-1)</f>
        <v/>
      </c>
      <c r="X447" s="39" t="str">
        <f t="shared" ca="1" si="94"/>
        <v/>
      </c>
      <c r="Z447" s="29" t="str">
        <f>IF($R447="", "", DATE(YEAR(Calendar!$BA$5), MONTH($D447), DAY($D447)))</f>
        <v/>
      </c>
      <c r="AA447" s="36" t="str">
        <f t="shared" si="101"/>
        <v/>
      </c>
      <c r="AC447" s="39" t="str">
        <f>IF($Z447="", "", IF(COUNTIF($Z$11:$Z447, $Z447)&gt;5, "X", COUNTIF($Z$11:$Z447, $Z447)))</f>
        <v/>
      </c>
      <c r="AD447" s="39" t="str">
        <f t="shared" si="102"/>
        <v/>
      </c>
      <c r="AF447" s="29" t="str">
        <f t="shared" si="103"/>
        <v/>
      </c>
      <c r="AJ447" s="39" t="str">
        <f t="shared" si="104"/>
        <v/>
      </c>
    </row>
    <row r="448" spans="1:36" x14ac:dyDescent="0.25">
      <c r="A448" s="20"/>
      <c r="B448" s="251"/>
      <c r="C448" s="252"/>
      <c r="D448" s="253"/>
      <c r="E448" s="254"/>
      <c r="F448" s="20"/>
      <c r="G448" s="32" t="str">
        <f t="shared" ca="1" si="95"/>
        <v/>
      </c>
      <c r="H448" s="18" t="str">
        <f t="shared" si="96"/>
        <v/>
      </c>
      <c r="I448" s="20"/>
      <c r="J448" s="12">
        <v>445</v>
      </c>
      <c r="K448" s="15" t="str">
        <f t="shared" ca="1" si="90"/>
        <v/>
      </c>
      <c r="L448" s="90" t="str">
        <f t="shared" ca="1" si="91"/>
        <v/>
      </c>
      <c r="M448" s="43" t="str">
        <f t="shared" ca="1" si="92"/>
        <v/>
      </c>
      <c r="N448" s="18" t="str">
        <f t="shared" ca="1" si="93"/>
        <v/>
      </c>
      <c r="O448" s="20"/>
      <c r="Q448" s="39" t="str">
        <f t="shared" si="97"/>
        <v/>
      </c>
      <c r="R448" s="29" t="str">
        <f t="shared" si="98"/>
        <v/>
      </c>
      <c r="S448" s="36" t="str">
        <f t="shared" si="99"/>
        <v/>
      </c>
      <c r="T448" s="26" t="str">
        <f t="shared" si="100"/>
        <v/>
      </c>
      <c r="U448" s="39" t="str">
        <f ca="1">IF($G448="", "", COUNTIF($G$11:$G$1010, "&lt;"&amp;$G448)+1+COUNTIF($G$11:$G448, $G448)-1)</f>
        <v/>
      </c>
      <c r="X448" s="39" t="str">
        <f t="shared" ca="1" si="94"/>
        <v/>
      </c>
      <c r="Z448" s="29" t="str">
        <f>IF($R448="", "", DATE(YEAR(Calendar!$BA$5), MONTH($D448), DAY($D448)))</f>
        <v/>
      </c>
      <c r="AA448" s="36" t="str">
        <f t="shared" si="101"/>
        <v/>
      </c>
      <c r="AC448" s="39" t="str">
        <f>IF($Z448="", "", IF(COUNTIF($Z$11:$Z448, $Z448)&gt;5, "X", COUNTIF($Z$11:$Z448, $Z448)))</f>
        <v/>
      </c>
      <c r="AD448" s="39" t="str">
        <f t="shared" si="102"/>
        <v/>
      </c>
      <c r="AF448" s="29" t="str">
        <f t="shared" si="103"/>
        <v/>
      </c>
      <c r="AJ448" s="39" t="str">
        <f t="shared" si="104"/>
        <v/>
      </c>
    </row>
    <row r="449" spans="1:36" x14ac:dyDescent="0.25">
      <c r="A449" s="20"/>
      <c r="B449" s="251"/>
      <c r="C449" s="252"/>
      <c r="D449" s="253"/>
      <c r="E449" s="254"/>
      <c r="F449" s="20"/>
      <c r="G449" s="32" t="str">
        <f t="shared" ca="1" si="95"/>
        <v/>
      </c>
      <c r="H449" s="18" t="str">
        <f t="shared" si="96"/>
        <v/>
      </c>
      <c r="I449" s="20"/>
      <c r="J449" s="12">
        <v>446</v>
      </c>
      <c r="K449" s="15" t="str">
        <f t="shared" ca="1" si="90"/>
        <v/>
      </c>
      <c r="L449" s="90" t="str">
        <f t="shared" ca="1" si="91"/>
        <v/>
      </c>
      <c r="M449" s="43" t="str">
        <f t="shared" ca="1" si="92"/>
        <v/>
      </c>
      <c r="N449" s="18" t="str">
        <f t="shared" ca="1" si="93"/>
        <v/>
      </c>
      <c r="O449" s="20"/>
      <c r="Q449" s="39" t="str">
        <f t="shared" si="97"/>
        <v/>
      </c>
      <c r="R449" s="29" t="str">
        <f t="shared" si="98"/>
        <v/>
      </c>
      <c r="S449" s="36" t="str">
        <f t="shared" si="99"/>
        <v/>
      </c>
      <c r="T449" s="26" t="str">
        <f t="shared" si="100"/>
        <v/>
      </c>
      <c r="U449" s="39" t="str">
        <f ca="1">IF($G449="", "", COUNTIF($G$11:$G$1010, "&lt;"&amp;$G449)+1+COUNTIF($G$11:$G449, $G449)-1)</f>
        <v/>
      </c>
      <c r="X449" s="39" t="str">
        <f t="shared" ca="1" si="94"/>
        <v/>
      </c>
      <c r="Z449" s="29" t="str">
        <f>IF($R449="", "", DATE(YEAR(Calendar!$BA$5), MONTH($D449), DAY($D449)))</f>
        <v/>
      </c>
      <c r="AA449" s="36" t="str">
        <f t="shared" si="101"/>
        <v/>
      </c>
      <c r="AC449" s="39" t="str">
        <f>IF($Z449="", "", IF(COUNTIF($Z$11:$Z449, $Z449)&gt;5, "X", COUNTIF($Z$11:$Z449, $Z449)))</f>
        <v/>
      </c>
      <c r="AD449" s="39" t="str">
        <f t="shared" si="102"/>
        <v/>
      </c>
      <c r="AF449" s="29" t="str">
        <f t="shared" si="103"/>
        <v/>
      </c>
      <c r="AJ449" s="39" t="str">
        <f t="shared" si="104"/>
        <v/>
      </c>
    </row>
    <row r="450" spans="1:36" x14ac:dyDescent="0.25">
      <c r="A450" s="20"/>
      <c r="B450" s="251"/>
      <c r="C450" s="252"/>
      <c r="D450" s="253"/>
      <c r="E450" s="254"/>
      <c r="F450" s="20"/>
      <c r="G450" s="32" t="str">
        <f t="shared" ca="1" si="95"/>
        <v/>
      </c>
      <c r="H450" s="18" t="str">
        <f t="shared" si="96"/>
        <v/>
      </c>
      <c r="I450" s="20"/>
      <c r="J450" s="12">
        <v>447</v>
      </c>
      <c r="K450" s="15" t="str">
        <f t="shared" ca="1" si="90"/>
        <v/>
      </c>
      <c r="L450" s="90" t="str">
        <f t="shared" ca="1" si="91"/>
        <v/>
      </c>
      <c r="M450" s="43" t="str">
        <f t="shared" ca="1" si="92"/>
        <v/>
      </c>
      <c r="N450" s="18" t="str">
        <f t="shared" ca="1" si="93"/>
        <v/>
      </c>
      <c r="O450" s="20"/>
      <c r="Q450" s="39" t="str">
        <f t="shared" si="97"/>
        <v/>
      </c>
      <c r="R450" s="29" t="str">
        <f t="shared" si="98"/>
        <v/>
      </c>
      <c r="S450" s="36" t="str">
        <f t="shared" si="99"/>
        <v/>
      </c>
      <c r="T450" s="26" t="str">
        <f t="shared" si="100"/>
        <v/>
      </c>
      <c r="U450" s="39" t="str">
        <f ca="1">IF($G450="", "", COUNTIF($G$11:$G$1010, "&lt;"&amp;$G450)+1+COUNTIF($G$11:$G450, $G450)-1)</f>
        <v/>
      </c>
      <c r="X450" s="39" t="str">
        <f t="shared" ca="1" si="94"/>
        <v/>
      </c>
      <c r="Z450" s="29" t="str">
        <f>IF($R450="", "", DATE(YEAR(Calendar!$BA$5), MONTH($D450), DAY($D450)))</f>
        <v/>
      </c>
      <c r="AA450" s="36" t="str">
        <f t="shared" si="101"/>
        <v/>
      </c>
      <c r="AC450" s="39" t="str">
        <f>IF($Z450="", "", IF(COUNTIF($Z$11:$Z450, $Z450)&gt;5, "X", COUNTIF($Z$11:$Z450, $Z450)))</f>
        <v/>
      </c>
      <c r="AD450" s="39" t="str">
        <f t="shared" si="102"/>
        <v/>
      </c>
      <c r="AF450" s="29" t="str">
        <f t="shared" si="103"/>
        <v/>
      </c>
      <c r="AJ450" s="39" t="str">
        <f t="shared" si="104"/>
        <v/>
      </c>
    </row>
    <row r="451" spans="1:36" x14ac:dyDescent="0.25">
      <c r="A451" s="20"/>
      <c r="B451" s="251"/>
      <c r="C451" s="252"/>
      <c r="D451" s="253"/>
      <c r="E451" s="254"/>
      <c r="F451" s="20"/>
      <c r="G451" s="32" t="str">
        <f t="shared" ca="1" si="95"/>
        <v/>
      </c>
      <c r="H451" s="18" t="str">
        <f t="shared" si="96"/>
        <v/>
      </c>
      <c r="I451" s="20"/>
      <c r="J451" s="12">
        <v>448</v>
      </c>
      <c r="K451" s="15" t="str">
        <f t="shared" ca="1" si="90"/>
        <v/>
      </c>
      <c r="L451" s="90" t="str">
        <f t="shared" ca="1" si="91"/>
        <v/>
      </c>
      <c r="M451" s="43" t="str">
        <f t="shared" ca="1" si="92"/>
        <v/>
      </c>
      <c r="N451" s="18" t="str">
        <f t="shared" ca="1" si="93"/>
        <v/>
      </c>
      <c r="O451" s="20"/>
      <c r="Q451" s="39" t="str">
        <f t="shared" si="97"/>
        <v/>
      </c>
      <c r="R451" s="29" t="str">
        <f t="shared" si="98"/>
        <v/>
      </c>
      <c r="S451" s="36" t="str">
        <f t="shared" si="99"/>
        <v/>
      </c>
      <c r="T451" s="26" t="str">
        <f t="shared" si="100"/>
        <v/>
      </c>
      <c r="U451" s="39" t="str">
        <f ca="1">IF($G451="", "", COUNTIF($G$11:$G$1010, "&lt;"&amp;$G451)+1+COUNTIF($G$11:$G451, $G451)-1)</f>
        <v/>
      </c>
      <c r="X451" s="39" t="str">
        <f t="shared" ca="1" si="94"/>
        <v/>
      </c>
      <c r="Z451" s="29" t="str">
        <f>IF($R451="", "", DATE(YEAR(Calendar!$BA$5), MONTH($D451), DAY($D451)))</f>
        <v/>
      </c>
      <c r="AA451" s="36" t="str">
        <f t="shared" si="101"/>
        <v/>
      </c>
      <c r="AC451" s="39" t="str">
        <f>IF($Z451="", "", IF(COUNTIF($Z$11:$Z451, $Z451)&gt;5, "X", COUNTIF($Z$11:$Z451, $Z451)))</f>
        <v/>
      </c>
      <c r="AD451" s="39" t="str">
        <f t="shared" si="102"/>
        <v/>
      </c>
      <c r="AF451" s="29" t="str">
        <f t="shared" si="103"/>
        <v/>
      </c>
      <c r="AJ451" s="39" t="str">
        <f t="shared" si="104"/>
        <v/>
      </c>
    </row>
    <row r="452" spans="1:36" x14ac:dyDescent="0.25">
      <c r="A452" s="20"/>
      <c r="B452" s="251"/>
      <c r="C452" s="252"/>
      <c r="D452" s="253"/>
      <c r="E452" s="254"/>
      <c r="F452" s="20"/>
      <c r="G452" s="32" t="str">
        <f t="shared" ca="1" si="95"/>
        <v/>
      </c>
      <c r="H452" s="18" t="str">
        <f t="shared" si="96"/>
        <v/>
      </c>
      <c r="I452" s="20"/>
      <c r="J452" s="12">
        <v>449</v>
      </c>
      <c r="K452" s="15" t="str">
        <f t="shared" ca="1" si="90"/>
        <v/>
      </c>
      <c r="L452" s="90" t="str">
        <f t="shared" ca="1" si="91"/>
        <v/>
      </c>
      <c r="M452" s="43" t="str">
        <f t="shared" ca="1" si="92"/>
        <v/>
      </c>
      <c r="N452" s="18" t="str">
        <f t="shared" ca="1" si="93"/>
        <v/>
      </c>
      <c r="O452" s="20"/>
      <c r="Q452" s="39" t="str">
        <f t="shared" si="97"/>
        <v/>
      </c>
      <c r="R452" s="29" t="str">
        <f t="shared" si="98"/>
        <v/>
      </c>
      <c r="S452" s="36" t="str">
        <f t="shared" si="99"/>
        <v/>
      </c>
      <c r="T452" s="26" t="str">
        <f t="shared" si="100"/>
        <v/>
      </c>
      <c r="U452" s="39" t="str">
        <f ca="1">IF($G452="", "", COUNTIF($G$11:$G$1010, "&lt;"&amp;$G452)+1+COUNTIF($G$11:$G452, $G452)-1)</f>
        <v/>
      </c>
      <c r="X452" s="39" t="str">
        <f t="shared" ca="1" si="94"/>
        <v/>
      </c>
      <c r="Z452" s="29" t="str">
        <f>IF($R452="", "", DATE(YEAR(Calendar!$BA$5), MONTH($D452), DAY($D452)))</f>
        <v/>
      </c>
      <c r="AA452" s="36" t="str">
        <f t="shared" si="101"/>
        <v/>
      </c>
      <c r="AC452" s="39" t="str">
        <f>IF($Z452="", "", IF(COUNTIF($Z$11:$Z452, $Z452)&gt;5, "X", COUNTIF($Z$11:$Z452, $Z452)))</f>
        <v/>
      </c>
      <c r="AD452" s="39" t="str">
        <f t="shared" si="102"/>
        <v/>
      </c>
      <c r="AF452" s="29" t="str">
        <f t="shared" si="103"/>
        <v/>
      </c>
      <c r="AJ452" s="39" t="str">
        <f t="shared" si="104"/>
        <v/>
      </c>
    </row>
    <row r="453" spans="1:36" x14ac:dyDescent="0.25">
      <c r="A453" s="20"/>
      <c r="B453" s="251"/>
      <c r="C453" s="252"/>
      <c r="D453" s="253"/>
      <c r="E453" s="254"/>
      <c r="F453" s="20"/>
      <c r="G453" s="32" t="str">
        <f t="shared" ca="1" si="95"/>
        <v/>
      </c>
      <c r="H453" s="18" t="str">
        <f t="shared" si="96"/>
        <v/>
      </c>
      <c r="I453" s="20"/>
      <c r="J453" s="12">
        <v>450</v>
      </c>
      <c r="K453" s="15" t="str">
        <f t="shared" ref="K453:K516" ca="1" si="105">IFERROR(INDEX($B$11:$B$1010, MATCH($J453, $U$11:$U$1010, 0)), "")</f>
        <v/>
      </c>
      <c r="L453" s="90" t="str">
        <f t="shared" ref="L453:L516" ca="1" si="106">IFERROR(INDEX($C$11:$C$1010, MATCH($J453, $U$11:$U$1010, 0)), "")</f>
        <v/>
      </c>
      <c r="M453" s="43" t="str">
        <f t="shared" ref="M453:M516" ca="1" si="107">IFERROR(INDEX($G$11:$G$1010, MATCH($J453, $U$11:$U$1010, 0)), "")</f>
        <v/>
      </c>
      <c r="N453" s="18" t="str">
        <f t="shared" ref="N453:N516" ca="1" si="108">IFERROR(INDEX($H$11:$H$1010, MATCH($J453, $U$11:$U$1010, 0)), "")</f>
        <v/>
      </c>
      <c r="O453" s="20"/>
      <c r="Q453" s="39" t="str">
        <f t="shared" si="97"/>
        <v/>
      </c>
      <c r="R453" s="29" t="str">
        <f t="shared" si="98"/>
        <v/>
      </c>
      <c r="S453" s="36" t="str">
        <f t="shared" si="99"/>
        <v/>
      </c>
      <c r="T453" s="26" t="str">
        <f t="shared" si="100"/>
        <v/>
      </c>
      <c r="U453" s="39" t="str">
        <f ca="1">IF($G453="", "", COUNTIF($G$11:$G$1010, "&lt;"&amp;$G453)+1+COUNTIF($G$11:$G453, $G453)-1)</f>
        <v/>
      </c>
      <c r="X453" s="39" t="str">
        <f t="shared" ref="X453:X516" ca="1" si="109">IF($M453="", "", IF($M453=$R$4, $Q$3, (IF(AND($M453&gt;=$R$6, $M453&lt;=$R$7), $Q$4, IF(TEXT($M453, "mmm yyy")=TEXT($R$4, "mmm yyyy"), $Q$5, "")))))</f>
        <v/>
      </c>
      <c r="Z453" s="29" t="str">
        <f>IF($R453="", "", DATE(YEAR(Calendar!$BA$5), MONTH($D453), DAY($D453)))</f>
        <v/>
      </c>
      <c r="AA453" s="36" t="str">
        <f t="shared" si="101"/>
        <v/>
      </c>
      <c r="AC453" s="39" t="str">
        <f>IF($Z453="", "", IF(COUNTIF($Z$11:$Z453, $Z453)&gt;5, "X", COUNTIF($Z$11:$Z453, $Z453)))</f>
        <v/>
      </c>
      <c r="AD453" s="39" t="str">
        <f t="shared" si="102"/>
        <v/>
      </c>
      <c r="AF453" s="29" t="str">
        <f t="shared" si="103"/>
        <v/>
      </c>
      <c r="AJ453" s="39" t="str">
        <f t="shared" si="104"/>
        <v/>
      </c>
    </row>
    <row r="454" spans="1:36" x14ac:dyDescent="0.25">
      <c r="A454" s="20"/>
      <c r="B454" s="251"/>
      <c r="C454" s="252"/>
      <c r="D454" s="253"/>
      <c r="E454" s="254"/>
      <c r="F454" s="20"/>
      <c r="G454" s="32" t="str">
        <f t="shared" ca="1" si="95"/>
        <v/>
      </c>
      <c r="H454" s="18" t="str">
        <f t="shared" si="96"/>
        <v/>
      </c>
      <c r="I454" s="20"/>
      <c r="J454" s="12">
        <v>451</v>
      </c>
      <c r="K454" s="15" t="str">
        <f t="shared" ca="1" si="105"/>
        <v/>
      </c>
      <c r="L454" s="90" t="str">
        <f t="shared" ca="1" si="106"/>
        <v/>
      </c>
      <c r="M454" s="43" t="str">
        <f t="shared" ca="1" si="107"/>
        <v/>
      </c>
      <c r="N454" s="18" t="str">
        <f t="shared" ca="1" si="108"/>
        <v/>
      </c>
      <c r="O454" s="20"/>
      <c r="Q454" s="39" t="str">
        <f t="shared" si="97"/>
        <v/>
      </c>
      <c r="R454" s="29" t="str">
        <f t="shared" si="98"/>
        <v/>
      </c>
      <c r="S454" s="36" t="str">
        <f t="shared" si="99"/>
        <v/>
      </c>
      <c r="T454" s="26" t="str">
        <f t="shared" si="100"/>
        <v/>
      </c>
      <c r="U454" s="39" t="str">
        <f ca="1">IF($G454="", "", COUNTIF($G$11:$G$1010, "&lt;"&amp;$G454)+1+COUNTIF($G$11:$G454, $G454)-1)</f>
        <v/>
      </c>
      <c r="X454" s="39" t="str">
        <f t="shared" ca="1" si="109"/>
        <v/>
      </c>
      <c r="Z454" s="29" t="str">
        <f>IF($R454="", "", DATE(YEAR(Calendar!$BA$5), MONTH($D454), DAY($D454)))</f>
        <v/>
      </c>
      <c r="AA454" s="36" t="str">
        <f t="shared" si="101"/>
        <v/>
      </c>
      <c r="AC454" s="39" t="str">
        <f>IF($Z454="", "", IF(COUNTIF($Z$11:$Z454, $Z454)&gt;5, "X", COUNTIF($Z$11:$Z454, $Z454)))</f>
        <v/>
      </c>
      <c r="AD454" s="39" t="str">
        <f t="shared" si="102"/>
        <v/>
      </c>
      <c r="AF454" s="29" t="str">
        <f t="shared" si="103"/>
        <v/>
      </c>
      <c r="AJ454" s="39" t="str">
        <f t="shared" si="104"/>
        <v/>
      </c>
    </row>
    <row r="455" spans="1:36" x14ac:dyDescent="0.25">
      <c r="A455" s="20"/>
      <c r="B455" s="251"/>
      <c r="C455" s="252"/>
      <c r="D455" s="253"/>
      <c r="E455" s="254"/>
      <c r="F455" s="20"/>
      <c r="G455" s="32" t="str">
        <f t="shared" ca="1" si="95"/>
        <v/>
      </c>
      <c r="H455" s="18" t="str">
        <f t="shared" si="96"/>
        <v/>
      </c>
      <c r="I455" s="20"/>
      <c r="J455" s="12">
        <v>452</v>
      </c>
      <c r="K455" s="15" t="str">
        <f t="shared" ca="1" si="105"/>
        <v/>
      </c>
      <c r="L455" s="90" t="str">
        <f t="shared" ca="1" si="106"/>
        <v/>
      </c>
      <c r="M455" s="43" t="str">
        <f t="shared" ca="1" si="107"/>
        <v/>
      </c>
      <c r="N455" s="18" t="str">
        <f t="shared" ca="1" si="108"/>
        <v/>
      </c>
      <c r="O455" s="20"/>
      <c r="Q455" s="39" t="str">
        <f t="shared" si="97"/>
        <v/>
      </c>
      <c r="R455" s="29" t="str">
        <f t="shared" si="98"/>
        <v/>
      </c>
      <c r="S455" s="36" t="str">
        <f t="shared" si="99"/>
        <v/>
      </c>
      <c r="T455" s="26" t="str">
        <f t="shared" si="100"/>
        <v/>
      </c>
      <c r="U455" s="39" t="str">
        <f ca="1">IF($G455="", "", COUNTIF($G$11:$G$1010, "&lt;"&amp;$G455)+1+COUNTIF($G$11:$G455, $G455)-1)</f>
        <v/>
      </c>
      <c r="X455" s="39" t="str">
        <f t="shared" ca="1" si="109"/>
        <v/>
      </c>
      <c r="Z455" s="29" t="str">
        <f>IF($R455="", "", DATE(YEAR(Calendar!$BA$5), MONTH($D455), DAY($D455)))</f>
        <v/>
      </c>
      <c r="AA455" s="36" t="str">
        <f t="shared" si="101"/>
        <v/>
      </c>
      <c r="AC455" s="39" t="str">
        <f>IF($Z455="", "", IF(COUNTIF($Z$11:$Z455, $Z455)&gt;5, "X", COUNTIF($Z$11:$Z455, $Z455)))</f>
        <v/>
      </c>
      <c r="AD455" s="39" t="str">
        <f t="shared" si="102"/>
        <v/>
      </c>
      <c r="AF455" s="29" t="str">
        <f t="shared" si="103"/>
        <v/>
      </c>
      <c r="AJ455" s="39" t="str">
        <f t="shared" si="104"/>
        <v/>
      </c>
    </row>
    <row r="456" spans="1:36" x14ac:dyDescent="0.25">
      <c r="A456" s="20"/>
      <c r="B456" s="251"/>
      <c r="C456" s="252"/>
      <c r="D456" s="253"/>
      <c r="E456" s="254"/>
      <c r="F456" s="20"/>
      <c r="G456" s="32" t="str">
        <f t="shared" ca="1" si="95"/>
        <v/>
      </c>
      <c r="H456" s="18" t="str">
        <f t="shared" si="96"/>
        <v/>
      </c>
      <c r="I456" s="20"/>
      <c r="J456" s="12">
        <v>453</v>
      </c>
      <c r="K456" s="15" t="str">
        <f t="shared" ca="1" si="105"/>
        <v/>
      </c>
      <c r="L456" s="90" t="str">
        <f t="shared" ca="1" si="106"/>
        <v/>
      </c>
      <c r="M456" s="43" t="str">
        <f t="shared" ca="1" si="107"/>
        <v/>
      </c>
      <c r="N456" s="18" t="str">
        <f t="shared" ca="1" si="108"/>
        <v/>
      </c>
      <c r="O456" s="20"/>
      <c r="Q456" s="39" t="str">
        <f t="shared" si="97"/>
        <v/>
      </c>
      <c r="R456" s="29" t="str">
        <f t="shared" si="98"/>
        <v/>
      </c>
      <c r="S456" s="36" t="str">
        <f t="shared" si="99"/>
        <v/>
      </c>
      <c r="T456" s="26" t="str">
        <f t="shared" si="100"/>
        <v/>
      </c>
      <c r="U456" s="39" t="str">
        <f ca="1">IF($G456="", "", COUNTIF($G$11:$G$1010, "&lt;"&amp;$G456)+1+COUNTIF($G$11:$G456, $G456)-1)</f>
        <v/>
      </c>
      <c r="X456" s="39" t="str">
        <f t="shared" ca="1" si="109"/>
        <v/>
      </c>
      <c r="Z456" s="29" t="str">
        <f>IF($R456="", "", DATE(YEAR(Calendar!$BA$5), MONTH($D456), DAY($D456)))</f>
        <v/>
      </c>
      <c r="AA456" s="36" t="str">
        <f t="shared" si="101"/>
        <v/>
      </c>
      <c r="AC456" s="39" t="str">
        <f>IF($Z456="", "", IF(COUNTIF($Z$11:$Z456, $Z456)&gt;5, "X", COUNTIF($Z$11:$Z456, $Z456)))</f>
        <v/>
      </c>
      <c r="AD456" s="39" t="str">
        <f t="shared" si="102"/>
        <v/>
      </c>
      <c r="AF456" s="29" t="str">
        <f t="shared" si="103"/>
        <v/>
      </c>
      <c r="AJ456" s="39" t="str">
        <f t="shared" si="104"/>
        <v/>
      </c>
    </row>
    <row r="457" spans="1:36" x14ac:dyDescent="0.25">
      <c r="A457" s="20"/>
      <c r="B457" s="251"/>
      <c r="C457" s="252"/>
      <c r="D457" s="253"/>
      <c r="E457" s="254"/>
      <c r="F457" s="20"/>
      <c r="G457" s="32" t="str">
        <f t="shared" ca="1" si="95"/>
        <v/>
      </c>
      <c r="H457" s="18" t="str">
        <f t="shared" si="96"/>
        <v/>
      </c>
      <c r="I457" s="20"/>
      <c r="J457" s="12">
        <v>454</v>
      </c>
      <c r="K457" s="15" t="str">
        <f t="shared" ca="1" si="105"/>
        <v/>
      </c>
      <c r="L457" s="90" t="str">
        <f t="shared" ca="1" si="106"/>
        <v/>
      </c>
      <c r="M457" s="43" t="str">
        <f t="shared" ca="1" si="107"/>
        <v/>
      </c>
      <c r="N457" s="18" t="str">
        <f t="shared" ca="1" si="108"/>
        <v/>
      </c>
      <c r="O457" s="20"/>
      <c r="Q457" s="39" t="str">
        <f t="shared" si="97"/>
        <v/>
      </c>
      <c r="R457" s="29" t="str">
        <f t="shared" si="98"/>
        <v/>
      </c>
      <c r="S457" s="36" t="str">
        <f t="shared" si="99"/>
        <v/>
      </c>
      <c r="T457" s="26" t="str">
        <f t="shared" si="100"/>
        <v/>
      </c>
      <c r="U457" s="39" t="str">
        <f ca="1">IF($G457="", "", COUNTIF($G$11:$G$1010, "&lt;"&amp;$G457)+1+COUNTIF($G$11:$G457, $G457)-1)</f>
        <v/>
      </c>
      <c r="X457" s="39" t="str">
        <f t="shared" ca="1" si="109"/>
        <v/>
      </c>
      <c r="Z457" s="29" t="str">
        <f>IF($R457="", "", DATE(YEAR(Calendar!$BA$5), MONTH($D457), DAY($D457)))</f>
        <v/>
      </c>
      <c r="AA457" s="36" t="str">
        <f t="shared" si="101"/>
        <v/>
      </c>
      <c r="AC457" s="39" t="str">
        <f>IF($Z457="", "", IF(COUNTIF($Z$11:$Z457, $Z457)&gt;5, "X", COUNTIF($Z$11:$Z457, $Z457)))</f>
        <v/>
      </c>
      <c r="AD457" s="39" t="str">
        <f t="shared" si="102"/>
        <v/>
      </c>
      <c r="AF457" s="29" t="str">
        <f t="shared" si="103"/>
        <v/>
      </c>
      <c r="AJ457" s="39" t="str">
        <f t="shared" si="104"/>
        <v/>
      </c>
    </row>
    <row r="458" spans="1:36" x14ac:dyDescent="0.25">
      <c r="A458" s="20"/>
      <c r="B458" s="251"/>
      <c r="C458" s="252"/>
      <c r="D458" s="253"/>
      <c r="E458" s="254"/>
      <c r="F458" s="20"/>
      <c r="G458" s="32" t="str">
        <f t="shared" ca="1" si="95"/>
        <v/>
      </c>
      <c r="H458" s="18" t="str">
        <f t="shared" si="96"/>
        <v/>
      </c>
      <c r="I458" s="20"/>
      <c r="J458" s="12">
        <v>455</v>
      </c>
      <c r="K458" s="15" t="str">
        <f t="shared" ca="1" si="105"/>
        <v/>
      </c>
      <c r="L458" s="90" t="str">
        <f t="shared" ca="1" si="106"/>
        <v/>
      </c>
      <c r="M458" s="43" t="str">
        <f t="shared" ca="1" si="107"/>
        <v/>
      </c>
      <c r="N458" s="18" t="str">
        <f t="shared" ca="1" si="108"/>
        <v/>
      </c>
      <c r="O458" s="20"/>
      <c r="Q458" s="39" t="str">
        <f t="shared" si="97"/>
        <v/>
      </c>
      <c r="R458" s="29" t="str">
        <f t="shared" si="98"/>
        <v/>
      </c>
      <c r="S458" s="36" t="str">
        <f t="shared" si="99"/>
        <v/>
      </c>
      <c r="T458" s="26" t="str">
        <f t="shared" si="100"/>
        <v/>
      </c>
      <c r="U458" s="39" t="str">
        <f ca="1">IF($G458="", "", COUNTIF($G$11:$G$1010, "&lt;"&amp;$G458)+1+COUNTIF($G$11:$G458, $G458)-1)</f>
        <v/>
      </c>
      <c r="X458" s="39" t="str">
        <f t="shared" ca="1" si="109"/>
        <v/>
      </c>
      <c r="Z458" s="29" t="str">
        <f>IF($R458="", "", DATE(YEAR(Calendar!$BA$5), MONTH($D458), DAY($D458)))</f>
        <v/>
      </c>
      <c r="AA458" s="36" t="str">
        <f t="shared" si="101"/>
        <v/>
      </c>
      <c r="AC458" s="39" t="str">
        <f>IF($Z458="", "", IF(COUNTIF($Z$11:$Z458, $Z458)&gt;5, "X", COUNTIF($Z$11:$Z458, $Z458)))</f>
        <v/>
      </c>
      <c r="AD458" s="39" t="str">
        <f t="shared" si="102"/>
        <v/>
      </c>
      <c r="AF458" s="29" t="str">
        <f t="shared" si="103"/>
        <v/>
      </c>
      <c r="AJ458" s="39" t="str">
        <f t="shared" si="104"/>
        <v/>
      </c>
    </row>
    <row r="459" spans="1:36" x14ac:dyDescent="0.25">
      <c r="A459" s="20"/>
      <c r="B459" s="251"/>
      <c r="C459" s="252"/>
      <c r="D459" s="253"/>
      <c r="E459" s="254"/>
      <c r="F459" s="20"/>
      <c r="G459" s="32" t="str">
        <f t="shared" ca="1" si="95"/>
        <v/>
      </c>
      <c r="H459" s="18" t="str">
        <f t="shared" si="96"/>
        <v/>
      </c>
      <c r="I459" s="20"/>
      <c r="J459" s="12">
        <v>456</v>
      </c>
      <c r="K459" s="15" t="str">
        <f t="shared" ca="1" si="105"/>
        <v/>
      </c>
      <c r="L459" s="90" t="str">
        <f t="shared" ca="1" si="106"/>
        <v/>
      </c>
      <c r="M459" s="43" t="str">
        <f t="shared" ca="1" si="107"/>
        <v/>
      </c>
      <c r="N459" s="18" t="str">
        <f t="shared" ca="1" si="108"/>
        <v/>
      </c>
      <c r="O459" s="20"/>
      <c r="Q459" s="39" t="str">
        <f t="shared" si="97"/>
        <v/>
      </c>
      <c r="R459" s="29" t="str">
        <f t="shared" si="98"/>
        <v/>
      </c>
      <c r="S459" s="36" t="str">
        <f t="shared" si="99"/>
        <v/>
      </c>
      <c r="T459" s="26" t="str">
        <f t="shared" si="100"/>
        <v/>
      </c>
      <c r="U459" s="39" t="str">
        <f ca="1">IF($G459="", "", COUNTIF($G$11:$G$1010, "&lt;"&amp;$G459)+1+COUNTIF($G$11:$G459, $G459)-1)</f>
        <v/>
      </c>
      <c r="X459" s="39" t="str">
        <f t="shared" ca="1" si="109"/>
        <v/>
      </c>
      <c r="Z459" s="29" t="str">
        <f>IF($R459="", "", DATE(YEAR(Calendar!$BA$5), MONTH($D459), DAY($D459)))</f>
        <v/>
      </c>
      <c r="AA459" s="36" t="str">
        <f t="shared" si="101"/>
        <v/>
      </c>
      <c r="AC459" s="39" t="str">
        <f>IF($Z459="", "", IF(COUNTIF($Z$11:$Z459, $Z459)&gt;5, "X", COUNTIF($Z$11:$Z459, $Z459)))</f>
        <v/>
      </c>
      <c r="AD459" s="39" t="str">
        <f t="shared" si="102"/>
        <v/>
      </c>
      <c r="AF459" s="29" t="str">
        <f t="shared" si="103"/>
        <v/>
      </c>
      <c r="AJ459" s="39" t="str">
        <f t="shared" si="104"/>
        <v/>
      </c>
    </row>
    <row r="460" spans="1:36" x14ac:dyDescent="0.25">
      <c r="A460" s="20"/>
      <c r="B460" s="251"/>
      <c r="C460" s="252"/>
      <c r="D460" s="253"/>
      <c r="E460" s="254"/>
      <c r="F460" s="20"/>
      <c r="G460" s="32" t="str">
        <f t="shared" ref="G460:G523" ca="1" si="110">IF($R$4&gt;$R460, $T460, $R460)</f>
        <v/>
      </c>
      <c r="H460" s="18" t="str">
        <f t="shared" ref="H460:H523" si="111">IF($E460="", "", IFERROR(YEARFRAC(DATE($E460, MONTH($D460), DAY($D460)), $G460), ""))</f>
        <v/>
      </c>
      <c r="I460" s="20"/>
      <c r="J460" s="12">
        <v>457</v>
      </c>
      <c r="K460" s="15" t="str">
        <f t="shared" ca="1" si="105"/>
        <v/>
      </c>
      <c r="L460" s="90" t="str">
        <f t="shared" ca="1" si="106"/>
        <v/>
      </c>
      <c r="M460" s="43" t="str">
        <f t="shared" ca="1" si="107"/>
        <v/>
      </c>
      <c r="N460" s="18" t="str">
        <f t="shared" ca="1" si="108"/>
        <v/>
      </c>
      <c r="O460" s="20"/>
      <c r="Q460" s="39" t="str">
        <f t="shared" ref="Q460:Q523" si="112">IF($B460="", "", IF(COUNTIF($B$11:$B$1010, $B460)&gt;1, "X", ""))</f>
        <v/>
      </c>
      <c r="R460" s="29" t="str">
        <f t="shared" ref="R460:R523" si="113">IF($D460="", "", DATE(YEAR($R$4), MONTH($D460), DAY($D460)))</f>
        <v/>
      </c>
      <c r="S460" s="36" t="str">
        <f t="shared" ref="S460:S523" si="114">IF($E460="", "", IFERROR(YEARFRAC(DATE($E460, MONTH($D460), DAY($D460)), $R460), ""))</f>
        <v/>
      </c>
      <c r="T460" s="26" t="str">
        <f t="shared" ref="T460:T523" si="115">IF($D460="", "", DATE(YEAR($R$4)+1, MONTH($D460), DAY($D460)))</f>
        <v/>
      </c>
      <c r="U460" s="39" t="str">
        <f ca="1">IF($G460="", "", COUNTIF($G$11:$G$1010, "&lt;"&amp;$G460)+1+COUNTIF($G$11:$G460, $G460)-1)</f>
        <v/>
      </c>
      <c r="X460" s="39" t="str">
        <f t="shared" ca="1" si="109"/>
        <v/>
      </c>
      <c r="Z460" s="29" t="str">
        <f>IF($R460="", "", DATE(YEAR(Calendar!$BA$5), MONTH($D460), DAY($D460)))</f>
        <v/>
      </c>
      <c r="AA460" s="36" t="str">
        <f t="shared" ref="AA460:AA523" si="116">IF($E460="", "", IFERROR(YEARFRAC(DATE($E460, MONTH($D460), DAY($D460)), $Z460), ""))</f>
        <v/>
      </c>
      <c r="AC460" s="39" t="str">
        <f>IF($Z460="", "", IF(COUNTIF($Z$11:$Z460, $Z460)&gt;5, "X", COUNTIF($Z$11:$Z460, $Z460)))</f>
        <v/>
      </c>
      <c r="AD460" s="39" t="str">
        <f t="shared" ref="AD460:AD523" si="117">IF($Z460="", "", $Z460+($AC460*0.1))</f>
        <v/>
      </c>
      <c r="AF460" s="29" t="str">
        <f t="shared" ref="AF460:AF523" si="118">IF($AC460="X", $Z460, "")</f>
        <v/>
      </c>
      <c r="AJ460" s="39" t="str">
        <f t="shared" ref="AJ460:AJ523" si="119">IF($C460="", "", IF(COUNTIF($AH$11:$AH$20, $C460)=0, "X", ""))</f>
        <v/>
      </c>
    </row>
    <row r="461" spans="1:36" x14ac:dyDescent="0.25">
      <c r="A461" s="20"/>
      <c r="B461" s="251"/>
      <c r="C461" s="252"/>
      <c r="D461" s="253"/>
      <c r="E461" s="254"/>
      <c r="F461" s="20"/>
      <c r="G461" s="32" t="str">
        <f t="shared" ca="1" si="110"/>
        <v/>
      </c>
      <c r="H461" s="18" t="str">
        <f t="shared" si="111"/>
        <v/>
      </c>
      <c r="I461" s="20"/>
      <c r="J461" s="12">
        <v>458</v>
      </c>
      <c r="K461" s="15" t="str">
        <f t="shared" ca="1" si="105"/>
        <v/>
      </c>
      <c r="L461" s="90" t="str">
        <f t="shared" ca="1" si="106"/>
        <v/>
      </c>
      <c r="M461" s="43" t="str">
        <f t="shared" ca="1" si="107"/>
        <v/>
      </c>
      <c r="N461" s="18" t="str">
        <f t="shared" ca="1" si="108"/>
        <v/>
      </c>
      <c r="O461" s="20"/>
      <c r="Q461" s="39" t="str">
        <f t="shared" si="112"/>
        <v/>
      </c>
      <c r="R461" s="29" t="str">
        <f t="shared" si="113"/>
        <v/>
      </c>
      <c r="S461" s="36" t="str">
        <f t="shared" si="114"/>
        <v/>
      </c>
      <c r="T461" s="26" t="str">
        <f t="shared" si="115"/>
        <v/>
      </c>
      <c r="U461" s="39" t="str">
        <f ca="1">IF($G461="", "", COUNTIF($G$11:$G$1010, "&lt;"&amp;$G461)+1+COUNTIF($G$11:$G461, $G461)-1)</f>
        <v/>
      </c>
      <c r="X461" s="39" t="str">
        <f t="shared" ca="1" si="109"/>
        <v/>
      </c>
      <c r="Z461" s="29" t="str">
        <f>IF($R461="", "", DATE(YEAR(Calendar!$BA$5), MONTH($D461), DAY($D461)))</f>
        <v/>
      </c>
      <c r="AA461" s="36" t="str">
        <f t="shared" si="116"/>
        <v/>
      </c>
      <c r="AC461" s="39" t="str">
        <f>IF($Z461="", "", IF(COUNTIF($Z$11:$Z461, $Z461)&gt;5, "X", COUNTIF($Z$11:$Z461, $Z461)))</f>
        <v/>
      </c>
      <c r="AD461" s="39" t="str">
        <f t="shared" si="117"/>
        <v/>
      </c>
      <c r="AF461" s="29" t="str">
        <f t="shared" si="118"/>
        <v/>
      </c>
      <c r="AJ461" s="39" t="str">
        <f t="shared" si="119"/>
        <v/>
      </c>
    </row>
    <row r="462" spans="1:36" x14ac:dyDescent="0.25">
      <c r="A462" s="20"/>
      <c r="B462" s="251"/>
      <c r="C462" s="252"/>
      <c r="D462" s="253"/>
      <c r="E462" s="254"/>
      <c r="F462" s="20"/>
      <c r="G462" s="32" t="str">
        <f t="shared" ca="1" si="110"/>
        <v/>
      </c>
      <c r="H462" s="18" t="str">
        <f t="shared" si="111"/>
        <v/>
      </c>
      <c r="I462" s="20"/>
      <c r="J462" s="12">
        <v>459</v>
      </c>
      <c r="K462" s="15" t="str">
        <f t="shared" ca="1" si="105"/>
        <v/>
      </c>
      <c r="L462" s="90" t="str">
        <f t="shared" ca="1" si="106"/>
        <v/>
      </c>
      <c r="M462" s="43" t="str">
        <f t="shared" ca="1" si="107"/>
        <v/>
      </c>
      <c r="N462" s="18" t="str">
        <f t="shared" ca="1" si="108"/>
        <v/>
      </c>
      <c r="O462" s="20"/>
      <c r="Q462" s="39" t="str">
        <f t="shared" si="112"/>
        <v/>
      </c>
      <c r="R462" s="29" t="str">
        <f t="shared" si="113"/>
        <v/>
      </c>
      <c r="S462" s="36" t="str">
        <f t="shared" si="114"/>
        <v/>
      </c>
      <c r="T462" s="26" t="str">
        <f t="shared" si="115"/>
        <v/>
      </c>
      <c r="U462" s="39" t="str">
        <f ca="1">IF($G462="", "", COUNTIF($G$11:$G$1010, "&lt;"&amp;$G462)+1+COUNTIF($G$11:$G462, $G462)-1)</f>
        <v/>
      </c>
      <c r="X462" s="39" t="str">
        <f t="shared" ca="1" si="109"/>
        <v/>
      </c>
      <c r="Z462" s="29" t="str">
        <f>IF($R462="", "", DATE(YEAR(Calendar!$BA$5), MONTH($D462), DAY($D462)))</f>
        <v/>
      </c>
      <c r="AA462" s="36" t="str">
        <f t="shared" si="116"/>
        <v/>
      </c>
      <c r="AC462" s="39" t="str">
        <f>IF($Z462="", "", IF(COUNTIF($Z$11:$Z462, $Z462)&gt;5, "X", COUNTIF($Z$11:$Z462, $Z462)))</f>
        <v/>
      </c>
      <c r="AD462" s="39" t="str">
        <f t="shared" si="117"/>
        <v/>
      </c>
      <c r="AF462" s="29" t="str">
        <f t="shared" si="118"/>
        <v/>
      </c>
      <c r="AJ462" s="39" t="str">
        <f t="shared" si="119"/>
        <v/>
      </c>
    </row>
    <row r="463" spans="1:36" x14ac:dyDescent="0.25">
      <c r="A463" s="20"/>
      <c r="B463" s="251"/>
      <c r="C463" s="252"/>
      <c r="D463" s="253"/>
      <c r="E463" s="254"/>
      <c r="F463" s="20"/>
      <c r="G463" s="32" t="str">
        <f t="shared" ca="1" si="110"/>
        <v/>
      </c>
      <c r="H463" s="18" t="str">
        <f t="shared" si="111"/>
        <v/>
      </c>
      <c r="I463" s="20"/>
      <c r="J463" s="12">
        <v>460</v>
      </c>
      <c r="K463" s="15" t="str">
        <f t="shared" ca="1" si="105"/>
        <v/>
      </c>
      <c r="L463" s="90" t="str">
        <f t="shared" ca="1" si="106"/>
        <v/>
      </c>
      <c r="M463" s="43" t="str">
        <f t="shared" ca="1" si="107"/>
        <v/>
      </c>
      <c r="N463" s="18" t="str">
        <f t="shared" ca="1" si="108"/>
        <v/>
      </c>
      <c r="O463" s="20"/>
      <c r="Q463" s="39" t="str">
        <f t="shared" si="112"/>
        <v/>
      </c>
      <c r="R463" s="29" t="str">
        <f t="shared" si="113"/>
        <v/>
      </c>
      <c r="S463" s="36" t="str">
        <f t="shared" si="114"/>
        <v/>
      </c>
      <c r="T463" s="26" t="str">
        <f t="shared" si="115"/>
        <v/>
      </c>
      <c r="U463" s="39" t="str">
        <f ca="1">IF($G463="", "", COUNTIF($G$11:$G$1010, "&lt;"&amp;$G463)+1+COUNTIF($G$11:$G463, $G463)-1)</f>
        <v/>
      </c>
      <c r="X463" s="39" t="str">
        <f t="shared" ca="1" si="109"/>
        <v/>
      </c>
      <c r="Z463" s="29" t="str">
        <f>IF($R463="", "", DATE(YEAR(Calendar!$BA$5), MONTH($D463), DAY($D463)))</f>
        <v/>
      </c>
      <c r="AA463" s="36" t="str">
        <f t="shared" si="116"/>
        <v/>
      </c>
      <c r="AC463" s="39" t="str">
        <f>IF($Z463="", "", IF(COUNTIF($Z$11:$Z463, $Z463)&gt;5, "X", COUNTIF($Z$11:$Z463, $Z463)))</f>
        <v/>
      </c>
      <c r="AD463" s="39" t="str">
        <f t="shared" si="117"/>
        <v/>
      </c>
      <c r="AF463" s="29" t="str">
        <f t="shared" si="118"/>
        <v/>
      </c>
      <c r="AJ463" s="39" t="str">
        <f t="shared" si="119"/>
        <v/>
      </c>
    </row>
    <row r="464" spans="1:36" x14ac:dyDescent="0.25">
      <c r="A464" s="20"/>
      <c r="B464" s="251"/>
      <c r="C464" s="252"/>
      <c r="D464" s="253"/>
      <c r="E464" s="254"/>
      <c r="F464" s="20"/>
      <c r="G464" s="32" t="str">
        <f t="shared" ca="1" si="110"/>
        <v/>
      </c>
      <c r="H464" s="18" t="str">
        <f t="shared" si="111"/>
        <v/>
      </c>
      <c r="I464" s="20"/>
      <c r="J464" s="12">
        <v>461</v>
      </c>
      <c r="K464" s="15" t="str">
        <f t="shared" ca="1" si="105"/>
        <v/>
      </c>
      <c r="L464" s="90" t="str">
        <f t="shared" ca="1" si="106"/>
        <v/>
      </c>
      <c r="M464" s="43" t="str">
        <f t="shared" ca="1" si="107"/>
        <v/>
      </c>
      <c r="N464" s="18" t="str">
        <f t="shared" ca="1" si="108"/>
        <v/>
      </c>
      <c r="O464" s="20"/>
      <c r="Q464" s="39" t="str">
        <f t="shared" si="112"/>
        <v/>
      </c>
      <c r="R464" s="29" t="str">
        <f t="shared" si="113"/>
        <v/>
      </c>
      <c r="S464" s="36" t="str">
        <f t="shared" si="114"/>
        <v/>
      </c>
      <c r="T464" s="26" t="str">
        <f t="shared" si="115"/>
        <v/>
      </c>
      <c r="U464" s="39" t="str">
        <f ca="1">IF($G464="", "", COUNTIF($G$11:$G$1010, "&lt;"&amp;$G464)+1+COUNTIF($G$11:$G464, $G464)-1)</f>
        <v/>
      </c>
      <c r="X464" s="39" t="str">
        <f t="shared" ca="1" si="109"/>
        <v/>
      </c>
      <c r="Z464" s="29" t="str">
        <f>IF($R464="", "", DATE(YEAR(Calendar!$BA$5), MONTH($D464), DAY($D464)))</f>
        <v/>
      </c>
      <c r="AA464" s="36" t="str">
        <f t="shared" si="116"/>
        <v/>
      </c>
      <c r="AC464" s="39" t="str">
        <f>IF($Z464="", "", IF(COUNTIF($Z$11:$Z464, $Z464)&gt;5, "X", COUNTIF($Z$11:$Z464, $Z464)))</f>
        <v/>
      </c>
      <c r="AD464" s="39" t="str">
        <f t="shared" si="117"/>
        <v/>
      </c>
      <c r="AF464" s="29" t="str">
        <f t="shared" si="118"/>
        <v/>
      </c>
      <c r="AJ464" s="39" t="str">
        <f t="shared" si="119"/>
        <v/>
      </c>
    </row>
    <row r="465" spans="1:36" x14ac:dyDescent="0.25">
      <c r="A465" s="20"/>
      <c r="B465" s="251"/>
      <c r="C465" s="252"/>
      <c r="D465" s="253"/>
      <c r="E465" s="254"/>
      <c r="F465" s="20"/>
      <c r="G465" s="32" t="str">
        <f t="shared" ca="1" si="110"/>
        <v/>
      </c>
      <c r="H465" s="18" t="str">
        <f t="shared" si="111"/>
        <v/>
      </c>
      <c r="I465" s="20"/>
      <c r="J465" s="12">
        <v>462</v>
      </c>
      <c r="K465" s="15" t="str">
        <f t="shared" ca="1" si="105"/>
        <v/>
      </c>
      <c r="L465" s="90" t="str">
        <f t="shared" ca="1" si="106"/>
        <v/>
      </c>
      <c r="M465" s="43" t="str">
        <f t="shared" ca="1" si="107"/>
        <v/>
      </c>
      <c r="N465" s="18" t="str">
        <f t="shared" ca="1" si="108"/>
        <v/>
      </c>
      <c r="O465" s="20"/>
      <c r="Q465" s="39" t="str">
        <f t="shared" si="112"/>
        <v/>
      </c>
      <c r="R465" s="29" t="str">
        <f t="shared" si="113"/>
        <v/>
      </c>
      <c r="S465" s="36" t="str">
        <f t="shared" si="114"/>
        <v/>
      </c>
      <c r="T465" s="26" t="str">
        <f t="shared" si="115"/>
        <v/>
      </c>
      <c r="U465" s="39" t="str">
        <f ca="1">IF($G465="", "", COUNTIF($G$11:$G$1010, "&lt;"&amp;$G465)+1+COUNTIF($G$11:$G465, $G465)-1)</f>
        <v/>
      </c>
      <c r="X465" s="39" t="str">
        <f t="shared" ca="1" si="109"/>
        <v/>
      </c>
      <c r="Z465" s="29" t="str">
        <f>IF($R465="", "", DATE(YEAR(Calendar!$BA$5), MONTH($D465), DAY($D465)))</f>
        <v/>
      </c>
      <c r="AA465" s="36" t="str">
        <f t="shared" si="116"/>
        <v/>
      </c>
      <c r="AC465" s="39" t="str">
        <f>IF($Z465="", "", IF(COUNTIF($Z$11:$Z465, $Z465)&gt;5, "X", COUNTIF($Z$11:$Z465, $Z465)))</f>
        <v/>
      </c>
      <c r="AD465" s="39" t="str">
        <f t="shared" si="117"/>
        <v/>
      </c>
      <c r="AF465" s="29" t="str">
        <f t="shared" si="118"/>
        <v/>
      </c>
      <c r="AJ465" s="39" t="str">
        <f t="shared" si="119"/>
        <v/>
      </c>
    </row>
    <row r="466" spans="1:36" x14ac:dyDescent="0.25">
      <c r="A466" s="20"/>
      <c r="B466" s="251"/>
      <c r="C466" s="252"/>
      <c r="D466" s="253"/>
      <c r="E466" s="254"/>
      <c r="F466" s="20"/>
      <c r="G466" s="32" t="str">
        <f t="shared" ca="1" si="110"/>
        <v/>
      </c>
      <c r="H466" s="18" t="str">
        <f t="shared" si="111"/>
        <v/>
      </c>
      <c r="I466" s="20"/>
      <c r="J466" s="12">
        <v>463</v>
      </c>
      <c r="K466" s="15" t="str">
        <f t="shared" ca="1" si="105"/>
        <v/>
      </c>
      <c r="L466" s="90" t="str">
        <f t="shared" ca="1" si="106"/>
        <v/>
      </c>
      <c r="M466" s="43" t="str">
        <f t="shared" ca="1" si="107"/>
        <v/>
      </c>
      <c r="N466" s="18" t="str">
        <f t="shared" ca="1" si="108"/>
        <v/>
      </c>
      <c r="O466" s="20"/>
      <c r="Q466" s="39" t="str">
        <f t="shared" si="112"/>
        <v/>
      </c>
      <c r="R466" s="29" t="str">
        <f t="shared" si="113"/>
        <v/>
      </c>
      <c r="S466" s="36" t="str">
        <f t="shared" si="114"/>
        <v/>
      </c>
      <c r="T466" s="26" t="str">
        <f t="shared" si="115"/>
        <v/>
      </c>
      <c r="U466" s="39" t="str">
        <f ca="1">IF($G466="", "", COUNTIF($G$11:$G$1010, "&lt;"&amp;$G466)+1+COUNTIF($G$11:$G466, $G466)-1)</f>
        <v/>
      </c>
      <c r="X466" s="39" t="str">
        <f t="shared" ca="1" si="109"/>
        <v/>
      </c>
      <c r="Z466" s="29" t="str">
        <f>IF($R466="", "", DATE(YEAR(Calendar!$BA$5), MONTH($D466), DAY($D466)))</f>
        <v/>
      </c>
      <c r="AA466" s="36" t="str">
        <f t="shared" si="116"/>
        <v/>
      </c>
      <c r="AC466" s="39" t="str">
        <f>IF($Z466="", "", IF(COUNTIF($Z$11:$Z466, $Z466)&gt;5, "X", COUNTIF($Z$11:$Z466, $Z466)))</f>
        <v/>
      </c>
      <c r="AD466" s="39" t="str">
        <f t="shared" si="117"/>
        <v/>
      </c>
      <c r="AF466" s="29" t="str">
        <f t="shared" si="118"/>
        <v/>
      </c>
      <c r="AJ466" s="39" t="str">
        <f t="shared" si="119"/>
        <v/>
      </c>
    </row>
    <row r="467" spans="1:36" x14ac:dyDescent="0.25">
      <c r="A467" s="20"/>
      <c r="B467" s="251"/>
      <c r="C467" s="252"/>
      <c r="D467" s="253"/>
      <c r="E467" s="254"/>
      <c r="F467" s="20"/>
      <c r="G467" s="32" t="str">
        <f t="shared" ca="1" si="110"/>
        <v/>
      </c>
      <c r="H467" s="18" t="str">
        <f t="shared" si="111"/>
        <v/>
      </c>
      <c r="I467" s="20"/>
      <c r="J467" s="12">
        <v>464</v>
      </c>
      <c r="K467" s="15" t="str">
        <f t="shared" ca="1" si="105"/>
        <v/>
      </c>
      <c r="L467" s="90" t="str">
        <f t="shared" ca="1" si="106"/>
        <v/>
      </c>
      <c r="M467" s="43" t="str">
        <f t="shared" ca="1" si="107"/>
        <v/>
      </c>
      <c r="N467" s="18" t="str">
        <f t="shared" ca="1" si="108"/>
        <v/>
      </c>
      <c r="O467" s="20"/>
      <c r="Q467" s="39" t="str">
        <f t="shared" si="112"/>
        <v/>
      </c>
      <c r="R467" s="29" t="str">
        <f t="shared" si="113"/>
        <v/>
      </c>
      <c r="S467" s="36" t="str">
        <f t="shared" si="114"/>
        <v/>
      </c>
      <c r="T467" s="26" t="str">
        <f t="shared" si="115"/>
        <v/>
      </c>
      <c r="U467" s="39" t="str">
        <f ca="1">IF($G467="", "", COUNTIF($G$11:$G$1010, "&lt;"&amp;$G467)+1+COUNTIF($G$11:$G467, $G467)-1)</f>
        <v/>
      </c>
      <c r="X467" s="39" t="str">
        <f t="shared" ca="1" si="109"/>
        <v/>
      </c>
      <c r="Z467" s="29" t="str">
        <f>IF($R467="", "", DATE(YEAR(Calendar!$BA$5), MONTH($D467), DAY($D467)))</f>
        <v/>
      </c>
      <c r="AA467" s="36" t="str">
        <f t="shared" si="116"/>
        <v/>
      </c>
      <c r="AC467" s="39" t="str">
        <f>IF($Z467="", "", IF(COUNTIF($Z$11:$Z467, $Z467)&gt;5, "X", COUNTIF($Z$11:$Z467, $Z467)))</f>
        <v/>
      </c>
      <c r="AD467" s="39" t="str">
        <f t="shared" si="117"/>
        <v/>
      </c>
      <c r="AF467" s="29" t="str">
        <f t="shared" si="118"/>
        <v/>
      </c>
      <c r="AJ467" s="39" t="str">
        <f t="shared" si="119"/>
        <v/>
      </c>
    </row>
    <row r="468" spans="1:36" x14ac:dyDescent="0.25">
      <c r="A468" s="20"/>
      <c r="B468" s="251"/>
      <c r="C468" s="252"/>
      <c r="D468" s="253"/>
      <c r="E468" s="254"/>
      <c r="F468" s="20"/>
      <c r="G468" s="32" t="str">
        <f t="shared" ca="1" si="110"/>
        <v/>
      </c>
      <c r="H468" s="18" t="str">
        <f t="shared" si="111"/>
        <v/>
      </c>
      <c r="I468" s="20"/>
      <c r="J468" s="12">
        <v>465</v>
      </c>
      <c r="K468" s="15" t="str">
        <f t="shared" ca="1" si="105"/>
        <v/>
      </c>
      <c r="L468" s="90" t="str">
        <f t="shared" ca="1" si="106"/>
        <v/>
      </c>
      <c r="M468" s="43" t="str">
        <f t="shared" ca="1" si="107"/>
        <v/>
      </c>
      <c r="N468" s="18" t="str">
        <f t="shared" ca="1" si="108"/>
        <v/>
      </c>
      <c r="O468" s="20"/>
      <c r="Q468" s="39" t="str">
        <f t="shared" si="112"/>
        <v/>
      </c>
      <c r="R468" s="29" t="str">
        <f t="shared" si="113"/>
        <v/>
      </c>
      <c r="S468" s="36" t="str">
        <f t="shared" si="114"/>
        <v/>
      </c>
      <c r="T468" s="26" t="str">
        <f t="shared" si="115"/>
        <v/>
      </c>
      <c r="U468" s="39" t="str">
        <f ca="1">IF($G468="", "", COUNTIF($G$11:$G$1010, "&lt;"&amp;$G468)+1+COUNTIF($G$11:$G468, $G468)-1)</f>
        <v/>
      </c>
      <c r="X468" s="39" t="str">
        <f t="shared" ca="1" si="109"/>
        <v/>
      </c>
      <c r="Z468" s="29" t="str">
        <f>IF($R468="", "", DATE(YEAR(Calendar!$BA$5), MONTH($D468), DAY($D468)))</f>
        <v/>
      </c>
      <c r="AA468" s="36" t="str">
        <f t="shared" si="116"/>
        <v/>
      </c>
      <c r="AC468" s="39" t="str">
        <f>IF($Z468="", "", IF(COUNTIF($Z$11:$Z468, $Z468)&gt;5, "X", COUNTIF($Z$11:$Z468, $Z468)))</f>
        <v/>
      </c>
      <c r="AD468" s="39" t="str">
        <f t="shared" si="117"/>
        <v/>
      </c>
      <c r="AF468" s="29" t="str">
        <f t="shared" si="118"/>
        <v/>
      </c>
      <c r="AJ468" s="39" t="str">
        <f t="shared" si="119"/>
        <v/>
      </c>
    </row>
    <row r="469" spans="1:36" x14ac:dyDescent="0.25">
      <c r="A469" s="20"/>
      <c r="B469" s="251"/>
      <c r="C469" s="252"/>
      <c r="D469" s="253"/>
      <c r="E469" s="254"/>
      <c r="F469" s="20"/>
      <c r="G469" s="32" t="str">
        <f t="shared" ca="1" si="110"/>
        <v/>
      </c>
      <c r="H469" s="18" t="str">
        <f t="shared" si="111"/>
        <v/>
      </c>
      <c r="I469" s="20"/>
      <c r="J469" s="12">
        <v>466</v>
      </c>
      <c r="K469" s="15" t="str">
        <f t="shared" ca="1" si="105"/>
        <v/>
      </c>
      <c r="L469" s="90" t="str">
        <f t="shared" ca="1" si="106"/>
        <v/>
      </c>
      <c r="M469" s="43" t="str">
        <f t="shared" ca="1" si="107"/>
        <v/>
      </c>
      <c r="N469" s="18" t="str">
        <f t="shared" ca="1" si="108"/>
        <v/>
      </c>
      <c r="O469" s="20"/>
      <c r="Q469" s="39" t="str">
        <f t="shared" si="112"/>
        <v/>
      </c>
      <c r="R469" s="29" t="str">
        <f t="shared" si="113"/>
        <v/>
      </c>
      <c r="S469" s="36" t="str">
        <f t="shared" si="114"/>
        <v/>
      </c>
      <c r="T469" s="26" t="str">
        <f t="shared" si="115"/>
        <v/>
      </c>
      <c r="U469" s="39" t="str">
        <f ca="1">IF($G469="", "", COUNTIF($G$11:$G$1010, "&lt;"&amp;$G469)+1+COUNTIF($G$11:$G469, $G469)-1)</f>
        <v/>
      </c>
      <c r="X469" s="39" t="str">
        <f t="shared" ca="1" si="109"/>
        <v/>
      </c>
      <c r="Z469" s="29" t="str">
        <f>IF($R469="", "", DATE(YEAR(Calendar!$BA$5), MONTH($D469), DAY($D469)))</f>
        <v/>
      </c>
      <c r="AA469" s="36" t="str">
        <f t="shared" si="116"/>
        <v/>
      </c>
      <c r="AC469" s="39" t="str">
        <f>IF($Z469="", "", IF(COUNTIF($Z$11:$Z469, $Z469)&gt;5, "X", COUNTIF($Z$11:$Z469, $Z469)))</f>
        <v/>
      </c>
      <c r="AD469" s="39" t="str">
        <f t="shared" si="117"/>
        <v/>
      </c>
      <c r="AF469" s="29" t="str">
        <f t="shared" si="118"/>
        <v/>
      </c>
      <c r="AJ469" s="39" t="str">
        <f t="shared" si="119"/>
        <v/>
      </c>
    </row>
    <row r="470" spans="1:36" x14ac:dyDescent="0.25">
      <c r="A470" s="20"/>
      <c r="B470" s="251"/>
      <c r="C470" s="252"/>
      <c r="D470" s="253"/>
      <c r="E470" s="254"/>
      <c r="F470" s="20"/>
      <c r="G470" s="32" t="str">
        <f t="shared" ca="1" si="110"/>
        <v/>
      </c>
      <c r="H470" s="18" t="str">
        <f t="shared" si="111"/>
        <v/>
      </c>
      <c r="I470" s="20"/>
      <c r="J470" s="12">
        <v>467</v>
      </c>
      <c r="K470" s="15" t="str">
        <f t="shared" ca="1" si="105"/>
        <v/>
      </c>
      <c r="L470" s="90" t="str">
        <f t="shared" ca="1" si="106"/>
        <v/>
      </c>
      <c r="M470" s="43" t="str">
        <f t="shared" ca="1" si="107"/>
        <v/>
      </c>
      <c r="N470" s="18" t="str">
        <f t="shared" ca="1" si="108"/>
        <v/>
      </c>
      <c r="O470" s="20"/>
      <c r="Q470" s="39" t="str">
        <f t="shared" si="112"/>
        <v/>
      </c>
      <c r="R470" s="29" t="str">
        <f t="shared" si="113"/>
        <v/>
      </c>
      <c r="S470" s="36" t="str">
        <f t="shared" si="114"/>
        <v/>
      </c>
      <c r="T470" s="26" t="str">
        <f t="shared" si="115"/>
        <v/>
      </c>
      <c r="U470" s="39" t="str">
        <f ca="1">IF($G470="", "", COUNTIF($G$11:$G$1010, "&lt;"&amp;$G470)+1+COUNTIF($G$11:$G470, $G470)-1)</f>
        <v/>
      </c>
      <c r="X470" s="39" t="str">
        <f t="shared" ca="1" si="109"/>
        <v/>
      </c>
      <c r="Z470" s="29" t="str">
        <f>IF($R470="", "", DATE(YEAR(Calendar!$BA$5), MONTH($D470), DAY($D470)))</f>
        <v/>
      </c>
      <c r="AA470" s="36" t="str">
        <f t="shared" si="116"/>
        <v/>
      </c>
      <c r="AC470" s="39" t="str">
        <f>IF($Z470="", "", IF(COUNTIF($Z$11:$Z470, $Z470)&gt;5, "X", COUNTIF($Z$11:$Z470, $Z470)))</f>
        <v/>
      </c>
      <c r="AD470" s="39" t="str">
        <f t="shared" si="117"/>
        <v/>
      </c>
      <c r="AF470" s="29" t="str">
        <f t="shared" si="118"/>
        <v/>
      </c>
      <c r="AJ470" s="39" t="str">
        <f t="shared" si="119"/>
        <v/>
      </c>
    </row>
    <row r="471" spans="1:36" x14ac:dyDescent="0.25">
      <c r="A471" s="20"/>
      <c r="B471" s="251"/>
      <c r="C471" s="252"/>
      <c r="D471" s="253"/>
      <c r="E471" s="254"/>
      <c r="F471" s="20"/>
      <c r="G471" s="32" t="str">
        <f t="shared" ca="1" si="110"/>
        <v/>
      </c>
      <c r="H471" s="18" t="str">
        <f t="shared" si="111"/>
        <v/>
      </c>
      <c r="I471" s="20"/>
      <c r="J471" s="12">
        <v>468</v>
      </c>
      <c r="K471" s="15" t="str">
        <f t="shared" ca="1" si="105"/>
        <v/>
      </c>
      <c r="L471" s="90" t="str">
        <f t="shared" ca="1" si="106"/>
        <v/>
      </c>
      <c r="M471" s="43" t="str">
        <f t="shared" ca="1" si="107"/>
        <v/>
      </c>
      <c r="N471" s="18" t="str">
        <f t="shared" ca="1" si="108"/>
        <v/>
      </c>
      <c r="O471" s="20"/>
      <c r="Q471" s="39" t="str">
        <f t="shared" si="112"/>
        <v/>
      </c>
      <c r="R471" s="29" t="str">
        <f t="shared" si="113"/>
        <v/>
      </c>
      <c r="S471" s="36" t="str">
        <f t="shared" si="114"/>
        <v/>
      </c>
      <c r="T471" s="26" t="str">
        <f t="shared" si="115"/>
        <v/>
      </c>
      <c r="U471" s="39" t="str">
        <f ca="1">IF($G471="", "", COUNTIF($G$11:$G$1010, "&lt;"&amp;$G471)+1+COUNTIF($G$11:$G471, $G471)-1)</f>
        <v/>
      </c>
      <c r="X471" s="39" t="str">
        <f t="shared" ca="1" si="109"/>
        <v/>
      </c>
      <c r="Z471" s="29" t="str">
        <f>IF($R471="", "", DATE(YEAR(Calendar!$BA$5), MONTH($D471), DAY($D471)))</f>
        <v/>
      </c>
      <c r="AA471" s="36" t="str">
        <f t="shared" si="116"/>
        <v/>
      </c>
      <c r="AC471" s="39" t="str">
        <f>IF($Z471="", "", IF(COUNTIF($Z$11:$Z471, $Z471)&gt;5, "X", COUNTIF($Z$11:$Z471, $Z471)))</f>
        <v/>
      </c>
      <c r="AD471" s="39" t="str">
        <f t="shared" si="117"/>
        <v/>
      </c>
      <c r="AF471" s="29" t="str">
        <f t="shared" si="118"/>
        <v/>
      </c>
      <c r="AJ471" s="39" t="str">
        <f t="shared" si="119"/>
        <v/>
      </c>
    </row>
    <row r="472" spans="1:36" x14ac:dyDescent="0.25">
      <c r="A472" s="20"/>
      <c r="B472" s="251"/>
      <c r="C472" s="252"/>
      <c r="D472" s="253"/>
      <c r="E472" s="254"/>
      <c r="F472" s="20"/>
      <c r="G472" s="32" t="str">
        <f t="shared" ca="1" si="110"/>
        <v/>
      </c>
      <c r="H472" s="18" t="str">
        <f t="shared" si="111"/>
        <v/>
      </c>
      <c r="I472" s="20"/>
      <c r="J472" s="12">
        <v>469</v>
      </c>
      <c r="K472" s="15" t="str">
        <f t="shared" ca="1" si="105"/>
        <v/>
      </c>
      <c r="L472" s="90" t="str">
        <f t="shared" ca="1" si="106"/>
        <v/>
      </c>
      <c r="M472" s="43" t="str">
        <f t="shared" ca="1" si="107"/>
        <v/>
      </c>
      <c r="N472" s="18" t="str">
        <f t="shared" ca="1" si="108"/>
        <v/>
      </c>
      <c r="O472" s="20"/>
      <c r="Q472" s="39" t="str">
        <f t="shared" si="112"/>
        <v/>
      </c>
      <c r="R472" s="29" t="str">
        <f t="shared" si="113"/>
        <v/>
      </c>
      <c r="S472" s="36" t="str">
        <f t="shared" si="114"/>
        <v/>
      </c>
      <c r="T472" s="26" t="str">
        <f t="shared" si="115"/>
        <v/>
      </c>
      <c r="U472" s="39" t="str">
        <f ca="1">IF($G472="", "", COUNTIF($G$11:$G$1010, "&lt;"&amp;$G472)+1+COUNTIF($G$11:$G472, $G472)-1)</f>
        <v/>
      </c>
      <c r="X472" s="39" t="str">
        <f t="shared" ca="1" si="109"/>
        <v/>
      </c>
      <c r="Z472" s="29" t="str">
        <f>IF($R472="", "", DATE(YEAR(Calendar!$BA$5), MONTH($D472), DAY($D472)))</f>
        <v/>
      </c>
      <c r="AA472" s="36" t="str">
        <f t="shared" si="116"/>
        <v/>
      </c>
      <c r="AC472" s="39" t="str">
        <f>IF($Z472="", "", IF(COUNTIF($Z$11:$Z472, $Z472)&gt;5, "X", COUNTIF($Z$11:$Z472, $Z472)))</f>
        <v/>
      </c>
      <c r="AD472" s="39" t="str">
        <f t="shared" si="117"/>
        <v/>
      </c>
      <c r="AF472" s="29" t="str">
        <f t="shared" si="118"/>
        <v/>
      </c>
      <c r="AJ472" s="39" t="str">
        <f t="shared" si="119"/>
        <v/>
      </c>
    </row>
    <row r="473" spans="1:36" x14ac:dyDescent="0.25">
      <c r="A473" s="20"/>
      <c r="B473" s="251"/>
      <c r="C473" s="252"/>
      <c r="D473" s="253"/>
      <c r="E473" s="254"/>
      <c r="F473" s="20"/>
      <c r="G473" s="32" t="str">
        <f t="shared" ca="1" si="110"/>
        <v/>
      </c>
      <c r="H473" s="18" t="str">
        <f t="shared" si="111"/>
        <v/>
      </c>
      <c r="I473" s="20"/>
      <c r="J473" s="12">
        <v>470</v>
      </c>
      <c r="K473" s="15" t="str">
        <f t="shared" ca="1" si="105"/>
        <v/>
      </c>
      <c r="L473" s="90" t="str">
        <f t="shared" ca="1" si="106"/>
        <v/>
      </c>
      <c r="M473" s="43" t="str">
        <f t="shared" ca="1" si="107"/>
        <v/>
      </c>
      <c r="N473" s="18" t="str">
        <f t="shared" ca="1" si="108"/>
        <v/>
      </c>
      <c r="O473" s="20"/>
      <c r="Q473" s="39" t="str">
        <f t="shared" si="112"/>
        <v/>
      </c>
      <c r="R473" s="29" t="str">
        <f t="shared" si="113"/>
        <v/>
      </c>
      <c r="S473" s="36" t="str">
        <f t="shared" si="114"/>
        <v/>
      </c>
      <c r="T473" s="26" t="str">
        <f t="shared" si="115"/>
        <v/>
      </c>
      <c r="U473" s="39" t="str">
        <f ca="1">IF($G473="", "", COUNTIF($G$11:$G$1010, "&lt;"&amp;$G473)+1+COUNTIF($G$11:$G473, $G473)-1)</f>
        <v/>
      </c>
      <c r="X473" s="39" t="str">
        <f t="shared" ca="1" si="109"/>
        <v/>
      </c>
      <c r="Z473" s="29" t="str">
        <f>IF($R473="", "", DATE(YEAR(Calendar!$BA$5), MONTH($D473), DAY($D473)))</f>
        <v/>
      </c>
      <c r="AA473" s="36" t="str">
        <f t="shared" si="116"/>
        <v/>
      </c>
      <c r="AC473" s="39" t="str">
        <f>IF($Z473="", "", IF(COUNTIF($Z$11:$Z473, $Z473)&gt;5, "X", COUNTIF($Z$11:$Z473, $Z473)))</f>
        <v/>
      </c>
      <c r="AD473" s="39" t="str">
        <f t="shared" si="117"/>
        <v/>
      </c>
      <c r="AF473" s="29" t="str">
        <f t="shared" si="118"/>
        <v/>
      </c>
      <c r="AJ473" s="39" t="str">
        <f t="shared" si="119"/>
        <v/>
      </c>
    </row>
    <row r="474" spans="1:36" x14ac:dyDescent="0.25">
      <c r="A474" s="20"/>
      <c r="B474" s="251"/>
      <c r="C474" s="252"/>
      <c r="D474" s="253"/>
      <c r="E474" s="254"/>
      <c r="F474" s="20"/>
      <c r="G474" s="32" t="str">
        <f t="shared" ca="1" si="110"/>
        <v/>
      </c>
      <c r="H474" s="18" t="str">
        <f t="shared" si="111"/>
        <v/>
      </c>
      <c r="I474" s="20"/>
      <c r="J474" s="12">
        <v>471</v>
      </c>
      <c r="K474" s="15" t="str">
        <f t="shared" ca="1" si="105"/>
        <v/>
      </c>
      <c r="L474" s="90" t="str">
        <f t="shared" ca="1" si="106"/>
        <v/>
      </c>
      <c r="M474" s="43" t="str">
        <f t="shared" ca="1" si="107"/>
        <v/>
      </c>
      <c r="N474" s="18" t="str">
        <f t="shared" ca="1" si="108"/>
        <v/>
      </c>
      <c r="O474" s="20"/>
      <c r="Q474" s="39" t="str">
        <f t="shared" si="112"/>
        <v/>
      </c>
      <c r="R474" s="29" t="str">
        <f t="shared" si="113"/>
        <v/>
      </c>
      <c r="S474" s="36" t="str">
        <f t="shared" si="114"/>
        <v/>
      </c>
      <c r="T474" s="26" t="str">
        <f t="shared" si="115"/>
        <v/>
      </c>
      <c r="U474" s="39" t="str">
        <f ca="1">IF($G474="", "", COUNTIF($G$11:$G$1010, "&lt;"&amp;$G474)+1+COUNTIF($G$11:$G474, $G474)-1)</f>
        <v/>
      </c>
      <c r="X474" s="39" t="str">
        <f t="shared" ca="1" si="109"/>
        <v/>
      </c>
      <c r="Z474" s="29" t="str">
        <f>IF($R474="", "", DATE(YEAR(Calendar!$BA$5), MONTH($D474), DAY($D474)))</f>
        <v/>
      </c>
      <c r="AA474" s="36" t="str">
        <f t="shared" si="116"/>
        <v/>
      </c>
      <c r="AC474" s="39" t="str">
        <f>IF($Z474="", "", IF(COUNTIF($Z$11:$Z474, $Z474)&gt;5, "X", COUNTIF($Z$11:$Z474, $Z474)))</f>
        <v/>
      </c>
      <c r="AD474" s="39" t="str">
        <f t="shared" si="117"/>
        <v/>
      </c>
      <c r="AF474" s="29" t="str">
        <f t="shared" si="118"/>
        <v/>
      </c>
      <c r="AJ474" s="39" t="str">
        <f t="shared" si="119"/>
        <v/>
      </c>
    </row>
    <row r="475" spans="1:36" x14ac:dyDescent="0.25">
      <c r="A475" s="20"/>
      <c r="B475" s="251"/>
      <c r="C475" s="252"/>
      <c r="D475" s="253"/>
      <c r="E475" s="254"/>
      <c r="F475" s="20"/>
      <c r="G475" s="32" t="str">
        <f t="shared" ca="1" si="110"/>
        <v/>
      </c>
      <c r="H475" s="18" t="str">
        <f t="shared" si="111"/>
        <v/>
      </c>
      <c r="I475" s="20"/>
      <c r="J475" s="12">
        <v>472</v>
      </c>
      <c r="K475" s="15" t="str">
        <f t="shared" ca="1" si="105"/>
        <v/>
      </c>
      <c r="L475" s="90" t="str">
        <f t="shared" ca="1" si="106"/>
        <v/>
      </c>
      <c r="M475" s="43" t="str">
        <f t="shared" ca="1" si="107"/>
        <v/>
      </c>
      <c r="N475" s="18" t="str">
        <f t="shared" ca="1" si="108"/>
        <v/>
      </c>
      <c r="O475" s="20"/>
      <c r="Q475" s="39" t="str">
        <f t="shared" si="112"/>
        <v/>
      </c>
      <c r="R475" s="29" t="str">
        <f t="shared" si="113"/>
        <v/>
      </c>
      <c r="S475" s="36" t="str">
        <f t="shared" si="114"/>
        <v/>
      </c>
      <c r="T475" s="26" t="str">
        <f t="shared" si="115"/>
        <v/>
      </c>
      <c r="U475" s="39" t="str">
        <f ca="1">IF($G475="", "", COUNTIF($G$11:$G$1010, "&lt;"&amp;$G475)+1+COUNTIF($G$11:$G475, $G475)-1)</f>
        <v/>
      </c>
      <c r="X475" s="39" t="str">
        <f t="shared" ca="1" si="109"/>
        <v/>
      </c>
      <c r="Z475" s="29" t="str">
        <f>IF($R475="", "", DATE(YEAR(Calendar!$BA$5), MONTH($D475), DAY($D475)))</f>
        <v/>
      </c>
      <c r="AA475" s="36" t="str">
        <f t="shared" si="116"/>
        <v/>
      </c>
      <c r="AC475" s="39" t="str">
        <f>IF($Z475="", "", IF(COUNTIF($Z$11:$Z475, $Z475)&gt;5, "X", COUNTIF($Z$11:$Z475, $Z475)))</f>
        <v/>
      </c>
      <c r="AD475" s="39" t="str">
        <f t="shared" si="117"/>
        <v/>
      </c>
      <c r="AF475" s="29" t="str">
        <f t="shared" si="118"/>
        <v/>
      </c>
      <c r="AJ475" s="39" t="str">
        <f t="shared" si="119"/>
        <v/>
      </c>
    </row>
    <row r="476" spans="1:36" x14ac:dyDescent="0.25">
      <c r="A476" s="20"/>
      <c r="B476" s="251"/>
      <c r="C476" s="252"/>
      <c r="D476" s="253"/>
      <c r="E476" s="254"/>
      <c r="F476" s="20"/>
      <c r="G476" s="32" t="str">
        <f t="shared" ca="1" si="110"/>
        <v/>
      </c>
      <c r="H476" s="18" t="str">
        <f t="shared" si="111"/>
        <v/>
      </c>
      <c r="I476" s="20"/>
      <c r="J476" s="12">
        <v>473</v>
      </c>
      <c r="K476" s="15" t="str">
        <f t="shared" ca="1" si="105"/>
        <v/>
      </c>
      <c r="L476" s="90" t="str">
        <f t="shared" ca="1" si="106"/>
        <v/>
      </c>
      <c r="M476" s="43" t="str">
        <f t="shared" ca="1" si="107"/>
        <v/>
      </c>
      <c r="N476" s="18" t="str">
        <f t="shared" ca="1" si="108"/>
        <v/>
      </c>
      <c r="O476" s="20"/>
      <c r="Q476" s="39" t="str">
        <f t="shared" si="112"/>
        <v/>
      </c>
      <c r="R476" s="29" t="str">
        <f t="shared" si="113"/>
        <v/>
      </c>
      <c r="S476" s="36" t="str">
        <f t="shared" si="114"/>
        <v/>
      </c>
      <c r="T476" s="26" t="str">
        <f t="shared" si="115"/>
        <v/>
      </c>
      <c r="U476" s="39" t="str">
        <f ca="1">IF($G476="", "", COUNTIF($G$11:$G$1010, "&lt;"&amp;$G476)+1+COUNTIF($G$11:$G476, $G476)-1)</f>
        <v/>
      </c>
      <c r="X476" s="39" t="str">
        <f t="shared" ca="1" si="109"/>
        <v/>
      </c>
      <c r="Z476" s="29" t="str">
        <f>IF($R476="", "", DATE(YEAR(Calendar!$BA$5), MONTH($D476), DAY($D476)))</f>
        <v/>
      </c>
      <c r="AA476" s="36" t="str">
        <f t="shared" si="116"/>
        <v/>
      </c>
      <c r="AC476" s="39" t="str">
        <f>IF($Z476="", "", IF(COUNTIF($Z$11:$Z476, $Z476)&gt;5, "X", COUNTIF($Z$11:$Z476, $Z476)))</f>
        <v/>
      </c>
      <c r="AD476" s="39" t="str">
        <f t="shared" si="117"/>
        <v/>
      </c>
      <c r="AF476" s="29" t="str">
        <f t="shared" si="118"/>
        <v/>
      </c>
      <c r="AJ476" s="39" t="str">
        <f t="shared" si="119"/>
        <v/>
      </c>
    </row>
    <row r="477" spans="1:36" x14ac:dyDescent="0.25">
      <c r="A477" s="20"/>
      <c r="B477" s="251"/>
      <c r="C477" s="252"/>
      <c r="D477" s="253"/>
      <c r="E477" s="254"/>
      <c r="F477" s="20"/>
      <c r="G477" s="32" t="str">
        <f t="shared" ca="1" si="110"/>
        <v/>
      </c>
      <c r="H477" s="18" t="str">
        <f t="shared" si="111"/>
        <v/>
      </c>
      <c r="I477" s="20"/>
      <c r="J477" s="12">
        <v>474</v>
      </c>
      <c r="K477" s="15" t="str">
        <f t="shared" ca="1" si="105"/>
        <v/>
      </c>
      <c r="L477" s="90" t="str">
        <f t="shared" ca="1" si="106"/>
        <v/>
      </c>
      <c r="M477" s="43" t="str">
        <f t="shared" ca="1" si="107"/>
        <v/>
      </c>
      <c r="N477" s="18" t="str">
        <f t="shared" ca="1" si="108"/>
        <v/>
      </c>
      <c r="O477" s="20"/>
      <c r="Q477" s="39" t="str">
        <f t="shared" si="112"/>
        <v/>
      </c>
      <c r="R477" s="29" t="str">
        <f t="shared" si="113"/>
        <v/>
      </c>
      <c r="S477" s="36" t="str">
        <f t="shared" si="114"/>
        <v/>
      </c>
      <c r="T477" s="26" t="str">
        <f t="shared" si="115"/>
        <v/>
      </c>
      <c r="U477" s="39" t="str">
        <f ca="1">IF($G477="", "", COUNTIF($G$11:$G$1010, "&lt;"&amp;$G477)+1+COUNTIF($G$11:$G477, $G477)-1)</f>
        <v/>
      </c>
      <c r="X477" s="39" t="str">
        <f t="shared" ca="1" si="109"/>
        <v/>
      </c>
      <c r="Z477" s="29" t="str">
        <f>IF($R477="", "", DATE(YEAR(Calendar!$BA$5), MONTH($D477), DAY($D477)))</f>
        <v/>
      </c>
      <c r="AA477" s="36" t="str">
        <f t="shared" si="116"/>
        <v/>
      </c>
      <c r="AC477" s="39" t="str">
        <f>IF($Z477="", "", IF(COUNTIF($Z$11:$Z477, $Z477)&gt;5, "X", COUNTIF($Z$11:$Z477, $Z477)))</f>
        <v/>
      </c>
      <c r="AD477" s="39" t="str">
        <f t="shared" si="117"/>
        <v/>
      </c>
      <c r="AF477" s="29" t="str">
        <f t="shared" si="118"/>
        <v/>
      </c>
      <c r="AJ477" s="39" t="str">
        <f t="shared" si="119"/>
        <v/>
      </c>
    </row>
    <row r="478" spans="1:36" x14ac:dyDescent="0.25">
      <c r="A478" s="20"/>
      <c r="B478" s="251"/>
      <c r="C478" s="252"/>
      <c r="D478" s="253"/>
      <c r="E478" s="254"/>
      <c r="F478" s="20"/>
      <c r="G478" s="32" t="str">
        <f t="shared" ca="1" si="110"/>
        <v/>
      </c>
      <c r="H478" s="18" t="str">
        <f t="shared" si="111"/>
        <v/>
      </c>
      <c r="I478" s="20"/>
      <c r="J478" s="12">
        <v>475</v>
      </c>
      <c r="K478" s="15" t="str">
        <f t="shared" ca="1" si="105"/>
        <v/>
      </c>
      <c r="L478" s="90" t="str">
        <f t="shared" ca="1" si="106"/>
        <v/>
      </c>
      <c r="M478" s="43" t="str">
        <f t="shared" ca="1" si="107"/>
        <v/>
      </c>
      <c r="N478" s="18" t="str">
        <f t="shared" ca="1" si="108"/>
        <v/>
      </c>
      <c r="O478" s="20"/>
      <c r="Q478" s="39" t="str">
        <f t="shared" si="112"/>
        <v/>
      </c>
      <c r="R478" s="29" t="str">
        <f t="shared" si="113"/>
        <v/>
      </c>
      <c r="S478" s="36" t="str">
        <f t="shared" si="114"/>
        <v/>
      </c>
      <c r="T478" s="26" t="str">
        <f t="shared" si="115"/>
        <v/>
      </c>
      <c r="U478" s="39" t="str">
        <f ca="1">IF($G478="", "", COUNTIF($G$11:$G$1010, "&lt;"&amp;$G478)+1+COUNTIF($G$11:$G478, $G478)-1)</f>
        <v/>
      </c>
      <c r="X478" s="39" t="str">
        <f t="shared" ca="1" si="109"/>
        <v/>
      </c>
      <c r="Z478" s="29" t="str">
        <f>IF($R478="", "", DATE(YEAR(Calendar!$BA$5), MONTH($D478), DAY($D478)))</f>
        <v/>
      </c>
      <c r="AA478" s="36" t="str">
        <f t="shared" si="116"/>
        <v/>
      </c>
      <c r="AC478" s="39" t="str">
        <f>IF($Z478="", "", IF(COUNTIF($Z$11:$Z478, $Z478)&gt;5, "X", COUNTIF($Z$11:$Z478, $Z478)))</f>
        <v/>
      </c>
      <c r="AD478" s="39" t="str">
        <f t="shared" si="117"/>
        <v/>
      </c>
      <c r="AF478" s="29" t="str">
        <f t="shared" si="118"/>
        <v/>
      </c>
      <c r="AJ478" s="39" t="str">
        <f t="shared" si="119"/>
        <v/>
      </c>
    </row>
    <row r="479" spans="1:36" x14ac:dyDescent="0.25">
      <c r="A479" s="20"/>
      <c r="B479" s="251"/>
      <c r="C479" s="252"/>
      <c r="D479" s="253"/>
      <c r="E479" s="254"/>
      <c r="F479" s="20"/>
      <c r="G479" s="32" t="str">
        <f t="shared" ca="1" si="110"/>
        <v/>
      </c>
      <c r="H479" s="18" t="str">
        <f t="shared" si="111"/>
        <v/>
      </c>
      <c r="I479" s="20"/>
      <c r="J479" s="12">
        <v>476</v>
      </c>
      <c r="K479" s="15" t="str">
        <f t="shared" ca="1" si="105"/>
        <v/>
      </c>
      <c r="L479" s="90" t="str">
        <f t="shared" ca="1" si="106"/>
        <v/>
      </c>
      <c r="M479" s="43" t="str">
        <f t="shared" ca="1" si="107"/>
        <v/>
      </c>
      <c r="N479" s="18" t="str">
        <f t="shared" ca="1" si="108"/>
        <v/>
      </c>
      <c r="O479" s="20"/>
      <c r="Q479" s="39" t="str">
        <f t="shared" si="112"/>
        <v/>
      </c>
      <c r="R479" s="29" t="str">
        <f t="shared" si="113"/>
        <v/>
      </c>
      <c r="S479" s="36" t="str">
        <f t="shared" si="114"/>
        <v/>
      </c>
      <c r="T479" s="26" t="str">
        <f t="shared" si="115"/>
        <v/>
      </c>
      <c r="U479" s="39" t="str">
        <f ca="1">IF($G479="", "", COUNTIF($G$11:$G$1010, "&lt;"&amp;$G479)+1+COUNTIF($G$11:$G479, $G479)-1)</f>
        <v/>
      </c>
      <c r="X479" s="39" t="str">
        <f t="shared" ca="1" si="109"/>
        <v/>
      </c>
      <c r="Z479" s="29" t="str">
        <f>IF($R479="", "", DATE(YEAR(Calendar!$BA$5), MONTH($D479), DAY($D479)))</f>
        <v/>
      </c>
      <c r="AA479" s="36" t="str">
        <f t="shared" si="116"/>
        <v/>
      </c>
      <c r="AC479" s="39" t="str">
        <f>IF($Z479="", "", IF(COUNTIF($Z$11:$Z479, $Z479)&gt;5, "X", COUNTIF($Z$11:$Z479, $Z479)))</f>
        <v/>
      </c>
      <c r="AD479" s="39" t="str">
        <f t="shared" si="117"/>
        <v/>
      </c>
      <c r="AF479" s="29" t="str">
        <f t="shared" si="118"/>
        <v/>
      </c>
      <c r="AJ479" s="39" t="str">
        <f t="shared" si="119"/>
        <v/>
      </c>
    </row>
    <row r="480" spans="1:36" x14ac:dyDescent="0.25">
      <c r="A480" s="20"/>
      <c r="B480" s="251"/>
      <c r="C480" s="252"/>
      <c r="D480" s="253"/>
      <c r="E480" s="254"/>
      <c r="F480" s="20"/>
      <c r="G480" s="32" t="str">
        <f t="shared" ca="1" si="110"/>
        <v/>
      </c>
      <c r="H480" s="18" t="str">
        <f t="shared" si="111"/>
        <v/>
      </c>
      <c r="I480" s="20"/>
      <c r="J480" s="12">
        <v>477</v>
      </c>
      <c r="K480" s="15" t="str">
        <f t="shared" ca="1" si="105"/>
        <v/>
      </c>
      <c r="L480" s="90" t="str">
        <f t="shared" ca="1" si="106"/>
        <v/>
      </c>
      <c r="M480" s="43" t="str">
        <f t="shared" ca="1" si="107"/>
        <v/>
      </c>
      <c r="N480" s="18" t="str">
        <f t="shared" ca="1" si="108"/>
        <v/>
      </c>
      <c r="O480" s="20"/>
      <c r="Q480" s="39" t="str">
        <f t="shared" si="112"/>
        <v/>
      </c>
      <c r="R480" s="29" t="str">
        <f t="shared" si="113"/>
        <v/>
      </c>
      <c r="S480" s="36" t="str">
        <f t="shared" si="114"/>
        <v/>
      </c>
      <c r="T480" s="26" t="str">
        <f t="shared" si="115"/>
        <v/>
      </c>
      <c r="U480" s="39" t="str">
        <f ca="1">IF($G480="", "", COUNTIF($G$11:$G$1010, "&lt;"&amp;$G480)+1+COUNTIF($G$11:$G480, $G480)-1)</f>
        <v/>
      </c>
      <c r="X480" s="39" t="str">
        <f t="shared" ca="1" si="109"/>
        <v/>
      </c>
      <c r="Z480" s="29" t="str">
        <f>IF($R480="", "", DATE(YEAR(Calendar!$BA$5), MONTH($D480), DAY($D480)))</f>
        <v/>
      </c>
      <c r="AA480" s="36" t="str">
        <f t="shared" si="116"/>
        <v/>
      </c>
      <c r="AC480" s="39" t="str">
        <f>IF($Z480="", "", IF(COUNTIF($Z$11:$Z480, $Z480)&gt;5, "X", COUNTIF($Z$11:$Z480, $Z480)))</f>
        <v/>
      </c>
      <c r="AD480" s="39" t="str">
        <f t="shared" si="117"/>
        <v/>
      </c>
      <c r="AF480" s="29" t="str">
        <f t="shared" si="118"/>
        <v/>
      </c>
      <c r="AJ480" s="39" t="str">
        <f t="shared" si="119"/>
        <v/>
      </c>
    </row>
    <row r="481" spans="1:36" x14ac:dyDescent="0.25">
      <c r="A481" s="20"/>
      <c r="B481" s="251"/>
      <c r="C481" s="252"/>
      <c r="D481" s="253"/>
      <c r="E481" s="254"/>
      <c r="F481" s="20"/>
      <c r="G481" s="32" t="str">
        <f t="shared" ca="1" si="110"/>
        <v/>
      </c>
      <c r="H481" s="18" t="str">
        <f t="shared" si="111"/>
        <v/>
      </c>
      <c r="I481" s="20"/>
      <c r="J481" s="12">
        <v>478</v>
      </c>
      <c r="K481" s="15" t="str">
        <f t="shared" ca="1" si="105"/>
        <v/>
      </c>
      <c r="L481" s="90" t="str">
        <f t="shared" ca="1" si="106"/>
        <v/>
      </c>
      <c r="M481" s="43" t="str">
        <f t="shared" ca="1" si="107"/>
        <v/>
      </c>
      <c r="N481" s="18" t="str">
        <f t="shared" ca="1" si="108"/>
        <v/>
      </c>
      <c r="O481" s="20"/>
      <c r="Q481" s="39" t="str">
        <f t="shared" si="112"/>
        <v/>
      </c>
      <c r="R481" s="29" t="str">
        <f t="shared" si="113"/>
        <v/>
      </c>
      <c r="S481" s="36" t="str">
        <f t="shared" si="114"/>
        <v/>
      </c>
      <c r="T481" s="26" t="str">
        <f t="shared" si="115"/>
        <v/>
      </c>
      <c r="U481" s="39" t="str">
        <f ca="1">IF($G481="", "", COUNTIF($G$11:$G$1010, "&lt;"&amp;$G481)+1+COUNTIF($G$11:$G481, $G481)-1)</f>
        <v/>
      </c>
      <c r="X481" s="39" t="str">
        <f t="shared" ca="1" si="109"/>
        <v/>
      </c>
      <c r="Z481" s="29" t="str">
        <f>IF($R481="", "", DATE(YEAR(Calendar!$BA$5), MONTH($D481), DAY($D481)))</f>
        <v/>
      </c>
      <c r="AA481" s="36" t="str">
        <f t="shared" si="116"/>
        <v/>
      </c>
      <c r="AC481" s="39" t="str">
        <f>IF($Z481="", "", IF(COUNTIF($Z$11:$Z481, $Z481)&gt;5, "X", COUNTIF($Z$11:$Z481, $Z481)))</f>
        <v/>
      </c>
      <c r="AD481" s="39" t="str">
        <f t="shared" si="117"/>
        <v/>
      </c>
      <c r="AF481" s="29" t="str">
        <f t="shared" si="118"/>
        <v/>
      </c>
      <c r="AJ481" s="39" t="str">
        <f t="shared" si="119"/>
        <v/>
      </c>
    </row>
    <row r="482" spans="1:36" x14ac:dyDescent="0.25">
      <c r="A482" s="20"/>
      <c r="B482" s="251"/>
      <c r="C482" s="252"/>
      <c r="D482" s="253"/>
      <c r="E482" s="254"/>
      <c r="F482" s="20"/>
      <c r="G482" s="32" t="str">
        <f t="shared" ca="1" si="110"/>
        <v/>
      </c>
      <c r="H482" s="18" t="str">
        <f t="shared" si="111"/>
        <v/>
      </c>
      <c r="I482" s="20"/>
      <c r="J482" s="12">
        <v>479</v>
      </c>
      <c r="K482" s="15" t="str">
        <f t="shared" ca="1" si="105"/>
        <v/>
      </c>
      <c r="L482" s="90" t="str">
        <f t="shared" ca="1" si="106"/>
        <v/>
      </c>
      <c r="M482" s="43" t="str">
        <f t="shared" ca="1" si="107"/>
        <v/>
      </c>
      <c r="N482" s="18" t="str">
        <f t="shared" ca="1" si="108"/>
        <v/>
      </c>
      <c r="O482" s="20"/>
      <c r="Q482" s="39" t="str">
        <f t="shared" si="112"/>
        <v/>
      </c>
      <c r="R482" s="29" t="str">
        <f t="shared" si="113"/>
        <v/>
      </c>
      <c r="S482" s="36" t="str">
        <f t="shared" si="114"/>
        <v/>
      </c>
      <c r="T482" s="26" t="str">
        <f t="shared" si="115"/>
        <v/>
      </c>
      <c r="U482" s="39" t="str">
        <f ca="1">IF($G482="", "", COUNTIF($G$11:$G$1010, "&lt;"&amp;$G482)+1+COUNTIF($G$11:$G482, $G482)-1)</f>
        <v/>
      </c>
      <c r="X482" s="39" t="str">
        <f t="shared" ca="1" si="109"/>
        <v/>
      </c>
      <c r="Z482" s="29" t="str">
        <f>IF($R482="", "", DATE(YEAR(Calendar!$BA$5), MONTH($D482), DAY($D482)))</f>
        <v/>
      </c>
      <c r="AA482" s="36" t="str">
        <f t="shared" si="116"/>
        <v/>
      </c>
      <c r="AC482" s="39" t="str">
        <f>IF($Z482="", "", IF(COUNTIF($Z$11:$Z482, $Z482)&gt;5, "X", COUNTIF($Z$11:$Z482, $Z482)))</f>
        <v/>
      </c>
      <c r="AD482" s="39" t="str">
        <f t="shared" si="117"/>
        <v/>
      </c>
      <c r="AF482" s="29" t="str">
        <f t="shared" si="118"/>
        <v/>
      </c>
      <c r="AJ482" s="39" t="str">
        <f t="shared" si="119"/>
        <v/>
      </c>
    </row>
    <row r="483" spans="1:36" x14ac:dyDescent="0.25">
      <c r="A483" s="20"/>
      <c r="B483" s="251"/>
      <c r="C483" s="252"/>
      <c r="D483" s="253"/>
      <c r="E483" s="254"/>
      <c r="F483" s="20"/>
      <c r="G483" s="32" t="str">
        <f t="shared" ca="1" si="110"/>
        <v/>
      </c>
      <c r="H483" s="18" t="str">
        <f t="shared" si="111"/>
        <v/>
      </c>
      <c r="I483" s="20"/>
      <c r="J483" s="12">
        <v>480</v>
      </c>
      <c r="K483" s="15" t="str">
        <f t="shared" ca="1" si="105"/>
        <v/>
      </c>
      <c r="L483" s="90" t="str">
        <f t="shared" ca="1" si="106"/>
        <v/>
      </c>
      <c r="M483" s="43" t="str">
        <f t="shared" ca="1" si="107"/>
        <v/>
      </c>
      <c r="N483" s="18" t="str">
        <f t="shared" ca="1" si="108"/>
        <v/>
      </c>
      <c r="O483" s="20"/>
      <c r="Q483" s="39" t="str">
        <f t="shared" si="112"/>
        <v/>
      </c>
      <c r="R483" s="29" t="str">
        <f t="shared" si="113"/>
        <v/>
      </c>
      <c r="S483" s="36" t="str">
        <f t="shared" si="114"/>
        <v/>
      </c>
      <c r="T483" s="26" t="str">
        <f t="shared" si="115"/>
        <v/>
      </c>
      <c r="U483" s="39" t="str">
        <f ca="1">IF($G483="", "", COUNTIF($G$11:$G$1010, "&lt;"&amp;$G483)+1+COUNTIF($G$11:$G483, $G483)-1)</f>
        <v/>
      </c>
      <c r="X483" s="39" t="str">
        <f t="shared" ca="1" si="109"/>
        <v/>
      </c>
      <c r="Z483" s="29" t="str">
        <f>IF($R483="", "", DATE(YEAR(Calendar!$BA$5), MONTH($D483), DAY($D483)))</f>
        <v/>
      </c>
      <c r="AA483" s="36" t="str">
        <f t="shared" si="116"/>
        <v/>
      </c>
      <c r="AC483" s="39" t="str">
        <f>IF($Z483="", "", IF(COUNTIF($Z$11:$Z483, $Z483)&gt;5, "X", COUNTIF($Z$11:$Z483, $Z483)))</f>
        <v/>
      </c>
      <c r="AD483" s="39" t="str">
        <f t="shared" si="117"/>
        <v/>
      </c>
      <c r="AF483" s="29" t="str">
        <f t="shared" si="118"/>
        <v/>
      </c>
      <c r="AJ483" s="39" t="str">
        <f t="shared" si="119"/>
        <v/>
      </c>
    </row>
    <row r="484" spans="1:36" x14ac:dyDescent="0.25">
      <c r="A484" s="20"/>
      <c r="B484" s="251"/>
      <c r="C484" s="252"/>
      <c r="D484" s="253"/>
      <c r="E484" s="254"/>
      <c r="F484" s="20"/>
      <c r="G484" s="32" t="str">
        <f t="shared" ca="1" si="110"/>
        <v/>
      </c>
      <c r="H484" s="18" t="str">
        <f t="shared" si="111"/>
        <v/>
      </c>
      <c r="I484" s="20"/>
      <c r="J484" s="12">
        <v>481</v>
      </c>
      <c r="K484" s="15" t="str">
        <f t="shared" ca="1" si="105"/>
        <v/>
      </c>
      <c r="L484" s="90" t="str">
        <f t="shared" ca="1" si="106"/>
        <v/>
      </c>
      <c r="M484" s="43" t="str">
        <f t="shared" ca="1" si="107"/>
        <v/>
      </c>
      <c r="N484" s="18" t="str">
        <f t="shared" ca="1" si="108"/>
        <v/>
      </c>
      <c r="O484" s="20"/>
      <c r="Q484" s="39" t="str">
        <f t="shared" si="112"/>
        <v/>
      </c>
      <c r="R484" s="29" t="str">
        <f t="shared" si="113"/>
        <v/>
      </c>
      <c r="S484" s="36" t="str">
        <f t="shared" si="114"/>
        <v/>
      </c>
      <c r="T484" s="26" t="str">
        <f t="shared" si="115"/>
        <v/>
      </c>
      <c r="U484" s="39" t="str">
        <f ca="1">IF($G484="", "", COUNTIF($G$11:$G$1010, "&lt;"&amp;$G484)+1+COUNTIF($G$11:$G484, $G484)-1)</f>
        <v/>
      </c>
      <c r="X484" s="39" t="str">
        <f t="shared" ca="1" si="109"/>
        <v/>
      </c>
      <c r="Z484" s="29" t="str">
        <f>IF($R484="", "", DATE(YEAR(Calendar!$BA$5), MONTH($D484), DAY($D484)))</f>
        <v/>
      </c>
      <c r="AA484" s="36" t="str">
        <f t="shared" si="116"/>
        <v/>
      </c>
      <c r="AC484" s="39" t="str">
        <f>IF($Z484="", "", IF(COUNTIF($Z$11:$Z484, $Z484)&gt;5, "X", COUNTIF($Z$11:$Z484, $Z484)))</f>
        <v/>
      </c>
      <c r="AD484" s="39" t="str">
        <f t="shared" si="117"/>
        <v/>
      </c>
      <c r="AF484" s="29" t="str">
        <f t="shared" si="118"/>
        <v/>
      </c>
      <c r="AJ484" s="39" t="str">
        <f t="shared" si="119"/>
        <v/>
      </c>
    </row>
    <row r="485" spans="1:36" x14ac:dyDescent="0.25">
      <c r="A485" s="20"/>
      <c r="B485" s="251"/>
      <c r="C485" s="252"/>
      <c r="D485" s="253"/>
      <c r="E485" s="254"/>
      <c r="F485" s="20"/>
      <c r="G485" s="32" t="str">
        <f t="shared" ca="1" si="110"/>
        <v/>
      </c>
      <c r="H485" s="18" t="str">
        <f t="shared" si="111"/>
        <v/>
      </c>
      <c r="I485" s="20"/>
      <c r="J485" s="12">
        <v>482</v>
      </c>
      <c r="K485" s="15" t="str">
        <f t="shared" ca="1" si="105"/>
        <v/>
      </c>
      <c r="L485" s="90" t="str">
        <f t="shared" ca="1" si="106"/>
        <v/>
      </c>
      <c r="M485" s="43" t="str">
        <f t="shared" ca="1" si="107"/>
        <v/>
      </c>
      <c r="N485" s="18" t="str">
        <f t="shared" ca="1" si="108"/>
        <v/>
      </c>
      <c r="O485" s="20"/>
      <c r="Q485" s="39" t="str">
        <f t="shared" si="112"/>
        <v/>
      </c>
      <c r="R485" s="29" t="str">
        <f t="shared" si="113"/>
        <v/>
      </c>
      <c r="S485" s="36" t="str">
        <f t="shared" si="114"/>
        <v/>
      </c>
      <c r="T485" s="26" t="str">
        <f t="shared" si="115"/>
        <v/>
      </c>
      <c r="U485" s="39" t="str">
        <f ca="1">IF($G485="", "", COUNTIF($G$11:$G$1010, "&lt;"&amp;$G485)+1+COUNTIF($G$11:$G485, $G485)-1)</f>
        <v/>
      </c>
      <c r="X485" s="39" t="str">
        <f t="shared" ca="1" si="109"/>
        <v/>
      </c>
      <c r="Z485" s="29" t="str">
        <f>IF($R485="", "", DATE(YEAR(Calendar!$BA$5), MONTH($D485), DAY($D485)))</f>
        <v/>
      </c>
      <c r="AA485" s="36" t="str">
        <f t="shared" si="116"/>
        <v/>
      </c>
      <c r="AC485" s="39" t="str">
        <f>IF($Z485="", "", IF(COUNTIF($Z$11:$Z485, $Z485)&gt;5, "X", COUNTIF($Z$11:$Z485, $Z485)))</f>
        <v/>
      </c>
      <c r="AD485" s="39" t="str">
        <f t="shared" si="117"/>
        <v/>
      </c>
      <c r="AF485" s="29" t="str">
        <f t="shared" si="118"/>
        <v/>
      </c>
      <c r="AJ485" s="39" t="str">
        <f t="shared" si="119"/>
        <v/>
      </c>
    </row>
    <row r="486" spans="1:36" x14ac:dyDescent="0.25">
      <c r="A486" s="20"/>
      <c r="B486" s="251"/>
      <c r="C486" s="252"/>
      <c r="D486" s="253"/>
      <c r="E486" s="254"/>
      <c r="F486" s="20"/>
      <c r="G486" s="32" t="str">
        <f t="shared" ca="1" si="110"/>
        <v/>
      </c>
      <c r="H486" s="18" t="str">
        <f t="shared" si="111"/>
        <v/>
      </c>
      <c r="I486" s="20"/>
      <c r="J486" s="12">
        <v>483</v>
      </c>
      <c r="K486" s="15" t="str">
        <f t="shared" ca="1" si="105"/>
        <v/>
      </c>
      <c r="L486" s="90" t="str">
        <f t="shared" ca="1" si="106"/>
        <v/>
      </c>
      <c r="M486" s="43" t="str">
        <f t="shared" ca="1" si="107"/>
        <v/>
      </c>
      <c r="N486" s="18" t="str">
        <f t="shared" ca="1" si="108"/>
        <v/>
      </c>
      <c r="O486" s="20"/>
      <c r="Q486" s="39" t="str">
        <f t="shared" si="112"/>
        <v/>
      </c>
      <c r="R486" s="29" t="str">
        <f t="shared" si="113"/>
        <v/>
      </c>
      <c r="S486" s="36" t="str">
        <f t="shared" si="114"/>
        <v/>
      </c>
      <c r="T486" s="26" t="str">
        <f t="shared" si="115"/>
        <v/>
      </c>
      <c r="U486" s="39" t="str">
        <f ca="1">IF($G486="", "", COUNTIF($G$11:$G$1010, "&lt;"&amp;$G486)+1+COUNTIF($G$11:$G486, $G486)-1)</f>
        <v/>
      </c>
      <c r="X486" s="39" t="str">
        <f t="shared" ca="1" si="109"/>
        <v/>
      </c>
      <c r="Z486" s="29" t="str">
        <f>IF($R486="", "", DATE(YEAR(Calendar!$BA$5), MONTH($D486), DAY($D486)))</f>
        <v/>
      </c>
      <c r="AA486" s="36" t="str">
        <f t="shared" si="116"/>
        <v/>
      </c>
      <c r="AC486" s="39" t="str">
        <f>IF($Z486="", "", IF(COUNTIF($Z$11:$Z486, $Z486)&gt;5, "X", COUNTIF($Z$11:$Z486, $Z486)))</f>
        <v/>
      </c>
      <c r="AD486" s="39" t="str">
        <f t="shared" si="117"/>
        <v/>
      </c>
      <c r="AF486" s="29" t="str">
        <f t="shared" si="118"/>
        <v/>
      </c>
      <c r="AJ486" s="39" t="str">
        <f t="shared" si="119"/>
        <v/>
      </c>
    </row>
    <row r="487" spans="1:36" x14ac:dyDescent="0.25">
      <c r="A487" s="20"/>
      <c r="B487" s="251"/>
      <c r="C487" s="252"/>
      <c r="D487" s="253"/>
      <c r="E487" s="254"/>
      <c r="F487" s="20"/>
      <c r="G487" s="32" t="str">
        <f t="shared" ca="1" si="110"/>
        <v/>
      </c>
      <c r="H487" s="18" t="str">
        <f t="shared" si="111"/>
        <v/>
      </c>
      <c r="I487" s="20"/>
      <c r="J487" s="12">
        <v>484</v>
      </c>
      <c r="K487" s="15" t="str">
        <f t="shared" ca="1" si="105"/>
        <v/>
      </c>
      <c r="L487" s="90" t="str">
        <f t="shared" ca="1" si="106"/>
        <v/>
      </c>
      <c r="M487" s="43" t="str">
        <f t="shared" ca="1" si="107"/>
        <v/>
      </c>
      <c r="N487" s="18" t="str">
        <f t="shared" ca="1" si="108"/>
        <v/>
      </c>
      <c r="O487" s="20"/>
      <c r="Q487" s="39" t="str">
        <f t="shared" si="112"/>
        <v/>
      </c>
      <c r="R487" s="29" t="str">
        <f t="shared" si="113"/>
        <v/>
      </c>
      <c r="S487" s="36" t="str">
        <f t="shared" si="114"/>
        <v/>
      </c>
      <c r="T487" s="26" t="str">
        <f t="shared" si="115"/>
        <v/>
      </c>
      <c r="U487" s="39" t="str">
        <f ca="1">IF($G487="", "", COUNTIF($G$11:$G$1010, "&lt;"&amp;$G487)+1+COUNTIF($G$11:$G487, $G487)-1)</f>
        <v/>
      </c>
      <c r="X487" s="39" t="str">
        <f t="shared" ca="1" si="109"/>
        <v/>
      </c>
      <c r="Z487" s="29" t="str">
        <f>IF($R487="", "", DATE(YEAR(Calendar!$BA$5), MONTH($D487), DAY($D487)))</f>
        <v/>
      </c>
      <c r="AA487" s="36" t="str">
        <f t="shared" si="116"/>
        <v/>
      </c>
      <c r="AC487" s="39" t="str">
        <f>IF($Z487="", "", IF(COUNTIF($Z$11:$Z487, $Z487)&gt;5, "X", COUNTIF($Z$11:$Z487, $Z487)))</f>
        <v/>
      </c>
      <c r="AD487" s="39" t="str">
        <f t="shared" si="117"/>
        <v/>
      </c>
      <c r="AF487" s="29" t="str">
        <f t="shared" si="118"/>
        <v/>
      </c>
      <c r="AJ487" s="39" t="str">
        <f t="shared" si="119"/>
        <v/>
      </c>
    </row>
    <row r="488" spans="1:36" x14ac:dyDescent="0.25">
      <c r="A488" s="20"/>
      <c r="B488" s="251"/>
      <c r="C488" s="252"/>
      <c r="D488" s="253"/>
      <c r="E488" s="254"/>
      <c r="F488" s="20"/>
      <c r="G488" s="32" t="str">
        <f t="shared" ca="1" si="110"/>
        <v/>
      </c>
      <c r="H488" s="18" t="str">
        <f t="shared" si="111"/>
        <v/>
      </c>
      <c r="I488" s="20"/>
      <c r="J488" s="12">
        <v>485</v>
      </c>
      <c r="K488" s="15" t="str">
        <f t="shared" ca="1" si="105"/>
        <v/>
      </c>
      <c r="L488" s="90" t="str">
        <f t="shared" ca="1" si="106"/>
        <v/>
      </c>
      <c r="M488" s="43" t="str">
        <f t="shared" ca="1" si="107"/>
        <v/>
      </c>
      <c r="N488" s="18" t="str">
        <f t="shared" ca="1" si="108"/>
        <v/>
      </c>
      <c r="O488" s="20"/>
      <c r="Q488" s="39" t="str">
        <f t="shared" si="112"/>
        <v/>
      </c>
      <c r="R488" s="29" t="str">
        <f t="shared" si="113"/>
        <v/>
      </c>
      <c r="S488" s="36" t="str">
        <f t="shared" si="114"/>
        <v/>
      </c>
      <c r="T488" s="26" t="str">
        <f t="shared" si="115"/>
        <v/>
      </c>
      <c r="U488" s="39" t="str">
        <f ca="1">IF($G488="", "", COUNTIF($G$11:$G$1010, "&lt;"&amp;$G488)+1+COUNTIF($G$11:$G488, $G488)-1)</f>
        <v/>
      </c>
      <c r="X488" s="39" t="str">
        <f t="shared" ca="1" si="109"/>
        <v/>
      </c>
      <c r="Z488" s="29" t="str">
        <f>IF($R488="", "", DATE(YEAR(Calendar!$BA$5), MONTH($D488), DAY($D488)))</f>
        <v/>
      </c>
      <c r="AA488" s="36" t="str">
        <f t="shared" si="116"/>
        <v/>
      </c>
      <c r="AC488" s="39" t="str">
        <f>IF($Z488="", "", IF(COUNTIF($Z$11:$Z488, $Z488)&gt;5, "X", COUNTIF($Z$11:$Z488, $Z488)))</f>
        <v/>
      </c>
      <c r="AD488" s="39" t="str">
        <f t="shared" si="117"/>
        <v/>
      </c>
      <c r="AF488" s="29" t="str">
        <f t="shared" si="118"/>
        <v/>
      </c>
      <c r="AJ488" s="39" t="str">
        <f t="shared" si="119"/>
        <v/>
      </c>
    </row>
    <row r="489" spans="1:36" x14ac:dyDescent="0.25">
      <c r="A489" s="20"/>
      <c r="B489" s="251"/>
      <c r="C489" s="252"/>
      <c r="D489" s="253"/>
      <c r="E489" s="254"/>
      <c r="F489" s="20"/>
      <c r="G489" s="32" t="str">
        <f t="shared" ca="1" si="110"/>
        <v/>
      </c>
      <c r="H489" s="18" t="str">
        <f t="shared" si="111"/>
        <v/>
      </c>
      <c r="I489" s="20"/>
      <c r="J489" s="12">
        <v>486</v>
      </c>
      <c r="K489" s="15" t="str">
        <f t="shared" ca="1" si="105"/>
        <v/>
      </c>
      <c r="L489" s="90" t="str">
        <f t="shared" ca="1" si="106"/>
        <v/>
      </c>
      <c r="M489" s="43" t="str">
        <f t="shared" ca="1" si="107"/>
        <v/>
      </c>
      <c r="N489" s="18" t="str">
        <f t="shared" ca="1" si="108"/>
        <v/>
      </c>
      <c r="O489" s="20"/>
      <c r="Q489" s="39" t="str">
        <f t="shared" si="112"/>
        <v/>
      </c>
      <c r="R489" s="29" t="str">
        <f t="shared" si="113"/>
        <v/>
      </c>
      <c r="S489" s="36" t="str">
        <f t="shared" si="114"/>
        <v/>
      </c>
      <c r="T489" s="26" t="str">
        <f t="shared" si="115"/>
        <v/>
      </c>
      <c r="U489" s="39" t="str">
        <f ca="1">IF($G489="", "", COUNTIF($G$11:$G$1010, "&lt;"&amp;$G489)+1+COUNTIF($G$11:$G489, $G489)-1)</f>
        <v/>
      </c>
      <c r="X489" s="39" t="str">
        <f t="shared" ca="1" si="109"/>
        <v/>
      </c>
      <c r="Z489" s="29" t="str">
        <f>IF($R489="", "", DATE(YEAR(Calendar!$BA$5), MONTH($D489), DAY($D489)))</f>
        <v/>
      </c>
      <c r="AA489" s="36" t="str">
        <f t="shared" si="116"/>
        <v/>
      </c>
      <c r="AC489" s="39" t="str">
        <f>IF($Z489="", "", IF(COUNTIF($Z$11:$Z489, $Z489)&gt;5, "X", COUNTIF($Z$11:$Z489, $Z489)))</f>
        <v/>
      </c>
      <c r="AD489" s="39" t="str">
        <f t="shared" si="117"/>
        <v/>
      </c>
      <c r="AF489" s="29" t="str">
        <f t="shared" si="118"/>
        <v/>
      </c>
      <c r="AJ489" s="39" t="str">
        <f t="shared" si="119"/>
        <v/>
      </c>
    </row>
    <row r="490" spans="1:36" x14ac:dyDescent="0.25">
      <c r="A490" s="20"/>
      <c r="B490" s="251"/>
      <c r="C490" s="252"/>
      <c r="D490" s="253"/>
      <c r="E490" s="254"/>
      <c r="F490" s="20"/>
      <c r="G490" s="32" t="str">
        <f t="shared" ca="1" si="110"/>
        <v/>
      </c>
      <c r="H490" s="18" t="str">
        <f t="shared" si="111"/>
        <v/>
      </c>
      <c r="I490" s="20"/>
      <c r="J490" s="12">
        <v>487</v>
      </c>
      <c r="K490" s="15" t="str">
        <f t="shared" ca="1" si="105"/>
        <v/>
      </c>
      <c r="L490" s="90" t="str">
        <f t="shared" ca="1" si="106"/>
        <v/>
      </c>
      <c r="M490" s="43" t="str">
        <f t="shared" ca="1" si="107"/>
        <v/>
      </c>
      <c r="N490" s="18" t="str">
        <f t="shared" ca="1" si="108"/>
        <v/>
      </c>
      <c r="O490" s="20"/>
      <c r="Q490" s="39" t="str">
        <f t="shared" si="112"/>
        <v/>
      </c>
      <c r="R490" s="29" t="str">
        <f t="shared" si="113"/>
        <v/>
      </c>
      <c r="S490" s="36" t="str">
        <f t="shared" si="114"/>
        <v/>
      </c>
      <c r="T490" s="26" t="str">
        <f t="shared" si="115"/>
        <v/>
      </c>
      <c r="U490" s="39" t="str">
        <f ca="1">IF($G490="", "", COUNTIF($G$11:$G$1010, "&lt;"&amp;$G490)+1+COUNTIF($G$11:$G490, $G490)-1)</f>
        <v/>
      </c>
      <c r="X490" s="39" t="str">
        <f t="shared" ca="1" si="109"/>
        <v/>
      </c>
      <c r="Z490" s="29" t="str">
        <f>IF($R490="", "", DATE(YEAR(Calendar!$BA$5), MONTH($D490), DAY($D490)))</f>
        <v/>
      </c>
      <c r="AA490" s="36" t="str">
        <f t="shared" si="116"/>
        <v/>
      </c>
      <c r="AC490" s="39" t="str">
        <f>IF($Z490="", "", IF(COUNTIF($Z$11:$Z490, $Z490)&gt;5, "X", COUNTIF($Z$11:$Z490, $Z490)))</f>
        <v/>
      </c>
      <c r="AD490" s="39" t="str">
        <f t="shared" si="117"/>
        <v/>
      </c>
      <c r="AF490" s="29" t="str">
        <f t="shared" si="118"/>
        <v/>
      </c>
      <c r="AJ490" s="39" t="str">
        <f t="shared" si="119"/>
        <v/>
      </c>
    </row>
    <row r="491" spans="1:36" x14ac:dyDescent="0.25">
      <c r="A491" s="20"/>
      <c r="B491" s="251"/>
      <c r="C491" s="252"/>
      <c r="D491" s="253"/>
      <c r="E491" s="254"/>
      <c r="F491" s="20"/>
      <c r="G491" s="32" t="str">
        <f t="shared" ca="1" si="110"/>
        <v/>
      </c>
      <c r="H491" s="18" t="str">
        <f t="shared" si="111"/>
        <v/>
      </c>
      <c r="I491" s="20"/>
      <c r="J491" s="12">
        <v>488</v>
      </c>
      <c r="K491" s="15" t="str">
        <f t="shared" ca="1" si="105"/>
        <v/>
      </c>
      <c r="L491" s="90" t="str">
        <f t="shared" ca="1" si="106"/>
        <v/>
      </c>
      <c r="M491" s="43" t="str">
        <f t="shared" ca="1" si="107"/>
        <v/>
      </c>
      <c r="N491" s="18" t="str">
        <f t="shared" ca="1" si="108"/>
        <v/>
      </c>
      <c r="O491" s="20"/>
      <c r="Q491" s="39" t="str">
        <f t="shared" si="112"/>
        <v/>
      </c>
      <c r="R491" s="29" t="str">
        <f t="shared" si="113"/>
        <v/>
      </c>
      <c r="S491" s="36" t="str">
        <f t="shared" si="114"/>
        <v/>
      </c>
      <c r="T491" s="26" t="str">
        <f t="shared" si="115"/>
        <v/>
      </c>
      <c r="U491" s="39" t="str">
        <f ca="1">IF($G491="", "", COUNTIF($G$11:$G$1010, "&lt;"&amp;$G491)+1+COUNTIF($G$11:$G491, $G491)-1)</f>
        <v/>
      </c>
      <c r="X491" s="39" t="str">
        <f t="shared" ca="1" si="109"/>
        <v/>
      </c>
      <c r="Z491" s="29" t="str">
        <f>IF($R491="", "", DATE(YEAR(Calendar!$BA$5), MONTH($D491), DAY($D491)))</f>
        <v/>
      </c>
      <c r="AA491" s="36" t="str">
        <f t="shared" si="116"/>
        <v/>
      </c>
      <c r="AC491" s="39" t="str">
        <f>IF($Z491="", "", IF(COUNTIF($Z$11:$Z491, $Z491)&gt;5, "X", COUNTIF($Z$11:$Z491, $Z491)))</f>
        <v/>
      </c>
      <c r="AD491" s="39" t="str">
        <f t="shared" si="117"/>
        <v/>
      </c>
      <c r="AF491" s="29" t="str">
        <f t="shared" si="118"/>
        <v/>
      </c>
      <c r="AJ491" s="39" t="str">
        <f t="shared" si="119"/>
        <v/>
      </c>
    </row>
    <row r="492" spans="1:36" x14ac:dyDescent="0.25">
      <c r="A492" s="20"/>
      <c r="B492" s="251"/>
      <c r="C492" s="252"/>
      <c r="D492" s="253"/>
      <c r="E492" s="254"/>
      <c r="F492" s="20"/>
      <c r="G492" s="32" t="str">
        <f t="shared" ca="1" si="110"/>
        <v/>
      </c>
      <c r="H492" s="18" t="str">
        <f t="shared" si="111"/>
        <v/>
      </c>
      <c r="I492" s="20"/>
      <c r="J492" s="12">
        <v>489</v>
      </c>
      <c r="K492" s="15" t="str">
        <f t="shared" ca="1" si="105"/>
        <v/>
      </c>
      <c r="L492" s="90" t="str">
        <f t="shared" ca="1" si="106"/>
        <v/>
      </c>
      <c r="M492" s="43" t="str">
        <f t="shared" ca="1" si="107"/>
        <v/>
      </c>
      <c r="N492" s="18" t="str">
        <f t="shared" ca="1" si="108"/>
        <v/>
      </c>
      <c r="O492" s="20"/>
      <c r="Q492" s="39" t="str">
        <f t="shared" si="112"/>
        <v/>
      </c>
      <c r="R492" s="29" t="str">
        <f t="shared" si="113"/>
        <v/>
      </c>
      <c r="S492" s="36" t="str">
        <f t="shared" si="114"/>
        <v/>
      </c>
      <c r="T492" s="26" t="str">
        <f t="shared" si="115"/>
        <v/>
      </c>
      <c r="U492" s="39" t="str">
        <f ca="1">IF($G492="", "", COUNTIF($G$11:$G$1010, "&lt;"&amp;$G492)+1+COUNTIF($G$11:$G492, $G492)-1)</f>
        <v/>
      </c>
      <c r="X492" s="39" t="str">
        <f t="shared" ca="1" si="109"/>
        <v/>
      </c>
      <c r="Z492" s="29" t="str">
        <f>IF($R492="", "", DATE(YEAR(Calendar!$BA$5), MONTH($D492), DAY($D492)))</f>
        <v/>
      </c>
      <c r="AA492" s="36" t="str">
        <f t="shared" si="116"/>
        <v/>
      </c>
      <c r="AC492" s="39" t="str">
        <f>IF($Z492="", "", IF(COUNTIF($Z$11:$Z492, $Z492)&gt;5, "X", COUNTIF($Z$11:$Z492, $Z492)))</f>
        <v/>
      </c>
      <c r="AD492" s="39" t="str">
        <f t="shared" si="117"/>
        <v/>
      </c>
      <c r="AF492" s="29" t="str">
        <f t="shared" si="118"/>
        <v/>
      </c>
      <c r="AJ492" s="39" t="str">
        <f t="shared" si="119"/>
        <v/>
      </c>
    </row>
    <row r="493" spans="1:36" x14ac:dyDescent="0.25">
      <c r="A493" s="20"/>
      <c r="B493" s="251"/>
      <c r="C493" s="252"/>
      <c r="D493" s="253"/>
      <c r="E493" s="254"/>
      <c r="F493" s="20"/>
      <c r="G493" s="32" t="str">
        <f t="shared" ca="1" si="110"/>
        <v/>
      </c>
      <c r="H493" s="18" t="str">
        <f t="shared" si="111"/>
        <v/>
      </c>
      <c r="I493" s="20"/>
      <c r="J493" s="12">
        <v>490</v>
      </c>
      <c r="K493" s="15" t="str">
        <f t="shared" ca="1" si="105"/>
        <v/>
      </c>
      <c r="L493" s="90" t="str">
        <f t="shared" ca="1" si="106"/>
        <v/>
      </c>
      <c r="M493" s="43" t="str">
        <f t="shared" ca="1" si="107"/>
        <v/>
      </c>
      <c r="N493" s="18" t="str">
        <f t="shared" ca="1" si="108"/>
        <v/>
      </c>
      <c r="O493" s="20"/>
      <c r="Q493" s="39" t="str">
        <f t="shared" si="112"/>
        <v/>
      </c>
      <c r="R493" s="29" t="str">
        <f t="shared" si="113"/>
        <v/>
      </c>
      <c r="S493" s="36" t="str">
        <f t="shared" si="114"/>
        <v/>
      </c>
      <c r="T493" s="26" t="str">
        <f t="shared" si="115"/>
        <v/>
      </c>
      <c r="U493" s="39" t="str">
        <f ca="1">IF($G493="", "", COUNTIF($G$11:$G$1010, "&lt;"&amp;$G493)+1+COUNTIF($G$11:$G493, $G493)-1)</f>
        <v/>
      </c>
      <c r="X493" s="39" t="str">
        <f t="shared" ca="1" si="109"/>
        <v/>
      </c>
      <c r="Z493" s="29" t="str">
        <f>IF($R493="", "", DATE(YEAR(Calendar!$BA$5), MONTH($D493), DAY($D493)))</f>
        <v/>
      </c>
      <c r="AA493" s="36" t="str">
        <f t="shared" si="116"/>
        <v/>
      </c>
      <c r="AC493" s="39" t="str">
        <f>IF($Z493="", "", IF(COUNTIF($Z$11:$Z493, $Z493)&gt;5, "X", COUNTIF($Z$11:$Z493, $Z493)))</f>
        <v/>
      </c>
      <c r="AD493" s="39" t="str">
        <f t="shared" si="117"/>
        <v/>
      </c>
      <c r="AF493" s="29" t="str">
        <f t="shared" si="118"/>
        <v/>
      </c>
      <c r="AJ493" s="39" t="str">
        <f t="shared" si="119"/>
        <v/>
      </c>
    </row>
    <row r="494" spans="1:36" x14ac:dyDescent="0.25">
      <c r="A494" s="20"/>
      <c r="B494" s="251"/>
      <c r="C494" s="252"/>
      <c r="D494" s="253"/>
      <c r="E494" s="254"/>
      <c r="F494" s="20"/>
      <c r="G494" s="32" t="str">
        <f t="shared" ca="1" si="110"/>
        <v/>
      </c>
      <c r="H494" s="18" t="str">
        <f t="shared" si="111"/>
        <v/>
      </c>
      <c r="I494" s="20"/>
      <c r="J494" s="12">
        <v>491</v>
      </c>
      <c r="K494" s="15" t="str">
        <f t="shared" ca="1" si="105"/>
        <v/>
      </c>
      <c r="L494" s="90" t="str">
        <f t="shared" ca="1" si="106"/>
        <v/>
      </c>
      <c r="M494" s="43" t="str">
        <f t="shared" ca="1" si="107"/>
        <v/>
      </c>
      <c r="N494" s="18" t="str">
        <f t="shared" ca="1" si="108"/>
        <v/>
      </c>
      <c r="O494" s="20"/>
      <c r="Q494" s="39" t="str">
        <f t="shared" si="112"/>
        <v/>
      </c>
      <c r="R494" s="29" t="str">
        <f t="shared" si="113"/>
        <v/>
      </c>
      <c r="S494" s="36" t="str">
        <f t="shared" si="114"/>
        <v/>
      </c>
      <c r="T494" s="26" t="str">
        <f t="shared" si="115"/>
        <v/>
      </c>
      <c r="U494" s="39" t="str">
        <f ca="1">IF($G494="", "", COUNTIF($G$11:$G$1010, "&lt;"&amp;$G494)+1+COUNTIF($G$11:$G494, $G494)-1)</f>
        <v/>
      </c>
      <c r="X494" s="39" t="str">
        <f t="shared" ca="1" si="109"/>
        <v/>
      </c>
      <c r="Z494" s="29" t="str">
        <f>IF($R494="", "", DATE(YEAR(Calendar!$BA$5), MONTH($D494), DAY($D494)))</f>
        <v/>
      </c>
      <c r="AA494" s="36" t="str">
        <f t="shared" si="116"/>
        <v/>
      </c>
      <c r="AC494" s="39" t="str">
        <f>IF($Z494="", "", IF(COUNTIF($Z$11:$Z494, $Z494)&gt;5, "X", COUNTIF($Z$11:$Z494, $Z494)))</f>
        <v/>
      </c>
      <c r="AD494" s="39" t="str">
        <f t="shared" si="117"/>
        <v/>
      </c>
      <c r="AF494" s="29" t="str">
        <f t="shared" si="118"/>
        <v/>
      </c>
      <c r="AJ494" s="39" t="str">
        <f t="shared" si="119"/>
        <v/>
      </c>
    </row>
    <row r="495" spans="1:36" x14ac:dyDescent="0.25">
      <c r="A495" s="20"/>
      <c r="B495" s="251"/>
      <c r="C495" s="252"/>
      <c r="D495" s="253"/>
      <c r="E495" s="254"/>
      <c r="F495" s="20"/>
      <c r="G495" s="32" t="str">
        <f t="shared" ca="1" si="110"/>
        <v/>
      </c>
      <c r="H495" s="18" t="str">
        <f t="shared" si="111"/>
        <v/>
      </c>
      <c r="I495" s="20"/>
      <c r="J495" s="12">
        <v>492</v>
      </c>
      <c r="K495" s="15" t="str">
        <f t="shared" ca="1" si="105"/>
        <v/>
      </c>
      <c r="L495" s="90" t="str">
        <f t="shared" ca="1" si="106"/>
        <v/>
      </c>
      <c r="M495" s="43" t="str">
        <f t="shared" ca="1" si="107"/>
        <v/>
      </c>
      <c r="N495" s="18" t="str">
        <f t="shared" ca="1" si="108"/>
        <v/>
      </c>
      <c r="O495" s="20"/>
      <c r="Q495" s="39" t="str">
        <f t="shared" si="112"/>
        <v/>
      </c>
      <c r="R495" s="29" t="str">
        <f t="shared" si="113"/>
        <v/>
      </c>
      <c r="S495" s="36" t="str">
        <f t="shared" si="114"/>
        <v/>
      </c>
      <c r="T495" s="26" t="str">
        <f t="shared" si="115"/>
        <v/>
      </c>
      <c r="U495" s="39" t="str">
        <f ca="1">IF($G495="", "", COUNTIF($G$11:$G$1010, "&lt;"&amp;$G495)+1+COUNTIF($G$11:$G495, $G495)-1)</f>
        <v/>
      </c>
      <c r="X495" s="39" t="str">
        <f t="shared" ca="1" si="109"/>
        <v/>
      </c>
      <c r="Z495" s="29" t="str">
        <f>IF($R495="", "", DATE(YEAR(Calendar!$BA$5), MONTH($D495), DAY($D495)))</f>
        <v/>
      </c>
      <c r="AA495" s="36" t="str">
        <f t="shared" si="116"/>
        <v/>
      </c>
      <c r="AC495" s="39" t="str">
        <f>IF($Z495="", "", IF(COUNTIF($Z$11:$Z495, $Z495)&gt;5, "X", COUNTIF($Z$11:$Z495, $Z495)))</f>
        <v/>
      </c>
      <c r="AD495" s="39" t="str">
        <f t="shared" si="117"/>
        <v/>
      </c>
      <c r="AF495" s="29" t="str">
        <f t="shared" si="118"/>
        <v/>
      </c>
      <c r="AJ495" s="39" t="str">
        <f t="shared" si="119"/>
        <v/>
      </c>
    </row>
    <row r="496" spans="1:36" x14ac:dyDescent="0.25">
      <c r="A496" s="20"/>
      <c r="B496" s="251"/>
      <c r="C496" s="252"/>
      <c r="D496" s="253"/>
      <c r="E496" s="254"/>
      <c r="F496" s="20"/>
      <c r="G496" s="32" t="str">
        <f t="shared" ca="1" si="110"/>
        <v/>
      </c>
      <c r="H496" s="18" t="str">
        <f t="shared" si="111"/>
        <v/>
      </c>
      <c r="I496" s="20"/>
      <c r="J496" s="12">
        <v>493</v>
      </c>
      <c r="K496" s="15" t="str">
        <f t="shared" ca="1" si="105"/>
        <v/>
      </c>
      <c r="L496" s="90" t="str">
        <f t="shared" ca="1" si="106"/>
        <v/>
      </c>
      <c r="M496" s="43" t="str">
        <f t="shared" ca="1" si="107"/>
        <v/>
      </c>
      <c r="N496" s="18" t="str">
        <f t="shared" ca="1" si="108"/>
        <v/>
      </c>
      <c r="O496" s="20"/>
      <c r="Q496" s="39" t="str">
        <f t="shared" si="112"/>
        <v/>
      </c>
      <c r="R496" s="29" t="str">
        <f t="shared" si="113"/>
        <v/>
      </c>
      <c r="S496" s="36" t="str">
        <f t="shared" si="114"/>
        <v/>
      </c>
      <c r="T496" s="26" t="str">
        <f t="shared" si="115"/>
        <v/>
      </c>
      <c r="U496" s="39" t="str">
        <f ca="1">IF($G496="", "", COUNTIF($G$11:$G$1010, "&lt;"&amp;$G496)+1+COUNTIF($G$11:$G496, $G496)-1)</f>
        <v/>
      </c>
      <c r="X496" s="39" t="str">
        <f t="shared" ca="1" si="109"/>
        <v/>
      </c>
      <c r="Z496" s="29" t="str">
        <f>IF($R496="", "", DATE(YEAR(Calendar!$BA$5), MONTH($D496), DAY($D496)))</f>
        <v/>
      </c>
      <c r="AA496" s="36" t="str">
        <f t="shared" si="116"/>
        <v/>
      </c>
      <c r="AC496" s="39" t="str">
        <f>IF($Z496="", "", IF(COUNTIF($Z$11:$Z496, $Z496)&gt;5, "X", COUNTIF($Z$11:$Z496, $Z496)))</f>
        <v/>
      </c>
      <c r="AD496" s="39" t="str">
        <f t="shared" si="117"/>
        <v/>
      </c>
      <c r="AF496" s="29" t="str">
        <f t="shared" si="118"/>
        <v/>
      </c>
      <c r="AJ496" s="39" t="str">
        <f t="shared" si="119"/>
        <v/>
      </c>
    </row>
    <row r="497" spans="1:36" x14ac:dyDescent="0.25">
      <c r="A497" s="20"/>
      <c r="B497" s="251"/>
      <c r="C497" s="252"/>
      <c r="D497" s="253"/>
      <c r="E497" s="254"/>
      <c r="F497" s="20"/>
      <c r="G497" s="32" t="str">
        <f t="shared" ca="1" si="110"/>
        <v/>
      </c>
      <c r="H497" s="18" t="str">
        <f t="shared" si="111"/>
        <v/>
      </c>
      <c r="I497" s="20"/>
      <c r="J497" s="12">
        <v>494</v>
      </c>
      <c r="K497" s="15" t="str">
        <f t="shared" ca="1" si="105"/>
        <v/>
      </c>
      <c r="L497" s="90" t="str">
        <f t="shared" ca="1" si="106"/>
        <v/>
      </c>
      <c r="M497" s="43" t="str">
        <f t="shared" ca="1" si="107"/>
        <v/>
      </c>
      <c r="N497" s="18" t="str">
        <f t="shared" ca="1" si="108"/>
        <v/>
      </c>
      <c r="O497" s="20"/>
      <c r="Q497" s="39" t="str">
        <f t="shared" si="112"/>
        <v/>
      </c>
      <c r="R497" s="29" t="str">
        <f t="shared" si="113"/>
        <v/>
      </c>
      <c r="S497" s="36" t="str">
        <f t="shared" si="114"/>
        <v/>
      </c>
      <c r="T497" s="26" t="str">
        <f t="shared" si="115"/>
        <v/>
      </c>
      <c r="U497" s="39" t="str">
        <f ca="1">IF($G497="", "", COUNTIF($G$11:$G$1010, "&lt;"&amp;$G497)+1+COUNTIF($G$11:$G497, $G497)-1)</f>
        <v/>
      </c>
      <c r="X497" s="39" t="str">
        <f t="shared" ca="1" si="109"/>
        <v/>
      </c>
      <c r="Z497" s="29" t="str">
        <f>IF($R497="", "", DATE(YEAR(Calendar!$BA$5), MONTH($D497), DAY($D497)))</f>
        <v/>
      </c>
      <c r="AA497" s="36" t="str">
        <f t="shared" si="116"/>
        <v/>
      </c>
      <c r="AC497" s="39" t="str">
        <f>IF($Z497="", "", IF(COUNTIF($Z$11:$Z497, $Z497)&gt;5, "X", COUNTIF($Z$11:$Z497, $Z497)))</f>
        <v/>
      </c>
      <c r="AD497" s="39" t="str">
        <f t="shared" si="117"/>
        <v/>
      </c>
      <c r="AF497" s="29" t="str">
        <f t="shared" si="118"/>
        <v/>
      </c>
      <c r="AJ497" s="39" t="str">
        <f t="shared" si="119"/>
        <v/>
      </c>
    </row>
    <row r="498" spans="1:36" x14ac:dyDescent="0.25">
      <c r="A498" s="20"/>
      <c r="B498" s="251"/>
      <c r="C498" s="252"/>
      <c r="D498" s="253"/>
      <c r="E498" s="254"/>
      <c r="F498" s="20"/>
      <c r="G498" s="32" t="str">
        <f t="shared" ca="1" si="110"/>
        <v/>
      </c>
      <c r="H498" s="18" t="str">
        <f t="shared" si="111"/>
        <v/>
      </c>
      <c r="I498" s="20"/>
      <c r="J498" s="12">
        <v>495</v>
      </c>
      <c r="K498" s="15" t="str">
        <f t="shared" ca="1" si="105"/>
        <v/>
      </c>
      <c r="L498" s="90" t="str">
        <f t="shared" ca="1" si="106"/>
        <v/>
      </c>
      <c r="M498" s="43" t="str">
        <f t="shared" ca="1" si="107"/>
        <v/>
      </c>
      <c r="N498" s="18" t="str">
        <f t="shared" ca="1" si="108"/>
        <v/>
      </c>
      <c r="O498" s="20"/>
      <c r="Q498" s="39" t="str">
        <f t="shared" si="112"/>
        <v/>
      </c>
      <c r="R498" s="29" t="str">
        <f t="shared" si="113"/>
        <v/>
      </c>
      <c r="S498" s="36" t="str">
        <f t="shared" si="114"/>
        <v/>
      </c>
      <c r="T498" s="26" t="str">
        <f t="shared" si="115"/>
        <v/>
      </c>
      <c r="U498" s="39" t="str">
        <f ca="1">IF($G498="", "", COUNTIF($G$11:$G$1010, "&lt;"&amp;$G498)+1+COUNTIF($G$11:$G498, $G498)-1)</f>
        <v/>
      </c>
      <c r="X498" s="39" t="str">
        <f t="shared" ca="1" si="109"/>
        <v/>
      </c>
      <c r="Z498" s="29" t="str">
        <f>IF($R498="", "", DATE(YEAR(Calendar!$BA$5), MONTH($D498), DAY($D498)))</f>
        <v/>
      </c>
      <c r="AA498" s="36" t="str">
        <f t="shared" si="116"/>
        <v/>
      </c>
      <c r="AC498" s="39" t="str">
        <f>IF($Z498="", "", IF(COUNTIF($Z$11:$Z498, $Z498)&gt;5, "X", COUNTIF($Z$11:$Z498, $Z498)))</f>
        <v/>
      </c>
      <c r="AD498" s="39" t="str">
        <f t="shared" si="117"/>
        <v/>
      </c>
      <c r="AF498" s="29" t="str">
        <f t="shared" si="118"/>
        <v/>
      </c>
      <c r="AJ498" s="39" t="str">
        <f t="shared" si="119"/>
        <v/>
      </c>
    </row>
    <row r="499" spans="1:36" x14ac:dyDescent="0.25">
      <c r="A499" s="20"/>
      <c r="B499" s="251"/>
      <c r="C499" s="252"/>
      <c r="D499" s="253"/>
      <c r="E499" s="254"/>
      <c r="F499" s="20"/>
      <c r="G499" s="32" t="str">
        <f t="shared" ca="1" si="110"/>
        <v/>
      </c>
      <c r="H499" s="18" t="str">
        <f t="shared" si="111"/>
        <v/>
      </c>
      <c r="I499" s="20"/>
      <c r="J499" s="12">
        <v>496</v>
      </c>
      <c r="K499" s="15" t="str">
        <f t="shared" ca="1" si="105"/>
        <v/>
      </c>
      <c r="L499" s="90" t="str">
        <f t="shared" ca="1" si="106"/>
        <v/>
      </c>
      <c r="M499" s="43" t="str">
        <f t="shared" ca="1" si="107"/>
        <v/>
      </c>
      <c r="N499" s="18" t="str">
        <f t="shared" ca="1" si="108"/>
        <v/>
      </c>
      <c r="O499" s="20"/>
      <c r="Q499" s="39" t="str">
        <f t="shared" si="112"/>
        <v/>
      </c>
      <c r="R499" s="29" t="str">
        <f t="shared" si="113"/>
        <v/>
      </c>
      <c r="S499" s="36" t="str">
        <f t="shared" si="114"/>
        <v/>
      </c>
      <c r="T499" s="26" t="str">
        <f t="shared" si="115"/>
        <v/>
      </c>
      <c r="U499" s="39" t="str">
        <f ca="1">IF($G499="", "", COUNTIF($G$11:$G$1010, "&lt;"&amp;$G499)+1+COUNTIF($G$11:$G499, $G499)-1)</f>
        <v/>
      </c>
      <c r="X499" s="39" t="str">
        <f t="shared" ca="1" si="109"/>
        <v/>
      </c>
      <c r="Z499" s="29" t="str">
        <f>IF($R499="", "", DATE(YEAR(Calendar!$BA$5), MONTH($D499), DAY($D499)))</f>
        <v/>
      </c>
      <c r="AA499" s="36" t="str">
        <f t="shared" si="116"/>
        <v/>
      </c>
      <c r="AC499" s="39" t="str">
        <f>IF($Z499="", "", IF(COUNTIF($Z$11:$Z499, $Z499)&gt;5, "X", COUNTIF($Z$11:$Z499, $Z499)))</f>
        <v/>
      </c>
      <c r="AD499" s="39" t="str">
        <f t="shared" si="117"/>
        <v/>
      </c>
      <c r="AF499" s="29" t="str">
        <f t="shared" si="118"/>
        <v/>
      </c>
      <c r="AJ499" s="39" t="str">
        <f t="shared" si="119"/>
        <v/>
      </c>
    </row>
    <row r="500" spans="1:36" x14ac:dyDescent="0.25">
      <c r="A500" s="20"/>
      <c r="B500" s="251"/>
      <c r="C500" s="252"/>
      <c r="D500" s="253"/>
      <c r="E500" s="254"/>
      <c r="F500" s="20"/>
      <c r="G500" s="32" t="str">
        <f t="shared" ca="1" si="110"/>
        <v/>
      </c>
      <c r="H500" s="18" t="str">
        <f t="shared" si="111"/>
        <v/>
      </c>
      <c r="I500" s="20"/>
      <c r="J500" s="12">
        <v>497</v>
      </c>
      <c r="K500" s="15" t="str">
        <f t="shared" ca="1" si="105"/>
        <v/>
      </c>
      <c r="L500" s="90" t="str">
        <f t="shared" ca="1" si="106"/>
        <v/>
      </c>
      <c r="M500" s="43" t="str">
        <f t="shared" ca="1" si="107"/>
        <v/>
      </c>
      <c r="N500" s="18" t="str">
        <f t="shared" ca="1" si="108"/>
        <v/>
      </c>
      <c r="O500" s="20"/>
      <c r="Q500" s="39" t="str">
        <f t="shared" si="112"/>
        <v/>
      </c>
      <c r="R500" s="29" t="str">
        <f t="shared" si="113"/>
        <v/>
      </c>
      <c r="S500" s="36" t="str">
        <f t="shared" si="114"/>
        <v/>
      </c>
      <c r="T500" s="26" t="str">
        <f t="shared" si="115"/>
        <v/>
      </c>
      <c r="U500" s="39" t="str">
        <f ca="1">IF($G500="", "", COUNTIF($G$11:$G$1010, "&lt;"&amp;$G500)+1+COUNTIF($G$11:$G500, $G500)-1)</f>
        <v/>
      </c>
      <c r="X500" s="39" t="str">
        <f t="shared" ca="1" si="109"/>
        <v/>
      </c>
      <c r="Z500" s="29" t="str">
        <f>IF($R500="", "", DATE(YEAR(Calendar!$BA$5), MONTH($D500), DAY($D500)))</f>
        <v/>
      </c>
      <c r="AA500" s="36" t="str">
        <f t="shared" si="116"/>
        <v/>
      </c>
      <c r="AC500" s="39" t="str">
        <f>IF($Z500="", "", IF(COUNTIF($Z$11:$Z500, $Z500)&gt;5, "X", COUNTIF($Z$11:$Z500, $Z500)))</f>
        <v/>
      </c>
      <c r="AD500" s="39" t="str">
        <f t="shared" si="117"/>
        <v/>
      </c>
      <c r="AF500" s="29" t="str">
        <f t="shared" si="118"/>
        <v/>
      </c>
      <c r="AJ500" s="39" t="str">
        <f t="shared" si="119"/>
        <v/>
      </c>
    </row>
    <row r="501" spans="1:36" x14ac:dyDescent="0.25">
      <c r="A501" s="20"/>
      <c r="B501" s="251"/>
      <c r="C501" s="252"/>
      <c r="D501" s="253"/>
      <c r="E501" s="254"/>
      <c r="F501" s="20"/>
      <c r="G501" s="32" t="str">
        <f t="shared" ca="1" si="110"/>
        <v/>
      </c>
      <c r="H501" s="18" t="str">
        <f t="shared" si="111"/>
        <v/>
      </c>
      <c r="I501" s="20"/>
      <c r="J501" s="12">
        <v>498</v>
      </c>
      <c r="K501" s="15" t="str">
        <f t="shared" ca="1" si="105"/>
        <v/>
      </c>
      <c r="L501" s="90" t="str">
        <f t="shared" ca="1" si="106"/>
        <v/>
      </c>
      <c r="M501" s="43" t="str">
        <f t="shared" ca="1" si="107"/>
        <v/>
      </c>
      <c r="N501" s="18" t="str">
        <f t="shared" ca="1" si="108"/>
        <v/>
      </c>
      <c r="O501" s="20"/>
      <c r="Q501" s="39" t="str">
        <f t="shared" si="112"/>
        <v/>
      </c>
      <c r="R501" s="29" t="str">
        <f t="shared" si="113"/>
        <v/>
      </c>
      <c r="S501" s="36" t="str">
        <f t="shared" si="114"/>
        <v/>
      </c>
      <c r="T501" s="26" t="str">
        <f t="shared" si="115"/>
        <v/>
      </c>
      <c r="U501" s="39" t="str">
        <f ca="1">IF($G501="", "", COUNTIF($G$11:$G$1010, "&lt;"&amp;$G501)+1+COUNTIF($G$11:$G501, $G501)-1)</f>
        <v/>
      </c>
      <c r="X501" s="39" t="str">
        <f t="shared" ca="1" si="109"/>
        <v/>
      </c>
      <c r="Z501" s="29" t="str">
        <f>IF($R501="", "", DATE(YEAR(Calendar!$BA$5), MONTH($D501), DAY($D501)))</f>
        <v/>
      </c>
      <c r="AA501" s="36" t="str">
        <f t="shared" si="116"/>
        <v/>
      </c>
      <c r="AC501" s="39" t="str">
        <f>IF($Z501="", "", IF(COUNTIF($Z$11:$Z501, $Z501)&gt;5, "X", COUNTIF($Z$11:$Z501, $Z501)))</f>
        <v/>
      </c>
      <c r="AD501" s="39" t="str">
        <f t="shared" si="117"/>
        <v/>
      </c>
      <c r="AF501" s="29" t="str">
        <f t="shared" si="118"/>
        <v/>
      </c>
      <c r="AJ501" s="39" t="str">
        <f t="shared" si="119"/>
        <v/>
      </c>
    </row>
    <row r="502" spans="1:36" x14ac:dyDescent="0.25">
      <c r="A502" s="20"/>
      <c r="B502" s="251"/>
      <c r="C502" s="252"/>
      <c r="D502" s="253"/>
      <c r="E502" s="254"/>
      <c r="F502" s="20"/>
      <c r="G502" s="32" t="str">
        <f t="shared" ca="1" si="110"/>
        <v/>
      </c>
      <c r="H502" s="18" t="str">
        <f t="shared" si="111"/>
        <v/>
      </c>
      <c r="I502" s="20"/>
      <c r="J502" s="12">
        <v>499</v>
      </c>
      <c r="K502" s="15" t="str">
        <f t="shared" ca="1" si="105"/>
        <v/>
      </c>
      <c r="L502" s="90" t="str">
        <f t="shared" ca="1" si="106"/>
        <v/>
      </c>
      <c r="M502" s="43" t="str">
        <f t="shared" ca="1" si="107"/>
        <v/>
      </c>
      <c r="N502" s="18" t="str">
        <f t="shared" ca="1" si="108"/>
        <v/>
      </c>
      <c r="O502" s="20"/>
      <c r="Q502" s="39" t="str">
        <f t="shared" si="112"/>
        <v/>
      </c>
      <c r="R502" s="29" t="str">
        <f t="shared" si="113"/>
        <v/>
      </c>
      <c r="S502" s="36" t="str">
        <f t="shared" si="114"/>
        <v/>
      </c>
      <c r="T502" s="26" t="str">
        <f t="shared" si="115"/>
        <v/>
      </c>
      <c r="U502" s="39" t="str">
        <f ca="1">IF($G502="", "", COUNTIF($G$11:$G$1010, "&lt;"&amp;$G502)+1+COUNTIF($G$11:$G502, $G502)-1)</f>
        <v/>
      </c>
      <c r="X502" s="39" t="str">
        <f t="shared" ca="1" si="109"/>
        <v/>
      </c>
      <c r="Z502" s="29" t="str">
        <f>IF($R502="", "", DATE(YEAR(Calendar!$BA$5), MONTH($D502), DAY($D502)))</f>
        <v/>
      </c>
      <c r="AA502" s="36" t="str">
        <f t="shared" si="116"/>
        <v/>
      </c>
      <c r="AC502" s="39" t="str">
        <f>IF($Z502="", "", IF(COUNTIF($Z$11:$Z502, $Z502)&gt;5, "X", COUNTIF($Z$11:$Z502, $Z502)))</f>
        <v/>
      </c>
      <c r="AD502" s="39" t="str">
        <f t="shared" si="117"/>
        <v/>
      </c>
      <c r="AF502" s="29" t="str">
        <f t="shared" si="118"/>
        <v/>
      </c>
      <c r="AJ502" s="39" t="str">
        <f t="shared" si="119"/>
        <v/>
      </c>
    </row>
    <row r="503" spans="1:36" x14ac:dyDescent="0.25">
      <c r="A503" s="20"/>
      <c r="B503" s="251"/>
      <c r="C503" s="252"/>
      <c r="D503" s="253"/>
      <c r="E503" s="254"/>
      <c r="F503" s="20"/>
      <c r="G503" s="32" t="str">
        <f t="shared" ca="1" si="110"/>
        <v/>
      </c>
      <c r="H503" s="18" t="str">
        <f t="shared" si="111"/>
        <v/>
      </c>
      <c r="I503" s="20"/>
      <c r="J503" s="12">
        <v>500</v>
      </c>
      <c r="K503" s="15" t="str">
        <f t="shared" ca="1" si="105"/>
        <v/>
      </c>
      <c r="L503" s="90" t="str">
        <f t="shared" ca="1" si="106"/>
        <v/>
      </c>
      <c r="M503" s="43" t="str">
        <f t="shared" ca="1" si="107"/>
        <v/>
      </c>
      <c r="N503" s="18" t="str">
        <f t="shared" ca="1" si="108"/>
        <v/>
      </c>
      <c r="O503" s="20"/>
      <c r="Q503" s="39" t="str">
        <f t="shared" si="112"/>
        <v/>
      </c>
      <c r="R503" s="29" t="str">
        <f t="shared" si="113"/>
        <v/>
      </c>
      <c r="S503" s="36" t="str">
        <f t="shared" si="114"/>
        <v/>
      </c>
      <c r="T503" s="26" t="str">
        <f t="shared" si="115"/>
        <v/>
      </c>
      <c r="U503" s="39" t="str">
        <f ca="1">IF($G503="", "", COUNTIF($G$11:$G$1010, "&lt;"&amp;$G503)+1+COUNTIF($G$11:$G503, $G503)-1)</f>
        <v/>
      </c>
      <c r="X503" s="39" t="str">
        <f t="shared" ca="1" si="109"/>
        <v/>
      </c>
      <c r="Z503" s="29" t="str">
        <f>IF($R503="", "", DATE(YEAR(Calendar!$BA$5), MONTH($D503), DAY($D503)))</f>
        <v/>
      </c>
      <c r="AA503" s="36" t="str">
        <f t="shared" si="116"/>
        <v/>
      </c>
      <c r="AC503" s="39" t="str">
        <f>IF($Z503="", "", IF(COUNTIF($Z$11:$Z503, $Z503)&gt;5, "X", COUNTIF($Z$11:$Z503, $Z503)))</f>
        <v/>
      </c>
      <c r="AD503" s="39" t="str">
        <f t="shared" si="117"/>
        <v/>
      </c>
      <c r="AF503" s="29" t="str">
        <f t="shared" si="118"/>
        <v/>
      </c>
      <c r="AJ503" s="39" t="str">
        <f t="shared" si="119"/>
        <v/>
      </c>
    </row>
    <row r="504" spans="1:36" x14ac:dyDescent="0.25">
      <c r="A504" s="20"/>
      <c r="B504" s="251"/>
      <c r="C504" s="252"/>
      <c r="D504" s="253"/>
      <c r="E504" s="254"/>
      <c r="F504" s="20"/>
      <c r="G504" s="32" t="str">
        <f t="shared" ca="1" si="110"/>
        <v/>
      </c>
      <c r="H504" s="18" t="str">
        <f t="shared" si="111"/>
        <v/>
      </c>
      <c r="I504" s="20"/>
      <c r="J504" s="12">
        <v>501</v>
      </c>
      <c r="K504" s="15" t="str">
        <f t="shared" ca="1" si="105"/>
        <v/>
      </c>
      <c r="L504" s="90" t="str">
        <f t="shared" ca="1" si="106"/>
        <v/>
      </c>
      <c r="M504" s="43" t="str">
        <f t="shared" ca="1" si="107"/>
        <v/>
      </c>
      <c r="N504" s="18" t="str">
        <f t="shared" ca="1" si="108"/>
        <v/>
      </c>
      <c r="O504" s="20"/>
      <c r="Q504" s="39" t="str">
        <f t="shared" si="112"/>
        <v/>
      </c>
      <c r="R504" s="29" t="str">
        <f t="shared" si="113"/>
        <v/>
      </c>
      <c r="S504" s="36" t="str">
        <f t="shared" si="114"/>
        <v/>
      </c>
      <c r="T504" s="26" t="str">
        <f t="shared" si="115"/>
        <v/>
      </c>
      <c r="U504" s="39" t="str">
        <f ca="1">IF($G504="", "", COUNTIF($G$11:$G$1010, "&lt;"&amp;$G504)+1+COUNTIF($G$11:$G504, $G504)-1)</f>
        <v/>
      </c>
      <c r="X504" s="39" t="str">
        <f t="shared" ca="1" si="109"/>
        <v/>
      </c>
      <c r="Z504" s="29" t="str">
        <f>IF($R504="", "", DATE(YEAR(Calendar!$BA$5), MONTH($D504), DAY($D504)))</f>
        <v/>
      </c>
      <c r="AA504" s="36" t="str">
        <f t="shared" si="116"/>
        <v/>
      </c>
      <c r="AC504" s="39" t="str">
        <f>IF($Z504="", "", IF(COUNTIF($Z$11:$Z504, $Z504)&gt;5, "X", COUNTIF($Z$11:$Z504, $Z504)))</f>
        <v/>
      </c>
      <c r="AD504" s="39" t="str">
        <f t="shared" si="117"/>
        <v/>
      </c>
      <c r="AF504" s="29" t="str">
        <f t="shared" si="118"/>
        <v/>
      </c>
      <c r="AJ504" s="39" t="str">
        <f t="shared" si="119"/>
        <v/>
      </c>
    </row>
    <row r="505" spans="1:36" x14ac:dyDescent="0.25">
      <c r="A505" s="20"/>
      <c r="B505" s="251"/>
      <c r="C505" s="252"/>
      <c r="D505" s="253"/>
      <c r="E505" s="254"/>
      <c r="F505" s="20"/>
      <c r="G505" s="32" t="str">
        <f t="shared" ca="1" si="110"/>
        <v/>
      </c>
      <c r="H505" s="18" t="str">
        <f t="shared" si="111"/>
        <v/>
      </c>
      <c r="I505" s="20"/>
      <c r="J505" s="12">
        <v>502</v>
      </c>
      <c r="K505" s="15" t="str">
        <f t="shared" ca="1" si="105"/>
        <v/>
      </c>
      <c r="L505" s="90" t="str">
        <f t="shared" ca="1" si="106"/>
        <v/>
      </c>
      <c r="M505" s="43" t="str">
        <f t="shared" ca="1" si="107"/>
        <v/>
      </c>
      <c r="N505" s="18" t="str">
        <f t="shared" ca="1" si="108"/>
        <v/>
      </c>
      <c r="O505" s="20"/>
      <c r="Q505" s="39" t="str">
        <f t="shared" si="112"/>
        <v/>
      </c>
      <c r="R505" s="29" t="str">
        <f t="shared" si="113"/>
        <v/>
      </c>
      <c r="S505" s="36" t="str">
        <f t="shared" si="114"/>
        <v/>
      </c>
      <c r="T505" s="26" t="str">
        <f t="shared" si="115"/>
        <v/>
      </c>
      <c r="U505" s="39" t="str">
        <f ca="1">IF($G505="", "", COUNTIF($G$11:$G$1010, "&lt;"&amp;$G505)+1+COUNTIF($G$11:$G505, $G505)-1)</f>
        <v/>
      </c>
      <c r="X505" s="39" t="str">
        <f t="shared" ca="1" si="109"/>
        <v/>
      </c>
      <c r="Z505" s="29" t="str">
        <f>IF($R505="", "", DATE(YEAR(Calendar!$BA$5), MONTH($D505), DAY($D505)))</f>
        <v/>
      </c>
      <c r="AA505" s="36" t="str">
        <f t="shared" si="116"/>
        <v/>
      </c>
      <c r="AC505" s="39" t="str">
        <f>IF($Z505="", "", IF(COUNTIF($Z$11:$Z505, $Z505)&gt;5, "X", COUNTIF($Z$11:$Z505, $Z505)))</f>
        <v/>
      </c>
      <c r="AD505" s="39" t="str">
        <f t="shared" si="117"/>
        <v/>
      </c>
      <c r="AF505" s="29" t="str">
        <f t="shared" si="118"/>
        <v/>
      </c>
      <c r="AJ505" s="39" t="str">
        <f t="shared" si="119"/>
        <v/>
      </c>
    </row>
    <row r="506" spans="1:36" x14ac:dyDescent="0.25">
      <c r="A506" s="20"/>
      <c r="B506" s="251"/>
      <c r="C506" s="252"/>
      <c r="D506" s="253"/>
      <c r="E506" s="254"/>
      <c r="F506" s="20"/>
      <c r="G506" s="32" t="str">
        <f t="shared" ca="1" si="110"/>
        <v/>
      </c>
      <c r="H506" s="18" t="str">
        <f t="shared" si="111"/>
        <v/>
      </c>
      <c r="I506" s="20"/>
      <c r="J506" s="12">
        <v>503</v>
      </c>
      <c r="K506" s="15" t="str">
        <f t="shared" ca="1" si="105"/>
        <v/>
      </c>
      <c r="L506" s="90" t="str">
        <f t="shared" ca="1" si="106"/>
        <v/>
      </c>
      <c r="M506" s="43" t="str">
        <f t="shared" ca="1" si="107"/>
        <v/>
      </c>
      <c r="N506" s="18" t="str">
        <f t="shared" ca="1" si="108"/>
        <v/>
      </c>
      <c r="O506" s="20"/>
      <c r="Q506" s="39" t="str">
        <f t="shared" si="112"/>
        <v/>
      </c>
      <c r="R506" s="29" t="str">
        <f t="shared" si="113"/>
        <v/>
      </c>
      <c r="S506" s="36" t="str">
        <f t="shared" si="114"/>
        <v/>
      </c>
      <c r="T506" s="26" t="str">
        <f t="shared" si="115"/>
        <v/>
      </c>
      <c r="U506" s="39" t="str">
        <f ca="1">IF($G506="", "", COUNTIF($G$11:$G$1010, "&lt;"&amp;$G506)+1+COUNTIF($G$11:$G506, $G506)-1)</f>
        <v/>
      </c>
      <c r="X506" s="39" t="str">
        <f t="shared" ca="1" si="109"/>
        <v/>
      </c>
      <c r="Z506" s="29" t="str">
        <f>IF($R506="", "", DATE(YEAR(Calendar!$BA$5), MONTH($D506), DAY($D506)))</f>
        <v/>
      </c>
      <c r="AA506" s="36" t="str">
        <f t="shared" si="116"/>
        <v/>
      </c>
      <c r="AC506" s="39" t="str">
        <f>IF($Z506="", "", IF(COUNTIF($Z$11:$Z506, $Z506)&gt;5, "X", COUNTIF($Z$11:$Z506, $Z506)))</f>
        <v/>
      </c>
      <c r="AD506" s="39" t="str">
        <f t="shared" si="117"/>
        <v/>
      </c>
      <c r="AF506" s="29" t="str">
        <f t="shared" si="118"/>
        <v/>
      </c>
      <c r="AJ506" s="39" t="str">
        <f t="shared" si="119"/>
        <v/>
      </c>
    </row>
    <row r="507" spans="1:36" x14ac:dyDescent="0.25">
      <c r="A507" s="20"/>
      <c r="B507" s="251"/>
      <c r="C507" s="252"/>
      <c r="D507" s="253"/>
      <c r="E507" s="254"/>
      <c r="F507" s="20"/>
      <c r="G507" s="32" t="str">
        <f t="shared" ca="1" si="110"/>
        <v/>
      </c>
      <c r="H507" s="18" t="str">
        <f t="shared" si="111"/>
        <v/>
      </c>
      <c r="I507" s="20"/>
      <c r="J507" s="12">
        <v>504</v>
      </c>
      <c r="K507" s="15" t="str">
        <f t="shared" ca="1" si="105"/>
        <v/>
      </c>
      <c r="L507" s="90" t="str">
        <f t="shared" ca="1" si="106"/>
        <v/>
      </c>
      <c r="M507" s="43" t="str">
        <f t="shared" ca="1" si="107"/>
        <v/>
      </c>
      <c r="N507" s="18" t="str">
        <f t="shared" ca="1" si="108"/>
        <v/>
      </c>
      <c r="O507" s="20"/>
      <c r="Q507" s="39" t="str">
        <f t="shared" si="112"/>
        <v/>
      </c>
      <c r="R507" s="29" t="str">
        <f t="shared" si="113"/>
        <v/>
      </c>
      <c r="S507" s="36" t="str">
        <f t="shared" si="114"/>
        <v/>
      </c>
      <c r="T507" s="26" t="str">
        <f t="shared" si="115"/>
        <v/>
      </c>
      <c r="U507" s="39" t="str">
        <f ca="1">IF($G507="", "", COUNTIF($G$11:$G$1010, "&lt;"&amp;$G507)+1+COUNTIF($G$11:$G507, $G507)-1)</f>
        <v/>
      </c>
      <c r="X507" s="39" t="str">
        <f t="shared" ca="1" si="109"/>
        <v/>
      </c>
      <c r="Z507" s="29" t="str">
        <f>IF($R507="", "", DATE(YEAR(Calendar!$BA$5), MONTH($D507), DAY($D507)))</f>
        <v/>
      </c>
      <c r="AA507" s="36" t="str">
        <f t="shared" si="116"/>
        <v/>
      </c>
      <c r="AC507" s="39" t="str">
        <f>IF($Z507="", "", IF(COUNTIF($Z$11:$Z507, $Z507)&gt;5, "X", COUNTIF($Z$11:$Z507, $Z507)))</f>
        <v/>
      </c>
      <c r="AD507" s="39" t="str">
        <f t="shared" si="117"/>
        <v/>
      </c>
      <c r="AF507" s="29" t="str">
        <f t="shared" si="118"/>
        <v/>
      </c>
      <c r="AJ507" s="39" t="str">
        <f t="shared" si="119"/>
        <v/>
      </c>
    </row>
    <row r="508" spans="1:36" x14ac:dyDescent="0.25">
      <c r="A508" s="20"/>
      <c r="B508" s="251"/>
      <c r="C508" s="252"/>
      <c r="D508" s="253"/>
      <c r="E508" s="254"/>
      <c r="F508" s="20"/>
      <c r="G508" s="32" t="str">
        <f t="shared" ca="1" si="110"/>
        <v/>
      </c>
      <c r="H508" s="18" t="str">
        <f t="shared" si="111"/>
        <v/>
      </c>
      <c r="I508" s="20"/>
      <c r="J508" s="12">
        <v>505</v>
      </c>
      <c r="K508" s="15" t="str">
        <f t="shared" ca="1" si="105"/>
        <v/>
      </c>
      <c r="L508" s="90" t="str">
        <f t="shared" ca="1" si="106"/>
        <v/>
      </c>
      <c r="M508" s="43" t="str">
        <f t="shared" ca="1" si="107"/>
        <v/>
      </c>
      <c r="N508" s="18" t="str">
        <f t="shared" ca="1" si="108"/>
        <v/>
      </c>
      <c r="O508" s="20"/>
      <c r="Q508" s="39" t="str">
        <f t="shared" si="112"/>
        <v/>
      </c>
      <c r="R508" s="29" t="str">
        <f t="shared" si="113"/>
        <v/>
      </c>
      <c r="S508" s="36" t="str">
        <f t="shared" si="114"/>
        <v/>
      </c>
      <c r="T508" s="26" t="str">
        <f t="shared" si="115"/>
        <v/>
      </c>
      <c r="U508" s="39" t="str">
        <f ca="1">IF($G508="", "", COUNTIF($G$11:$G$1010, "&lt;"&amp;$G508)+1+COUNTIF($G$11:$G508, $G508)-1)</f>
        <v/>
      </c>
      <c r="X508" s="39" t="str">
        <f t="shared" ca="1" si="109"/>
        <v/>
      </c>
      <c r="Z508" s="29" t="str">
        <f>IF($R508="", "", DATE(YEAR(Calendar!$BA$5), MONTH($D508), DAY($D508)))</f>
        <v/>
      </c>
      <c r="AA508" s="36" t="str">
        <f t="shared" si="116"/>
        <v/>
      </c>
      <c r="AC508" s="39" t="str">
        <f>IF($Z508="", "", IF(COUNTIF($Z$11:$Z508, $Z508)&gt;5, "X", COUNTIF($Z$11:$Z508, $Z508)))</f>
        <v/>
      </c>
      <c r="AD508" s="39" t="str">
        <f t="shared" si="117"/>
        <v/>
      </c>
      <c r="AF508" s="29" t="str">
        <f t="shared" si="118"/>
        <v/>
      </c>
      <c r="AJ508" s="39" t="str">
        <f t="shared" si="119"/>
        <v/>
      </c>
    </row>
    <row r="509" spans="1:36" x14ac:dyDescent="0.25">
      <c r="A509" s="20"/>
      <c r="B509" s="251"/>
      <c r="C509" s="252"/>
      <c r="D509" s="253"/>
      <c r="E509" s="254"/>
      <c r="F509" s="20"/>
      <c r="G509" s="32" t="str">
        <f t="shared" ca="1" si="110"/>
        <v/>
      </c>
      <c r="H509" s="18" t="str">
        <f t="shared" si="111"/>
        <v/>
      </c>
      <c r="I509" s="20"/>
      <c r="J509" s="12">
        <v>506</v>
      </c>
      <c r="K509" s="15" t="str">
        <f t="shared" ca="1" si="105"/>
        <v/>
      </c>
      <c r="L509" s="90" t="str">
        <f t="shared" ca="1" si="106"/>
        <v/>
      </c>
      <c r="M509" s="43" t="str">
        <f t="shared" ca="1" si="107"/>
        <v/>
      </c>
      <c r="N509" s="18" t="str">
        <f t="shared" ca="1" si="108"/>
        <v/>
      </c>
      <c r="O509" s="20"/>
      <c r="Q509" s="39" t="str">
        <f t="shared" si="112"/>
        <v/>
      </c>
      <c r="R509" s="29" t="str">
        <f t="shared" si="113"/>
        <v/>
      </c>
      <c r="S509" s="36" t="str">
        <f t="shared" si="114"/>
        <v/>
      </c>
      <c r="T509" s="26" t="str">
        <f t="shared" si="115"/>
        <v/>
      </c>
      <c r="U509" s="39" t="str">
        <f ca="1">IF($G509="", "", COUNTIF($G$11:$G$1010, "&lt;"&amp;$G509)+1+COUNTIF($G$11:$G509, $G509)-1)</f>
        <v/>
      </c>
      <c r="X509" s="39" t="str">
        <f t="shared" ca="1" si="109"/>
        <v/>
      </c>
      <c r="Z509" s="29" t="str">
        <f>IF($R509="", "", DATE(YEAR(Calendar!$BA$5), MONTH($D509), DAY($D509)))</f>
        <v/>
      </c>
      <c r="AA509" s="36" t="str">
        <f t="shared" si="116"/>
        <v/>
      </c>
      <c r="AC509" s="39" t="str">
        <f>IF($Z509="", "", IF(COUNTIF($Z$11:$Z509, $Z509)&gt;5, "X", COUNTIF($Z$11:$Z509, $Z509)))</f>
        <v/>
      </c>
      <c r="AD509" s="39" t="str">
        <f t="shared" si="117"/>
        <v/>
      </c>
      <c r="AF509" s="29" t="str">
        <f t="shared" si="118"/>
        <v/>
      </c>
      <c r="AJ509" s="39" t="str">
        <f t="shared" si="119"/>
        <v/>
      </c>
    </row>
    <row r="510" spans="1:36" x14ac:dyDescent="0.25">
      <c r="A510" s="20"/>
      <c r="B510" s="251"/>
      <c r="C510" s="252"/>
      <c r="D510" s="253"/>
      <c r="E510" s="254"/>
      <c r="F510" s="20"/>
      <c r="G510" s="32" t="str">
        <f t="shared" ca="1" si="110"/>
        <v/>
      </c>
      <c r="H510" s="18" t="str">
        <f t="shared" si="111"/>
        <v/>
      </c>
      <c r="I510" s="20"/>
      <c r="J510" s="12">
        <v>507</v>
      </c>
      <c r="K510" s="15" t="str">
        <f t="shared" ca="1" si="105"/>
        <v/>
      </c>
      <c r="L510" s="90" t="str">
        <f t="shared" ca="1" si="106"/>
        <v/>
      </c>
      <c r="M510" s="43" t="str">
        <f t="shared" ca="1" si="107"/>
        <v/>
      </c>
      <c r="N510" s="18" t="str">
        <f t="shared" ca="1" si="108"/>
        <v/>
      </c>
      <c r="O510" s="20"/>
      <c r="Q510" s="39" t="str">
        <f t="shared" si="112"/>
        <v/>
      </c>
      <c r="R510" s="29" t="str">
        <f t="shared" si="113"/>
        <v/>
      </c>
      <c r="S510" s="36" t="str">
        <f t="shared" si="114"/>
        <v/>
      </c>
      <c r="T510" s="26" t="str">
        <f t="shared" si="115"/>
        <v/>
      </c>
      <c r="U510" s="39" t="str">
        <f ca="1">IF($G510="", "", COUNTIF($G$11:$G$1010, "&lt;"&amp;$G510)+1+COUNTIF($G$11:$G510, $G510)-1)</f>
        <v/>
      </c>
      <c r="X510" s="39" t="str">
        <f t="shared" ca="1" si="109"/>
        <v/>
      </c>
      <c r="Z510" s="29" t="str">
        <f>IF($R510="", "", DATE(YEAR(Calendar!$BA$5), MONTH($D510), DAY($D510)))</f>
        <v/>
      </c>
      <c r="AA510" s="36" t="str">
        <f t="shared" si="116"/>
        <v/>
      </c>
      <c r="AC510" s="39" t="str">
        <f>IF($Z510="", "", IF(COUNTIF($Z$11:$Z510, $Z510)&gt;5, "X", COUNTIF($Z$11:$Z510, $Z510)))</f>
        <v/>
      </c>
      <c r="AD510" s="39" t="str">
        <f t="shared" si="117"/>
        <v/>
      </c>
      <c r="AF510" s="29" t="str">
        <f t="shared" si="118"/>
        <v/>
      </c>
      <c r="AJ510" s="39" t="str">
        <f t="shared" si="119"/>
        <v/>
      </c>
    </row>
    <row r="511" spans="1:36" x14ac:dyDescent="0.25">
      <c r="A511" s="20"/>
      <c r="B511" s="251"/>
      <c r="C511" s="252"/>
      <c r="D511" s="253"/>
      <c r="E511" s="254"/>
      <c r="F511" s="20"/>
      <c r="G511" s="32" t="str">
        <f t="shared" ca="1" si="110"/>
        <v/>
      </c>
      <c r="H511" s="18" t="str">
        <f t="shared" si="111"/>
        <v/>
      </c>
      <c r="I511" s="20"/>
      <c r="J511" s="12">
        <v>508</v>
      </c>
      <c r="K511" s="15" t="str">
        <f t="shared" ca="1" si="105"/>
        <v/>
      </c>
      <c r="L511" s="90" t="str">
        <f t="shared" ca="1" si="106"/>
        <v/>
      </c>
      <c r="M511" s="43" t="str">
        <f t="shared" ca="1" si="107"/>
        <v/>
      </c>
      <c r="N511" s="18" t="str">
        <f t="shared" ca="1" si="108"/>
        <v/>
      </c>
      <c r="O511" s="20"/>
      <c r="Q511" s="39" t="str">
        <f t="shared" si="112"/>
        <v/>
      </c>
      <c r="R511" s="29" t="str">
        <f t="shared" si="113"/>
        <v/>
      </c>
      <c r="S511" s="36" t="str">
        <f t="shared" si="114"/>
        <v/>
      </c>
      <c r="T511" s="26" t="str">
        <f t="shared" si="115"/>
        <v/>
      </c>
      <c r="U511" s="39" t="str">
        <f ca="1">IF($G511="", "", COUNTIF($G$11:$G$1010, "&lt;"&amp;$G511)+1+COUNTIF($G$11:$G511, $G511)-1)</f>
        <v/>
      </c>
      <c r="X511" s="39" t="str">
        <f t="shared" ca="1" si="109"/>
        <v/>
      </c>
      <c r="Z511" s="29" t="str">
        <f>IF($R511="", "", DATE(YEAR(Calendar!$BA$5), MONTH($D511), DAY($D511)))</f>
        <v/>
      </c>
      <c r="AA511" s="36" t="str">
        <f t="shared" si="116"/>
        <v/>
      </c>
      <c r="AC511" s="39" t="str">
        <f>IF($Z511="", "", IF(COUNTIF($Z$11:$Z511, $Z511)&gt;5, "X", COUNTIF($Z$11:$Z511, $Z511)))</f>
        <v/>
      </c>
      <c r="AD511" s="39" t="str">
        <f t="shared" si="117"/>
        <v/>
      </c>
      <c r="AF511" s="29" t="str">
        <f t="shared" si="118"/>
        <v/>
      </c>
      <c r="AJ511" s="39" t="str">
        <f t="shared" si="119"/>
        <v/>
      </c>
    </row>
    <row r="512" spans="1:36" x14ac:dyDescent="0.25">
      <c r="A512" s="20"/>
      <c r="B512" s="251"/>
      <c r="C512" s="252"/>
      <c r="D512" s="253"/>
      <c r="E512" s="254"/>
      <c r="F512" s="20"/>
      <c r="G512" s="32" t="str">
        <f t="shared" ca="1" si="110"/>
        <v/>
      </c>
      <c r="H512" s="18" t="str">
        <f t="shared" si="111"/>
        <v/>
      </c>
      <c r="I512" s="20"/>
      <c r="J512" s="12">
        <v>509</v>
      </c>
      <c r="K512" s="15" t="str">
        <f t="shared" ca="1" si="105"/>
        <v/>
      </c>
      <c r="L512" s="90" t="str">
        <f t="shared" ca="1" si="106"/>
        <v/>
      </c>
      <c r="M512" s="43" t="str">
        <f t="shared" ca="1" si="107"/>
        <v/>
      </c>
      <c r="N512" s="18" t="str">
        <f t="shared" ca="1" si="108"/>
        <v/>
      </c>
      <c r="O512" s="20"/>
      <c r="Q512" s="39" t="str">
        <f t="shared" si="112"/>
        <v/>
      </c>
      <c r="R512" s="29" t="str">
        <f t="shared" si="113"/>
        <v/>
      </c>
      <c r="S512" s="36" t="str">
        <f t="shared" si="114"/>
        <v/>
      </c>
      <c r="T512" s="26" t="str">
        <f t="shared" si="115"/>
        <v/>
      </c>
      <c r="U512" s="39" t="str">
        <f ca="1">IF($G512="", "", COUNTIF($G$11:$G$1010, "&lt;"&amp;$G512)+1+COUNTIF($G$11:$G512, $G512)-1)</f>
        <v/>
      </c>
      <c r="X512" s="39" t="str">
        <f t="shared" ca="1" si="109"/>
        <v/>
      </c>
      <c r="Z512" s="29" t="str">
        <f>IF($R512="", "", DATE(YEAR(Calendar!$BA$5), MONTH($D512), DAY($D512)))</f>
        <v/>
      </c>
      <c r="AA512" s="36" t="str">
        <f t="shared" si="116"/>
        <v/>
      </c>
      <c r="AC512" s="39" t="str">
        <f>IF($Z512="", "", IF(COUNTIF($Z$11:$Z512, $Z512)&gt;5, "X", COUNTIF($Z$11:$Z512, $Z512)))</f>
        <v/>
      </c>
      <c r="AD512" s="39" t="str">
        <f t="shared" si="117"/>
        <v/>
      </c>
      <c r="AF512" s="29" t="str">
        <f t="shared" si="118"/>
        <v/>
      </c>
      <c r="AJ512" s="39" t="str">
        <f t="shared" si="119"/>
        <v/>
      </c>
    </row>
    <row r="513" spans="1:36" x14ac:dyDescent="0.25">
      <c r="A513" s="20"/>
      <c r="B513" s="251"/>
      <c r="C513" s="252"/>
      <c r="D513" s="253"/>
      <c r="E513" s="254"/>
      <c r="F513" s="20"/>
      <c r="G513" s="32" t="str">
        <f t="shared" ca="1" si="110"/>
        <v/>
      </c>
      <c r="H513" s="18" t="str">
        <f t="shared" si="111"/>
        <v/>
      </c>
      <c r="I513" s="20"/>
      <c r="J513" s="12">
        <v>510</v>
      </c>
      <c r="K513" s="15" t="str">
        <f t="shared" ca="1" si="105"/>
        <v/>
      </c>
      <c r="L513" s="90" t="str">
        <f t="shared" ca="1" si="106"/>
        <v/>
      </c>
      <c r="M513" s="43" t="str">
        <f t="shared" ca="1" si="107"/>
        <v/>
      </c>
      <c r="N513" s="18" t="str">
        <f t="shared" ca="1" si="108"/>
        <v/>
      </c>
      <c r="O513" s="20"/>
      <c r="Q513" s="39" t="str">
        <f t="shared" si="112"/>
        <v/>
      </c>
      <c r="R513" s="29" t="str">
        <f t="shared" si="113"/>
        <v/>
      </c>
      <c r="S513" s="36" t="str">
        <f t="shared" si="114"/>
        <v/>
      </c>
      <c r="T513" s="26" t="str">
        <f t="shared" si="115"/>
        <v/>
      </c>
      <c r="U513" s="39" t="str">
        <f ca="1">IF($G513="", "", COUNTIF($G$11:$G$1010, "&lt;"&amp;$G513)+1+COUNTIF($G$11:$G513, $G513)-1)</f>
        <v/>
      </c>
      <c r="X513" s="39" t="str">
        <f t="shared" ca="1" si="109"/>
        <v/>
      </c>
      <c r="Z513" s="29" t="str">
        <f>IF($R513="", "", DATE(YEAR(Calendar!$BA$5), MONTH($D513), DAY($D513)))</f>
        <v/>
      </c>
      <c r="AA513" s="36" t="str">
        <f t="shared" si="116"/>
        <v/>
      </c>
      <c r="AC513" s="39" t="str">
        <f>IF($Z513="", "", IF(COUNTIF($Z$11:$Z513, $Z513)&gt;5, "X", COUNTIF($Z$11:$Z513, $Z513)))</f>
        <v/>
      </c>
      <c r="AD513" s="39" t="str">
        <f t="shared" si="117"/>
        <v/>
      </c>
      <c r="AF513" s="29" t="str">
        <f t="shared" si="118"/>
        <v/>
      </c>
      <c r="AJ513" s="39" t="str">
        <f t="shared" si="119"/>
        <v/>
      </c>
    </row>
    <row r="514" spans="1:36" x14ac:dyDescent="0.25">
      <c r="A514" s="20"/>
      <c r="B514" s="251"/>
      <c r="C514" s="252"/>
      <c r="D514" s="253"/>
      <c r="E514" s="254"/>
      <c r="F514" s="20"/>
      <c r="G514" s="32" t="str">
        <f t="shared" ca="1" si="110"/>
        <v/>
      </c>
      <c r="H514" s="18" t="str">
        <f t="shared" si="111"/>
        <v/>
      </c>
      <c r="I514" s="20"/>
      <c r="J514" s="12">
        <v>511</v>
      </c>
      <c r="K514" s="15" t="str">
        <f t="shared" ca="1" si="105"/>
        <v/>
      </c>
      <c r="L514" s="90" t="str">
        <f t="shared" ca="1" si="106"/>
        <v/>
      </c>
      <c r="M514" s="43" t="str">
        <f t="shared" ca="1" si="107"/>
        <v/>
      </c>
      <c r="N514" s="18" t="str">
        <f t="shared" ca="1" si="108"/>
        <v/>
      </c>
      <c r="O514" s="20"/>
      <c r="Q514" s="39" t="str">
        <f t="shared" si="112"/>
        <v/>
      </c>
      <c r="R514" s="29" t="str">
        <f t="shared" si="113"/>
        <v/>
      </c>
      <c r="S514" s="36" t="str">
        <f t="shared" si="114"/>
        <v/>
      </c>
      <c r="T514" s="26" t="str">
        <f t="shared" si="115"/>
        <v/>
      </c>
      <c r="U514" s="39" t="str">
        <f ca="1">IF($G514="", "", COUNTIF($G$11:$G$1010, "&lt;"&amp;$G514)+1+COUNTIF($G$11:$G514, $G514)-1)</f>
        <v/>
      </c>
      <c r="X514" s="39" t="str">
        <f t="shared" ca="1" si="109"/>
        <v/>
      </c>
      <c r="Z514" s="29" t="str">
        <f>IF($R514="", "", DATE(YEAR(Calendar!$BA$5), MONTH($D514), DAY($D514)))</f>
        <v/>
      </c>
      <c r="AA514" s="36" t="str">
        <f t="shared" si="116"/>
        <v/>
      </c>
      <c r="AC514" s="39" t="str">
        <f>IF($Z514="", "", IF(COUNTIF($Z$11:$Z514, $Z514)&gt;5, "X", COUNTIF($Z$11:$Z514, $Z514)))</f>
        <v/>
      </c>
      <c r="AD514" s="39" t="str">
        <f t="shared" si="117"/>
        <v/>
      </c>
      <c r="AF514" s="29" t="str">
        <f t="shared" si="118"/>
        <v/>
      </c>
      <c r="AJ514" s="39" t="str">
        <f t="shared" si="119"/>
        <v/>
      </c>
    </row>
    <row r="515" spans="1:36" x14ac:dyDescent="0.25">
      <c r="A515" s="20"/>
      <c r="B515" s="251"/>
      <c r="C515" s="252"/>
      <c r="D515" s="253"/>
      <c r="E515" s="254"/>
      <c r="F515" s="20"/>
      <c r="G515" s="32" t="str">
        <f t="shared" ca="1" si="110"/>
        <v/>
      </c>
      <c r="H515" s="18" t="str">
        <f t="shared" si="111"/>
        <v/>
      </c>
      <c r="I515" s="20"/>
      <c r="J515" s="12">
        <v>512</v>
      </c>
      <c r="K515" s="15" t="str">
        <f t="shared" ca="1" si="105"/>
        <v/>
      </c>
      <c r="L515" s="90" t="str">
        <f t="shared" ca="1" si="106"/>
        <v/>
      </c>
      <c r="M515" s="43" t="str">
        <f t="shared" ca="1" si="107"/>
        <v/>
      </c>
      <c r="N515" s="18" t="str">
        <f t="shared" ca="1" si="108"/>
        <v/>
      </c>
      <c r="O515" s="20"/>
      <c r="Q515" s="39" t="str">
        <f t="shared" si="112"/>
        <v/>
      </c>
      <c r="R515" s="29" t="str">
        <f t="shared" si="113"/>
        <v/>
      </c>
      <c r="S515" s="36" t="str">
        <f t="shared" si="114"/>
        <v/>
      </c>
      <c r="T515" s="26" t="str">
        <f t="shared" si="115"/>
        <v/>
      </c>
      <c r="U515" s="39" t="str">
        <f ca="1">IF($G515="", "", COUNTIF($G$11:$G$1010, "&lt;"&amp;$G515)+1+COUNTIF($G$11:$G515, $G515)-1)</f>
        <v/>
      </c>
      <c r="X515" s="39" t="str">
        <f t="shared" ca="1" si="109"/>
        <v/>
      </c>
      <c r="Z515" s="29" t="str">
        <f>IF($R515="", "", DATE(YEAR(Calendar!$BA$5), MONTH($D515), DAY($D515)))</f>
        <v/>
      </c>
      <c r="AA515" s="36" t="str">
        <f t="shared" si="116"/>
        <v/>
      </c>
      <c r="AC515" s="39" t="str">
        <f>IF($Z515="", "", IF(COUNTIF($Z$11:$Z515, $Z515)&gt;5, "X", COUNTIF($Z$11:$Z515, $Z515)))</f>
        <v/>
      </c>
      <c r="AD515" s="39" t="str">
        <f t="shared" si="117"/>
        <v/>
      </c>
      <c r="AF515" s="29" t="str">
        <f t="shared" si="118"/>
        <v/>
      </c>
      <c r="AJ515" s="39" t="str">
        <f t="shared" si="119"/>
        <v/>
      </c>
    </row>
    <row r="516" spans="1:36" x14ac:dyDescent="0.25">
      <c r="A516" s="20"/>
      <c r="B516" s="251"/>
      <c r="C516" s="252"/>
      <c r="D516" s="253"/>
      <c r="E516" s="254"/>
      <c r="F516" s="20"/>
      <c r="G516" s="32" t="str">
        <f t="shared" ca="1" si="110"/>
        <v/>
      </c>
      <c r="H516" s="18" t="str">
        <f t="shared" si="111"/>
        <v/>
      </c>
      <c r="I516" s="20"/>
      <c r="J516" s="12">
        <v>513</v>
      </c>
      <c r="K516" s="15" t="str">
        <f t="shared" ca="1" si="105"/>
        <v/>
      </c>
      <c r="L516" s="90" t="str">
        <f t="shared" ca="1" si="106"/>
        <v/>
      </c>
      <c r="M516" s="43" t="str">
        <f t="shared" ca="1" si="107"/>
        <v/>
      </c>
      <c r="N516" s="18" t="str">
        <f t="shared" ca="1" si="108"/>
        <v/>
      </c>
      <c r="O516" s="20"/>
      <c r="Q516" s="39" t="str">
        <f t="shared" si="112"/>
        <v/>
      </c>
      <c r="R516" s="29" t="str">
        <f t="shared" si="113"/>
        <v/>
      </c>
      <c r="S516" s="36" t="str">
        <f t="shared" si="114"/>
        <v/>
      </c>
      <c r="T516" s="26" t="str">
        <f t="shared" si="115"/>
        <v/>
      </c>
      <c r="U516" s="39" t="str">
        <f ca="1">IF($G516="", "", COUNTIF($G$11:$G$1010, "&lt;"&amp;$G516)+1+COUNTIF($G$11:$G516, $G516)-1)</f>
        <v/>
      </c>
      <c r="X516" s="39" t="str">
        <f t="shared" ca="1" si="109"/>
        <v/>
      </c>
      <c r="Z516" s="29" t="str">
        <f>IF($R516="", "", DATE(YEAR(Calendar!$BA$5), MONTH($D516), DAY($D516)))</f>
        <v/>
      </c>
      <c r="AA516" s="36" t="str">
        <f t="shared" si="116"/>
        <v/>
      </c>
      <c r="AC516" s="39" t="str">
        <f>IF($Z516="", "", IF(COUNTIF($Z$11:$Z516, $Z516)&gt;5, "X", COUNTIF($Z$11:$Z516, $Z516)))</f>
        <v/>
      </c>
      <c r="AD516" s="39" t="str">
        <f t="shared" si="117"/>
        <v/>
      </c>
      <c r="AF516" s="29" t="str">
        <f t="shared" si="118"/>
        <v/>
      </c>
      <c r="AJ516" s="39" t="str">
        <f t="shared" si="119"/>
        <v/>
      </c>
    </row>
    <row r="517" spans="1:36" x14ac:dyDescent="0.25">
      <c r="A517" s="20"/>
      <c r="B517" s="251"/>
      <c r="C517" s="252"/>
      <c r="D517" s="253"/>
      <c r="E517" s="254"/>
      <c r="F517" s="20"/>
      <c r="G517" s="32" t="str">
        <f t="shared" ca="1" si="110"/>
        <v/>
      </c>
      <c r="H517" s="18" t="str">
        <f t="shared" si="111"/>
        <v/>
      </c>
      <c r="I517" s="20"/>
      <c r="J517" s="12">
        <v>514</v>
      </c>
      <c r="K517" s="15" t="str">
        <f t="shared" ref="K517:K580" ca="1" si="120">IFERROR(INDEX($B$11:$B$1010, MATCH($J517, $U$11:$U$1010, 0)), "")</f>
        <v/>
      </c>
      <c r="L517" s="90" t="str">
        <f t="shared" ref="L517:L580" ca="1" si="121">IFERROR(INDEX($C$11:$C$1010, MATCH($J517, $U$11:$U$1010, 0)), "")</f>
        <v/>
      </c>
      <c r="M517" s="43" t="str">
        <f t="shared" ref="M517:M580" ca="1" si="122">IFERROR(INDEX($G$11:$G$1010, MATCH($J517, $U$11:$U$1010, 0)), "")</f>
        <v/>
      </c>
      <c r="N517" s="18" t="str">
        <f t="shared" ref="N517:N580" ca="1" si="123">IFERROR(INDEX($H$11:$H$1010, MATCH($J517, $U$11:$U$1010, 0)), "")</f>
        <v/>
      </c>
      <c r="O517" s="20"/>
      <c r="Q517" s="39" t="str">
        <f t="shared" si="112"/>
        <v/>
      </c>
      <c r="R517" s="29" t="str">
        <f t="shared" si="113"/>
        <v/>
      </c>
      <c r="S517" s="36" t="str">
        <f t="shared" si="114"/>
        <v/>
      </c>
      <c r="T517" s="26" t="str">
        <f t="shared" si="115"/>
        <v/>
      </c>
      <c r="U517" s="39" t="str">
        <f ca="1">IF($G517="", "", COUNTIF($G$11:$G$1010, "&lt;"&amp;$G517)+1+COUNTIF($G$11:$G517, $G517)-1)</f>
        <v/>
      </c>
      <c r="X517" s="39" t="str">
        <f t="shared" ref="X517:X580" ca="1" si="124">IF($M517="", "", IF($M517=$R$4, $Q$3, (IF(AND($M517&gt;=$R$6, $M517&lt;=$R$7), $Q$4, IF(TEXT($M517, "mmm yyy")=TEXT($R$4, "mmm yyyy"), $Q$5, "")))))</f>
        <v/>
      </c>
      <c r="Z517" s="29" t="str">
        <f>IF($R517="", "", DATE(YEAR(Calendar!$BA$5), MONTH($D517), DAY($D517)))</f>
        <v/>
      </c>
      <c r="AA517" s="36" t="str">
        <f t="shared" si="116"/>
        <v/>
      </c>
      <c r="AC517" s="39" t="str">
        <f>IF($Z517="", "", IF(COUNTIF($Z$11:$Z517, $Z517)&gt;5, "X", COUNTIF($Z$11:$Z517, $Z517)))</f>
        <v/>
      </c>
      <c r="AD517" s="39" t="str">
        <f t="shared" si="117"/>
        <v/>
      </c>
      <c r="AF517" s="29" t="str">
        <f t="shared" si="118"/>
        <v/>
      </c>
      <c r="AJ517" s="39" t="str">
        <f t="shared" si="119"/>
        <v/>
      </c>
    </row>
    <row r="518" spans="1:36" x14ac:dyDescent="0.25">
      <c r="A518" s="20"/>
      <c r="B518" s="251"/>
      <c r="C518" s="252"/>
      <c r="D518" s="253"/>
      <c r="E518" s="254"/>
      <c r="F518" s="20"/>
      <c r="G518" s="32" t="str">
        <f t="shared" ca="1" si="110"/>
        <v/>
      </c>
      <c r="H518" s="18" t="str">
        <f t="shared" si="111"/>
        <v/>
      </c>
      <c r="I518" s="20"/>
      <c r="J518" s="12">
        <v>515</v>
      </c>
      <c r="K518" s="15" t="str">
        <f t="shared" ca="1" si="120"/>
        <v/>
      </c>
      <c r="L518" s="90" t="str">
        <f t="shared" ca="1" si="121"/>
        <v/>
      </c>
      <c r="M518" s="43" t="str">
        <f t="shared" ca="1" si="122"/>
        <v/>
      </c>
      <c r="N518" s="18" t="str">
        <f t="shared" ca="1" si="123"/>
        <v/>
      </c>
      <c r="O518" s="20"/>
      <c r="Q518" s="39" t="str">
        <f t="shared" si="112"/>
        <v/>
      </c>
      <c r="R518" s="29" t="str">
        <f t="shared" si="113"/>
        <v/>
      </c>
      <c r="S518" s="36" t="str">
        <f t="shared" si="114"/>
        <v/>
      </c>
      <c r="T518" s="26" t="str">
        <f t="shared" si="115"/>
        <v/>
      </c>
      <c r="U518" s="39" t="str">
        <f ca="1">IF($G518="", "", COUNTIF($G$11:$G$1010, "&lt;"&amp;$G518)+1+COUNTIF($G$11:$G518, $G518)-1)</f>
        <v/>
      </c>
      <c r="X518" s="39" t="str">
        <f t="shared" ca="1" si="124"/>
        <v/>
      </c>
      <c r="Z518" s="29" t="str">
        <f>IF($R518="", "", DATE(YEAR(Calendar!$BA$5), MONTH($D518), DAY($D518)))</f>
        <v/>
      </c>
      <c r="AA518" s="36" t="str">
        <f t="shared" si="116"/>
        <v/>
      </c>
      <c r="AC518" s="39" t="str">
        <f>IF($Z518="", "", IF(COUNTIF($Z$11:$Z518, $Z518)&gt;5, "X", COUNTIF($Z$11:$Z518, $Z518)))</f>
        <v/>
      </c>
      <c r="AD518" s="39" t="str">
        <f t="shared" si="117"/>
        <v/>
      </c>
      <c r="AF518" s="29" t="str">
        <f t="shared" si="118"/>
        <v/>
      </c>
      <c r="AJ518" s="39" t="str">
        <f t="shared" si="119"/>
        <v/>
      </c>
    </row>
    <row r="519" spans="1:36" x14ac:dyDescent="0.25">
      <c r="A519" s="20"/>
      <c r="B519" s="251"/>
      <c r="C519" s="252"/>
      <c r="D519" s="253"/>
      <c r="E519" s="254"/>
      <c r="F519" s="20"/>
      <c r="G519" s="32" t="str">
        <f t="shared" ca="1" si="110"/>
        <v/>
      </c>
      <c r="H519" s="18" t="str">
        <f t="shared" si="111"/>
        <v/>
      </c>
      <c r="I519" s="20"/>
      <c r="J519" s="12">
        <v>516</v>
      </c>
      <c r="K519" s="15" t="str">
        <f t="shared" ca="1" si="120"/>
        <v/>
      </c>
      <c r="L519" s="90" t="str">
        <f t="shared" ca="1" si="121"/>
        <v/>
      </c>
      <c r="M519" s="43" t="str">
        <f t="shared" ca="1" si="122"/>
        <v/>
      </c>
      <c r="N519" s="18" t="str">
        <f t="shared" ca="1" si="123"/>
        <v/>
      </c>
      <c r="O519" s="20"/>
      <c r="Q519" s="39" t="str">
        <f t="shared" si="112"/>
        <v/>
      </c>
      <c r="R519" s="29" t="str">
        <f t="shared" si="113"/>
        <v/>
      </c>
      <c r="S519" s="36" t="str">
        <f t="shared" si="114"/>
        <v/>
      </c>
      <c r="T519" s="26" t="str">
        <f t="shared" si="115"/>
        <v/>
      </c>
      <c r="U519" s="39" t="str">
        <f ca="1">IF($G519="", "", COUNTIF($G$11:$G$1010, "&lt;"&amp;$G519)+1+COUNTIF($G$11:$G519, $G519)-1)</f>
        <v/>
      </c>
      <c r="X519" s="39" t="str">
        <f t="shared" ca="1" si="124"/>
        <v/>
      </c>
      <c r="Z519" s="29" t="str">
        <f>IF($R519="", "", DATE(YEAR(Calendar!$BA$5), MONTH($D519), DAY($D519)))</f>
        <v/>
      </c>
      <c r="AA519" s="36" t="str">
        <f t="shared" si="116"/>
        <v/>
      </c>
      <c r="AC519" s="39" t="str">
        <f>IF($Z519="", "", IF(COUNTIF($Z$11:$Z519, $Z519)&gt;5, "X", COUNTIF($Z$11:$Z519, $Z519)))</f>
        <v/>
      </c>
      <c r="AD519" s="39" t="str">
        <f t="shared" si="117"/>
        <v/>
      </c>
      <c r="AF519" s="29" t="str">
        <f t="shared" si="118"/>
        <v/>
      </c>
      <c r="AJ519" s="39" t="str">
        <f t="shared" si="119"/>
        <v/>
      </c>
    </row>
    <row r="520" spans="1:36" x14ac:dyDescent="0.25">
      <c r="A520" s="20"/>
      <c r="B520" s="251"/>
      <c r="C520" s="252"/>
      <c r="D520" s="253"/>
      <c r="E520" s="254"/>
      <c r="F520" s="20"/>
      <c r="G520" s="32" t="str">
        <f t="shared" ca="1" si="110"/>
        <v/>
      </c>
      <c r="H520" s="18" t="str">
        <f t="shared" si="111"/>
        <v/>
      </c>
      <c r="I520" s="20"/>
      <c r="J520" s="12">
        <v>517</v>
      </c>
      <c r="K520" s="15" t="str">
        <f t="shared" ca="1" si="120"/>
        <v/>
      </c>
      <c r="L520" s="90" t="str">
        <f t="shared" ca="1" si="121"/>
        <v/>
      </c>
      <c r="M520" s="43" t="str">
        <f t="shared" ca="1" si="122"/>
        <v/>
      </c>
      <c r="N520" s="18" t="str">
        <f t="shared" ca="1" si="123"/>
        <v/>
      </c>
      <c r="O520" s="20"/>
      <c r="Q520" s="39" t="str">
        <f t="shared" si="112"/>
        <v/>
      </c>
      <c r="R520" s="29" t="str">
        <f t="shared" si="113"/>
        <v/>
      </c>
      <c r="S520" s="36" t="str">
        <f t="shared" si="114"/>
        <v/>
      </c>
      <c r="T520" s="26" t="str">
        <f t="shared" si="115"/>
        <v/>
      </c>
      <c r="U520" s="39" t="str">
        <f ca="1">IF($G520="", "", COUNTIF($G$11:$G$1010, "&lt;"&amp;$G520)+1+COUNTIF($G$11:$G520, $G520)-1)</f>
        <v/>
      </c>
      <c r="X520" s="39" t="str">
        <f t="shared" ca="1" si="124"/>
        <v/>
      </c>
      <c r="Z520" s="29" t="str">
        <f>IF($R520="", "", DATE(YEAR(Calendar!$BA$5), MONTH($D520), DAY($D520)))</f>
        <v/>
      </c>
      <c r="AA520" s="36" t="str">
        <f t="shared" si="116"/>
        <v/>
      </c>
      <c r="AC520" s="39" t="str">
        <f>IF($Z520="", "", IF(COUNTIF($Z$11:$Z520, $Z520)&gt;5, "X", COUNTIF($Z$11:$Z520, $Z520)))</f>
        <v/>
      </c>
      <c r="AD520" s="39" t="str">
        <f t="shared" si="117"/>
        <v/>
      </c>
      <c r="AF520" s="29" t="str">
        <f t="shared" si="118"/>
        <v/>
      </c>
      <c r="AJ520" s="39" t="str">
        <f t="shared" si="119"/>
        <v/>
      </c>
    </row>
    <row r="521" spans="1:36" x14ac:dyDescent="0.25">
      <c r="A521" s="20"/>
      <c r="B521" s="251"/>
      <c r="C521" s="252"/>
      <c r="D521" s="253"/>
      <c r="E521" s="254"/>
      <c r="F521" s="20"/>
      <c r="G521" s="32" t="str">
        <f t="shared" ca="1" si="110"/>
        <v/>
      </c>
      <c r="H521" s="18" t="str">
        <f t="shared" si="111"/>
        <v/>
      </c>
      <c r="I521" s="20"/>
      <c r="J521" s="12">
        <v>518</v>
      </c>
      <c r="K521" s="15" t="str">
        <f t="shared" ca="1" si="120"/>
        <v/>
      </c>
      <c r="L521" s="90" t="str">
        <f t="shared" ca="1" si="121"/>
        <v/>
      </c>
      <c r="M521" s="43" t="str">
        <f t="shared" ca="1" si="122"/>
        <v/>
      </c>
      <c r="N521" s="18" t="str">
        <f t="shared" ca="1" si="123"/>
        <v/>
      </c>
      <c r="O521" s="20"/>
      <c r="Q521" s="39" t="str">
        <f t="shared" si="112"/>
        <v/>
      </c>
      <c r="R521" s="29" t="str">
        <f t="shared" si="113"/>
        <v/>
      </c>
      <c r="S521" s="36" t="str">
        <f t="shared" si="114"/>
        <v/>
      </c>
      <c r="T521" s="26" t="str">
        <f t="shared" si="115"/>
        <v/>
      </c>
      <c r="U521" s="39" t="str">
        <f ca="1">IF($G521="", "", COUNTIF($G$11:$G$1010, "&lt;"&amp;$G521)+1+COUNTIF($G$11:$G521, $G521)-1)</f>
        <v/>
      </c>
      <c r="X521" s="39" t="str">
        <f t="shared" ca="1" si="124"/>
        <v/>
      </c>
      <c r="Z521" s="29" t="str">
        <f>IF($R521="", "", DATE(YEAR(Calendar!$BA$5), MONTH($D521), DAY($D521)))</f>
        <v/>
      </c>
      <c r="AA521" s="36" t="str">
        <f t="shared" si="116"/>
        <v/>
      </c>
      <c r="AC521" s="39" t="str">
        <f>IF($Z521="", "", IF(COUNTIF($Z$11:$Z521, $Z521)&gt;5, "X", COUNTIF($Z$11:$Z521, $Z521)))</f>
        <v/>
      </c>
      <c r="AD521" s="39" t="str">
        <f t="shared" si="117"/>
        <v/>
      </c>
      <c r="AF521" s="29" t="str">
        <f t="shared" si="118"/>
        <v/>
      </c>
      <c r="AJ521" s="39" t="str">
        <f t="shared" si="119"/>
        <v/>
      </c>
    </row>
    <row r="522" spans="1:36" x14ac:dyDescent="0.25">
      <c r="A522" s="20"/>
      <c r="B522" s="251"/>
      <c r="C522" s="252"/>
      <c r="D522" s="253"/>
      <c r="E522" s="254"/>
      <c r="F522" s="20"/>
      <c r="G522" s="32" t="str">
        <f t="shared" ca="1" si="110"/>
        <v/>
      </c>
      <c r="H522" s="18" t="str">
        <f t="shared" si="111"/>
        <v/>
      </c>
      <c r="I522" s="20"/>
      <c r="J522" s="12">
        <v>519</v>
      </c>
      <c r="K522" s="15" t="str">
        <f t="shared" ca="1" si="120"/>
        <v/>
      </c>
      <c r="L522" s="90" t="str">
        <f t="shared" ca="1" si="121"/>
        <v/>
      </c>
      <c r="M522" s="43" t="str">
        <f t="shared" ca="1" si="122"/>
        <v/>
      </c>
      <c r="N522" s="18" t="str">
        <f t="shared" ca="1" si="123"/>
        <v/>
      </c>
      <c r="O522" s="20"/>
      <c r="Q522" s="39" t="str">
        <f t="shared" si="112"/>
        <v/>
      </c>
      <c r="R522" s="29" t="str">
        <f t="shared" si="113"/>
        <v/>
      </c>
      <c r="S522" s="36" t="str">
        <f t="shared" si="114"/>
        <v/>
      </c>
      <c r="T522" s="26" t="str">
        <f t="shared" si="115"/>
        <v/>
      </c>
      <c r="U522" s="39" t="str">
        <f ca="1">IF($G522="", "", COUNTIF($G$11:$G$1010, "&lt;"&amp;$G522)+1+COUNTIF($G$11:$G522, $G522)-1)</f>
        <v/>
      </c>
      <c r="X522" s="39" t="str">
        <f t="shared" ca="1" si="124"/>
        <v/>
      </c>
      <c r="Z522" s="29" t="str">
        <f>IF($R522="", "", DATE(YEAR(Calendar!$BA$5), MONTH($D522), DAY($D522)))</f>
        <v/>
      </c>
      <c r="AA522" s="36" t="str">
        <f t="shared" si="116"/>
        <v/>
      </c>
      <c r="AC522" s="39" t="str">
        <f>IF($Z522="", "", IF(COUNTIF($Z$11:$Z522, $Z522)&gt;5, "X", COUNTIF($Z$11:$Z522, $Z522)))</f>
        <v/>
      </c>
      <c r="AD522" s="39" t="str">
        <f t="shared" si="117"/>
        <v/>
      </c>
      <c r="AF522" s="29" t="str">
        <f t="shared" si="118"/>
        <v/>
      </c>
      <c r="AJ522" s="39" t="str">
        <f t="shared" si="119"/>
        <v/>
      </c>
    </row>
    <row r="523" spans="1:36" x14ac:dyDescent="0.25">
      <c r="A523" s="20"/>
      <c r="B523" s="251"/>
      <c r="C523" s="252"/>
      <c r="D523" s="253"/>
      <c r="E523" s="254"/>
      <c r="F523" s="20"/>
      <c r="G523" s="32" t="str">
        <f t="shared" ca="1" si="110"/>
        <v/>
      </c>
      <c r="H523" s="18" t="str">
        <f t="shared" si="111"/>
        <v/>
      </c>
      <c r="I523" s="20"/>
      <c r="J523" s="12">
        <v>520</v>
      </c>
      <c r="K523" s="15" t="str">
        <f t="shared" ca="1" si="120"/>
        <v/>
      </c>
      <c r="L523" s="90" t="str">
        <f t="shared" ca="1" si="121"/>
        <v/>
      </c>
      <c r="M523" s="43" t="str">
        <f t="shared" ca="1" si="122"/>
        <v/>
      </c>
      <c r="N523" s="18" t="str">
        <f t="shared" ca="1" si="123"/>
        <v/>
      </c>
      <c r="O523" s="20"/>
      <c r="Q523" s="39" t="str">
        <f t="shared" si="112"/>
        <v/>
      </c>
      <c r="R523" s="29" t="str">
        <f t="shared" si="113"/>
        <v/>
      </c>
      <c r="S523" s="36" t="str">
        <f t="shared" si="114"/>
        <v/>
      </c>
      <c r="T523" s="26" t="str">
        <f t="shared" si="115"/>
        <v/>
      </c>
      <c r="U523" s="39" t="str">
        <f ca="1">IF($G523="", "", COUNTIF($G$11:$G$1010, "&lt;"&amp;$G523)+1+COUNTIF($G$11:$G523, $G523)-1)</f>
        <v/>
      </c>
      <c r="X523" s="39" t="str">
        <f t="shared" ca="1" si="124"/>
        <v/>
      </c>
      <c r="Z523" s="29" t="str">
        <f>IF($R523="", "", DATE(YEAR(Calendar!$BA$5), MONTH($D523), DAY($D523)))</f>
        <v/>
      </c>
      <c r="AA523" s="36" t="str">
        <f t="shared" si="116"/>
        <v/>
      </c>
      <c r="AC523" s="39" t="str">
        <f>IF($Z523="", "", IF(COUNTIF($Z$11:$Z523, $Z523)&gt;5, "X", COUNTIF($Z$11:$Z523, $Z523)))</f>
        <v/>
      </c>
      <c r="AD523" s="39" t="str">
        <f t="shared" si="117"/>
        <v/>
      </c>
      <c r="AF523" s="29" t="str">
        <f t="shared" si="118"/>
        <v/>
      </c>
      <c r="AJ523" s="39" t="str">
        <f t="shared" si="119"/>
        <v/>
      </c>
    </row>
    <row r="524" spans="1:36" x14ac:dyDescent="0.25">
      <c r="A524" s="20"/>
      <c r="B524" s="251"/>
      <c r="C524" s="252"/>
      <c r="D524" s="253"/>
      <c r="E524" s="254"/>
      <c r="F524" s="20"/>
      <c r="G524" s="32" t="str">
        <f t="shared" ref="G524:G587" ca="1" si="125">IF($R$4&gt;$R524, $T524, $R524)</f>
        <v/>
      </c>
      <c r="H524" s="18" t="str">
        <f t="shared" ref="H524:H587" si="126">IF($E524="", "", IFERROR(YEARFRAC(DATE($E524, MONTH($D524), DAY($D524)), $G524), ""))</f>
        <v/>
      </c>
      <c r="I524" s="20"/>
      <c r="J524" s="12">
        <v>521</v>
      </c>
      <c r="K524" s="15" t="str">
        <f t="shared" ca="1" si="120"/>
        <v/>
      </c>
      <c r="L524" s="90" t="str">
        <f t="shared" ca="1" si="121"/>
        <v/>
      </c>
      <c r="M524" s="43" t="str">
        <f t="shared" ca="1" si="122"/>
        <v/>
      </c>
      <c r="N524" s="18" t="str">
        <f t="shared" ca="1" si="123"/>
        <v/>
      </c>
      <c r="O524" s="20"/>
      <c r="Q524" s="39" t="str">
        <f t="shared" ref="Q524:Q587" si="127">IF($B524="", "", IF(COUNTIF($B$11:$B$1010, $B524)&gt;1, "X", ""))</f>
        <v/>
      </c>
      <c r="R524" s="29" t="str">
        <f t="shared" ref="R524:R587" si="128">IF($D524="", "", DATE(YEAR($R$4), MONTH($D524), DAY($D524)))</f>
        <v/>
      </c>
      <c r="S524" s="36" t="str">
        <f t="shared" ref="S524:S587" si="129">IF($E524="", "", IFERROR(YEARFRAC(DATE($E524, MONTH($D524), DAY($D524)), $R524), ""))</f>
        <v/>
      </c>
      <c r="T524" s="26" t="str">
        <f t="shared" ref="T524:T587" si="130">IF($D524="", "", DATE(YEAR($R$4)+1, MONTH($D524), DAY($D524)))</f>
        <v/>
      </c>
      <c r="U524" s="39" t="str">
        <f ca="1">IF($G524="", "", COUNTIF($G$11:$G$1010, "&lt;"&amp;$G524)+1+COUNTIF($G$11:$G524, $G524)-1)</f>
        <v/>
      </c>
      <c r="X524" s="39" t="str">
        <f t="shared" ca="1" si="124"/>
        <v/>
      </c>
      <c r="Z524" s="29" t="str">
        <f>IF($R524="", "", DATE(YEAR(Calendar!$BA$5), MONTH($D524), DAY($D524)))</f>
        <v/>
      </c>
      <c r="AA524" s="36" t="str">
        <f t="shared" ref="AA524:AA587" si="131">IF($E524="", "", IFERROR(YEARFRAC(DATE($E524, MONTH($D524), DAY($D524)), $Z524), ""))</f>
        <v/>
      </c>
      <c r="AC524" s="39" t="str">
        <f>IF($Z524="", "", IF(COUNTIF($Z$11:$Z524, $Z524)&gt;5, "X", COUNTIF($Z$11:$Z524, $Z524)))</f>
        <v/>
      </c>
      <c r="AD524" s="39" t="str">
        <f t="shared" ref="AD524:AD587" si="132">IF($Z524="", "", $Z524+($AC524*0.1))</f>
        <v/>
      </c>
      <c r="AF524" s="29" t="str">
        <f t="shared" ref="AF524:AF587" si="133">IF($AC524="X", $Z524, "")</f>
        <v/>
      </c>
      <c r="AJ524" s="39" t="str">
        <f t="shared" ref="AJ524:AJ587" si="134">IF($C524="", "", IF(COUNTIF($AH$11:$AH$20, $C524)=0, "X", ""))</f>
        <v/>
      </c>
    </row>
    <row r="525" spans="1:36" x14ac:dyDescent="0.25">
      <c r="A525" s="20"/>
      <c r="B525" s="251"/>
      <c r="C525" s="252"/>
      <c r="D525" s="253"/>
      <c r="E525" s="254"/>
      <c r="F525" s="20"/>
      <c r="G525" s="32" t="str">
        <f t="shared" ca="1" si="125"/>
        <v/>
      </c>
      <c r="H525" s="18" t="str">
        <f t="shared" si="126"/>
        <v/>
      </c>
      <c r="I525" s="20"/>
      <c r="J525" s="12">
        <v>522</v>
      </c>
      <c r="K525" s="15" t="str">
        <f t="shared" ca="1" si="120"/>
        <v/>
      </c>
      <c r="L525" s="90" t="str">
        <f t="shared" ca="1" si="121"/>
        <v/>
      </c>
      <c r="M525" s="43" t="str">
        <f t="shared" ca="1" si="122"/>
        <v/>
      </c>
      <c r="N525" s="18" t="str">
        <f t="shared" ca="1" si="123"/>
        <v/>
      </c>
      <c r="O525" s="20"/>
      <c r="Q525" s="39" t="str">
        <f t="shared" si="127"/>
        <v/>
      </c>
      <c r="R525" s="29" t="str">
        <f t="shared" si="128"/>
        <v/>
      </c>
      <c r="S525" s="36" t="str">
        <f t="shared" si="129"/>
        <v/>
      </c>
      <c r="T525" s="26" t="str">
        <f t="shared" si="130"/>
        <v/>
      </c>
      <c r="U525" s="39" t="str">
        <f ca="1">IF($G525="", "", COUNTIF($G$11:$G$1010, "&lt;"&amp;$G525)+1+COUNTIF($G$11:$G525, $G525)-1)</f>
        <v/>
      </c>
      <c r="X525" s="39" t="str">
        <f t="shared" ca="1" si="124"/>
        <v/>
      </c>
      <c r="Z525" s="29" t="str">
        <f>IF($R525="", "", DATE(YEAR(Calendar!$BA$5), MONTH($D525), DAY($D525)))</f>
        <v/>
      </c>
      <c r="AA525" s="36" t="str">
        <f t="shared" si="131"/>
        <v/>
      </c>
      <c r="AC525" s="39" t="str">
        <f>IF($Z525="", "", IF(COUNTIF($Z$11:$Z525, $Z525)&gt;5, "X", COUNTIF($Z$11:$Z525, $Z525)))</f>
        <v/>
      </c>
      <c r="AD525" s="39" t="str">
        <f t="shared" si="132"/>
        <v/>
      </c>
      <c r="AF525" s="29" t="str">
        <f t="shared" si="133"/>
        <v/>
      </c>
      <c r="AJ525" s="39" t="str">
        <f t="shared" si="134"/>
        <v/>
      </c>
    </row>
    <row r="526" spans="1:36" x14ac:dyDescent="0.25">
      <c r="A526" s="20"/>
      <c r="B526" s="251"/>
      <c r="C526" s="252"/>
      <c r="D526" s="253"/>
      <c r="E526" s="254"/>
      <c r="F526" s="20"/>
      <c r="G526" s="32" t="str">
        <f t="shared" ca="1" si="125"/>
        <v/>
      </c>
      <c r="H526" s="18" t="str">
        <f t="shared" si="126"/>
        <v/>
      </c>
      <c r="I526" s="20"/>
      <c r="J526" s="12">
        <v>523</v>
      </c>
      <c r="K526" s="15" t="str">
        <f t="shared" ca="1" si="120"/>
        <v/>
      </c>
      <c r="L526" s="90" t="str">
        <f t="shared" ca="1" si="121"/>
        <v/>
      </c>
      <c r="M526" s="43" t="str">
        <f t="shared" ca="1" si="122"/>
        <v/>
      </c>
      <c r="N526" s="18" t="str">
        <f t="shared" ca="1" si="123"/>
        <v/>
      </c>
      <c r="O526" s="20"/>
      <c r="Q526" s="39" t="str">
        <f t="shared" si="127"/>
        <v/>
      </c>
      <c r="R526" s="29" t="str">
        <f t="shared" si="128"/>
        <v/>
      </c>
      <c r="S526" s="36" t="str">
        <f t="shared" si="129"/>
        <v/>
      </c>
      <c r="T526" s="26" t="str">
        <f t="shared" si="130"/>
        <v/>
      </c>
      <c r="U526" s="39" t="str">
        <f ca="1">IF($G526="", "", COUNTIF($G$11:$G$1010, "&lt;"&amp;$G526)+1+COUNTIF($G$11:$G526, $G526)-1)</f>
        <v/>
      </c>
      <c r="X526" s="39" t="str">
        <f t="shared" ca="1" si="124"/>
        <v/>
      </c>
      <c r="Z526" s="29" t="str">
        <f>IF($R526="", "", DATE(YEAR(Calendar!$BA$5), MONTH($D526), DAY($D526)))</f>
        <v/>
      </c>
      <c r="AA526" s="36" t="str">
        <f t="shared" si="131"/>
        <v/>
      </c>
      <c r="AC526" s="39" t="str">
        <f>IF($Z526="", "", IF(COUNTIF($Z$11:$Z526, $Z526)&gt;5, "X", COUNTIF($Z$11:$Z526, $Z526)))</f>
        <v/>
      </c>
      <c r="AD526" s="39" t="str">
        <f t="shared" si="132"/>
        <v/>
      </c>
      <c r="AF526" s="29" t="str">
        <f t="shared" si="133"/>
        <v/>
      </c>
      <c r="AJ526" s="39" t="str">
        <f t="shared" si="134"/>
        <v/>
      </c>
    </row>
    <row r="527" spans="1:36" x14ac:dyDescent="0.25">
      <c r="A527" s="20"/>
      <c r="B527" s="251"/>
      <c r="C527" s="252"/>
      <c r="D527" s="253"/>
      <c r="E527" s="254"/>
      <c r="F527" s="20"/>
      <c r="G527" s="32" t="str">
        <f t="shared" ca="1" si="125"/>
        <v/>
      </c>
      <c r="H527" s="18" t="str">
        <f t="shared" si="126"/>
        <v/>
      </c>
      <c r="I527" s="20"/>
      <c r="J527" s="12">
        <v>524</v>
      </c>
      <c r="K527" s="15" t="str">
        <f t="shared" ca="1" si="120"/>
        <v/>
      </c>
      <c r="L527" s="90" t="str">
        <f t="shared" ca="1" si="121"/>
        <v/>
      </c>
      <c r="M527" s="43" t="str">
        <f t="shared" ca="1" si="122"/>
        <v/>
      </c>
      <c r="N527" s="18" t="str">
        <f t="shared" ca="1" si="123"/>
        <v/>
      </c>
      <c r="O527" s="20"/>
      <c r="Q527" s="39" t="str">
        <f t="shared" si="127"/>
        <v/>
      </c>
      <c r="R527" s="29" t="str">
        <f t="shared" si="128"/>
        <v/>
      </c>
      <c r="S527" s="36" t="str">
        <f t="shared" si="129"/>
        <v/>
      </c>
      <c r="T527" s="26" t="str">
        <f t="shared" si="130"/>
        <v/>
      </c>
      <c r="U527" s="39" t="str">
        <f ca="1">IF($G527="", "", COUNTIF($G$11:$G$1010, "&lt;"&amp;$G527)+1+COUNTIF($G$11:$G527, $G527)-1)</f>
        <v/>
      </c>
      <c r="X527" s="39" t="str">
        <f t="shared" ca="1" si="124"/>
        <v/>
      </c>
      <c r="Z527" s="29" t="str">
        <f>IF($R527="", "", DATE(YEAR(Calendar!$BA$5), MONTH($D527), DAY($D527)))</f>
        <v/>
      </c>
      <c r="AA527" s="36" t="str">
        <f t="shared" si="131"/>
        <v/>
      </c>
      <c r="AC527" s="39" t="str">
        <f>IF($Z527="", "", IF(COUNTIF($Z$11:$Z527, $Z527)&gt;5, "X", COUNTIF($Z$11:$Z527, $Z527)))</f>
        <v/>
      </c>
      <c r="AD527" s="39" t="str">
        <f t="shared" si="132"/>
        <v/>
      </c>
      <c r="AF527" s="29" t="str">
        <f t="shared" si="133"/>
        <v/>
      </c>
      <c r="AJ527" s="39" t="str">
        <f t="shared" si="134"/>
        <v/>
      </c>
    </row>
    <row r="528" spans="1:36" x14ac:dyDescent="0.25">
      <c r="A528" s="20"/>
      <c r="B528" s="251"/>
      <c r="C528" s="252"/>
      <c r="D528" s="253"/>
      <c r="E528" s="254"/>
      <c r="F528" s="20"/>
      <c r="G528" s="32" t="str">
        <f t="shared" ca="1" si="125"/>
        <v/>
      </c>
      <c r="H528" s="18" t="str">
        <f t="shared" si="126"/>
        <v/>
      </c>
      <c r="I528" s="20"/>
      <c r="J528" s="12">
        <v>525</v>
      </c>
      <c r="K528" s="15" t="str">
        <f t="shared" ca="1" si="120"/>
        <v/>
      </c>
      <c r="L528" s="90" t="str">
        <f t="shared" ca="1" si="121"/>
        <v/>
      </c>
      <c r="M528" s="43" t="str">
        <f t="shared" ca="1" si="122"/>
        <v/>
      </c>
      <c r="N528" s="18" t="str">
        <f t="shared" ca="1" si="123"/>
        <v/>
      </c>
      <c r="O528" s="20"/>
      <c r="Q528" s="39" t="str">
        <f t="shared" si="127"/>
        <v/>
      </c>
      <c r="R528" s="29" t="str">
        <f t="shared" si="128"/>
        <v/>
      </c>
      <c r="S528" s="36" t="str">
        <f t="shared" si="129"/>
        <v/>
      </c>
      <c r="T528" s="26" t="str">
        <f t="shared" si="130"/>
        <v/>
      </c>
      <c r="U528" s="39" t="str">
        <f ca="1">IF($G528="", "", COUNTIF($G$11:$G$1010, "&lt;"&amp;$G528)+1+COUNTIF($G$11:$G528, $G528)-1)</f>
        <v/>
      </c>
      <c r="X528" s="39" t="str">
        <f t="shared" ca="1" si="124"/>
        <v/>
      </c>
      <c r="Z528" s="29" t="str">
        <f>IF($R528="", "", DATE(YEAR(Calendar!$BA$5), MONTH($D528), DAY($D528)))</f>
        <v/>
      </c>
      <c r="AA528" s="36" t="str">
        <f t="shared" si="131"/>
        <v/>
      </c>
      <c r="AC528" s="39" t="str">
        <f>IF($Z528="", "", IF(COUNTIF($Z$11:$Z528, $Z528)&gt;5, "X", COUNTIF($Z$11:$Z528, $Z528)))</f>
        <v/>
      </c>
      <c r="AD528" s="39" t="str">
        <f t="shared" si="132"/>
        <v/>
      </c>
      <c r="AF528" s="29" t="str">
        <f t="shared" si="133"/>
        <v/>
      </c>
      <c r="AJ528" s="39" t="str">
        <f t="shared" si="134"/>
        <v/>
      </c>
    </row>
    <row r="529" spans="1:36" x14ac:dyDescent="0.25">
      <c r="A529" s="20"/>
      <c r="B529" s="251"/>
      <c r="C529" s="252"/>
      <c r="D529" s="253"/>
      <c r="E529" s="254"/>
      <c r="F529" s="20"/>
      <c r="G529" s="32" t="str">
        <f t="shared" ca="1" si="125"/>
        <v/>
      </c>
      <c r="H529" s="18" t="str">
        <f t="shared" si="126"/>
        <v/>
      </c>
      <c r="I529" s="20"/>
      <c r="J529" s="12">
        <v>526</v>
      </c>
      <c r="K529" s="15" t="str">
        <f t="shared" ca="1" si="120"/>
        <v/>
      </c>
      <c r="L529" s="90" t="str">
        <f t="shared" ca="1" si="121"/>
        <v/>
      </c>
      <c r="M529" s="43" t="str">
        <f t="shared" ca="1" si="122"/>
        <v/>
      </c>
      <c r="N529" s="18" t="str">
        <f t="shared" ca="1" si="123"/>
        <v/>
      </c>
      <c r="O529" s="20"/>
      <c r="Q529" s="39" t="str">
        <f t="shared" si="127"/>
        <v/>
      </c>
      <c r="R529" s="29" t="str">
        <f t="shared" si="128"/>
        <v/>
      </c>
      <c r="S529" s="36" t="str">
        <f t="shared" si="129"/>
        <v/>
      </c>
      <c r="T529" s="26" t="str">
        <f t="shared" si="130"/>
        <v/>
      </c>
      <c r="U529" s="39" t="str">
        <f ca="1">IF($G529="", "", COUNTIF($G$11:$G$1010, "&lt;"&amp;$G529)+1+COUNTIF($G$11:$G529, $G529)-1)</f>
        <v/>
      </c>
      <c r="X529" s="39" t="str">
        <f t="shared" ca="1" si="124"/>
        <v/>
      </c>
      <c r="Z529" s="29" t="str">
        <f>IF($R529="", "", DATE(YEAR(Calendar!$BA$5), MONTH($D529), DAY($D529)))</f>
        <v/>
      </c>
      <c r="AA529" s="36" t="str">
        <f t="shared" si="131"/>
        <v/>
      </c>
      <c r="AC529" s="39" t="str">
        <f>IF($Z529="", "", IF(COUNTIF($Z$11:$Z529, $Z529)&gt;5, "X", COUNTIF($Z$11:$Z529, $Z529)))</f>
        <v/>
      </c>
      <c r="AD529" s="39" t="str">
        <f t="shared" si="132"/>
        <v/>
      </c>
      <c r="AF529" s="29" t="str">
        <f t="shared" si="133"/>
        <v/>
      </c>
      <c r="AJ529" s="39" t="str">
        <f t="shared" si="134"/>
        <v/>
      </c>
    </row>
    <row r="530" spans="1:36" x14ac:dyDescent="0.25">
      <c r="A530" s="20"/>
      <c r="B530" s="251"/>
      <c r="C530" s="252"/>
      <c r="D530" s="253"/>
      <c r="E530" s="254"/>
      <c r="F530" s="20"/>
      <c r="G530" s="32" t="str">
        <f t="shared" ca="1" si="125"/>
        <v/>
      </c>
      <c r="H530" s="18" t="str">
        <f t="shared" si="126"/>
        <v/>
      </c>
      <c r="I530" s="20"/>
      <c r="J530" s="12">
        <v>527</v>
      </c>
      <c r="K530" s="15" t="str">
        <f t="shared" ca="1" si="120"/>
        <v/>
      </c>
      <c r="L530" s="90" t="str">
        <f t="shared" ca="1" si="121"/>
        <v/>
      </c>
      <c r="M530" s="43" t="str">
        <f t="shared" ca="1" si="122"/>
        <v/>
      </c>
      <c r="N530" s="18" t="str">
        <f t="shared" ca="1" si="123"/>
        <v/>
      </c>
      <c r="O530" s="20"/>
      <c r="Q530" s="39" t="str">
        <f t="shared" si="127"/>
        <v/>
      </c>
      <c r="R530" s="29" t="str">
        <f t="shared" si="128"/>
        <v/>
      </c>
      <c r="S530" s="36" t="str">
        <f t="shared" si="129"/>
        <v/>
      </c>
      <c r="T530" s="26" t="str">
        <f t="shared" si="130"/>
        <v/>
      </c>
      <c r="U530" s="39" t="str">
        <f ca="1">IF($G530="", "", COUNTIF($G$11:$G$1010, "&lt;"&amp;$G530)+1+COUNTIF($G$11:$G530, $G530)-1)</f>
        <v/>
      </c>
      <c r="X530" s="39" t="str">
        <f t="shared" ca="1" si="124"/>
        <v/>
      </c>
      <c r="Z530" s="29" t="str">
        <f>IF($R530="", "", DATE(YEAR(Calendar!$BA$5), MONTH($D530), DAY($D530)))</f>
        <v/>
      </c>
      <c r="AA530" s="36" t="str">
        <f t="shared" si="131"/>
        <v/>
      </c>
      <c r="AC530" s="39" t="str">
        <f>IF($Z530="", "", IF(COUNTIF($Z$11:$Z530, $Z530)&gt;5, "X", COUNTIF($Z$11:$Z530, $Z530)))</f>
        <v/>
      </c>
      <c r="AD530" s="39" t="str">
        <f t="shared" si="132"/>
        <v/>
      </c>
      <c r="AF530" s="29" t="str">
        <f t="shared" si="133"/>
        <v/>
      </c>
      <c r="AJ530" s="39" t="str">
        <f t="shared" si="134"/>
        <v/>
      </c>
    </row>
    <row r="531" spans="1:36" x14ac:dyDescent="0.25">
      <c r="A531" s="20"/>
      <c r="B531" s="251"/>
      <c r="C531" s="252"/>
      <c r="D531" s="253"/>
      <c r="E531" s="254"/>
      <c r="F531" s="20"/>
      <c r="G531" s="32" t="str">
        <f t="shared" ca="1" si="125"/>
        <v/>
      </c>
      <c r="H531" s="18" t="str">
        <f t="shared" si="126"/>
        <v/>
      </c>
      <c r="I531" s="20"/>
      <c r="J531" s="12">
        <v>528</v>
      </c>
      <c r="K531" s="15" t="str">
        <f t="shared" ca="1" si="120"/>
        <v/>
      </c>
      <c r="L531" s="90" t="str">
        <f t="shared" ca="1" si="121"/>
        <v/>
      </c>
      <c r="M531" s="43" t="str">
        <f t="shared" ca="1" si="122"/>
        <v/>
      </c>
      <c r="N531" s="18" t="str">
        <f t="shared" ca="1" si="123"/>
        <v/>
      </c>
      <c r="O531" s="20"/>
      <c r="Q531" s="39" t="str">
        <f t="shared" si="127"/>
        <v/>
      </c>
      <c r="R531" s="29" t="str">
        <f t="shared" si="128"/>
        <v/>
      </c>
      <c r="S531" s="36" t="str">
        <f t="shared" si="129"/>
        <v/>
      </c>
      <c r="T531" s="26" t="str">
        <f t="shared" si="130"/>
        <v/>
      </c>
      <c r="U531" s="39" t="str">
        <f ca="1">IF($G531="", "", COUNTIF($G$11:$G$1010, "&lt;"&amp;$G531)+1+COUNTIF($G$11:$G531, $G531)-1)</f>
        <v/>
      </c>
      <c r="X531" s="39" t="str">
        <f t="shared" ca="1" si="124"/>
        <v/>
      </c>
      <c r="Z531" s="29" t="str">
        <f>IF($R531="", "", DATE(YEAR(Calendar!$BA$5), MONTH($D531), DAY($D531)))</f>
        <v/>
      </c>
      <c r="AA531" s="36" t="str">
        <f t="shared" si="131"/>
        <v/>
      </c>
      <c r="AC531" s="39" t="str">
        <f>IF($Z531="", "", IF(COUNTIF($Z$11:$Z531, $Z531)&gt;5, "X", COUNTIF($Z$11:$Z531, $Z531)))</f>
        <v/>
      </c>
      <c r="AD531" s="39" t="str">
        <f t="shared" si="132"/>
        <v/>
      </c>
      <c r="AF531" s="29" t="str">
        <f t="shared" si="133"/>
        <v/>
      </c>
      <c r="AJ531" s="39" t="str">
        <f t="shared" si="134"/>
        <v/>
      </c>
    </row>
    <row r="532" spans="1:36" x14ac:dyDescent="0.25">
      <c r="A532" s="20"/>
      <c r="B532" s="251"/>
      <c r="C532" s="252"/>
      <c r="D532" s="253"/>
      <c r="E532" s="254"/>
      <c r="F532" s="20"/>
      <c r="G532" s="32" t="str">
        <f t="shared" ca="1" si="125"/>
        <v/>
      </c>
      <c r="H532" s="18" t="str">
        <f t="shared" si="126"/>
        <v/>
      </c>
      <c r="I532" s="20"/>
      <c r="J532" s="12">
        <v>529</v>
      </c>
      <c r="K532" s="15" t="str">
        <f t="shared" ca="1" si="120"/>
        <v/>
      </c>
      <c r="L532" s="90" t="str">
        <f t="shared" ca="1" si="121"/>
        <v/>
      </c>
      <c r="M532" s="43" t="str">
        <f t="shared" ca="1" si="122"/>
        <v/>
      </c>
      <c r="N532" s="18" t="str">
        <f t="shared" ca="1" si="123"/>
        <v/>
      </c>
      <c r="O532" s="20"/>
      <c r="Q532" s="39" t="str">
        <f t="shared" si="127"/>
        <v/>
      </c>
      <c r="R532" s="29" t="str">
        <f t="shared" si="128"/>
        <v/>
      </c>
      <c r="S532" s="36" t="str">
        <f t="shared" si="129"/>
        <v/>
      </c>
      <c r="T532" s="26" t="str">
        <f t="shared" si="130"/>
        <v/>
      </c>
      <c r="U532" s="39" t="str">
        <f ca="1">IF($G532="", "", COUNTIF($G$11:$G$1010, "&lt;"&amp;$G532)+1+COUNTIF($G$11:$G532, $G532)-1)</f>
        <v/>
      </c>
      <c r="X532" s="39" t="str">
        <f t="shared" ca="1" si="124"/>
        <v/>
      </c>
      <c r="Z532" s="29" t="str">
        <f>IF($R532="", "", DATE(YEAR(Calendar!$BA$5), MONTH($D532), DAY($D532)))</f>
        <v/>
      </c>
      <c r="AA532" s="36" t="str">
        <f t="shared" si="131"/>
        <v/>
      </c>
      <c r="AC532" s="39" t="str">
        <f>IF($Z532="", "", IF(COUNTIF($Z$11:$Z532, $Z532)&gt;5, "X", COUNTIF($Z$11:$Z532, $Z532)))</f>
        <v/>
      </c>
      <c r="AD532" s="39" t="str">
        <f t="shared" si="132"/>
        <v/>
      </c>
      <c r="AF532" s="29" t="str">
        <f t="shared" si="133"/>
        <v/>
      </c>
      <c r="AJ532" s="39" t="str">
        <f t="shared" si="134"/>
        <v/>
      </c>
    </row>
    <row r="533" spans="1:36" x14ac:dyDescent="0.25">
      <c r="A533" s="20"/>
      <c r="B533" s="251"/>
      <c r="C533" s="252"/>
      <c r="D533" s="253"/>
      <c r="E533" s="254"/>
      <c r="F533" s="20"/>
      <c r="G533" s="32" t="str">
        <f t="shared" ca="1" si="125"/>
        <v/>
      </c>
      <c r="H533" s="18" t="str">
        <f t="shared" si="126"/>
        <v/>
      </c>
      <c r="I533" s="20"/>
      <c r="J533" s="12">
        <v>530</v>
      </c>
      <c r="K533" s="15" t="str">
        <f t="shared" ca="1" si="120"/>
        <v/>
      </c>
      <c r="L533" s="90" t="str">
        <f t="shared" ca="1" si="121"/>
        <v/>
      </c>
      <c r="M533" s="43" t="str">
        <f t="shared" ca="1" si="122"/>
        <v/>
      </c>
      <c r="N533" s="18" t="str">
        <f t="shared" ca="1" si="123"/>
        <v/>
      </c>
      <c r="O533" s="20"/>
      <c r="Q533" s="39" t="str">
        <f t="shared" si="127"/>
        <v/>
      </c>
      <c r="R533" s="29" t="str">
        <f t="shared" si="128"/>
        <v/>
      </c>
      <c r="S533" s="36" t="str">
        <f t="shared" si="129"/>
        <v/>
      </c>
      <c r="T533" s="26" t="str">
        <f t="shared" si="130"/>
        <v/>
      </c>
      <c r="U533" s="39" t="str">
        <f ca="1">IF($G533="", "", COUNTIF($G$11:$G$1010, "&lt;"&amp;$G533)+1+COUNTIF($G$11:$G533, $G533)-1)</f>
        <v/>
      </c>
      <c r="X533" s="39" t="str">
        <f t="shared" ca="1" si="124"/>
        <v/>
      </c>
      <c r="Z533" s="29" t="str">
        <f>IF($R533="", "", DATE(YEAR(Calendar!$BA$5), MONTH($D533), DAY($D533)))</f>
        <v/>
      </c>
      <c r="AA533" s="36" t="str">
        <f t="shared" si="131"/>
        <v/>
      </c>
      <c r="AC533" s="39" t="str">
        <f>IF($Z533="", "", IF(COUNTIF($Z$11:$Z533, $Z533)&gt;5, "X", COUNTIF($Z$11:$Z533, $Z533)))</f>
        <v/>
      </c>
      <c r="AD533" s="39" t="str">
        <f t="shared" si="132"/>
        <v/>
      </c>
      <c r="AF533" s="29" t="str">
        <f t="shared" si="133"/>
        <v/>
      </c>
      <c r="AJ533" s="39" t="str">
        <f t="shared" si="134"/>
        <v/>
      </c>
    </row>
    <row r="534" spans="1:36" x14ac:dyDescent="0.25">
      <c r="A534" s="20"/>
      <c r="B534" s="251"/>
      <c r="C534" s="252"/>
      <c r="D534" s="253"/>
      <c r="E534" s="254"/>
      <c r="F534" s="20"/>
      <c r="G534" s="32" t="str">
        <f t="shared" ca="1" si="125"/>
        <v/>
      </c>
      <c r="H534" s="18" t="str">
        <f t="shared" si="126"/>
        <v/>
      </c>
      <c r="I534" s="20"/>
      <c r="J534" s="12">
        <v>531</v>
      </c>
      <c r="K534" s="15" t="str">
        <f t="shared" ca="1" si="120"/>
        <v/>
      </c>
      <c r="L534" s="90" t="str">
        <f t="shared" ca="1" si="121"/>
        <v/>
      </c>
      <c r="M534" s="43" t="str">
        <f t="shared" ca="1" si="122"/>
        <v/>
      </c>
      <c r="N534" s="18" t="str">
        <f t="shared" ca="1" si="123"/>
        <v/>
      </c>
      <c r="O534" s="20"/>
      <c r="Q534" s="39" t="str">
        <f t="shared" si="127"/>
        <v/>
      </c>
      <c r="R534" s="29" t="str">
        <f t="shared" si="128"/>
        <v/>
      </c>
      <c r="S534" s="36" t="str">
        <f t="shared" si="129"/>
        <v/>
      </c>
      <c r="T534" s="26" t="str">
        <f t="shared" si="130"/>
        <v/>
      </c>
      <c r="U534" s="39" t="str">
        <f ca="1">IF($G534="", "", COUNTIF($G$11:$G$1010, "&lt;"&amp;$G534)+1+COUNTIF($G$11:$G534, $G534)-1)</f>
        <v/>
      </c>
      <c r="X534" s="39" t="str">
        <f t="shared" ca="1" si="124"/>
        <v/>
      </c>
      <c r="Z534" s="29" t="str">
        <f>IF($R534="", "", DATE(YEAR(Calendar!$BA$5), MONTH($D534), DAY($D534)))</f>
        <v/>
      </c>
      <c r="AA534" s="36" t="str">
        <f t="shared" si="131"/>
        <v/>
      </c>
      <c r="AC534" s="39" t="str">
        <f>IF($Z534="", "", IF(COUNTIF($Z$11:$Z534, $Z534)&gt;5, "X", COUNTIF($Z$11:$Z534, $Z534)))</f>
        <v/>
      </c>
      <c r="AD534" s="39" t="str">
        <f t="shared" si="132"/>
        <v/>
      </c>
      <c r="AF534" s="29" t="str">
        <f t="shared" si="133"/>
        <v/>
      </c>
      <c r="AJ534" s="39" t="str">
        <f t="shared" si="134"/>
        <v/>
      </c>
    </row>
    <row r="535" spans="1:36" x14ac:dyDescent="0.25">
      <c r="A535" s="20"/>
      <c r="B535" s="251"/>
      <c r="C535" s="252"/>
      <c r="D535" s="253"/>
      <c r="E535" s="254"/>
      <c r="F535" s="20"/>
      <c r="G535" s="32" t="str">
        <f t="shared" ca="1" si="125"/>
        <v/>
      </c>
      <c r="H535" s="18" t="str">
        <f t="shared" si="126"/>
        <v/>
      </c>
      <c r="I535" s="20"/>
      <c r="J535" s="12">
        <v>532</v>
      </c>
      <c r="K535" s="15" t="str">
        <f t="shared" ca="1" si="120"/>
        <v/>
      </c>
      <c r="L535" s="90" t="str">
        <f t="shared" ca="1" si="121"/>
        <v/>
      </c>
      <c r="M535" s="43" t="str">
        <f t="shared" ca="1" si="122"/>
        <v/>
      </c>
      <c r="N535" s="18" t="str">
        <f t="shared" ca="1" si="123"/>
        <v/>
      </c>
      <c r="O535" s="20"/>
      <c r="Q535" s="39" t="str">
        <f t="shared" si="127"/>
        <v/>
      </c>
      <c r="R535" s="29" t="str">
        <f t="shared" si="128"/>
        <v/>
      </c>
      <c r="S535" s="36" t="str">
        <f t="shared" si="129"/>
        <v/>
      </c>
      <c r="T535" s="26" t="str">
        <f t="shared" si="130"/>
        <v/>
      </c>
      <c r="U535" s="39" t="str">
        <f ca="1">IF($G535="", "", COUNTIF($G$11:$G$1010, "&lt;"&amp;$G535)+1+COUNTIF($G$11:$G535, $G535)-1)</f>
        <v/>
      </c>
      <c r="X535" s="39" t="str">
        <f t="shared" ca="1" si="124"/>
        <v/>
      </c>
      <c r="Z535" s="29" t="str">
        <f>IF($R535="", "", DATE(YEAR(Calendar!$BA$5), MONTH($D535), DAY($D535)))</f>
        <v/>
      </c>
      <c r="AA535" s="36" t="str">
        <f t="shared" si="131"/>
        <v/>
      </c>
      <c r="AC535" s="39" t="str">
        <f>IF($Z535="", "", IF(COUNTIF($Z$11:$Z535, $Z535)&gt;5, "X", COUNTIF($Z$11:$Z535, $Z535)))</f>
        <v/>
      </c>
      <c r="AD535" s="39" t="str">
        <f t="shared" si="132"/>
        <v/>
      </c>
      <c r="AF535" s="29" t="str">
        <f t="shared" si="133"/>
        <v/>
      </c>
      <c r="AJ535" s="39" t="str">
        <f t="shared" si="134"/>
        <v/>
      </c>
    </row>
    <row r="536" spans="1:36" x14ac:dyDescent="0.25">
      <c r="A536" s="20"/>
      <c r="B536" s="251"/>
      <c r="C536" s="252"/>
      <c r="D536" s="253"/>
      <c r="E536" s="254"/>
      <c r="F536" s="20"/>
      <c r="G536" s="32" t="str">
        <f t="shared" ca="1" si="125"/>
        <v/>
      </c>
      <c r="H536" s="18" t="str">
        <f t="shared" si="126"/>
        <v/>
      </c>
      <c r="I536" s="20"/>
      <c r="J536" s="12">
        <v>533</v>
      </c>
      <c r="K536" s="15" t="str">
        <f t="shared" ca="1" si="120"/>
        <v/>
      </c>
      <c r="L536" s="90" t="str">
        <f t="shared" ca="1" si="121"/>
        <v/>
      </c>
      <c r="M536" s="43" t="str">
        <f t="shared" ca="1" si="122"/>
        <v/>
      </c>
      <c r="N536" s="18" t="str">
        <f t="shared" ca="1" si="123"/>
        <v/>
      </c>
      <c r="O536" s="20"/>
      <c r="Q536" s="39" t="str">
        <f t="shared" si="127"/>
        <v/>
      </c>
      <c r="R536" s="29" t="str">
        <f t="shared" si="128"/>
        <v/>
      </c>
      <c r="S536" s="36" t="str">
        <f t="shared" si="129"/>
        <v/>
      </c>
      <c r="T536" s="26" t="str">
        <f t="shared" si="130"/>
        <v/>
      </c>
      <c r="U536" s="39" t="str">
        <f ca="1">IF($G536="", "", COUNTIF($G$11:$G$1010, "&lt;"&amp;$G536)+1+COUNTIF($G$11:$G536, $G536)-1)</f>
        <v/>
      </c>
      <c r="X536" s="39" t="str">
        <f t="shared" ca="1" si="124"/>
        <v/>
      </c>
      <c r="Z536" s="29" t="str">
        <f>IF($R536="", "", DATE(YEAR(Calendar!$BA$5), MONTH($D536), DAY($D536)))</f>
        <v/>
      </c>
      <c r="AA536" s="36" t="str">
        <f t="shared" si="131"/>
        <v/>
      </c>
      <c r="AC536" s="39" t="str">
        <f>IF($Z536="", "", IF(COUNTIF($Z$11:$Z536, $Z536)&gt;5, "X", COUNTIF($Z$11:$Z536, $Z536)))</f>
        <v/>
      </c>
      <c r="AD536" s="39" t="str">
        <f t="shared" si="132"/>
        <v/>
      </c>
      <c r="AF536" s="29" t="str">
        <f t="shared" si="133"/>
        <v/>
      </c>
      <c r="AJ536" s="39" t="str">
        <f t="shared" si="134"/>
        <v/>
      </c>
    </row>
    <row r="537" spans="1:36" x14ac:dyDescent="0.25">
      <c r="A537" s="20"/>
      <c r="B537" s="251"/>
      <c r="C537" s="252"/>
      <c r="D537" s="253"/>
      <c r="E537" s="254"/>
      <c r="F537" s="20"/>
      <c r="G537" s="32" t="str">
        <f t="shared" ca="1" si="125"/>
        <v/>
      </c>
      <c r="H537" s="18" t="str">
        <f t="shared" si="126"/>
        <v/>
      </c>
      <c r="I537" s="20"/>
      <c r="J537" s="12">
        <v>534</v>
      </c>
      <c r="K537" s="15" t="str">
        <f t="shared" ca="1" si="120"/>
        <v/>
      </c>
      <c r="L537" s="90" t="str">
        <f t="shared" ca="1" si="121"/>
        <v/>
      </c>
      <c r="M537" s="43" t="str">
        <f t="shared" ca="1" si="122"/>
        <v/>
      </c>
      <c r="N537" s="18" t="str">
        <f t="shared" ca="1" si="123"/>
        <v/>
      </c>
      <c r="O537" s="20"/>
      <c r="Q537" s="39" t="str">
        <f t="shared" si="127"/>
        <v/>
      </c>
      <c r="R537" s="29" t="str">
        <f t="shared" si="128"/>
        <v/>
      </c>
      <c r="S537" s="36" t="str">
        <f t="shared" si="129"/>
        <v/>
      </c>
      <c r="T537" s="26" t="str">
        <f t="shared" si="130"/>
        <v/>
      </c>
      <c r="U537" s="39" t="str">
        <f ca="1">IF($G537="", "", COUNTIF($G$11:$G$1010, "&lt;"&amp;$G537)+1+COUNTIF($G$11:$G537, $G537)-1)</f>
        <v/>
      </c>
      <c r="X537" s="39" t="str">
        <f t="shared" ca="1" si="124"/>
        <v/>
      </c>
      <c r="Z537" s="29" t="str">
        <f>IF($R537="", "", DATE(YEAR(Calendar!$BA$5), MONTH($D537), DAY($D537)))</f>
        <v/>
      </c>
      <c r="AA537" s="36" t="str">
        <f t="shared" si="131"/>
        <v/>
      </c>
      <c r="AC537" s="39" t="str">
        <f>IF($Z537="", "", IF(COUNTIF($Z$11:$Z537, $Z537)&gt;5, "X", COUNTIF($Z$11:$Z537, $Z537)))</f>
        <v/>
      </c>
      <c r="AD537" s="39" t="str">
        <f t="shared" si="132"/>
        <v/>
      </c>
      <c r="AF537" s="29" t="str">
        <f t="shared" si="133"/>
        <v/>
      </c>
      <c r="AJ537" s="39" t="str">
        <f t="shared" si="134"/>
        <v/>
      </c>
    </row>
    <row r="538" spans="1:36" x14ac:dyDescent="0.25">
      <c r="A538" s="20"/>
      <c r="B538" s="251"/>
      <c r="C538" s="252"/>
      <c r="D538" s="253"/>
      <c r="E538" s="254"/>
      <c r="F538" s="20"/>
      <c r="G538" s="32" t="str">
        <f t="shared" ca="1" si="125"/>
        <v/>
      </c>
      <c r="H538" s="18" t="str">
        <f t="shared" si="126"/>
        <v/>
      </c>
      <c r="I538" s="20"/>
      <c r="J538" s="12">
        <v>535</v>
      </c>
      <c r="K538" s="15" t="str">
        <f t="shared" ca="1" si="120"/>
        <v/>
      </c>
      <c r="L538" s="90" t="str">
        <f t="shared" ca="1" si="121"/>
        <v/>
      </c>
      <c r="M538" s="43" t="str">
        <f t="shared" ca="1" si="122"/>
        <v/>
      </c>
      <c r="N538" s="18" t="str">
        <f t="shared" ca="1" si="123"/>
        <v/>
      </c>
      <c r="O538" s="20"/>
      <c r="Q538" s="39" t="str">
        <f t="shared" si="127"/>
        <v/>
      </c>
      <c r="R538" s="29" t="str">
        <f t="shared" si="128"/>
        <v/>
      </c>
      <c r="S538" s="36" t="str">
        <f t="shared" si="129"/>
        <v/>
      </c>
      <c r="T538" s="26" t="str">
        <f t="shared" si="130"/>
        <v/>
      </c>
      <c r="U538" s="39" t="str">
        <f ca="1">IF($G538="", "", COUNTIF($G$11:$G$1010, "&lt;"&amp;$G538)+1+COUNTIF($G$11:$G538, $G538)-1)</f>
        <v/>
      </c>
      <c r="X538" s="39" t="str">
        <f t="shared" ca="1" si="124"/>
        <v/>
      </c>
      <c r="Z538" s="29" t="str">
        <f>IF($R538="", "", DATE(YEAR(Calendar!$BA$5), MONTH($D538), DAY($D538)))</f>
        <v/>
      </c>
      <c r="AA538" s="36" t="str">
        <f t="shared" si="131"/>
        <v/>
      </c>
      <c r="AC538" s="39" t="str">
        <f>IF($Z538="", "", IF(COUNTIF($Z$11:$Z538, $Z538)&gt;5, "X", COUNTIF($Z$11:$Z538, $Z538)))</f>
        <v/>
      </c>
      <c r="AD538" s="39" t="str">
        <f t="shared" si="132"/>
        <v/>
      </c>
      <c r="AF538" s="29" t="str">
        <f t="shared" si="133"/>
        <v/>
      </c>
      <c r="AJ538" s="39" t="str">
        <f t="shared" si="134"/>
        <v/>
      </c>
    </row>
    <row r="539" spans="1:36" x14ac:dyDescent="0.25">
      <c r="A539" s="20"/>
      <c r="B539" s="251"/>
      <c r="C539" s="252"/>
      <c r="D539" s="253"/>
      <c r="E539" s="254"/>
      <c r="F539" s="20"/>
      <c r="G539" s="32" t="str">
        <f t="shared" ca="1" si="125"/>
        <v/>
      </c>
      <c r="H539" s="18" t="str">
        <f t="shared" si="126"/>
        <v/>
      </c>
      <c r="I539" s="20"/>
      <c r="J539" s="12">
        <v>536</v>
      </c>
      <c r="K539" s="15" t="str">
        <f t="shared" ca="1" si="120"/>
        <v/>
      </c>
      <c r="L539" s="90" t="str">
        <f t="shared" ca="1" si="121"/>
        <v/>
      </c>
      <c r="M539" s="43" t="str">
        <f t="shared" ca="1" si="122"/>
        <v/>
      </c>
      <c r="N539" s="18" t="str">
        <f t="shared" ca="1" si="123"/>
        <v/>
      </c>
      <c r="O539" s="20"/>
      <c r="Q539" s="39" t="str">
        <f t="shared" si="127"/>
        <v/>
      </c>
      <c r="R539" s="29" t="str">
        <f t="shared" si="128"/>
        <v/>
      </c>
      <c r="S539" s="36" t="str">
        <f t="shared" si="129"/>
        <v/>
      </c>
      <c r="T539" s="26" t="str">
        <f t="shared" si="130"/>
        <v/>
      </c>
      <c r="U539" s="39" t="str">
        <f ca="1">IF($G539="", "", COUNTIF($G$11:$G$1010, "&lt;"&amp;$G539)+1+COUNTIF($G$11:$G539, $G539)-1)</f>
        <v/>
      </c>
      <c r="X539" s="39" t="str">
        <f t="shared" ca="1" si="124"/>
        <v/>
      </c>
      <c r="Z539" s="29" t="str">
        <f>IF($R539="", "", DATE(YEAR(Calendar!$BA$5), MONTH($D539), DAY($D539)))</f>
        <v/>
      </c>
      <c r="AA539" s="36" t="str">
        <f t="shared" si="131"/>
        <v/>
      </c>
      <c r="AC539" s="39" t="str">
        <f>IF($Z539="", "", IF(COUNTIF($Z$11:$Z539, $Z539)&gt;5, "X", COUNTIF($Z$11:$Z539, $Z539)))</f>
        <v/>
      </c>
      <c r="AD539" s="39" t="str">
        <f t="shared" si="132"/>
        <v/>
      </c>
      <c r="AF539" s="29" t="str">
        <f t="shared" si="133"/>
        <v/>
      </c>
      <c r="AJ539" s="39" t="str">
        <f t="shared" si="134"/>
        <v/>
      </c>
    </row>
    <row r="540" spans="1:36" x14ac:dyDescent="0.25">
      <c r="A540" s="20"/>
      <c r="B540" s="251"/>
      <c r="C540" s="252"/>
      <c r="D540" s="253"/>
      <c r="E540" s="254"/>
      <c r="F540" s="20"/>
      <c r="G540" s="32" t="str">
        <f t="shared" ca="1" si="125"/>
        <v/>
      </c>
      <c r="H540" s="18" t="str">
        <f t="shared" si="126"/>
        <v/>
      </c>
      <c r="I540" s="20"/>
      <c r="J540" s="12">
        <v>537</v>
      </c>
      <c r="K540" s="15" t="str">
        <f t="shared" ca="1" si="120"/>
        <v/>
      </c>
      <c r="L540" s="90" t="str">
        <f t="shared" ca="1" si="121"/>
        <v/>
      </c>
      <c r="M540" s="43" t="str">
        <f t="shared" ca="1" si="122"/>
        <v/>
      </c>
      <c r="N540" s="18" t="str">
        <f t="shared" ca="1" si="123"/>
        <v/>
      </c>
      <c r="O540" s="20"/>
      <c r="Q540" s="39" t="str">
        <f t="shared" si="127"/>
        <v/>
      </c>
      <c r="R540" s="29" t="str">
        <f t="shared" si="128"/>
        <v/>
      </c>
      <c r="S540" s="36" t="str">
        <f t="shared" si="129"/>
        <v/>
      </c>
      <c r="T540" s="26" t="str">
        <f t="shared" si="130"/>
        <v/>
      </c>
      <c r="U540" s="39" t="str">
        <f ca="1">IF($G540="", "", COUNTIF($G$11:$G$1010, "&lt;"&amp;$G540)+1+COUNTIF($G$11:$G540, $G540)-1)</f>
        <v/>
      </c>
      <c r="X540" s="39" t="str">
        <f t="shared" ca="1" si="124"/>
        <v/>
      </c>
      <c r="Z540" s="29" t="str">
        <f>IF($R540="", "", DATE(YEAR(Calendar!$BA$5), MONTH($D540), DAY($D540)))</f>
        <v/>
      </c>
      <c r="AA540" s="36" t="str">
        <f t="shared" si="131"/>
        <v/>
      </c>
      <c r="AC540" s="39" t="str">
        <f>IF($Z540="", "", IF(COUNTIF($Z$11:$Z540, $Z540)&gt;5, "X", COUNTIF($Z$11:$Z540, $Z540)))</f>
        <v/>
      </c>
      <c r="AD540" s="39" t="str">
        <f t="shared" si="132"/>
        <v/>
      </c>
      <c r="AF540" s="29" t="str">
        <f t="shared" si="133"/>
        <v/>
      </c>
      <c r="AJ540" s="39" t="str">
        <f t="shared" si="134"/>
        <v/>
      </c>
    </row>
    <row r="541" spans="1:36" x14ac:dyDescent="0.25">
      <c r="A541" s="20"/>
      <c r="B541" s="251"/>
      <c r="C541" s="252"/>
      <c r="D541" s="253"/>
      <c r="E541" s="254"/>
      <c r="F541" s="20"/>
      <c r="G541" s="32" t="str">
        <f t="shared" ca="1" si="125"/>
        <v/>
      </c>
      <c r="H541" s="18" t="str">
        <f t="shared" si="126"/>
        <v/>
      </c>
      <c r="I541" s="20"/>
      <c r="J541" s="12">
        <v>538</v>
      </c>
      <c r="K541" s="15" t="str">
        <f t="shared" ca="1" si="120"/>
        <v/>
      </c>
      <c r="L541" s="90" t="str">
        <f t="shared" ca="1" si="121"/>
        <v/>
      </c>
      <c r="M541" s="43" t="str">
        <f t="shared" ca="1" si="122"/>
        <v/>
      </c>
      <c r="N541" s="18" t="str">
        <f t="shared" ca="1" si="123"/>
        <v/>
      </c>
      <c r="O541" s="20"/>
      <c r="Q541" s="39" t="str">
        <f t="shared" si="127"/>
        <v/>
      </c>
      <c r="R541" s="29" t="str">
        <f t="shared" si="128"/>
        <v/>
      </c>
      <c r="S541" s="36" t="str">
        <f t="shared" si="129"/>
        <v/>
      </c>
      <c r="T541" s="26" t="str">
        <f t="shared" si="130"/>
        <v/>
      </c>
      <c r="U541" s="39" t="str">
        <f ca="1">IF($G541="", "", COUNTIF($G$11:$G$1010, "&lt;"&amp;$G541)+1+COUNTIF($G$11:$G541, $G541)-1)</f>
        <v/>
      </c>
      <c r="X541" s="39" t="str">
        <f t="shared" ca="1" si="124"/>
        <v/>
      </c>
      <c r="Z541" s="29" t="str">
        <f>IF($R541="", "", DATE(YEAR(Calendar!$BA$5), MONTH($D541), DAY($D541)))</f>
        <v/>
      </c>
      <c r="AA541" s="36" t="str">
        <f t="shared" si="131"/>
        <v/>
      </c>
      <c r="AC541" s="39" t="str">
        <f>IF($Z541="", "", IF(COUNTIF($Z$11:$Z541, $Z541)&gt;5, "X", COUNTIF($Z$11:$Z541, $Z541)))</f>
        <v/>
      </c>
      <c r="AD541" s="39" t="str">
        <f t="shared" si="132"/>
        <v/>
      </c>
      <c r="AF541" s="29" t="str">
        <f t="shared" si="133"/>
        <v/>
      </c>
      <c r="AJ541" s="39" t="str">
        <f t="shared" si="134"/>
        <v/>
      </c>
    </row>
    <row r="542" spans="1:36" x14ac:dyDescent="0.25">
      <c r="A542" s="20"/>
      <c r="B542" s="251"/>
      <c r="C542" s="252"/>
      <c r="D542" s="253"/>
      <c r="E542" s="254"/>
      <c r="F542" s="20"/>
      <c r="G542" s="32" t="str">
        <f t="shared" ca="1" si="125"/>
        <v/>
      </c>
      <c r="H542" s="18" t="str">
        <f t="shared" si="126"/>
        <v/>
      </c>
      <c r="I542" s="20"/>
      <c r="J542" s="12">
        <v>539</v>
      </c>
      <c r="K542" s="15" t="str">
        <f t="shared" ca="1" si="120"/>
        <v/>
      </c>
      <c r="L542" s="90" t="str">
        <f t="shared" ca="1" si="121"/>
        <v/>
      </c>
      <c r="M542" s="43" t="str">
        <f t="shared" ca="1" si="122"/>
        <v/>
      </c>
      <c r="N542" s="18" t="str">
        <f t="shared" ca="1" si="123"/>
        <v/>
      </c>
      <c r="O542" s="20"/>
      <c r="Q542" s="39" t="str">
        <f t="shared" si="127"/>
        <v/>
      </c>
      <c r="R542" s="29" t="str">
        <f t="shared" si="128"/>
        <v/>
      </c>
      <c r="S542" s="36" t="str">
        <f t="shared" si="129"/>
        <v/>
      </c>
      <c r="T542" s="26" t="str">
        <f t="shared" si="130"/>
        <v/>
      </c>
      <c r="U542" s="39" t="str">
        <f ca="1">IF($G542="", "", COUNTIF($G$11:$G$1010, "&lt;"&amp;$G542)+1+COUNTIF($G$11:$G542, $G542)-1)</f>
        <v/>
      </c>
      <c r="X542" s="39" t="str">
        <f t="shared" ca="1" si="124"/>
        <v/>
      </c>
      <c r="Z542" s="29" t="str">
        <f>IF($R542="", "", DATE(YEAR(Calendar!$BA$5), MONTH($D542), DAY($D542)))</f>
        <v/>
      </c>
      <c r="AA542" s="36" t="str">
        <f t="shared" si="131"/>
        <v/>
      </c>
      <c r="AC542" s="39" t="str">
        <f>IF($Z542="", "", IF(COUNTIF($Z$11:$Z542, $Z542)&gt;5, "X", COUNTIF($Z$11:$Z542, $Z542)))</f>
        <v/>
      </c>
      <c r="AD542" s="39" t="str">
        <f t="shared" si="132"/>
        <v/>
      </c>
      <c r="AF542" s="29" t="str">
        <f t="shared" si="133"/>
        <v/>
      </c>
      <c r="AJ542" s="39" t="str">
        <f t="shared" si="134"/>
        <v/>
      </c>
    </row>
    <row r="543" spans="1:36" x14ac:dyDescent="0.25">
      <c r="A543" s="20"/>
      <c r="B543" s="251"/>
      <c r="C543" s="252"/>
      <c r="D543" s="253"/>
      <c r="E543" s="254"/>
      <c r="F543" s="20"/>
      <c r="G543" s="32" t="str">
        <f t="shared" ca="1" si="125"/>
        <v/>
      </c>
      <c r="H543" s="18" t="str">
        <f t="shared" si="126"/>
        <v/>
      </c>
      <c r="I543" s="20"/>
      <c r="J543" s="12">
        <v>540</v>
      </c>
      <c r="K543" s="15" t="str">
        <f t="shared" ca="1" si="120"/>
        <v/>
      </c>
      <c r="L543" s="90" t="str">
        <f t="shared" ca="1" si="121"/>
        <v/>
      </c>
      <c r="M543" s="43" t="str">
        <f t="shared" ca="1" si="122"/>
        <v/>
      </c>
      <c r="N543" s="18" t="str">
        <f t="shared" ca="1" si="123"/>
        <v/>
      </c>
      <c r="O543" s="20"/>
      <c r="Q543" s="39" t="str">
        <f t="shared" si="127"/>
        <v/>
      </c>
      <c r="R543" s="29" t="str">
        <f t="shared" si="128"/>
        <v/>
      </c>
      <c r="S543" s="36" t="str">
        <f t="shared" si="129"/>
        <v/>
      </c>
      <c r="T543" s="26" t="str">
        <f t="shared" si="130"/>
        <v/>
      </c>
      <c r="U543" s="39" t="str">
        <f ca="1">IF($G543="", "", COUNTIF($G$11:$G$1010, "&lt;"&amp;$G543)+1+COUNTIF($G$11:$G543, $G543)-1)</f>
        <v/>
      </c>
      <c r="X543" s="39" t="str">
        <f t="shared" ca="1" si="124"/>
        <v/>
      </c>
      <c r="Z543" s="29" t="str">
        <f>IF($R543="", "", DATE(YEAR(Calendar!$BA$5), MONTH($D543), DAY($D543)))</f>
        <v/>
      </c>
      <c r="AA543" s="36" t="str">
        <f t="shared" si="131"/>
        <v/>
      </c>
      <c r="AC543" s="39" t="str">
        <f>IF($Z543="", "", IF(COUNTIF($Z$11:$Z543, $Z543)&gt;5, "X", COUNTIF($Z$11:$Z543, $Z543)))</f>
        <v/>
      </c>
      <c r="AD543" s="39" t="str">
        <f t="shared" si="132"/>
        <v/>
      </c>
      <c r="AF543" s="29" t="str">
        <f t="shared" si="133"/>
        <v/>
      </c>
      <c r="AJ543" s="39" t="str">
        <f t="shared" si="134"/>
        <v/>
      </c>
    </row>
    <row r="544" spans="1:36" x14ac:dyDescent="0.25">
      <c r="A544" s="20"/>
      <c r="B544" s="251"/>
      <c r="C544" s="252"/>
      <c r="D544" s="253"/>
      <c r="E544" s="254"/>
      <c r="F544" s="20"/>
      <c r="G544" s="32" t="str">
        <f t="shared" ca="1" si="125"/>
        <v/>
      </c>
      <c r="H544" s="18" t="str">
        <f t="shared" si="126"/>
        <v/>
      </c>
      <c r="I544" s="20"/>
      <c r="J544" s="12">
        <v>541</v>
      </c>
      <c r="K544" s="15" t="str">
        <f t="shared" ca="1" si="120"/>
        <v/>
      </c>
      <c r="L544" s="90" t="str">
        <f t="shared" ca="1" si="121"/>
        <v/>
      </c>
      <c r="M544" s="43" t="str">
        <f t="shared" ca="1" si="122"/>
        <v/>
      </c>
      <c r="N544" s="18" t="str">
        <f t="shared" ca="1" si="123"/>
        <v/>
      </c>
      <c r="O544" s="20"/>
      <c r="Q544" s="39" t="str">
        <f t="shared" si="127"/>
        <v/>
      </c>
      <c r="R544" s="29" t="str">
        <f t="shared" si="128"/>
        <v/>
      </c>
      <c r="S544" s="36" t="str">
        <f t="shared" si="129"/>
        <v/>
      </c>
      <c r="T544" s="26" t="str">
        <f t="shared" si="130"/>
        <v/>
      </c>
      <c r="U544" s="39" t="str">
        <f ca="1">IF($G544="", "", COUNTIF($G$11:$G$1010, "&lt;"&amp;$G544)+1+COUNTIF($G$11:$G544, $G544)-1)</f>
        <v/>
      </c>
      <c r="X544" s="39" t="str">
        <f t="shared" ca="1" si="124"/>
        <v/>
      </c>
      <c r="Z544" s="29" t="str">
        <f>IF($R544="", "", DATE(YEAR(Calendar!$BA$5), MONTH($D544), DAY($D544)))</f>
        <v/>
      </c>
      <c r="AA544" s="36" t="str">
        <f t="shared" si="131"/>
        <v/>
      </c>
      <c r="AC544" s="39" t="str">
        <f>IF($Z544="", "", IF(COUNTIF($Z$11:$Z544, $Z544)&gt;5, "X", COUNTIF($Z$11:$Z544, $Z544)))</f>
        <v/>
      </c>
      <c r="AD544" s="39" t="str">
        <f t="shared" si="132"/>
        <v/>
      </c>
      <c r="AF544" s="29" t="str">
        <f t="shared" si="133"/>
        <v/>
      </c>
      <c r="AJ544" s="39" t="str">
        <f t="shared" si="134"/>
        <v/>
      </c>
    </row>
    <row r="545" spans="1:36" x14ac:dyDescent="0.25">
      <c r="A545" s="20"/>
      <c r="B545" s="251"/>
      <c r="C545" s="252"/>
      <c r="D545" s="253"/>
      <c r="E545" s="254"/>
      <c r="F545" s="20"/>
      <c r="G545" s="32" t="str">
        <f t="shared" ca="1" si="125"/>
        <v/>
      </c>
      <c r="H545" s="18" t="str">
        <f t="shared" si="126"/>
        <v/>
      </c>
      <c r="I545" s="20"/>
      <c r="J545" s="12">
        <v>542</v>
      </c>
      <c r="K545" s="15" t="str">
        <f t="shared" ca="1" si="120"/>
        <v/>
      </c>
      <c r="L545" s="90" t="str">
        <f t="shared" ca="1" si="121"/>
        <v/>
      </c>
      <c r="M545" s="43" t="str">
        <f t="shared" ca="1" si="122"/>
        <v/>
      </c>
      <c r="N545" s="18" t="str">
        <f t="shared" ca="1" si="123"/>
        <v/>
      </c>
      <c r="O545" s="20"/>
      <c r="Q545" s="39" t="str">
        <f t="shared" si="127"/>
        <v/>
      </c>
      <c r="R545" s="29" t="str">
        <f t="shared" si="128"/>
        <v/>
      </c>
      <c r="S545" s="36" t="str">
        <f t="shared" si="129"/>
        <v/>
      </c>
      <c r="T545" s="26" t="str">
        <f t="shared" si="130"/>
        <v/>
      </c>
      <c r="U545" s="39" t="str">
        <f ca="1">IF($G545="", "", COUNTIF($G$11:$G$1010, "&lt;"&amp;$G545)+1+COUNTIF($G$11:$G545, $G545)-1)</f>
        <v/>
      </c>
      <c r="X545" s="39" t="str">
        <f t="shared" ca="1" si="124"/>
        <v/>
      </c>
      <c r="Z545" s="29" t="str">
        <f>IF($R545="", "", DATE(YEAR(Calendar!$BA$5), MONTH($D545), DAY($D545)))</f>
        <v/>
      </c>
      <c r="AA545" s="36" t="str">
        <f t="shared" si="131"/>
        <v/>
      </c>
      <c r="AC545" s="39" t="str">
        <f>IF($Z545="", "", IF(COUNTIF($Z$11:$Z545, $Z545)&gt;5, "X", COUNTIF($Z$11:$Z545, $Z545)))</f>
        <v/>
      </c>
      <c r="AD545" s="39" t="str">
        <f t="shared" si="132"/>
        <v/>
      </c>
      <c r="AF545" s="29" t="str">
        <f t="shared" si="133"/>
        <v/>
      </c>
      <c r="AJ545" s="39" t="str">
        <f t="shared" si="134"/>
        <v/>
      </c>
    </row>
    <row r="546" spans="1:36" x14ac:dyDescent="0.25">
      <c r="A546" s="20"/>
      <c r="B546" s="251"/>
      <c r="C546" s="252"/>
      <c r="D546" s="253"/>
      <c r="E546" s="254"/>
      <c r="F546" s="20"/>
      <c r="G546" s="32" t="str">
        <f t="shared" ca="1" si="125"/>
        <v/>
      </c>
      <c r="H546" s="18" t="str">
        <f t="shared" si="126"/>
        <v/>
      </c>
      <c r="I546" s="20"/>
      <c r="J546" s="12">
        <v>543</v>
      </c>
      <c r="K546" s="15" t="str">
        <f t="shared" ca="1" si="120"/>
        <v/>
      </c>
      <c r="L546" s="90" t="str">
        <f t="shared" ca="1" si="121"/>
        <v/>
      </c>
      <c r="M546" s="43" t="str">
        <f t="shared" ca="1" si="122"/>
        <v/>
      </c>
      <c r="N546" s="18" t="str">
        <f t="shared" ca="1" si="123"/>
        <v/>
      </c>
      <c r="O546" s="20"/>
      <c r="Q546" s="39" t="str">
        <f t="shared" si="127"/>
        <v/>
      </c>
      <c r="R546" s="29" t="str">
        <f t="shared" si="128"/>
        <v/>
      </c>
      <c r="S546" s="36" t="str">
        <f t="shared" si="129"/>
        <v/>
      </c>
      <c r="T546" s="26" t="str">
        <f t="shared" si="130"/>
        <v/>
      </c>
      <c r="U546" s="39" t="str">
        <f ca="1">IF($G546="", "", COUNTIF($G$11:$G$1010, "&lt;"&amp;$G546)+1+COUNTIF($G$11:$G546, $G546)-1)</f>
        <v/>
      </c>
      <c r="X546" s="39" t="str">
        <f t="shared" ca="1" si="124"/>
        <v/>
      </c>
      <c r="Z546" s="29" t="str">
        <f>IF($R546="", "", DATE(YEAR(Calendar!$BA$5), MONTH($D546), DAY($D546)))</f>
        <v/>
      </c>
      <c r="AA546" s="36" t="str">
        <f t="shared" si="131"/>
        <v/>
      </c>
      <c r="AC546" s="39" t="str">
        <f>IF($Z546="", "", IF(COUNTIF($Z$11:$Z546, $Z546)&gt;5, "X", COUNTIF($Z$11:$Z546, $Z546)))</f>
        <v/>
      </c>
      <c r="AD546" s="39" t="str">
        <f t="shared" si="132"/>
        <v/>
      </c>
      <c r="AF546" s="29" t="str">
        <f t="shared" si="133"/>
        <v/>
      </c>
      <c r="AJ546" s="39" t="str">
        <f t="shared" si="134"/>
        <v/>
      </c>
    </row>
    <row r="547" spans="1:36" x14ac:dyDescent="0.25">
      <c r="A547" s="20"/>
      <c r="B547" s="251"/>
      <c r="C547" s="252"/>
      <c r="D547" s="253"/>
      <c r="E547" s="254"/>
      <c r="F547" s="20"/>
      <c r="G547" s="32" t="str">
        <f t="shared" ca="1" si="125"/>
        <v/>
      </c>
      <c r="H547" s="18" t="str">
        <f t="shared" si="126"/>
        <v/>
      </c>
      <c r="I547" s="20"/>
      <c r="J547" s="12">
        <v>544</v>
      </c>
      <c r="K547" s="15" t="str">
        <f t="shared" ca="1" si="120"/>
        <v/>
      </c>
      <c r="L547" s="90" t="str">
        <f t="shared" ca="1" si="121"/>
        <v/>
      </c>
      <c r="M547" s="43" t="str">
        <f t="shared" ca="1" si="122"/>
        <v/>
      </c>
      <c r="N547" s="18" t="str">
        <f t="shared" ca="1" si="123"/>
        <v/>
      </c>
      <c r="O547" s="20"/>
      <c r="Q547" s="39" t="str">
        <f t="shared" si="127"/>
        <v/>
      </c>
      <c r="R547" s="29" t="str">
        <f t="shared" si="128"/>
        <v/>
      </c>
      <c r="S547" s="36" t="str">
        <f t="shared" si="129"/>
        <v/>
      </c>
      <c r="T547" s="26" t="str">
        <f t="shared" si="130"/>
        <v/>
      </c>
      <c r="U547" s="39" t="str">
        <f ca="1">IF($G547="", "", COUNTIF($G$11:$G$1010, "&lt;"&amp;$G547)+1+COUNTIF($G$11:$G547, $G547)-1)</f>
        <v/>
      </c>
      <c r="X547" s="39" t="str">
        <f t="shared" ca="1" si="124"/>
        <v/>
      </c>
      <c r="Z547" s="29" t="str">
        <f>IF($R547="", "", DATE(YEAR(Calendar!$BA$5), MONTH($D547), DAY($D547)))</f>
        <v/>
      </c>
      <c r="AA547" s="36" t="str">
        <f t="shared" si="131"/>
        <v/>
      </c>
      <c r="AC547" s="39" t="str">
        <f>IF($Z547="", "", IF(COUNTIF($Z$11:$Z547, $Z547)&gt;5, "X", COUNTIF($Z$11:$Z547, $Z547)))</f>
        <v/>
      </c>
      <c r="AD547" s="39" t="str">
        <f t="shared" si="132"/>
        <v/>
      </c>
      <c r="AF547" s="29" t="str">
        <f t="shared" si="133"/>
        <v/>
      </c>
      <c r="AJ547" s="39" t="str">
        <f t="shared" si="134"/>
        <v/>
      </c>
    </row>
    <row r="548" spans="1:36" x14ac:dyDescent="0.25">
      <c r="A548" s="20"/>
      <c r="B548" s="251"/>
      <c r="C548" s="252"/>
      <c r="D548" s="253"/>
      <c r="E548" s="254"/>
      <c r="F548" s="20"/>
      <c r="G548" s="32" t="str">
        <f t="shared" ca="1" si="125"/>
        <v/>
      </c>
      <c r="H548" s="18" t="str">
        <f t="shared" si="126"/>
        <v/>
      </c>
      <c r="I548" s="20"/>
      <c r="J548" s="12">
        <v>545</v>
      </c>
      <c r="K548" s="15" t="str">
        <f t="shared" ca="1" si="120"/>
        <v/>
      </c>
      <c r="L548" s="90" t="str">
        <f t="shared" ca="1" si="121"/>
        <v/>
      </c>
      <c r="M548" s="43" t="str">
        <f t="shared" ca="1" si="122"/>
        <v/>
      </c>
      <c r="N548" s="18" t="str">
        <f t="shared" ca="1" si="123"/>
        <v/>
      </c>
      <c r="O548" s="20"/>
      <c r="Q548" s="39" t="str">
        <f t="shared" si="127"/>
        <v/>
      </c>
      <c r="R548" s="29" t="str">
        <f t="shared" si="128"/>
        <v/>
      </c>
      <c r="S548" s="36" t="str">
        <f t="shared" si="129"/>
        <v/>
      </c>
      <c r="T548" s="26" t="str">
        <f t="shared" si="130"/>
        <v/>
      </c>
      <c r="U548" s="39" t="str">
        <f ca="1">IF($G548="", "", COUNTIF($G$11:$G$1010, "&lt;"&amp;$G548)+1+COUNTIF($G$11:$G548, $G548)-1)</f>
        <v/>
      </c>
      <c r="X548" s="39" t="str">
        <f t="shared" ca="1" si="124"/>
        <v/>
      </c>
      <c r="Z548" s="29" t="str">
        <f>IF($R548="", "", DATE(YEAR(Calendar!$BA$5), MONTH($D548), DAY($D548)))</f>
        <v/>
      </c>
      <c r="AA548" s="36" t="str">
        <f t="shared" si="131"/>
        <v/>
      </c>
      <c r="AC548" s="39" t="str">
        <f>IF($Z548="", "", IF(COUNTIF($Z$11:$Z548, $Z548)&gt;5, "X", COUNTIF($Z$11:$Z548, $Z548)))</f>
        <v/>
      </c>
      <c r="AD548" s="39" t="str">
        <f t="shared" si="132"/>
        <v/>
      </c>
      <c r="AF548" s="29" t="str">
        <f t="shared" si="133"/>
        <v/>
      </c>
      <c r="AJ548" s="39" t="str">
        <f t="shared" si="134"/>
        <v/>
      </c>
    </row>
    <row r="549" spans="1:36" x14ac:dyDescent="0.25">
      <c r="A549" s="20"/>
      <c r="B549" s="251"/>
      <c r="C549" s="252"/>
      <c r="D549" s="253"/>
      <c r="E549" s="254"/>
      <c r="F549" s="20"/>
      <c r="G549" s="32" t="str">
        <f t="shared" ca="1" si="125"/>
        <v/>
      </c>
      <c r="H549" s="18" t="str">
        <f t="shared" si="126"/>
        <v/>
      </c>
      <c r="I549" s="20"/>
      <c r="J549" s="12">
        <v>546</v>
      </c>
      <c r="K549" s="15" t="str">
        <f t="shared" ca="1" si="120"/>
        <v/>
      </c>
      <c r="L549" s="90" t="str">
        <f t="shared" ca="1" si="121"/>
        <v/>
      </c>
      <c r="M549" s="43" t="str">
        <f t="shared" ca="1" si="122"/>
        <v/>
      </c>
      <c r="N549" s="18" t="str">
        <f t="shared" ca="1" si="123"/>
        <v/>
      </c>
      <c r="O549" s="20"/>
      <c r="Q549" s="39" t="str">
        <f t="shared" si="127"/>
        <v/>
      </c>
      <c r="R549" s="29" t="str">
        <f t="shared" si="128"/>
        <v/>
      </c>
      <c r="S549" s="36" t="str">
        <f t="shared" si="129"/>
        <v/>
      </c>
      <c r="T549" s="26" t="str">
        <f t="shared" si="130"/>
        <v/>
      </c>
      <c r="U549" s="39" t="str">
        <f ca="1">IF($G549="", "", COUNTIF($G$11:$G$1010, "&lt;"&amp;$G549)+1+COUNTIF($G$11:$G549, $G549)-1)</f>
        <v/>
      </c>
      <c r="X549" s="39" t="str">
        <f t="shared" ca="1" si="124"/>
        <v/>
      </c>
      <c r="Z549" s="29" t="str">
        <f>IF($R549="", "", DATE(YEAR(Calendar!$BA$5), MONTH($D549), DAY($D549)))</f>
        <v/>
      </c>
      <c r="AA549" s="36" t="str">
        <f t="shared" si="131"/>
        <v/>
      </c>
      <c r="AC549" s="39" t="str">
        <f>IF($Z549="", "", IF(COUNTIF($Z$11:$Z549, $Z549)&gt;5, "X", COUNTIF($Z$11:$Z549, $Z549)))</f>
        <v/>
      </c>
      <c r="AD549" s="39" t="str">
        <f t="shared" si="132"/>
        <v/>
      </c>
      <c r="AF549" s="29" t="str">
        <f t="shared" si="133"/>
        <v/>
      </c>
      <c r="AJ549" s="39" t="str">
        <f t="shared" si="134"/>
        <v/>
      </c>
    </row>
    <row r="550" spans="1:36" x14ac:dyDescent="0.25">
      <c r="A550" s="20"/>
      <c r="B550" s="251"/>
      <c r="C550" s="252"/>
      <c r="D550" s="253"/>
      <c r="E550" s="254"/>
      <c r="F550" s="20"/>
      <c r="G550" s="32" t="str">
        <f t="shared" ca="1" si="125"/>
        <v/>
      </c>
      <c r="H550" s="18" t="str">
        <f t="shared" si="126"/>
        <v/>
      </c>
      <c r="I550" s="20"/>
      <c r="J550" s="12">
        <v>547</v>
      </c>
      <c r="K550" s="15" t="str">
        <f t="shared" ca="1" si="120"/>
        <v/>
      </c>
      <c r="L550" s="90" t="str">
        <f t="shared" ca="1" si="121"/>
        <v/>
      </c>
      <c r="M550" s="43" t="str">
        <f t="shared" ca="1" si="122"/>
        <v/>
      </c>
      <c r="N550" s="18" t="str">
        <f t="shared" ca="1" si="123"/>
        <v/>
      </c>
      <c r="O550" s="20"/>
      <c r="Q550" s="39" t="str">
        <f t="shared" si="127"/>
        <v/>
      </c>
      <c r="R550" s="29" t="str">
        <f t="shared" si="128"/>
        <v/>
      </c>
      <c r="S550" s="36" t="str">
        <f t="shared" si="129"/>
        <v/>
      </c>
      <c r="T550" s="26" t="str">
        <f t="shared" si="130"/>
        <v/>
      </c>
      <c r="U550" s="39" t="str">
        <f ca="1">IF($G550="", "", COUNTIF($G$11:$G$1010, "&lt;"&amp;$G550)+1+COUNTIF($G$11:$G550, $G550)-1)</f>
        <v/>
      </c>
      <c r="X550" s="39" t="str">
        <f t="shared" ca="1" si="124"/>
        <v/>
      </c>
      <c r="Z550" s="29" t="str">
        <f>IF($R550="", "", DATE(YEAR(Calendar!$BA$5), MONTH($D550), DAY($D550)))</f>
        <v/>
      </c>
      <c r="AA550" s="36" t="str">
        <f t="shared" si="131"/>
        <v/>
      </c>
      <c r="AC550" s="39" t="str">
        <f>IF($Z550="", "", IF(COUNTIF($Z$11:$Z550, $Z550)&gt;5, "X", COUNTIF($Z$11:$Z550, $Z550)))</f>
        <v/>
      </c>
      <c r="AD550" s="39" t="str">
        <f t="shared" si="132"/>
        <v/>
      </c>
      <c r="AF550" s="29" t="str">
        <f t="shared" si="133"/>
        <v/>
      </c>
      <c r="AJ550" s="39" t="str">
        <f t="shared" si="134"/>
        <v/>
      </c>
    </row>
    <row r="551" spans="1:36" x14ac:dyDescent="0.25">
      <c r="A551" s="20"/>
      <c r="B551" s="251"/>
      <c r="C551" s="252"/>
      <c r="D551" s="253"/>
      <c r="E551" s="254"/>
      <c r="F551" s="20"/>
      <c r="G551" s="32" t="str">
        <f t="shared" ca="1" si="125"/>
        <v/>
      </c>
      <c r="H551" s="18" t="str">
        <f t="shared" si="126"/>
        <v/>
      </c>
      <c r="I551" s="20"/>
      <c r="J551" s="12">
        <v>548</v>
      </c>
      <c r="K551" s="15" t="str">
        <f t="shared" ca="1" si="120"/>
        <v/>
      </c>
      <c r="L551" s="90" t="str">
        <f t="shared" ca="1" si="121"/>
        <v/>
      </c>
      <c r="M551" s="43" t="str">
        <f t="shared" ca="1" si="122"/>
        <v/>
      </c>
      <c r="N551" s="18" t="str">
        <f t="shared" ca="1" si="123"/>
        <v/>
      </c>
      <c r="O551" s="20"/>
      <c r="Q551" s="39" t="str">
        <f t="shared" si="127"/>
        <v/>
      </c>
      <c r="R551" s="29" t="str">
        <f t="shared" si="128"/>
        <v/>
      </c>
      <c r="S551" s="36" t="str">
        <f t="shared" si="129"/>
        <v/>
      </c>
      <c r="T551" s="26" t="str">
        <f t="shared" si="130"/>
        <v/>
      </c>
      <c r="U551" s="39" t="str">
        <f ca="1">IF($G551="", "", COUNTIF($G$11:$G$1010, "&lt;"&amp;$G551)+1+COUNTIF($G$11:$G551, $G551)-1)</f>
        <v/>
      </c>
      <c r="X551" s="39" t="str">
        <f t="shared" ca="1" si="124"/>
        <v/>
      </c>
      <c r="Z551" s="29" t="str">
        <f>IF($R551="", "", DATE(YEAR(Calendar!$BA$5), MONTH($D551), DAY($D551)))</f>
        <v/>
      </c>
      <c r="AA551" s="36" t="str">
        <f t="shared" si="131"/>
        <v/>
      </c>
      <c r="AC551" s="39" t="str">
        <f>IF($Z551="", "", IF(COUNTIF($Z$11:$Z551, $Z551)&gt;5, "X", COUNTIF($Z$11:$Z551, $Z551)))</f>
        <v/>
      </c>
      <c r="AD551" s="39" t="str">
        <f t="shared" si="132"/>
        <v/>
      </c>
      <c r="AF551" s="29" t="str">
        <f t="shared" si="133"/>
        <v/>
      </c>
      <c r="AJ551" s="39" t="str">
        <f t="shared" si="134"/>
        <v/>
      </c>
    </row>
    <row r="552" spans="1:36" x14ac:dyDescent="0.25">
      <c r="A552" s="20"/>
      <c r="B552" s="251"/>
      <c r="C552" s="252"/>
      <c r="D552" s="253"/>
      <c r="E552" s="254"/>
      <c r="F552" s="20"/>
      <c r="G552" s="32" t="str">
        <f t="shared" ca="1" si="125"/>
        <v/>
      </c>
      <c r="H552" s="18" t="str">
        <f t="shared" si="126"/>
        <v/>
      </c>
      <c r="I552" s="20"/>
      <c r="J552" s="12">
        <v>549</v>
      </c>
      <c r="K552" s="15" t="str">
        <f t="shared" ca="1" si="120"/>
        <v/>
      </c>
      <c r="L552" s="90" t="str">
        <f t="shared" ca="1" si="121"/>
        <v/>
      </c>
      <c r="M552" s="43" t="str">
        <f t="shared" ca="1" si="122"/>
        <v/>
      </c>
      <c r="N552" s="18" t="str">
        <f t="shared" ca="1" si="123"/>
        <v/>
      </c>
      <c r="O552" s="20"/>
      <c r="Q552" s="39" t="str">
        <f t="shared" si="127"/>
        <v/>
      </c>
      <c r="R552" s="29" t="str">
        <f t="shared" si="128"/>
        <v/>
      </c>
      <c r="S552" s="36" t="str">
        <f t="shared" si="129"/>
        <v/>
      </c>
      <c r="T552" s="26" t="str">
        <f t="shared" si="130"/>
        <v/>
      </c>
      <c r="U552" s="39" t="str">
        <f ca="1">IF($G552="", "", COUNTIF($G$11:$G$1010, "&lt;"&amp;$G552)+1+COUNTIF($G$11:$G552, $G552)-1)</f>
        <v/>
      </c>
      <c r="X552" s="39" t="str">
        <f t="shared" ca="1" si="124"/>
        <v/>
      </c>
      <c r="Z552" s="29" t="str">
        <f>IF($R552="", "", DATE(YEAR(Calendar!$BA$5), MONTH($D552), DAY($D552)))</f>
        <v/>
      </c>
      <c r="AA552" s="36" t="str">
        <f t="shared" si="131"/>
        <v/>
      </c>
      <c r="AC552" s="39" t="str">
        <f>IF($Z552="", "", IF(COUNTIF($Z$11:$Z552, $Z552)&gt;5, "X", COUNTIF($Z$11:$Z552, $Z552)))</f>
        <v/>
      </c>
      <c r="AD552" s="39" t="str">
        <f t="shared" si="132"/>
        <v/>
      </c>
      <c r="AF552" s="29" t="str">
        <f t="shared" si="133"/>
        <v/>
      </c>
      <c r="AJ552" s="39" t="str">
        <f t="shared" si="134"/>
        <v/>
      </c>
    </row>
    <row r="553" spans="1:36" x14ac:dyDescent="0.25">
      <c r="A553" s="20"/>
      <c r="B553" s="251"/>
      <c r="C553" s="252"/>
      <c r="D553" s="253"/>
      <c r="E553" s="254"/>
      <c r="F553" s="20"/>
      <c r="G553" s="32" t="str">
        <f t="shared" ca="1" si="125"/>
        <v/>
      </c>
      <c r="H553" s="18" t="str">
        <f t="shared" si="126"/>
        <v/>
      </c>
      <c r="I553" s="20"/>
      <c r="J553" s="12">
        <v>550</v>
      </c>
      <c r="K553" s="15" t="str">
        <f t="shared" ca="1" si="120"/>
        <v/>
      </c>
      <c r="L553" s="90" t="str">
        <f t="shared" ca="1" si="121"/>
        <v/>
      </c>
      <c r="M553" s="43" t="str">
        <f t="shared" ca="1" si="122"/>
        <v/>
      </c>
      <c r="N553" s="18" t="str">
        <f t="shared" ca="1" si="123"/>
        <v/>
      </c>
      <c r="O553" s="20"/>
      <c r="Q553" s="39" t="str">
        <f t="shared" si="127"/>
        <v/>
      </c>
      <c r="R553" s="29" t="str">
        <f t="shared" si="128"/>
        <v/>
      </c>
      <c r="S553" s="36" t="str">
        <f t="shared" si="129"/>
        <v/>
      </c>
      <c r="T553" s="26" t="str">
        <f t="shared" si="130"/>
        <v/>
      </c>
      <c r="U553" s="39" t="str">
        <f ca="1">IF($G553="", "", COUNTIF($G$11:$G$1010, "&lt;"&amp;$G553)+1+COUNTIF($G$11:$G553, $G553)-1)</f>
        <v/>
      </c>
      <c r="X553" s="39" t="str">
        <f t="shared" ca="1" si="124"/>
        <v/>
      </c>
      <c r="Z553" s="29" t="str">
        <f>IF($R553="", "", DATE(YEAR(Calendar!$BA$5), MONTH($D553), DAY($D553)))</f>
        <v/>
      </c>
      <c r="AA553" s="36" t="str">
        <f t="shared" si="131"/>
        <v/>
      </c>
      <c r="AC553" s="39" t="str">
        <f>IF($Z553="", "", IF(COUNTIF($Z$11:$Z553, $Z553)&gt;5, "X", COUNTIF($Z$11:$Z553, $Z553)))</f>
        <v/>
      </c>
      <c r="AD553" s="39" t="str">
        <f t="shared" si="132"/>
        <v/>
      </c>
      <c r="AF553" s="29" t="str">
        <f t="shared" si="133"/>
        <v/>
      </c>
      <c r="AJ553" s="39" t="str">
        <f t="shared" si="134"/>
        <v/>
      </c>
    </row>
    <row r="554" spans="1:36" x14ac:dyDescent="0.25">
      <c r="A554" s="20"/>
      <c r="B554" s="251"/>
      <c r="C554" s="252"/>
      <c r="D554" s="253"/>
      <c r="E554" s="254"/>
      <c r="F554" s="20"/>
      <c r="G554" s="32" t="str">
        <f t="shared" ca="1" si="125"/>
        <v/>
      </c>
      <c r="H554" s="18" t="str">
        <f t="shared" si="126"/>
        <v/>
      </c>
      <c r="I554" s="20"/>
      <c r="J554" s="12">
        <v>551</v>
      </c>
      <c r="K554" s="15" t="str">
        <f t="shared" ca="1" si="120"/>
        <v/>
      </c>
      <c r="L554" s="90" t="str">
        <f t="shared" ca="1" si="121"/>
        <v/>
      </c>
      <c r="M554" s="43" t="str">
        <f t="shared" ca="1" si="122"/>
        <v/>
      </c>
      <c r="N554" s="18" t="str">
        <f t="shared" ca="1" si="123"/>
        <v/>
      </c>
      <c r="O554" s="20"/>
      <c r="Q554" s="39" t="str">
        <f t="shared" si="127"/>
        <v/>
      </c>
      <c r="R554" s="29" t="str">
        <f t="shared" si="128"/>
        <v/>
      </c>
      <c r="S554" s="36" t="str">
        <f t="shared" si="129"/>
        <v/>
      </c>
      <c r="T554" s="26" t="str">
        <f t="shared" si="130"/>
        <v/>
      </c>
      <c r="U554" s="39" t="str">
        <f ca="1">IF($G554="", "", COUNTIF($G$11:$G$1010, "&lt;"&amp;$G554)+1+COUNTIF($G$11:$G554, $G554)-1)</f>
        <v/>
      </c>
      <c r="X554" s="39" t="str">
        <f t="shared" ca="1" si="124"/>
        <v/>
      </c>
      <c r="Z554" s="29" t="str">
        <f>IF($R554="", "", DATE(YEAR(Calendar!$BA$5), MONTH($D554), DAY($D554)))</f>
        <v/>
      </c>
      <c r="AA554" s="36" t="str">
        <f t="shared" si="131"/>
        <v/>
      </c>
      <c r="AC554" s="39" t="str">
        <f>IF($Z554="", "", IF(COUNTIF($Z$11:$Z554, $Z554)&gt;5, "X", COUNTIF($Z$11:$Z554, $Z554)))</f>
        <v/>
      </c>
      <c r="AD554" s="39" t="str">
        <f t="shared" si="132"/>
        <v/>
      </c>
      <c r="AF554" s="29" t="str">
        <f t="shared" si="133"/>
        <v/>
      </c>
      <c r="AJ554" s="39" t="str">
        <f t="shared" si="134"/>
        <v/>
      </c>
    </row>
    <row r="555" spans="1:36" x14ac:dyDescent="0.25">
      <c r="A555" s="20"/>
      <c r="B555" s="251"/>
      <c r="C555" s="252"/>
      <c r="D555" s="253"/>
      <c r="E555" s="254"/>
      <c r="F555" s="20"/>
      <c r="G555" s="32" t="str">
        <f t="shared" ca="1" si="125"/>
        <v/>
      </c>
      <c r="H555" s="18" t="str">
        <f t="shared" si="126"/>
        <v/>
      </c>
      <c r="I555" s="20"/>
      <c r="J555" s="12">
        <v>552</v>
      </c>
      <c r="K555" s="15" t="str">
        <f t="shared" ca="1" si="120"/>
        <v/>
      </c>
      <c r="L555" s="90" t="str">
        <f t="shared" ca="1" si="121"/>
        <v/>
      </c>
      <c r="M555" s="43" t="str">
        <f t="shared" ca="1" si="122"/>
        <v/>
      </c>
      <c r="N555" s="18" t="str">
        <f t="shared" ca="1" si="123"/>
        <v/>
      </c>
      <c r="O555" s="20"/>
      <c r="Q555" s="39" t="str">
        <f t="shared" si="127"/>
        <v/>
      </c>
      <c r="R555" s="29" t="str">
        <f t="shared" si="128"/>
        <v/>
      </c>
      <c r="S555" s="36" t="str">
        <f t="shared" si="129"/>
        <v/>
      </c>
      <c r="T555" s="26" t="str">
        <f t="shared" si="130"/>
        <v/>
      </c>
      <c r="U555" s="39" t="str">
        <f ca="1">IF($G555="", "", COUNTIF($G$11:$G$1010, "&lt;"&amp;$G555)+1+COUNTIF($G$11:$G555, $G555)-1)</f>
        <v/>
      </c>
      <c r="X555" s="39" t="str">
        <f t="shared" ca="1" si="124"/>
        <v/>
      </c>
      <c r="Z555" s="29" t="str">
        <f>IF($R555="", "", DATE(YEAR(Calendar!$BA$5), MONTH($D555), DAY($D555)))</f>
        <v/>
      </c>
      <c r="AA555" s="36" t="str">
        <f t="shared" si="131"/>
        <v/>
      </c>
      <c r="AC555" s="39" t="str">
        <f>IF($Z555="", "", IF(COUNTIF($Z$11:$Z555, $Z555)&gt;5, "X", COUNTIF($Z$11:$Z555, $Z555)))</f>
        <v/>
      </c>
      <c r="AD555" s="39" t="str">
        <f t="shared" si="132"/>
        <v/>
      </c>
      <c r="AF555" s="29" t="str">
        <f t="shared" si="133"/>
        <v/>
      </c>
      <c r="AJ555" s="39" t="str">
        <f t="shared" si="134"/>
        <v/>
      </c>
    </row>
    <row r="556" spans="1:36" x14ac:dyDescent="0.25">
      <c r="A556" s="20"/>
      <c r="B556" s="251"/>
      <c r="C556" s="252"/>
      <c r="D556" s="253"/>
      <c r="E556" s="254"/>
      <c r="F556" s="20"/>
      <c r="G556" s="32" t="str">
        <f t="shared" ca="1" si="125"/>
        <v/>
      </c>
      <c r="H556" s="18" t="str">
        <f t="shared" si="126"/>
        <v/>
      </c>
      <c r="I556" s="20"/>
      <c r="J556" s="12">
        <v>553</v>
      </c>
      <c r="K556" s="15" t="str">
        <f t="shared" ca="1" si="120"/>
        <v/>
      </c>
      <c r="L556" s="90" t="str">
        <f t="shared" ca="1" si="121"/>
        <v/>
      </c>
      <c r="M556" s="43" t="str">
        <f t="shared" ca="1" si="122"/>
        <v/>
      </c>
      <c r="N556" s="18" t="str">
        <f t="shared" ca="1" si="123"/>
        <v/>
      </c>
      <c r="O556" s="20"/>
      <c r="Q556" s="39" t="str">
        <f t="shared" si="127"/>
        <v/>
      </c>
      <c r="R556" s="29" t="str">
        <f t="shared" si="128"/>
        <v/>
      </c>
      <c r="S556" s="36" t="str">
        <f t="shared" si="129"/>
        <v/>
      </c>
      <c r="T556" s="26" t="str">
        <f t="shared" si="130"/>
        <v/>
      </c>
      <c r="U556" s="39" t="str">
        <f ca="1">IF($G556="", "", COUNTIF($G$11:$G$1010, "&lt;"&amp;$G556)+1+COUNTIF($G$11:$G556, $G556)-1)</f>
        <v/>
      </c>
      <c r="X556" s="39" t="str">
        <f t="shared" ca="1" si="124"/>
        <v/>
      </c>
      <c r="Z556" s="29" t="str">
        <f>IF($R556="", "", DATE(YEAR(Calendar!$BA$5), MONTH($D556), DAY($D556)))</f>
        <v/>
      </c>
      <c r="AA556" s="36" t="str">
        <f t="shared" si="131"/>
        <v/>
      </c>
      <c r="AC556" s="39" t="str">
        <f>IF($Z556="", "", IF(COUNTIF($Z$11:$Z556, $Z556)&gt;5, "X", COUNTIF($Z$11:$Z556, $Z556)))</f>
        <v/>
      </c>
      <c r="AD556" s="39" t="str">
        <f t="shared" si="132"/>
        <v/>
      </c>
      <c r="AF556" s="29" t="str">
        <f t="shared" si="133"/>
        <v/>
      </c>
      <c r="AJ556" s="39" t="str">
        <f t="shared" si="134"/>
        <v/>
      </c>
    </row>
    <row r="557" spans="1:36" x14ac:dyDescent="0.25">
      <c r="A557" s="20"/>
      <c r="B557" s="251"/>
      <c r="C557" s="252"/>
      <c r="D557" s="253"/>
      <c r="E557" s="254"/>
      <c r="F557" s="20"/>
      <c r="G557" s="32" t="str">
        <f t="shared" ca="1" si="125"/>
        <v/>
      </c>
      <c r="H557" s="18" t="str">
        <f t="shared" si="126"/>
        <v/>
      </c>
      <c r="I557" s="20"/>
      <c r="J557" s="12">
        <v>554</v>
      </c>
      <c r="K557" s="15" t="str">
        <f t="shared" ca="1" si="120"/>
        <v/>
      </c>
      <c r="L557" s="90" t="str">
        <f t="shared" ca="1" si="121"/>
        <v/>
      </c>
      <c r="M557" s="43" t="str">
        <f t="shared" ca="1" si="122"/>
        <v/>
      </c>
      <c r="N557" s="18" t="str">
        <f t="shared" ca="1" si="123"/>
        <v/>
      </c>
      <c r="O557" s="20"/>
      <c r="Q557" s="39" t="str">
        <f t="shared" si="127"/>
        <v/>
      </c>
      <c r="R557" s="29" t="str">
        <f t="shared" si="128"/>
        <v/>
      </c>
      <c r="S557" s="36" t="str">
        <f t="shared" si="129"/>
        <v/>
      </c>
      <c r="T557" s="26" t="str">
        <f t="shared" si="130"/>
        <v/>
      </c>
      <c r="U557" s="39" t="str">
        <f ca="1">IF($G557="", "", COUNTIF($G$11:$G$1010, "&lt;"&amp;$G557)+1+COUNTIF($G$11:$G557, $G557)-1)</f>
        <v/>
      </c>
      <c r="X557" s="39" t="str">
        <f t="shared" ca="1" si="124"/>
        <v/>
      </c>
      <c r="Z557" s="29" t="str">
        <f>IF($R557="", "", DATE(YEAR(Calendar!$BA$5), MONTH($D557), DAY($D557)))</f>
        <v/>
      </c>
      <c r="AA557" s="36" t="str">
        <f t="shared" si="131"/>
        <v/>
      </c>
      <c r="AC557" s="39" t="str">
        <f>IF($Z557="", "", IF(COUNTIF($Z$11:$Z557, $Z557)&gt;5, "X", COUNTIF($Z$11:$Z557, $Z557)))</f>
        <v/>
      </c>
      <c r="AD557" s="39" t="str">
        <f t="shared" si="132"/>
        <v/>
      </c>
      <c r="AF557" s="29" t="str">
        <f t="shared" si="133"/>
        <v/>
      </c>
      <c r="AJ557" s="39" t="str">
        <f t="shared" si="134"/>
        <v/>
      </c>
    </row>
    <row r="558" spans="1:36" x14ac:dyDescent="0.25">
      <c r="A558" s="20"/>
      <c r="B558" s="251"/>
      <c r="C558" s="252"/>
      <c r="D558" s="253"/>
      <c r="E558" s="254"/>
      <c r="F558" s="20"/>
      <c r="G558" s="32" t="str">
        <f t="shared" ca="1" si="125"/>
        <v/>
      </c>
      <c r="H558" s="18" t="str">
        <f t="shared" si="126"/>
        <v/>
      </c>
      <c r="I558" s="20"/>
      <c r="J558" s="12">
        <v>555</v>
      </c>
      <c r="K558" s="15" t="str">
        <f t="shared" ca="1" si="120"/>
        <v/>
      </c>
      <c r="L558" s="90" t="str">
        <f t="shared" ca="1" si="121"/>
        <v/>
      </c>
      <c r="M558" s="43" t="str">
        <f t="shared" ca="1" si="122"/>
        <v/>
      </c>
      <c r="N558" s="18" t="str">
        <f t="shared" ca="1" si="123"/>
        <v/>
      </c>
      <c r="O558" s="20"/>
      <c r="Q558" s="39" t="str">
        <f t="shared" si="127"/>
        <v/>
      </c>
      <c r="R558" s="29" t="str">
        <f t="shared" si="128"/>
        <v/>
      </c>
      <c r="S558" s="36" t="str">
        <f t="shared" si="129"/>
        <v/>
      </c>
      <c r="T558" s="26" t="str">
        <f t="shared" si="130"/>
        <v/>
      </c>
      <c r="U558" s="39" t="str">
        <f ca="1">IF($G558="", "", COUNTIF($G$11:$G$1010, "&lt;"&amp;$G558)+1+COUNTIF($G$11:$G558, $G558)-1)</f>
        <v/>
      </c>
      <c r="X558" s="39" t="str">
        <f t="shared" ca="1" si="124"/>
        <v/>
      </c>
      <c r="Z558" s="29" t="str">
        <f>IF($R558="", "", DATE(YEAR(Calendar!$BA$5), MONTH($D558), DAY($D558)))</f>
        <v/>
      </c>
      <c r="AA558" s="36" t="str">
        <f t="shared" si="131"/>
        <v/>
      </c>
      <c r="AC558" s="39" t="str">
        <f>IF($Z558="", "", IF(COUNTIF($Z$11:$Z558, $Z558)&gt;5, "X", COUNTIF($Z$11:$Z558, $Z558)))</f>
        <v/>
      </c>
      <c r="AD558" s="39" t="str">
        <f t="shared" si="132"/>
        <v/>
      </c>
      <c r="AF558" s="29" t="str">
        <f t="shared" si="133"/>
        <v/>
      </c>
      <c r="AJ558" s="39" t="str">
        <f t="shared" si="134"/>
        <v/>
      </c>
    </row>
    <row r="559" spans="1:36" x14ac:dyDescent="0.25">
      <c r="A559" s="20"/>
      <c r="B559" s="251"/>
      <c r="C559" s="252"/>
      <c r="D559" s="253"/>
      <c r="E559" s="254"/>
      <c r="F559" s="20"/>
      <c r="G559" s="32" t="str">
        <f t="shared" ca="1" si="125"/>
        <v/>
      </c>
      <c r="H559" s="18" t="str">
        <f t="shared" si="126"/>
        <v/>
      </c>
      <c r="I559" s="20"/>
      <c r="J559" s="12">
        <v>556</v>
      </c>
      <c r="K559" s="15" t="str">
        <f t="shared" ca="1" si="120"/>
        <v/>
      </c>
      <c r="L559" s="90" t="str">
        <f t="shared" ca="1" si="121"/>
        <v/>
      </c>
      <c r="M559" s="43" t="str">
        <f t="shared" ca="1" si="122"/>
        <v/>
      </c>
      <c r="N559" s="18" t="str">
        <f t="shared" ca="1" si="123"/>
        <v/>
      </c>
      <c r="O559" s="20"/>
      <c r="Q559" s="39" t="str">
        <f t="shared" si="127"/>
        <v/>
      </c>
      <c r="R559" s="29" t="str">
        <f t="shared" si="128"/>
        <v/>
      </c>
      <c r="S559" s="36" t="str">
        <f t="shared" si="129"/>
        <v/>
      </c>
      <c r="T559" s="26" t="str">
        <f t="shared" si="130"/>
        <v/>
      </c>
      <c r="U559" s="39" t="str">
        <f ca="1">IF($G559="", "", COUNTIF($G$11:$G$1010, "&lt;"&amp;$G559)+1+COUNTIF($G$11:$G559, $G559)-1)</f>
        <v/>
      </c>
      <c r="X559" s="39" t="str">
        <f t="shared" ca="1" si="124"/>
        <v/>
      </c>
      <c r="Z559" s="29" t="str">
        <f>IF($R559="", "", DATE(YEAR(Calendar!$BA$5), MONTH($D559), DAY($D559)))</f>
        <v/>
      </c>
      <c r="AA559" s="36" t="str">
        <f t="shared" si="131"/>
        <v/>
      </c>
      <c r="AC559" s="39" t="str">
        <f>IF($Z559="", "", IF(COUNTIF($Z$11:$Z559, $Z559)&gt;5, "X", COUNTIF($Z$11:$Z559, $Z559)))</f>
        <v/>
      </c>
      <c r="AD559" s="39" t="str">
        <f t="shared" si="132"/>
        <v/>
      </c>
      <c r="AF559" s="29" t="str">
        <f t="shared" si="133"/>
        <v/>
      </c>
      <c r="AJ559" s="39" t="str">
        <f t="shared" si="134"/>
        <v/>
      </c>
    </row>
    <row r="560" spans="1:36" x14ac:dyDescent="0.25">
      <c r="A560" s="20"/>
      <c r="B560" s="251"/>
      <c r="C560" s="252"/>
      <c r="D560" s="253"/>
      <c r="E560" s="254"/>
      <c r="F560" s="20"/>
      <c r="G560" s="32" t="str">
        <f t="shared" ca="1" si="125"/>
        <v/>
      </c>
      <c r="H560" s="18" t="str">
        <f t="shared" si="126"/>
        <v/>
      </c>
      <c r="I560" s="20"/>
      <c r="J560" s="12">
        <v>557</v>
      </c>
      <c r="K560" s="15" t="str">
        <f t="shared" ca="1" si="120"/>
        <v/>
      </c>
      <c r="L560" s="90" t="str">
        <f t="shared" ca="1" si="121"/>
        <v/>
      </c>
      <c r="M560" s="43" t="str">
        <f t="shared" ca="1" si="122"/>
        <v/>
      </c>
      <c r="N560" s="18" t="str">
        <f t="shared" ca="1" si="123"/>
        <v/>
      </c>
      <c r="O560" s="20"/>
      <c r="Q560" s="39" t="str">
        <f t="shared" si="127"/>
        <v/>
      </c>
      <c r="R560" s="29" t="str">
        <f t="shared" si="128"/>
        <v/>
      </c>
      <c r="S560" s="36" t="str">
        <f t="shared" si="129"/>
        <v/>
      </c>
      <c r="T560" s="26" t="str">
        <f t="shared" si="130"/>
        <v/>
      </c>
      <c r="U560" s="39" t="str">
        <f ca="1">IF($G560="", "", COUNTIF($G$11:$G$1010, "&lt;"&amp;$G560)+1+COUNTIF($G$11:$G560, $G560)-1)</f>
        <v/>
      </c>
      <c r="X560" s="39" t="str">
        <f t="shared" ca="1" si="124"/>
        <v/>
      </c>
      <c r="Z560" s="29" t="str">
        <f>IF($R560="", "", DATE(YEAR(Calendar!$BA$5), MONTH($D560), DAY($D560)))</f>
        <v/>
      </c>
      <c r="AA560" s="36" t="str">
        <f t="shared" si="131"/>
        <v/>
      </c>
      <c r="AC560" s="39" t="str">
        <f>IF($Z560="", "", IF(COUNTIF($Z$11:$Z560, $Z560)&gt;5, "X", COUNTIF($Z$11:$Z560, $Z560)))</f>
        <v/>
      </c>
      <c r="AD560" s="39" t="str">
        <f t="shared" si="132"/>
        <v/>
      </c>
      <c r="AF560" s="29" t="str">
        <f t="shared" si="133"/>
        <v/>
      </c>
      <c r="AJ560" s="39" t="str">
        <f t="shared" si="134"/>
        <v/>
      </c>
    </row>
    <row r="561" spans="1:36" x14ac:dyDescent="0.25">
      <c r="A561" s="20"/>
      <c r="B561" s="251"/>
      <c r="C561" s="252"/>
      <c r="D561" s="253"/>
      <c r="E561" s="254"/>
      <c r="F561" s="20"/>
      <c r="G561" s="32" t="str">
        <f t="shared" ca="1" si="125"/>
        <v/>
      </c>
      <c r="H561" s="18" t="str">
        <f t="shared" si="126"/>
        <v/>
      </c>
      <c r="I561" s="20"/>
      <c r="J561" s="12">
        <v>558</v>
      </c>
      <c r="K561" s="15" t="str">
        <f t="shared" ca="1" si="120"/>
        <v/>
      </c>
      <c r="L561" s="90" t="str">
        <f t="shared" ca="1" si="121"/>
        <v/>
      </c>
      <c r="M561" s="43" t="str">
        <f t="shared" ca="1" si="122"/>
        <v/>
      </c>
      <c r="N561" s="18" t="str">
        <f t="shared" ca="1" si="123"/>
        <v/>
      </c>
      <c r="O561" s="20"/>
      <c r="Q561" s="39" t="str">
        <f t="shared" si="127"/>
        <v/>
      </c>
      <c r="R561" s="29" t="str">
        <f t="shared" si="128"/>
        <v/>
      </c>
      <c r="S561" s="36" t="str">
        <f t="shared" si="129"/>
        <v/>
      </c>
      <c r="T561" s="26" t="str">
        <f t="shared" si="130"/>
        <v/>
      </c>
      <c r="U561" s="39" t="str">
        <f ca="1">IF($G561="", "", COUNTIF($G$11:$G$1010, "&lt;"&amp;$G561)+1+COUNTIF($G$11:$G561, $G561)-1)</f>
        <v/>
      </c>
      <c r="X561" s="39" t="str">
        <f t="shared" ca="1" si="124"/>
        <v/>
      </c>
      <c r="Z561" s="29" t="str">
        <f>IF($R561="", "", DATE(YEAR(Calendar!$BA$5), MONTH($D561), DAY($D561)))</f>
        <v/>
      </c>
      <c r="AA561" s="36" t="str">
        <f t="shared" si="131"/>
        <v/>
      </c>
      <c r="AC561" s="39" t="str">
        <f>IF($Z561="", "", IF(COUNTIF($Z$11:$Z561, $Z561)&gt;5, "X", COUNTIF($Z$11:$Z561, $Z561)))</f>
        <v/>
      </c>
      <c r="AD561" s="39" t="str">
        <f t="shared" si="132"/>
        <v/>
      </c>
      <c r="AF561" s="29" t="str">
        <f t="shared" si="133"/>
        <v/>
      </c>
      <c r="AJ561" s="39" t="str">
        <f t="shared" si="134"/>
        <v/>
      </c>
    </row>
    <row r="562" spans="1:36" x14ac:dyDescent="0.25">
      <c r="A562" s="20"/>
      <c r="B562" s="251"/>
      <c r="C562" s="252"/>
      <c r="D562" s="253"/>
      <c r="E562" s="254"/>
      <c r="F562" s="20"/>
      <c r="G562" s="32" t="str">
        <f t="shared" ca="1" si="125"/>
        <v/>
      </c>
      <c r="H562" s="18" t="str">
        <f t="shared" si="126"/>
        <v/>
      </c>
      <c r="I562" s="20"/>
      <c r="J562" s="12">
        <v>559</v>
      </c>
      <c r="K562" s="15" t="str">
        <f t="shared" ca="1" si="120"/>
        <v/>
      </c>
      <c r="L562" s="90" t="str">
        <f t="shared" ca="1" si="121"/>
        <v/>
      </c>
      <c r="M562" s="43" t="str">
        <f t="shared" ca="1" si="122"/>
        <v/>
      </c>
      <c r="N562" s="18" t="str">
        <f t="shared" ca="1" si="123"/>
        <v/>
      </c>
      <c r="O562" s="20"/>
      <c r="Q562" s="39" t="str">
        <f t="shared" si="127"/>
        <v/>
      </c>
      <c r="R562" s="29" t="str">
        <f t="shared" si="128"/>
        <v/>
      </c>
      <c r="S562" s="36" t="str">
        <f t="shared" si="129"/>
        <v/>
      </c>
      <c r="T562" s="26" t="str">
        <f t="shared" si="130"/>
        <v/>
      </c>
      <c r="U562" s="39" t="str">
        <f ca="1">IF($G562="", "", COUNTIF($G$11:$G$1010, "&lt;"&amp;$G562)+1+COUNTIF($G$11:$G562, $G562)-1)</f>
        <v/>
      </c>
      <c r="X562" s="39" t="str">
        <f t="shared" ca="1" si="124"/>
        <v/>
      </c>
      <c r="Z562" s="29" t="str">
        <f>IF($R562="", "", DATE(YEAR(Calendar!$BA$5), MONTH($D562), DAY($D562)))</f>
        <v/>
      </c>
      <c r="AA562" s="36" t="str">
        <f t="shared" si="131"/>
        <v/>
      </c>
      <c r="AC562" s="39" t="str">
        <f>IF($Z562="", "", IF(COUNTIF($Z$11:$Z562, $Z562)&gt;5, "X", COUNTIF($Z$11:$Z562, $Z562)))</f>
        <v/>
      </c>
      <c r="AD562" s="39" t="str">
        <f t="shared" si="132"/>
        <v/>
      </c>
      <c r="AF562" s="29" t="str">
        <f t="shared" si="133"/>
        <v/>
      </c>
      <c r="AJ562" s="39" t="str">
        <f t="shared" si="134"/>
        <v/>
      </c>
    </row>
    <row r="563" spans="1:36" x14ac:dyDescent="0.25">
      <c r="A563" s="20"/>
      <c r="B563" s="251"/>
      <c r="C563" s="252"/>
      <c r="D563" s="253"/>
      <c r="E563" s="254"/>
      <c r="F563" s="20"/>
      <c r="G563" s="32" t="str">
        <f t="shared" ca="1" si="125"/>
        <v/>
      </c>
      <c r="H563" s="18" t="str">
        <f t="shared" si="126"/>
        <v/>
      </c>
      <c r="I563" s="20"/>
      <c r="J563" s="12">
        <v>560</v>
      </c>
      <c r="K563" s="15" t="str">
        <f t="shared" ca="1" si="120"/>
        <v/>
      </c>
      <c r="L563" s="90" t="str">
        <f t="shared" ca="1" si="121"/>
        <v/>
      </c>
      <c r="M563" s="43" t="str">
        <f t="shared" ca="1" si="122"/>
        <v/>
      </c>
      <c r="N563" s="18" t="str">
        <f t="shared" ca="1" si="123"/>
        <v/>
      </c>
      <c r="O563" s="20"/>
      <c r="Q563" s="39" t="str">
        <f t="shared" si="127"/>
        <v/>
      </c>
      <c r="R563" s="29" t="str">
        <f t="shared" si="128"/>
        <v/>
      </c>
      <c r="S563" s="36" t="str">
        <f t="shared" si="129"/>
        <v/>
      </c>
      <c r="T563" s="26" t="str">
        <f t="shared" si="130"/>
        <v/>
      </c>
      <c r="U563" s="39" t="str">
        <f ca="1">IF($G563="", "", COUNTIF($G$11:$G$1010, "&lt;"&amp;$G563)+1+COUNTIF($G$11:$G563, $G563)-1)</f>
        <v/>
      </c>
      <c r="X563" s="39" t="str">
        <f t="shared" ca="1" si="124"/>
        <v/>
      </c>
      <c r="Z563" s="29" t="str">
        <f>IF($R563="", "", DATE(YEAR(Calendar!$BA$5), MONTH($D563), DAY($D563)))</f>
        <v/>
      </c>
      <c r="AA563" s="36" t="str">
        <f t="shared" si="131"/>
        <v/>
      </c>
      <c r="AC563" s="39" t="str">
        <f>IF($Z563="", "", IF(COUNTIF($Z$11:$Z563, $Z563)&gt;5, "X", COUNTIF($Z$11:$Z563, $Z563)))</f>
        <v/>
      </c>
      <c r="AD563" s="39" t="str">
        <f t="shared" si="132"/>
        <v/>
      </c>
      <c r="AF563" s="29" t="str">
        <f t="shared" si="133"/>
        <v/>
      </c>
      <c r="AJ563" s="39" t="str">
        <f t="shared" si="134"/>
        <v/>
      </c>
    </row>
    <row r="564" spans="1:36" x14ac:dyDescent="0.25">
      <c r="A564" s="20"/>
      <c r="B564" s="251"/>
      <c r="C564" s="252"/>
      <c r="D564" s="253"/>
      <c r="E564" s="254"/>
      <c r="F564" s="20"/>
      <c r="G564" s="32" t="str">
        <f t="shared" ca="1" si="125"/>
        <v/>
      </c>
      <c r="H564" s="18" t="str">
        <f t="shared" si="126"/>
        <v/>
      </c>
      <c r="I564" s="20"/>
      <c r="J564" s="12">
        <v>561</v>
      </c>
      <c r="K564" s="15" t="str">
        <f t="shared" ca="1" si="120"/>
        <v/>
      </c>
      <c r="L564" s="90" t="str">
        <f t="shared" ca="1" si="121"/>
        <v/>
      </c>
      <c r="M564" s="43" t="str">
        <f t="shared" ca="1" si="122"/>
        <v/>
      </c>
      <c r="N564" s="18" t="str">
        <f t="shared" ca="1" si="123"/>
        <v/>
      </c>
      <c r="O564" s="20"/>
      <c r="Q564" s="39" t="str">
        <f t="shared" si="127"/>
        <v/>
      </c>
      <c r="R564" s="29" t="str">
        <f t="shared" si="128"/>
        <v/>
      </c>
      <c r="S564" s="36" t="str">
        <f t="shared" si="129"/>
        <v/>
      </c>
      <c r="T564" s="26" t="str">
        <f t="shared" si="130"/>
        <v/>
      </c>
      <c r="U564" s="39" t="str">
        <f ca="1">IF($G564="", "", COUNTIF($G$11:$G$1010, "&lt;"&amp;$G564)+1+COUNTIF($G$11:$G564, $G564)-1)</f>
        <v/>
      </c>
      <c r="X564" s="39" t="str">
        <f t="shared" ca="1" si="124"/>
        <v/>
      </c>
      <c r="Z564" s="29" t="str">
        <f>IF($R564="", "", DATE(YEAR(Calendar!$BA$5), MONTH($D564), DAY($D564)))</f>
        <v/>
      </c>
      <c r="AA564" s="36" t="str">
        <f t="shared" si="131"/>
        <v/>
      </c>
      <c r="AC564" s="39" t="str">
        <f>IF($Z564="", "", IF(COUNTIF($Z$11:$Z564, $Z564)&gt;5, "X", COUNTIF($Z$11:$Z564, $Z564)))</f>
        <v/>
      </c>
      <c r="AD564" s="39" t="str">
        <f t="shared" si="132"/>
        <v/>
      </c>
      <c r="AF564" s="29" t="str">
        <f t="shared" si="133"/>
        <v/>
      </c>
      <c r="AJ564" s="39" t="str">
        <f t="shared" si="134"/>
        <v/>
      </c>
    </row>
    <row r="565" spans="1:36" x14ac:dyDescent="0.25">
      <c r="A565" s="20"/>
      <c r="B565" s="251"/>
      <c r="C565" s="252"/>
      <c r="D565" s="253"/>
      <c r="E565" s="254"/>
      <c r="F565" s="20"/>
      <c r="G565" s="32" t="str">
        <f t="shared" ca="1" si="125"/>
        <v/>
      </c>
      <c r="H565" s="18" t="str">
        <f t="shared" si="126"/>
        <v/>
      </c>
      <c r="I565" s="20"/>
      <c r="J565" s="12">
        <v>562</v>
      </c>
      <c r="K565" s="15" t="str">
        <f t="shared" ca="1" si="120"/>
        <v/>
      </c>
      <c r="L565" s="90" t="str">
        <f t="shared" ca="1" si="121"/>
        <v/>
      </c>
      <c r="M565" s="43" t="str">
        <f t="shared" ca="1" si="122"/>
        <v/>
      </c>
      <c r="N565" s="18" t="str">
        <f t="shared" ca="1" si="123"/>
        <v/>
      </c>
      <c r="O565" s="20"/>
      <c r="Q565" s="39" t="str">
        <f t="shared" si="127"/>
        <v/>
      </c>
      <c r="R565" s="29" t="str">
        <f t="shared" si="128"/>
        <v/>
      </c>
      <c r="S565" s="36" t="str">
        <f t="shared" si="129"/>
        <v/>
      </c>
      <c r="T565" s="26" t="str">
        <f t="shared" si="130"/>
        <v/>
      </c>
      <c r="U565" s="39" t="str">
        <f ca="1">IF($G565="", "", COUNTIF($G$11:$G$1010, "&lt;"&amp;$G565)+1+COUNTIF($G$11:$G565, $G565)-1)</f>
        <v/>
      </c>
      <c r="X565" s="39" t="str">
        <f t="shared" ca="1" si="124"/>
        <v/>
      </c>
      <c r="Z565" s="29" t="str">
        <f>IF($R565="", "", DATE(YEAR(Calendar!$BA$5), MONTH($D565), DAY($D565)))</f>
        <v/>
      </c>
      <c r="AA565" s="36" t="str">
        <f t="shared" si="131"/>
        <v/>
      </c>
      <c r="AC565" s="39" t="str">
        <f>IF($Z565="", "", IF(COUNTIF($Z$11:$Z565, $Z565)&gt;5, "X", COUNTIF($Z$11:$Z565, $Z565)))</f>
        <v/>
      </c>
      <c r="AD565" s="39" t="str">
        <f t="shared" si="132"/>
        <v/>
      </c>
      <c r="AF565" s="29" t="str">
        <f t="shared" si="133"/>
        <v/>
      </c>
      <c r="AJ565" s="39" t="str">
        <f t="shared" si="134"/>
        <v/>
      </c>
    </row>
    <row r="566" spans="1:36" x14ac:dyDescent="0.25">
      <c r="A566" s="20"/>
      <c r="B566" s="251"/>
      <c r="C566" s="252"/>
      <c r="D566" s="253"/>
      <c r="E566" s="254"/>
      <c r="F566" s="20"/>
      <c r="G566" s="32" t="str">
        <f t="shared" ca="1" si="125"/>
        <v/>
      </c>
      <c r="H566" s="18" t="str">
        <f t="shared" si="126"/>
        <v/>
      </c>
      <c r="I566" s="20"/>
      <c r="J566" s="12">
        <v>563</v>
      </c>
      <c r="K566" s="15" t="str">
        <f t="shared" ca="1" si="120"/>
        <v/>
      </c>
      <c r="L566" s="90" t="str">
        <f t="shared" ca="1" si="121"/>
        <v/>
      </c>
      <c r="M566" s="43" t="str">
        <f t="shared" ca="1" si="122"/>
        <v/>
      </c>
      <c r="N566" s="18" t="str">
        <f t="shared" ca="1" si="123"/>
        <v/>
      </c>
      <c r="O566" s="20"/>
      <c r="Q566" s="39" t="str">
        <f t="shared" si="127"/>
        <v/>
      </c>
      <c r="R566" s="29" t="str">
        <f t="shared" si="128"/>
        <v/>
      </c>
      <c r="S566" s="36" t="str">
        <f t="shared" si="129"/>
        <v/>
      </c>
      <c r="T566" s="26" t="str">
        <f t="shared" si="130"/>
        <v/>
      </c>
      <c r="U566" s="39" t="str">
        <f ca="1">IF($G566="", "", COUNTIF($G$11:$G$1010, "&lt;"&amp;$G566)+1+COUNTIF($G$11:$G566, $G566)-1)</f>
        <v/>
      </c>
      <c r="X566" s="39" t="str">
        <f t="shared" ca="1" si="124"/>
        <v/>
      </c>
      <c r="Z566" s="29" t="str">
        <f>IF($R566="", "", DATE(YEAR(Calendar!$BA$5), MONTH($D566), DAY($D566)))</f>
        <v/>
      </c>
      <c r="AA566" s="36" t="str">
        <f t="shared" si="131"/>
        <v/>
      </c>
      <c r="AC566" s="39" t="str">
        <f>IF($Z566="", "", IF(COUNTIF($Z$11:$Z566, $Z566)&gt;5, "X", COUNTIF($Z$11:$Z566, $Z566)))</f>
        <v/>
      </c>
      <c r="AD566" s="39" t="str">
        <f t="shared" si="132"/>
        <v/>
      </c>
      <c r="AF566" s="29" t="str">
        <f t="shared" si="133"/>
        <v/>
      </c>
      <c r="AJ566" s="39" t="str">
        <f t="shared" si="134"/>
        <v/>
      </c>
    </row>
    <row r="567" spans="1:36" x14ac:dyDescent="0.25">
      <c r="A567" s="20"/>
      <c r="B567" s="251"/>
      <c r="C567" s="252"/>
      <c r="D567" s="253"/>
      <c r="E567" s="254"/>
      <c r="F567" s="20"/>
      <c r="G567" s="32" t="str">
        <f t="shared" ca="1" si="125"/>
        <v/>
      </c>
      <c r="H567" s="18" t="str">
        <f t="shared" si="126"/>
        <v/>
      </c>
      <c r="I567" s="20"/>
      <c r="J567" s="12">
        <v>564</v>
      </c>
      <c r="K567" s="15" t="str">
        <f t="shared" ca="1" si="120"/>
        <v/>
      </c>
      <c r="L567" s="90" t="str">
        <f t="shared" ca="1" si="121"/>
        <v/>
      </c>
      <c r="M567" s="43" t="str">
        <f t="shared" ca="1" si="122"/>
        <v/>
      </c>
      <c r="N567" s="18" t="str">
        <f t="shared" ca="1" si="123"/>
        <v/>
      </c>
      <c r="O567" s="20"/>
      <c r="Q567" s="39" t="str">
        <f t="shared" si="127"/>
        <v/>
      </c>
      <c r="R567" s="29" t="str">
        <f t="shared" si="128"/>
        <v/>
      </c>
      <c r="S567" s="36" t="str">
        <f t="shared" si="129"/>
        <v/>
      </c>
      <c r="T567" s="26" t="str">
        <f t="shared" si="130"/>
        <v/>
      </c>
      <c r="U567" s="39" t="str">
        <f ca="1">IF($G567="", "", COUNTIF($G$11:$G$1010, "&lt;"&amp;$G567)+1+COUNTIF($G$11:$G567, $G567)-1)</f>
        <v/>
      </c>
      <c r="X567" s="39" t="str">
        <f t="shared" ca="1" si="124"/>
        <v/>
      </c>
      <c r="Z567" s="29" t="str">
        <f>IF($R567="", "", DATE(YEAR(Calendar!$BA$5), MONTH($D567), DAY($D567)))</f>
        <v/>
      </c>
      <c r="AA567" s="36" t="str">
        <f t="shared" si="131"/>
        <v/>
      </c>
      <c r="AC567" s="39" t="str">
        <f>IF($Z567="", "", IF(COUNTIF($Z$11:$Z567, $Z567)&gt;5, "X", COUNTIF($Z$11:$Z567, $Z567)))</f>
        <v/>
      </c>
      <c r="AD567" s="39" t="str">
        <f t="shared" si="132"/>
        <v/>
      </c>
      <c r="AF567" s="29" t="str">
        <f t="shared" si="133"/>
        <v/>
      </c>
      <c r="AJ567" s="39" t="str">
        <f t="shared" si="134"/>
        <v/>
      </c>
    </row>
    <row r="568" spans="1:36" x14ac:dyDescent="0.25">
      <c r="A568" s="20"/>
      <c r="B568" s="251"/>
      <c r="C568" s="252"/>
      <c r="D568" s="253"/>
      <c r="E568" s="254"/>
      <c r="F568" s="20"/>
      <c r="G568" s="32" t="str">
        <f t="shared" ca="1" si="125"/>
        <v/>
      </c>
      <c r="H568" s="18" t="str">
        <f t="shared" si="126"/>
        <v/>
      </c>
      <c r="I568" s="20"/>
      <c r="J568" s="12">
        <v>565</v>
      </c>
      <c r="K568" s="15" t="str">
        <f t="shared" ca="1" si="120"/>
        <v/>
      </c>
      <c r="L568" s="90" t="str">
        <f t="shared" ca="1" si="121"/>
        <v/>
      </c>
      <c r="M568" s="43" t="str">
        <f t="shared" ca="1" si="122"/>
        <v/>
      </c>
      <c r="N568" s="18" t="str">
        <f t="shared" ca="1" si="123"/>
        <v/>
      </c>
      <c r="O568" s="20"/>
      <c r="Q568" s="39" t="str">
        <f t="shared" si="127"/>
        <v/>
      </c>
      <c r="R568" s="29" t="str">
        <f t="shared" si="128"/>
        <v/>
      </c>
      <c r="S568" s="36" t="str">
        <f t="shared" si="129"/>
        <v/>
      </c>
      <c r="T568" s="26" t="str">
        <f t="shared" si="130"/>
        <v/>
      </c>
      <c r="U568" s="39" t="str">
        <f ca="1">IF($G568="", "", COUNTIF($G$11:$G$1010, "&lt;"&amp;$G568)+1+COUNTIF($G$11:$G568, $G568)-1)</f>
        <v/>
      </c>
      <c r="X568" s="39" t="str">
        <f t="shared" ca="1" si="124"/>
        <v/>
      </c>
      <c r="Z568" s="29" t="str">
        <f>IF($R568="", "", DATE(YEAR(Calendar!$BA$5), MONTH($D568), DAY($D568)))</f>
        <v/>
      </c>
      <c r="AA568" s="36" t="str">
        <f t="shared" si="131"/>
        <v/>
      </c>
      <c r="AC568" s="39" t="str">
        <f>IF($Z568="", "", IF(COUNTIF($Z$11:$Z568, $Z568)&gt;5, "X", COUNTIF($Z$11:$Z568, $Z568)))</f>
        <v/>
      </c>
      <c r="AD568" s="39" t="str">
        <f t="shared" si="132"/>
        <v/>
      </c>
      <c r="AF568" s="29" t="str">
        <f t="shared" si="133"/>
        <v/>
      </c>
      <c r="AJ568" s="39" t="str">
        <f t="shared" si="134"/>
        <v/>
      </c>
    </row>
    <row r="569" spans="1:36" x14ac:dyDescent="0.25">
      <c r="A569" s="20"/>
      <c r="B569" s="251"/>
      <c r="C569" s="252"/>
      <c r="D569" s="253"/>
      <c r="E569" s="254"/>
      <c r="F569" s="20"/>
      <c r="G569" s="32" t="str">
        <f t="shared" ca="1" si="125"/>
        <v/>
      </c>
      <c r="H569" s="18" t="str">
        <f t="shared" si="126"/>
        <v/>
      </c>
      <c r="I569" s="20"/>
      <c r="J569" s="12">
        <v>566</v>
      </c>
      <c r="K569" s="15" t="str">
        <f t="shared" ca="1" si="120"/>
        <v/>
      </c>
      <c r="L569" s="90" t="str">
        <f t="shared" ca="1" si="121"/>
        <v/>
      </c>
      <c r="M569" s="43" t="str">
        <f t="shared" ca="1" si="122"/>
        <v/>
      </c>
      <c r="N569" s="18" t="str">
        <f t="shared" ca="1" si="123"/>
        <v/>
      </c>
      <c r="O569" s="20"/>
      <c r="Q569" s="39" t="str">
        <f t="shared" si="127"/>
        <v/>
      </c>
      <c r="R569" s="29" t="str">
        <f t="shared" si="128"/>
        <v/>
      </c>
      <c r="S569" s="36" t="str">
        <f t="shared" si="129"/>
        <v/>
      </c>
      <c r="T569" s="26" t="str">
        <f t="shared" si="130"/>
        <v/>
      </c>
      <c r="U569" s="39" t="str">
        <f ca="1">IF($G569="", "", COUNTIF($G$11:$G$1010, "&lt;"&amp;$G569)+1+COUNTIF($G$11:$G569, $G569)-1)</f>
        <v/>
      </c>
      <c r="X569" s="39" t="str">
        <f t="shared" ca="1" si="124"/>
        <v/>
      </c>
      <c r="Z569" s="29" t="str">
        <f>IF($R569="", "", DATE(YEAR(Calendar!$BA$5), MONTH($D569), DAY($D569)))</f>
        <v/>
      </c>
      <c r="AA569" s="36" t="str">
        <f t="shared" si="131"/>
        <v/>
      </c>
      <c r="AC569" s="39" t="str">
        <f>IF($Z569="", "", IF(COUNTIF($Z$11:$Z569, $Z569)&gt;5, "X", COUNTIF($Z$11:$Z569, $Z569)))</f>
        <v/>
      </c>
      <c r="AD569" s="39" t="str">
        <f t="shared" si="132"/>
        <v/>
      </c>
      <c r="AF569" s="29" t="str">
        <f t="shared" si="133"/>
        <v/>
      </c>
      <c r="AJ569" s="39" t="str">
        <f t="shared" si="134"/>
        <v/>
      </c>
    </row>
    <row r="570" spans="1:36" x14ac:dyDescent="0.25">
      <c r="A570" s="20"/>
      <c r="B570" s="251"/>
      <c r="C570" s="252"/>
      <c r="D570" s="253"/>
      <c r="E570" s="254"/>
      <c r="F570" s="20"/>
      <c r="G570" s="32" t="str">
        <f t="shared" ca="1" si="125"/>
        <v/>
      </c>
      <c r="H570" s="18" t="str">
        <f t="shared" si="126"/>
        <v/>
      </c>
      <c r="I570" s="20"/>
      <c r="J570" s="12">
        <v>567</v>
      </c>
      <c r="K570" s="15" t="str">
        <f t="shared" ca="1" si="120"/>
        <v/>
      </c>
      <c r="L570" s="90" t="str">
        <f t="shared" ca="1" si="121"/>
        <v/>
      </c>
      <c r="M570" s="43" t="str">
        <f t="shared" ca="1" si="122"/>
        <v/>
      </c>
      <c r="N570" s="18" t="str">
        <f t="shared" ca="1" si="123"/>
        <v/>
      </c>
      <c r="O570" s="20"/>
      <c r="Q570" s="39" t="str">
        <f t="shared" si="127"/>
        <v/>
      </c>
      <c r="R570" s="29" t="str">
        <f t="shared" si="128"/>
        <v/>
      </c>
      <c r="S570" s="36" t="str">
        <f t="shared" si="129"/>
        <v/>
      </c>
      <c r="T570" s="26" t="str">
        <f t="shared" si="130"/>
        <v/>
      </c>
      <c r="U570" s="39" t="str">
        <f ca="1">IF($G570="", "", COUNTIF($G$11:$G$1010, "&lt;"&amp;$G570)+1+COUNTIF($G$11:$G570, $G570)-1)</f>
        <v/>
      </c>
      <c r="X570" s="39" t="str">
        <f t="shared" ca="1" si="124"/>
        <v/>
      </c>
      <c r="Z570" s="29" t="str">
        <f>IF($R570="", "", DATE(YEAR(Calendar!$BA$5), MONTH($D570), DAY($D570)))</f>
        <v/>
      </c>
      <c r="AA570" s="36" t="str">
        <f t="shared" si="131"/>
        <v/>
      </c>
      <c r="AC570" s="39" t="str">
        <f>IF($Z570="", "", IF(COUNTIF($Z$11:$Z570, $Z570)&gt;5, "X", COUNTIF($Z$11:$Z570, $Z570)))</f>
        <v/>
      </c>
      <c r="AD570" s="39" t="str">
        <f t="shared" si="132"/>
        <v/>
      </c>
      <c r="AF570" s="29" t="str">
        <f t="shared" si="133"/>
        <v/>
      </c>
      <c r="AJ570" s="39" t="str">
        <f t="shared" si="134"/>
        <v/>
      </c>
    </row>
    <row r="571" spans="1:36" x14ac:dyDescent="0.25">
      <c r="A571" s="20"/>
      <c r="B571" s="251"/>
      <c r="C571" s="252"/>
      <c r="D571" s="253"/>
      <c r="E571" s="254"/>
      <c r="F571" s="20"/>
      <c r="G571" s="32" t="str">
        <f t="shared" ca="1" si="125"/>
        <v/>
      </c>
      <c r="H571" s="18" t="str">
        <f t="shared" si="126"/>
        <v/>
      </c>
      <c r="I571" s="20"/>
      <c r="J571" s="12">
        <v>568</v>
      </c>
      <c r="K571" s="15" t="str">
        <f t="shared" ca="1" si="120"/>
        <v/>
      </c>
      <c r="L571" s="90" t="str">
        <f t="shared" ca="1" si="121"/>
        <v/>
      </c>
      <c r="M571" s="43" t="str">
        <f t="shared" ca="1" si="122"/>
        <v/>
      </c>
      <c r="N571" s="18" t="str">
        <f t="shared" ca="1" si="123"/>
        <v/>
      </c>
      <c r="O571" s="20"/>
      <c r="Q571" s="39" t="str">
        <f t="shared" si="127"/>
        <v/>
      </c>
      <c r="R571" s="29" t="str">
        <f t="shared" si="128"/>
        <v/>
      </c>
      <c r="S571" s="36" t="str">
        <f t="shared" si="129"/>
        <v/>
      </c>
      <c r="T571" s="26" t="str">
        <f t="shared" si="130"/>
        <v/>
      </c>
      <c r="U571" s="39" t="str">
        <f ca="1">IF($G571="", "", COUNTIF($G$11:$G$1010, "&lt;"&amp;$G571)+1+COUNTIF($G$11:$G571, $G571)-1)</f>
        <v/>
      </c>
      <c r="X571" s="39" t="str">
        <f t="shared" ca="1" si="124"/>
        <v/>
      </c>
      <c r="Z571" s="29" t="str">
        <f>IF($R571="", "", DATE(YEAR(Calendar!$BA$5), MONTH($D571), DAY($D571)))</f>
        <v/>
      </c>
      <c r="AA571" s="36" t="str">
        <f t="shared" si="131"/>
        <v/>
      </c>
      <c r="AC571" s="39" t="str">
        <f>IF($Z571="", "", IF(COUNTIF($Z$11:$Z571, $Z571)&gt;5, "X", COUNTIF($Z$11:$Z571, $Z571)))</f>
        <v/>
      </c>
      <c r="AD571" s="39" t="str">
        <f t="shared" si="132"/>
        <v/>
      </c>
      <c r="AF571" s="29" t="str">
        <f t="shared" si="133"/>
        <v/>
      </c>
      <c r="AJ571" s="39" t="str">
        <f t="shared" si="134"/>
        <v/>
      </c>
    </row>
    <row r="572" spans="1:36" x14ac:dyDescent="0.25">
      <c r="A572" s="20"/>
      <c r="B572" s="251"/>
      <c r="C572" s="252"/>
      <c r="D572" s="253"/>
      <c r="E572" s="254"/>
      <c r="F572" s="20"/>
      <c r="G572" s="32" t="str">
        <f t="shared" ca="1" si="125"/>
        <v/>
      </c>
      <c r="H572" s="18" t="str">
        <f t="shared" si="126"/>
        <v/>
      </c>
      <c r="I572" s="20"/>
      <c r="J572" s="12">
        <v>569</v>
      </c>
      <c r="K572" s="15" t="str">
        <f t="shared" ca="1" si="120"/>
        <v/>
      </c>
      <c r="L572" s="90" t="str">
        <f t="shared" ca="1" si="121"/>
        <v/>
      </c>
      <c r="M572" s="43" t="str">
        <f t="shared" ca="1" si="122"/>
        <v/>
      </c>
      <c r="N572" s="18" t="str">
        <f t="shared" ca="1" si="123"/>
        <v/>
      </c>
      <c r="O572" s="20"/>
      <c r="Q572" s="39" t="str">
        <f t="shared" si="127"/>
        <v/>
      </c>
      <c r="R572" s="29" t="str">
        <f t="shared" si="128"/>
        <v/>
      </c>
      <c r="S572" s="36" t="str">
        <f t="shared" si="129"/>
        <v/>
      </c>
      <c r="T572" s="26" t="str">
        <f t="shared" si="130"/>
        <v/>
      </c>
      <c r="U572" s="39" t="str">
        <f ca="1">IF($G572="", "", COUNTIF($G$11:$G$1010, "&lt;"&amp;$G572)+1+COUNTIF($G$11:$G572, $G572)-1)</f>
        <v/>
      </c>
      <c r="X572" s="39" t="str">
        <f t="shared" ca="1" si="124"/>
        <v/>
      </c>
      <c r="Z572" s="29" t="str">
        <f>IF($R572="", "", DATE(YEAR(Calendar!$BA$5), MONTH($D572), DAY($D572)))</f>
        <v/>
      </c>
      <c r="AA572" s="36" t="str">
        <f t="shared" si="131"/>
        <v/>
      </c>
      <c r="AC572" s="39" t="str">
        <f>IF($Z572="", "", IF(COUNTIF($Z$11:$Z572, $Z572)&gt;5, "X", COUNTIF($Z$11:$Z572, $Z572)))</f>
        <v/>
      </c>
      <c r="AD572" s="39" t="str">
        <f t="shared" si="132"/>
        <v/>
      </c>
      <c r="AF572" s="29" t="str">
        <f t="shared" si="133"/>
        <v/>
      </c>
      <c r="AJ572" s="39" t="str">
        <f t="shared" si="134"/>
        <v/>
      </c>
    </row>
    <row r="573" spans="1:36" x14ac:dyDescent="0.25">
      <c r="A573" s="20"/>
      <c r="B573" s="251"/>
      <c r="C573" s="252"/>
      <c r="D573" s="253"/>
      <c r="E573" s="254"/>
      <c r="F573" s="20"/>
      <c r="G573" s="32" t="str">
        <f t="shared" ca="1" si="125"/>
        <v/>
      </c>
      <c r="H573" s="18" t="str">
        <f t="shared" si="126"/>
        <v/>
      </c>
      <c r="I573" s="20"/>
      <c r="J573" s="12">
        <v>570</v>
      </c>
      <c r="K573" s="15" t="str">
        <f t="shared" ca="1" si="120"/>
        <v/>
      </c>
      <c r="L573" s="90" t="str">
        <f t="shared" ca="1" si="121"/>
        <v/>
      </c>
      <c r="M573" s="43" t="str">
        <f t="shared" ca="1" si="122"/>
        <v/>
      </c>
      <c r="N573" s="18" t="str">
        <f t="shared" ca="1" si="123"/>
        <v/>
      </c>
      <c r="O573" s="20"/>
      <c r="Q573" s="39" t="str">
        <f t="shared" si="127"/>
        <v/>
      </c>
      <c r="R573" s="29" t="str">
        <f t="shared" si="128"/>
        <v/>
      </c>
      <c r="S573" s="36" t="str">
        <f t="shared" si="129"/>
        <v/>
      </c>
      <c r="T573" s="26" t="str">
        <f t="shared" si="130"/>
        <v/>
      </c>
      <c r="U573" s="39" t="str">
        <f ca="1">IF($G573="", "", COUNTIF($G$11:$G$1010, "&lt;"&amp;$G573)+1+COUNTIF($G$11:$G573, $G573)-1)</f>
        <v/>
      </c>
      <c r="X573" s="39" t="str">
        <f t="shared" ca="1" si="124"/>
        <v/>
      </c>
      <c r="Z573" s="29" t="str">
        <f>IF($R573="", "", DATE(YEAR(Calendar!$BA$5), MONTH($D573), DAY($D573)))</f>
        <v/>
      </c>
      <c r="AA573" s="36" t="str">
        <f t="shared" si="131"/>
        <v/>
      </c>
      <c r="AC573" s="39" t="str">
        <f>IF($Z573="", "", IF(COUNTIF($Z$11:$Z573, $Z573)&gt;5, "X", COUNTIF($Z$11:$Z573, $Z573)))</f>
        <v/>
      </c>
      <c r="AD573" s="39" t="str">
        <f t="shared" si="132"/>
        <v/>
      </c>
      <c r="AF573" s="29" t="str">
        <f t="shared" si="133"/>
        <v/>
      </c>
      <c r="AJ573" s="39" t="str">
        <f t="shared" si="134"/>
        <v/>
      </c>
    </row>
    <row r="574" spans="1:36" x14ac:dyDescent="0.25">
      <c r="A574" s="20"/>
      <c r="B574" s="251"/>
      <c r="C574" s="252"/>
      <c r="D574" s="253"/>
      <c r="E574" s="254"/>
      <c r="F574" s="20"/>
      <c r="G574" s="32" t="str">
        <f t="shared" ca="1" si="125"/>
        <v/>
      </c>
      <c r="H574" s="18" t="str">
        <f t="shared" si="126"/>
        <v/>
      </c>
      <c r="I574" s="20"/>
      <c r="J574" s="12">
        <v>571</v>
      </c>
      <c r="K574" s="15" t="str">
        <f t="shared" ca="1" si="120"/>
        <v/>
      </c>
      <c r="L574" s="90" t="str">
        <f t="shared" ca="1" si="121"/>
        <v/>
      </c>
      <c r="M574" s="43" t="str">
        <f t="shared" ca="1" si="122"/>
        <v/>
      </c>
      <c r="N574" s="18" t="str">
        <f t="shared" ca="1" si="123"/>
        <v/>
      </c>
      <c r="O574" s="20"/>
      <c r="Q574" s="39" t="str">
        <f t="shared" si="127"/>
        <v/>
      </c>
      <c r="R574" s="29" t="str">
        <f t="shared" si="128"/>
        <v/>
      </c>
      <c r="S574" s="36" t="str">
        <f t="shared" si="129"/>
        <v/>
      </c>
      <c r="T574" s="26" t="str">
        <f t="shared" si="130"/>
        <v/>
      </c>
      <c r="U574" s="39" t="str">
        <f ca="1">IF($G574="", "", COUNTIF($G$11:$G$1010, "&lt;"&amp;$G574)+1+COUNTIF($G$11:$G574, $G574)-1)</f>
        <v/>
      </c>
      <c r="X574" s="39" t="str">
        <f t="shared" ca="1" si="124"/>
        <v/>
      </c>
      <c r="Z574" s="29" t="str">
        <f>IF($R574="", "", DATE(YEAR(Calendar!$BA$5), MONTH($D574), DAY($D574)))</f>
        <v/>
      </c>
      <c r="AA574" s="36" t="str">
        <f t="shared" si="131"/>
        <v/>
      </c>
      <c r="AC574" s="39" t="str">
        <f>IF($Z574="", "", IF(COUNTIF($Z$11:$Z574, $Z574)&gt;5, "X", COUNTIF($Z$11:$Z574, $Z574)))</f>
        <v/>
      </c>
      <c r="AD574" s="39" t="str">
        <f t="shared" si="132"/>
        <v/>
      </c>
      <c r="AF574" s="29" t="str">
        <f t="shared" si="133"/>
        <v/>
      </c>
      <c r="AJ574" s="39" t="str">
        <f t="shared" si="134"/>
        <v/>
      </c>
    </row>
    <row r="575" spans="1:36" x14ac:dyDescent="0.25">
      <c r="A575" s="20"/>
      <c r="B575" s="251"/>
      <c r="C575" s="252"/>
      <c r="D575" s="253"/>
      <c r="E575" s="254"/>
      <c r="F575" s="20"/>
      <c r="G575" s="32" t="str">
        <f t="shared" ca="1" si="125"/>
        <v/>
      </c>
      <c r="H575" s="18" t="str">
        <f t="shared" si="126"/>
        <v/>
      </c>
      <c r="I575" s="20"/>
      <c r="J575" s="12">
        <v>572</v>
      </c>
      <c r="K575" s="15" t="str">
        <f t="shared" ca="1" si="120"/>
        <v/>
      </c>
      <c r="L575" s="90" t="str">
        <f t="shared" ca="1" si="121"/>
        <v/>
      </c>
      <c r="M575" s="43" t="str">
        <f t="shared" ca="1" si="122"/>
        <v/>
      </c>
      <c r="N575" s="18" t="str">
        <f t="shared" ca="1" si="123"/>
        <v/>
      </c>
      <c r="O575" s="20"/>
      <c r="Q575" s="39" t="str">
        <f t="shared" si="127"/>
        <v/>
      </c>
      <c r="R575" s="29" t="str">
        <f t="shared" si="128"/>
        <v/>
      </c>
      <c r="S575" s="36" t="str">
        <f t="shared" si="129"/>
        <v/>
      </c>
      <c r="T575" s="26" t="str">
        <f t="shared" si="130"/>
        <v/>
      </c>
      <c r="U575" s="39" t="str">
        <f ca="1">IF($G575="", "", COUNTIF($G$11:$G$1010, "&lt;"&amp;$G575)+1+COUNTIF($G$11:$G575, $G575)-1)</f>
        <v/>
      </c>
      <c r="X575" s="39" t="str">
        <f t="shared" ca="1" si="124"/>
        <v/>
      </c>
      <c r="Z575" s="29" t="str">
        <f>IF($R575="", "", DATE(YEAR(Calendar!$BA$5), MONTH($D575), DAY($D575)))</f>
        <v/>
      </c>
      <c r="AA575" s="36" t="str">
        <f t="shared" si="131"/>
        <v/>
      </c>
      <c r="AC575" s="39" t="str">
        <f>IF($Z575="", "", IF(COUNTIF($Z$11:$Z575, $Z575)&gt;5, "X", COUNTIF($Z$11:$Z575, $Z575)))</f>
        <v/>
      </c>
      <c r="AD575" s="39" t="str">
        <f t="shared" si="132"/>
        <v/>
      </c>
      <c r="AF575" s="29" t="str">
        <f t="shared" si="133"/>
        <v/>
      </c>
      <c r="AJ575" s="39" t="str">
        <f t="shared" si="134"/>
        <v/>
      </c>
    </row>
    <row r="576" spans="1:36" x14ac:dyDescent="0.25">
      <c r="A576" s="20"/>
      <c r="B576" s="251"/>
      <c r="C576" s="252"/>
      <c r="D576" s="253"/>
      <c r="E576" s="254"/>
      <c r="F576" s="20"/>
      <c r="G576" s="32" t="str">
        <f t="shared" ca="1" si="125"/>
        <v/>
      </c>
      <c r="H576" s="18" t="str">
        <f t="shared" si="126"/>
        <v/>
      </c>
      <c r="I576" s="20"/>
      <c r="J576" s="12">
        <v>573</v>
      </c>
      <c r="K576" s="15" t="str">
        <f t="shared" ca="1" si="120"/>
        <v/>
      </c>
      <c r="L576" s="90" t="str">
        <f t="shared" ca="1" si="121"/>
        <v/>
      </c>
      <c r="M576" s="43" t="str">
        <f t="shared" ca="1" si="122"/>
        <v/>
      </c>
      <c r="N576" s="18" t="str">
        <f t="shared" ca="1" si="123"/>
        <v/>
      </c>
      <c r="O576" s="20"/>
      <c r="Q576" s="39" t="str">
        <f t="shared" si="127"/>
        <v/>
      </c>
      <c r="R576" s="29" t="str">
        <f t="shared" si="128"/>
        <v/>
      </c>
      <c r="S576" s="36" t="str">
        <f t="shared" si="129"/>
        <v/>
      </c>
      <c r="T576" s="26" t="str">
        <f t="shared" si="130"/>
        <v/>
      </c>
      <c r="U576" s="39" t="str">
        <f ca="1">IF($G576="", "", COUNTIF($G$11:$G$1010, "&lt;"&amp;$G576)+1+COUNTIF($G$11:$G576, $G576)-1)</f>
        <v/>
      </c>
      <c r="X576" s="39" t="str">
        <f t="shared" ca="1" si="124"/>
        <v/>
      </c>
      <c r="Z576" s="29" t="str">
        <f>IF($R576="", "", DATE(YEAR(Calendar!$BA$5), MONTH($D576), DAY($D576)))</f>
        <v/>
      </c>
      <c r="AA576" s="36" t="str">
        <f t="shared" si="131"/>
        <v/>
      </c>
      <c r="AC576" s="39" t="str">
        <f>IF($Z576="", "", IF(COUNTIF($Z$11:$Z576, $Z576)&gt;5, "X", COUNTIF($Z$11:$Z576, $Z576)))</f>
        <v/>
      </c>
      <c r="AD576" s="39" t="str">
        <f t="shared" si="132"/>
        <v/>
      </c>
      <c r="AF576" s="29" t="str">
        <f t="shared" si="133"/>
        <v/>
      </c>
      <c r="AJ576" s="39" t="str">
        <f t="shared" si="134"/>
        <v/>
      </c>
    </row>
    <row r="577" spans="1:36" x14ac:dyDescent="0.25">
      <c r="A577" s="20"/>
      <c r="B577" s="251"/>
      <c r="C577" s="252"/>
      <c r="D577" s="253"/>
      <c r="E577" s="254"/>
      <c r="F577" s="20"/>
      <c r="G577" s="32" t="str">
        <f t="shared" ca="1" si="125"/>
        <v/>
      </c>
      <c r="H577" s="18" t="str">
        <f t="shared" si="126"/>
        <v/>
      </c>
      <c r="I577" s="20"/>
      <c r="J577" s="12">
        <v>574</v>
      </c>
      <c r="K577" s="15" t="str">
        <f t="shared" ca="1" si="120"/>
        <v/>
      </c>
      <c r="L577" s="90" t="str">
        <f t="shared" ca="1" si="121"/>
        <v/>
      </c>
      <c r="M577" s="43" t="str">
        <f t="shared" ca="1" si="122"/>
        <v/>
      </c>
      <c r="N577" s="18" t="str">
        <f t="shared" ca="1" si="123"/>
        <v/>
      </c>
      <c r="O577" s="20"/>
      <c r="Q577" s="39" t="str">
        <f t="shared" si="127"/>
        <v/>
      </c>
      <c r="R577" s="29" t="str">
        <f t="shared" si="128"/>
        <v/>
      </c>
      <c r="S577" s="36" t="str">
        <f t="shared" si="129"/>
        <v/>
      </c>
      <c r="T577" s="26" t="str">
        <f t="shared" si="130"/>
        <v/>
      </c>
      <c r="U577" s="39" t="str">
        <f ca="1">IF($G577="", "", COUNTIF($G$11:$G$1010, "&lt;"&amp;$G577)+1+COUNTIF($G$11:$G577, $G577)-1)</f>
        <v/>
      </c>
      <c r="X577" s="39" t="str">
        <f t="shared" ca="1" si="124"/>
        <v/>
      </c>
      <c r="Z577" s="29" t="str">
        <f>IF($R577="", "", DATE(YEAR(Calendar!$BA$5), MONTH($D577), DAY($D577)))</f>
        <v/>
      </c>
      <c r="AA577" s="36" t="str">
        <f t="shared" si="131"/>
        <v/>
      </c>
      <c r="AC577" s="39" t="str">
        <f>IF($Z577="", "", IF(COUNTIF($Z$11:$Z577, $Z577)&gt;5, "X", COUNTIF($Z$11:$Z577, $Z577)))</f>
        <v/>
      </c>
      <c r="AD577" s="39" t="str">
        <f t="shared" si="132"/>
        <v/>
      </c>
      <c r="AF577" s="29" t="str">
        <f t="shared" si="133"/>
        <v/>
      </c>
      <c r="AJ577" s="39" t="str">
        <f t="shared" si="134"/>
        <v/>
      </c>
    </row>
    <row r="578" spans="1:36" x14ac:dyDescent="0.25">
      <c r="A578" s="20"/>
      <c r="B578" s="251"/>
      <c r="C578" s="252"/>
      <c r="D578" s="253"/>
      <c r="E578" s="254"/>
      <c r="F578" s="20"/>
      <c r="G578" s="32" t="str">
        <f t="shared" ca="1" si="125"/>
        <v/>
      </c>
      <c r="H578" s="18" t="str">
        <f t="shared" si="126"/>
        <v/>
      </c>
      <c r="I578" s="20"/>
      <c r="J578" s="12">
        <v>575</v>
      </c>
      <c r="K578" s="15" t="str">
        <f t="shared" ca="1" si="120"/>
        <v/>
      </c>
      <c r="L578" s="90" t="str">
        <f t="shared" ca="1" si="121"/>
        <v/>
      </c>
      <c r="M578" s="43" t="str">
        <f t="shared" ca="1" si="122"/>
        <v/>
      </c>
      <c r="N578" s="18" t="str">
        <f t="shared" ca="1" si="123"/>
        <v/>
      </c>
      <c r="O578" s="20"/>
      <c r="Q578" s="39" t="str">
        <f t="shared" si="127"/>
        <v/>
      </c>
      <c r="R578" s="29" t="str">
        <f t="shared" si="128"/>
        <v/>
      </c>
      <c r="S578" s="36" t="str">
        <f t="shared" si="129"/>
        <v/>
      </c>
      <c r="T578" s="26" t="str">
        <f t="shared" si="130"/>
        <v/>
      </c>
      <c r="U578" s="39" t="str">
        <f ca="1">IF($G578="", "", COUNTIF($G$11:$G$1010, "&lt;"&amp;$G578)+1+COUNTIF($G$11:$G578, $G578)-1)</f>
        <v/>
      </c>
      <c r="X578" s="39" t="str">
        <f t="shared" ca="1" si="124"/>
        <v/>
      </c>
      <c r="Z578" s="29" t="str">
        <f>IF($R578="", "", DATE(YEAR(Calendar!$BA$5), MONTH($D578), DAY($D578)))</f>
        <v/>
      </c>
      <c r="AA578" s="36" t="str">
        <f t="shared" si="131"/>
        <v/>
      </c>
      <c r="AC578" s="39" t="str">
        <f>IF($Z578="", "", IF(COUNTIF($Z$11:$Z578, $Z578)&gt;5, "X", COUNTIF($Z$11:$Z578, $Z578)))</f>
        <v/>
      </c>
      <c r="AD578" s="39" t="str">
        <f t="shared" si="132"/>
        <v/>
      </c>
      <c r="AF578" s="29" t="str">
        <f t="shared" si="133"/>
        <v/>
      </c>
      <c r="AJ578" s="39" t="str">
        <f t="shared" si="134"/>
        <v/>
      </c>
    </row>
    <row r="579" spans="1:36" x14ac:dyDescent="0.25">
      <c r="A579" s="20"/>
      <c r="B579" s="251"/>
      <c r="C579" s="252"/>
      <c r="D579" s="253"/>
      <c r="E579" s="254"/>
      <c r="F579" s="20"/>
      <c r="G579" s="32" t="str">
        <f t="shared" ca="1" si="125"/>
        <v/>
      </c>
      <c r="H579" s="18" t="str">
        <f t="shared" si="126"/>
        <v/>
      </c>
      <c r="I579" s="20"/>
      <c r="J579" s="12">
        <v>576</v>
      </c>
      <c r="K579" s="15" t="str">
        <f t="shared" ca="1" si="120"/>
        <v/>
      </c>
      <c r="L579" s="90" t="str">
        <f t="shared" ca="1" si="121"/>
        <v/>
      </c>
      <c r="M579" s="43" t="str">
        <f t="shared" ca="1" si="122"/>
        <v/>
      </c>
      <c r="N579" s="18" t="str">
        <f t="shared" ca="1" si="123"/>
        <v/>
      </c>
      <c r="O579" s="20"/>
      <c r="Q579" s="39" t="str">
        <f t="shared" si="127"/>
        <v/>
      </c>
      <c r="R579" s="29" t="str">
        <f t="shared" si="128"/>
        <v/>
      </c>
      <c r="S579" s="36" t="str">
        <f t="shared" si="129"/>
        <v/>
      </c>
      <c r="T579" s="26" t="str">
        <f t="shared" si="130"/>
        <v/>
      </c>
      <c r="U579" s="39" t="str">
        <f ca="1">IF($G579="", "", COUNTIF($G$11:$G$1010, "&lt;"&amp;$G579)+1+COUNTIF($G$11:$G579, $G579)-1)</f>
        <v/>
      </c>
      <c r="X579" s="39" t="str">
        <f t="shared" ca="1" si="124"/>
        <v/>
      </c>
      <c r="Z579" s="29" t="str">
        <f>IF($R579="", "", DATE(YEAR(Calendar!$BA$5), MONTH($D579), DAY($D579)))</f>
        <v/>
      </c>
      <c r="AA579" s="36" t="str">
        <f t="shared" si="131"/>
        <v/>
      </c>
      <c r="AC579" s="39" t="str">
        <f>IF($Z579="", "", IF(COUNTIF($Z$11:$Z579, $Z579)&gt;5, "X", COUNTIF($Z$11:$Z579, $Z579)))</f>
        <v/>
      </c>
      <c r="AD579" s="39" t="str">
        <f t="shared" si="132"/>
        <v/>
      </c>
      <c r="AF579" s="29" t="str">
        <f t="shared" si="133"/>
        <v/>
      </c>
      <c r="AJ579" s="39" t="str">
        <f t="shared" si="134"/>
        <v/>
      </c>
    </row>
    <row r="580" spans="1:36" x14ac:dyDescent="0.25">
      <c r="A580" s="20"/>
      <c r="B580" s="251"/>
      <c r="C580" s="252"/>
      <c r="D580" s="253"/>
      <c r="E580" s="254"/>
      <c r="F580" s="20"/>
      <c r="G580" s="32" t="str">
        <f t="shared" ca="1" si="125"/>
        <v/>
      </c>
      <c r="H580" s="18" t="str">
        <f t="shared" si="126"/>
        <v/>
      </c>
      <c r="I580" s="20"/>
      <c r="J580" s="12">
        <v>577</v>
      </c>
      <c r="K580" s="15" t="str">
        <f t="shared" ca="1" si="120"/>
        <v/>
      </c>
      <c r="L580" s="90" t="str">
        <f t="shared" ca="1" si="121"/>
        <v/>
      </c>
      <c r="M580" s="43" t="str">
        <f t="shared" ca="1" si="122"/>
        <v/>
      </c>
      <c r="N580" s="18" t="str">
        <f t="shared" ca="1" si="123"/>
        <v/>
      </c>
      <c r="O580" s="20"/>
      <c r="Q580" s="39" t="str">
        <f t="shared" si="127"/>
        <v/>
      </c>
      <c r="R580" s="29" t="str">
        <f t="shared" si="128"/>
        <v/>
      </c>
      <c r="S580" s="36" t="str">
        <f t="shared" si="129"/>
        <v/>
      </c>
      <c r="T580" s="26" t="str">
        <f t="shared" si="130"/>
        <v/>
      </c>
      <c r="U580" s="39" t="str">
        <f ca="1">IF($G580="", "", COUNTIF($G$11:$G$1010, "&lt;"&amp;$G580)+1+COUNTIF($G$11:$G580, $G580)-1)</f>
        <v/>
      </c>
      <c r="X580" s="39" t="str">
        <f t="shared" ca="1" si="124"/>
        <v/>
      </c>
      <c r="Z580" s="29" t="str">
        <f>IF($R580="", "", DATE(YEAR(Calendar!$BA$5), MONTH($D580), DAY($D580)))</f>
        <v/>
      </c>
      <c r="AA580" s="36" t="str">
        <f t="shared" si="131"/>
        <v/>
      </c>
      <c r="AC580" s="39" t="str">
        <f>IF($Z580="", "", IF(COUNTIF($Z$11:$Z580, $Z580)&gt;5, "X", COUNTIF($Z$11:$Z580, $Z580)))</f>
        <v/>
      </c>
      <c r="AD580" s="39" t="str">
        <f t="shared" si="132"/>
        <v/>
      </c>
      <c r="AF580" s="29" t="str">
        <f t="shared" si="133"/>
        <v/>
      </c>
      <c r="AJ580" s="39" t="str">
        <f t="shared" si="134"/>
        <v/>
      </c>
    </row>
    <row r="581" spans="1:36" x14ac:dyDescent="0.25">
      <c r="A581" s="20"/>
      <c r="B581" s="251"/>
      <c r="C581" s="252"/>
      <c r="D581" s="253"/>
      <c r="E581" s="254"/>
      <c r="F581" s="20"/>
      <c r="G581" s="32" t="str">
        <f t="shared" ca="1" si="125"/>
        <v/>
      </c>
      <c r="H581" s="18" t="str">
        <f t="shared" si="126"/>
        <v/>
      </c>
      <c r="I581" s="20"/>
      <c r="J581" s="12">
        <v>578</v>
      </c>
      <c r="K581" s="15" t="str">
        <f t="shared" ref="K581:K644" ca="1" si="135">IFERROR(INDEX($B$11:$B$1010, MATCH($J581, $U$11:$U$1010, 0)), "")</f>
        <v/>
      </c>
      <c r="L581" s="90" t="str">
        <f t="shared" ref="L581:L644" ca="1" si="136">IFERROR(INDEX($C$11:$C$1010, MATCH($J581, $U$11:$U$1010, 0)), "")</f>
        <v/>
      </c>
      <c r="M581" s="43" t="str">
        <f t="shared" ref="M581:M644" ca="1" si="137">IFERROR(INDEX($G$11:$G$1010, MATCH($J581, $U$11:$U$1010, 0)), "")</f>
        <v/>
      </c>
      <c r="N581" s="18" t="str">
        <f t="shared" ref="N581:N644" ca="1" si="138">IFERROR(INDEX($H$11:$H$1010, MATCH($J581, $U$11:$U$1010, 0)), "")</f>
        <v/>
      </c>
      <c r="O581" s="20"/>
      <c r="Q581" s="39" t="str">
        <f t="shared" si="127"/>
        <v/>
      </c>
      <c r="R581" s="29" t="str">
        <f t="shared" si="128"/>
        <v/>
      </c>
      <c r="S581" s="36" t="str">
        <f t="shared" si="129"/>
        <v/>
      </c>
      <c r="T581" s="26" t="str">
        <f t="shared" si="130"/>
        <v/>
      </c>
      <c r="U581" s="39" t="str">
        <f ca="1">IF($G581="", "", COUNTIF($G$11:$G$1010, "&lt;"&amp;$G581)+1+COUNTIF($G$11:$G581, $G581)-1)</f>
        <v/>
      </c>
      <c r="X581" s="39" t="str">
        <f t="shared" ref="X581:X644" ca="1" si="139">IF($M581="", "", IF($M581=$R$4, $Q$3, (IF(AND($M581&gt;=$R$6, $M581&lt;=$R$7), $Q$4, IF(TEXT($M581, "mmm yyy")=TEXT($R$4, "mmm yyyy"), $Q$5, "")))))</f>
        <v/>
      </c>
      <c r="Z581" s="29" t="str">
        <f>IF($R581="", "", DATE(YEAR(Calendar!$BA$5), MONTH($D581), DAY($D581)))</f>
        <v/>
      </c>
      <c r="AA581" s="36" t="str">
        <f t="shared" si="131"/>
        <v/>
      </c>
      <c r="AC581" s="39" t="str">
        <f>IF($Z581="", "", IF(COUNTIF($Z$11:$Z581, $Z581)&gt;5, "X", COUNTIF($Z$11:$Z581, $Z581)))</f>
        <v/>
      </c>
      <c r="AD581" s="39" t="str">
        <f t="shared" si="132"/>
        <v/>
      </c>
      <c r="AF581" s="29" t="str">
        <f t="shared" si="133"/>
        <v/>
      </c>
      <c r="AJ581" s="39" t="str">
        <f t="shared" si="134"/>
        <v/>
      </c>
    </row>
    <row r="582" spans="1:36" x14ac:dyDescent="0.25">
      <c r="A582" s="20"/>
      <c r="B582" s="251"/>
      <c r="C582" s="252"/>
      <c r="D582" s="253"/>
      <c r="E582" s="254"/>
      <c r="F582" s="20"/>
      <c r="G582" s="32" t="str">
        <f t="shared" ca="1" si="125"/>
        <v/>
      </c>
      <c r="H582" s="18" t="str">
        <f t="shared" si="126"/>
        <v/>
      </c>
      <c r="I582" s="20"/>
      <c r="J582" s="12">
        <v>579</v>
      </c>
      <c r="K582" s="15" t="str">
        <f t="shared" ca="1" si="135"/>
        <v/>
      </c>
      <c r="L582" s="90" t="str">
        <f t="shared" ca="1" si="136"/>
        <v/>
      </c>
      <c r="M582" s="43" t="str">
        <f t="shared" ca="1" si="137"/>
        <v/>
      </c>
      <c r="N582" s="18" t="str">
        <f t="shared" ca="1" si="138"/>
        <v/>
      </c>
      <c r="O582" s="20"/>
      <c r="Q582" s="39" t="str">
        <f t="shared" si="127"/>
        <v/>
      </c>
      <c r="R582" s="29" t="str">
        <f t="shared" si="128"/>
        <v/>
      </c>
      <c r="S582" s="36" t="str">
        <f t="shared" si="129"/>
        <v/>
      </c>
      <c r="T582" s="26" t="str">
        <f t="shared" si="130"/>
        <v/>
      </c>
      <c r="U582" s="39" t="str">
        <f ca="1">IF($G582="", "", COUNTIF($G$11:$G$1010, "&lt;"&amp;$G582)+1+COUNTIF($G$11:$G582, $G582)-1)</f>
        <v/>
      </c>
      <c r="X582" s="39" t="str">
        <f t="shared" ca="1" si="139"/>
        <v/>
      </c>
      <c r="Z582" s="29" t="str">
        <f>IF($R582="", "", DATE(YEAR(Calendar!$BA$5), MONTH($D582), DAY($D582)))</f>
        <v/>
      </c>
      <c r="AA582" s="36" t="str">
        <f t="shared" si="131"/>
        <v/>
      </c>
      <c r="AC582" s="39" t="str">
        <f>IF($Z582="", "", IF(COUNTIF($Z$11:$Z582, $Z582)&gt;5, "X", COUNTIF($Z$11:$Z582, $Z582)))</f>
        <v/>
      </c>
      <c r="AD582" s="39" t="str">
        <f t="shared" si="132"/>
        <v/>
      </c>
      <c r="AF582" s="29" t="str">
        <f t="shared" si="133"/>
        <v/>
      </c>
      <c r="AJ582" s="39" t="str">
        <f t="shared" si="134"/>
        <v/>
      </c>
    </row>
    <row r="583" spans="1:36" x14ac:dyDescent="0.25">
      <c r="A583" s="20"/>
      <c r="B583" s="251"/>
      <c r="C583" s="252"/>
      <c r="D583" s="253"/>
      <c r="E583" s="254"/>
      <c r="F583" s="20"/>
      <c r="G583" s="32" t="str">
        <f t="shared" ca="1" si="125"/>
        <v/>
      </c>
      <c r="H583" s="18" t="str">
        <f t="shared" si="126"/>
        <v/>
      </c>
      <c r="I583" s="20"/>
      <c r="J583" s="12">
        <v>580</v>
      </c>
      <c r="K583" s="15" t="str">
        <f t="shared" ca="1" si="135"/>
        <v/>
      </c>
      <c r="L583" s="90" t="str">
        <f t="shared" ca="1" si="136"/>
        <v/>
      </c>
      <c r="M583" s="43" t="str">
        <f t="shared" ca="1" si="137"/>
        <v/>
      </c>
      <c r="N583" s="18" t="str">
        <f t="shared" ca="1" si="138"/>
        <v/>
      </c>
      <c r="O583" s="20"/>
      <c r="Q583" s="39" t="str">
        <f t="shared" si="127"/>
        <v/>
      </c>
      <c r="R583" s="29" t="str">
        <f t="shared" si="128"/>
        <v/>
      </c>
      <c r="S583" s="36" t="str">
        <f t="shared" si="129"/>
        <v/>
      </c>
      <c r="T583" s="26" t="str">
        <f t="shared" si="130"/>
        <v/>
      </c>
      <c r="U583" s="39" t="str">
        <f ca="1">IF($G583="", "", COUNTIF($G$11:$G$1010, "&lt;"&amp;$G583)+1+COUNTIF($G$11:$G583, $G583)-1)</f>
        <v/>
      </c>
      <c r="X583" s="39" t="str">
        <f t="shared" ca="1" si="139"/>
        <v/>
      </c>
      <c r="Z583" s="29" t="str">
        <f>IF($R583="", "", DATE(YEAR(Calendar!$BA$5), MONTH($D583), DAY($D583)))</f>
        <v/>
      </c>
      <c r="AA583" s="36" t="str">
        <f t="shared" si="131"/>
        <v/>
      </c>
      <c r="AC583" s="39" t="str">
        <f>IF($Z583="", "", IF(COUNTIF($Z$11:$Z583, $Z583)&gt;5, "X", COUNTIF($Z$11:$Z583, $Z583)))</f>
        <v/>
      </c>
      <c r="AD583" s="39" t="str">
        <f t="shared" si="132"/>
        <v/>
      </c>
      <c r="AF583" s="29" t="str">
        <f t="shared" si="133"/>
        <v/>
      </c>
      <c r="AJ583" s="39" t="str">
        <f t="shared" si="134"/>
        <v/>
      </c>
    </row>
    <row r="584" spans="1:36" x14ac:dyDescent="0.25">
      <c r="A584" s="20"/>
      <c r="B584" s="251"/>
      <c r="C584" s="252"/>
      <c r="D584" s="253"/>
      <c r="E584" s="254"/>
      <c r="F584" s="20"/>
      <c r="G584" s="32" t="str">
        <f t="shared" ca="1" si="125"/>
        <v/>
      </c>
      <c r="H584" s="18" t="str">
        <f t="shared" si="126"/>
        <v/>
      </c>
      <c r="I584" s="20"/>
      <c r="J584" s="12">
        <v>581</v>
      </c>
      <c r="K584" s="15" t="str">
        <f t="shared" ca="1" si="135"/>
        <v/>
      </c>
      <c r="L584" s="90" t="str">
        <f t="shared" ca="1" si="136"/>
        <v/>
      </c>
      <c r="M584" s="43" t="str">
        <f t="shared" ca="1" si="137"/>
        <v/>
      </c>
      <c r="N584" s="18" t="str">
        <f t="shared" ca="1" si="138"/>
        <v/>
      </c>
      <c r="O584" s="20"/>
      <c r="Q584" s="39" t="str">
        <f t="shared" si="127"/>
        <v/>
      </c>
      <c r="R584" s="29" t="str">
        <f t="shared" si="128"/>
        <v/>
      </c>
      <c r="S584" s="36" t="str">
        <f t="shared" si="129"/>
        <v/>
      </c>
      <c r="T584" s="26" t="str">
        <f t="shared" si="130"/>
        <v/>
      </c>
      <c r="U584" s="39" t="str">
        <f ca="1">IF($G584="", "", COUNTIF($G$11:$G$1010, "&lt;"&amp;$G584)+1+COUNTIF($G$11:$G584, $G584)-1)</f>
        <v/>
      </c>
      <c r="X584" s="39" t="str">
        <f t="shared" ca="1" si="139"/>
        <v/>
      </c>
      <c r="Z584" s="29" t="str">
        <f>IF($R584="", "", DATE(YEAR(Calendar!$BA$5), MONTH($D584), DAY($D584)))</f>
        <v/>
      </c>
      <c r="AA584" s="36" t="str">
        <f t="shared" si="131"/>
        <v/>
      </c>
      <c r="AC584" s="39" t="str">
        <f>IF($Z584="", "", IF(COUNTIF($Z$11:$Z584, $Z584)&gt;5, "X", COUNTIF($Z$11:$Z584, $Z584)))</f>
        <v/>
      </c>
      <c r="AD584" s="39" t="str">
        <f t="shared" si="132"/>
        <v/>
      </c>
      <c r="AF584" s="29" t="str">
        <f t="shared" si="133"/>
        <v/>
      </c>
      <c r="AJ584" s="39" t="str">
        <f t="shared" si="134"/>
        <v/>
      </c>
    </row>
    <row r="585" spans="1:36" x14ac:dyDescent="0.25">
      <c r="A585" s="20"/>
      <c r="B585" s="251"/>
      <c r="C585" s="252"/>
      <c r="D585" s="253"/>
      <c r="E585" s="254"/>
      <c r="F585" s="20"/>
      <c r="G585" s="32" t="str">
        <f t="shared" ca="1" si="125"/>
        <v/>
      </c>
      <c r="H585" s="18" t="str">
        <f t="shared" si="126"/>
        <v/>
      </c>
      <c r="I585" s="20"/>
      <c r="J585" s="12">
        <v>582</v>
      </c>
      <c r="K585" s="15" t="str">
        <f t="shared" ca="1" si="135"/>
        <v/>
      </c>
      <c r="L585" s="90" t="str">
        <f t="shared" ca="1" si="136"/>
        <v/>
      </c>
      <c r="M585" s="43" t="str">
        <f t="shared" ca="1" si="137"/>
        <v/>
      </c>
      <c r="N585" s="18" t="str">
        <f t="shared" ca="1" si="138"/>
        <v/>
      </c>
      <c r="O585" s="20"/>
      <c r="Q585" s="39" t="str">
        <f t="shared" si="127"/>
        <v/>
      </c>
      <c r="R585" s="29" t="str">
        <f t="shared" si="128"/>
        <v/>
      </c>
      <c r="S585" s="36" t="str">
        <f t="shared" si="129"/>
        <v/>
      </c>
      <c r="T585" s="26" t="str">
        <f t="shared" si="130"/>
        <v/>
      </c>
      <c r="U585" s="39" t="str">
        <f ca="1">IF($G585="", "", COUNTIF($G$11:$G$1010, "&lt;"&amp;$G585)+1+COUNTIF($G$11:$G585, $G585)-1)</f>
        <v/>
      </c>
      <c r="X585" s="39" t="str">
        <f t="shared" ca="1" si="139"/>
        <v/>
      </c>
      <c r="Z585" s="29" t="str">
        <f>IF($R585="", "", DATE(YEAR(Calendar!$BA$5), MONTH($D585), DAY($D585)))</f>
        <v/>
      </c>
      <c r="AA585" s="36" t="str">
        <f t="shared" si="131"/>
        <v/>
      </c>
      <c r="AC585" s="39" t="str">
        <f>IF($Z585="", "", IF(COUNTIF($Z$11:$Z585, $Z585)&gt;5, "X", COUNTIF($Z$11:$Z585, $Z585)))</f>
        <v/>
      </c>
      <c r="AD585" s="39" t="str">
        <f t="shared" si="132"/>
        <v/>
      </c>
      <c r="AF585" s="29" t="str">
        <f t="shared" si="133"/>
        <v/>
      </c>
      <c r="AJ585" s="39" t="str">
        <f t="shared" si="134"/>
        <v/>
      </c>
    </row>
    <row r="586" spans="1:36" x14ac:dyDescent="0.25">
      <c r="A586" s="20"/>
      <c r="B586" s="251"/>
      <c r="C586" s="252"/>
      <c r="D586" s="253"/>
      <c r="E586" s="254"/>
      <c r="F586" s="20"/>
      <c r="G586" s="32" t="str">
        <f t="shared" ca="1" si="125"/>
        <v/>
      </c>
      <c r="H586" s="18" t="str">
        <f t="shared" si="126"/>
        <v/>
      </c>
      <c r="I586" s="20"/>
      <c r="J586" s="12">
        <v>583</v>
      </c>
      <c r="K586" s="15" t="str">
        <f t="shared" ca="1" si="135"/>
        <v/>
      </c>
      <c r="L586" s="90" t="str">
        <f t="shared" ca="1" si="136"/>
        <v/>
      </c>
      <c r="M586" s="43" t="str">
        <f t="shared" ca="1" si="137"/>
        <v/>
      </c>
      <c r="N586" s="18" t="str">
        <f t="shared" ca="1" si="138"/>
        <v/>
      </c>
      <c r="O586" s="20"/>
      <c r="Q586" s="39" t="str">
        <f t="shared" si="127"/>
        <v/>
      </c>
      <c r="R586" s="29" t="str">
        <f t="shared" si="128"/>
        <v/>
      </c>
      <c r="S586" s="36" t="str">
        <f t="shared" si="129"/>
        <v/>
      </c>
      <c r="T586" s="26" t="str">
        <f t="shared" si="130"/>
        <v/>
      </c>
      <c r="U586" s="39" t="str">
        <f ca="1">IF($G586="", "", COUNTIF($G$11:$G$1010, "&lt;"&amp;$G586)+1+COUNTIF($G$11:$G586, $G586)-1)</f>
        <v/>
      </c>
      <c r="X586" s="39" t="str">
        <f t="shared" ca="1" si="139"/>
        <v/>
      </c>
      <c r="Z586" s="29" t="str">
        <f>IF($R586="", "", DATE(YEAR(Calendar!$BA$5), MONTH($D586), DAY($D586)))</f>
        <v/>
      </c>
      <c r="AA586" s="36" t="str">
        <f t="shared" si="131"/>
        <v/>
      </c>
      <c r="AC586" s="39" t="str">
        <f>IF($Z586="", "", IF(COUNTIF($Z$11:$Z586, $Z586)&gt;5, "X", COUNTIF($Z$11:$Z586, $Z586)))</f>
        <v/>
      </c>
      <c r="AD586" s="39" t="str">
        <f t="shared" si="132"/>
        <v/>
      </c>
      <c r="AF586" s="29" t="str">
        <f t="shared" si="133"/>
        <v/>
      </c>
      <c r="AJ586" s="39" t="str">
        <f t="shared" si="134"/>
        <v/>
      </c>
    </row>
    <row r="587" spans="1:36" x14ac:dyDescent="0.25">
      <c r="A587" s="20"/>
      <c r="B587" s="251"/>
      <c r="C587" s="252"/>
      <c r="D587" s="253"/>
      <c r="E587" s="254"/>
      <c r="F587" s="20"/>
      <c r="G587" s="32" t="str">
        <f t="shared" ca="1" si="125"/>
        <v/>
      </c>
      <c r="H587" s="18" t="str">
        <f t="shared" si="126"/>
        <v/>
      </c>
      <c r="I587" s="20"/>
      <c r="J587" s="12">
        <v>584</v>
      </c>
      <c r="K587" s="15" t="str">
        <f t="shared" ca="1" si="135"/>
        <v/>
      </c>
      <c r="L587" s="90" t="str">
        <f t="shared" ca="1" si="136"/>
        <v/>
      </c>
      <c r="M587" s="43" t="str">
        <f t="shared" ca="1" si="137"/>
        <v/>
      </c>
      <c r="N587" s="18" t="str">
        <f t="shared" ca="1" si="138"/>
        <v/>
      </c>
      <c r="O587" s="20"/>
      <c r="Q587" s="39" t="str">
        <f t="shared" si="127"/>
        <v/>
      </c>
      <c r="R587" s="29" t="str">
        <f t="shared" si="128"/>
        <v/>
      </c>
      <c r="S587" s="36" t="str">
        <f t="shared" si="129"/>
        <v/>
      </c>
      <c r="T587" s="26" t="str">
        <f t="shared" si="130"/>
        <v/>
      </c>
      <c r="U587" s="39" t="str">
        <f ca="1">IF($G587="", "", COUNTIF($G$11:$G$1010, "&lt;"&amp;$G587)+1+COUNTIF($G$11:$G587, $G587)-1)</f>
        <v/>
      </c>
      <c r="X587" s="39" t="str">
        <f t="shared" ca="1" si="139"/>
        <v/>
      </c>
      <c r="Z587" s="29" t="str">
        <f>IF($R587="", "", DATE(YEAR(Calendar!$BA$5), MONTH($D587), DAY($D587)))</f>
        <v/>
      </c>
      <c r="AA587" s="36" t="str">
        <f t="shared" si="131"/>
        <v/>
      </c>
      <c r="AC587" s="39" t="str">
        <f>IF($Z587="", "", IF(COUNTIF($Z$11:$Z587, $Z587)&gt;5, "X", COUNTIF($Z$11:$Z587, $Z587)))</f>
        <v/>
      </c>
      <c r="AD587" s="39" t="str">
        <f t="shared" si="132"/>
        <v/>
      </c>
      <c r="AF587" s="29" t="str">
        <f t="shared" si="133"/>
        <v/>
      </c>
      <c r="AJ587" s="39" t="str">
        <f t="shared" si="134"/>
        <v/>
      </c>
    </row>
    <row r="588" spans="1:36" x14ac:dyDescent="0.25">
      <c r="A588" s="20"/>
      <c r="B588" s="251"/>
      <c r="C588" s="252"/>
      <c r="D588" s="253"/>
      <c r="E588" s="254"/>
      <c r="F588" s="20"/>
      <c r="G588" s="32" t="str">
        <f t="shared" ref="G588:G651" ca="1" si="140">IF($R$4&gt;$R588, $T588, $R588)</f>
        <v/>
      </c>
      <c r="H588" s="18" t="str">
        <f t="shared" ref="H588:H651" si="141">IF($E588="", "", IFERROR(YEARFRAC(DATE($E588, MONTH($D588), DAY($D588)), $G588), ""))</f>
        <v/>
      </c>
      <c r="I588" s="20"/>
      <c r="J588" s="12">
        <v>585</v>
      </c>
      <c r="K588" s="15" t="str">
        <f t="shared" ca="1" si="135"/>
        <v/>
      </c>
      <c r="L588" s="90" t="str">
        <f t="shared" ca="1" si="136"/>
        <v/>
      </c>
      <c r="M588" s="43" t="str">
        <f t="shared" ca="1" si="137"/>
        <v/>
      </c>
      <c r="N588" s="18" t="str">
        <f t="shared" ca="1" si="138"/>
        <v/>
      </c>
      <c r="O588" s="20"/>
      <c r="Q588" s="39" t="str">
        <f t="shared" ref="Q588:Q651" si="142">IF($B588="", "", IF(COUNTIF($B$11:$B$1010, $B588)&gt;1, "X", ""))</f>
        <v/>
      </c>
      <c r="R588" s="29" t="str">
        <f t="shared" ref="R588:R651" si="143">IF($D588="", "", DATE(YEAR($R$4), MONTH($D588), DAY($D588)))</f>
        <v/>
      </c>
      <c r="S588" s="36" t="str">
        <f t="shared" ref="S588:S651" si="144">IF($E588="", "", IFERROR(YEARFRAC(DATE($E588, MONTH($D588), DAY($D588)), $R588), ""))</f>
        <v/>
      </c>
      <c r="T588" s="26" t="str">
        <f t="shared" ref="T588:T651" si="145">IF($D588="", "", DATE(YEAR($R$4)+1, MONTH($D588), DAY($D588)))</f>
        <v/>
      </c>
      <c r="U588" s="39" t="str">
        <f ca="1">IF($G588="", "", COUNTIF($G$11:$G$1010, "&lt;"&amp;$G588)+1+COUNTIF($G$11:$G588, $G588)-1)</f>
        <v/>
      </c>
      <c r="X588" s="39" t="str">
        <f t="shared" ca="1" si="139"/>
        <v/>
      </c>
      <c r="Z588" s="29" t="str">
        <f>IF($R588="", "", DATE(YEAR(Calendar!$BA$5), MONTH($D588), DAY($D588)))</f>
        <v/>
      </c>
      <c r="AA588" s="36" t="str">
        <f t="shared" ref="AA588:AA651" si="146">IF($E588="", "", IFERROR(YEARFRAC(DATE($E588, MONTH($D588), DAY($D588)), $Z588), ""))</f>
        <v/>
      </c>
      <c r="AC588" s="39" t="str">
        <f>IF($Z588="", "", IF(COUNTIF($Z$11:$Z588, $Z588)&gt;5, "X", COUNTIF($Z$11:$Z588, $Z588)))</f>
        <v/>
      </c>
      <c r="AD588" s="39" t="str">
        <f t="shared" ref="AD588:AD651" si="147">IF($Z588="", "", $Z588+($AC588*0.1))</f>
        <v/>
      </c>
      <c r="AF588" s="29" t="str">
        <f t="shared" ref="AF588:AF651" si="148">IF($AC588="X", $Z588, "")</f>
        <v/>
      </c>
      <c r="AJ588" s="39" t="str">
        <f t="shared" ref="AJ588:AJ651" si="149">IF($C588="", "", IF(COUNTIF($AH$11:$AH$20, $C588)=0, "X", ""))</f>
        <v/>
      </c>
    </row>
    <row r="589" spans="1:36" x14ac:dyDescent="0.25">
      <c r="A589" s="20"/>
      <c r="B589" s="251"/>
      <c r="C589" s="252"/>
      <c r="D589" s="253"/>
      <c r="E589" s="254"/>
      <c r="F589" s="20"/>
      <c r="G589" s="32" t="str">
        <f t="shared" ca="1" si="140"/>
        <v/>
      </c>
      <c r="H589" s="18" t="str">
        <f t="shared" si="141"/>
        <v/>
      </c>
      <c r="I589" s="20"/>
      <c r="J589" s="12">
        <v>586</v>
      </c>
      <c r="K589" s="15" t="str">
        <f t="shared" ca="1" si="135"/>
        <v/>
      </c>
      <c r="L589" s="90" t="str">
        <f t="shared" ca="1" si="136"/>
        <v/>
      </c>
      <c r="M589" s="43" t="str">
        <f t="shared" ca="1" si="137"/>
        <v/>
      </c>
      <c r="N589" s="18" t="str">
        <f t="shared" ca="1" si="138"/>
        <v/>
      </c>
      <c r="O589" s="20"/>
      <c r="Q589" s="39" t="str">
        <f t="shared" si="142"/>
        <v/>
      </c>
      <c r="R589" s="29" t="str">
        <f t="shared" si="143"/>
        <v/>
      </c>
      <c r="S589" s="36" t="str">
        <f t="shared" si="144"/>
        <v/>
      </c>
      <c r="T589" s="26" t="str">
        <f t="shared" si="145"/>
        <v/>
      </c>
      <c r="U589" s="39" t="str">
        <f ca="1">IF($G589="", "", COUNTIF($G$11:$G$1010, "&lt;"&amp;$G589)+1+COUNTIF($G$11:$G589, $G589)-1)</f>
        <v/>
      </c>
      <c r="X589" s="39" t="str">
        <f t="shared" ca="1" si="139"/>
        <v/>
      </c>
      <c r="Z589" s="29" t="str">
        <f>IF($R589="", "", DATE(YEAR(Calendar!$BA$5), MONTH($D589), DAY($D589)))</f>
        <v/>
      </c>
      <c r="AA589" s="36" t="str">
        <f t="shared" si="146"/>
        <v/>
      </c>
      <c r="AC589" s="39" t="str">
        <f>IF($Z589="", "", IF(COUNTIF($Z$11:$Z589, $Z589)&gt;5, "X", COUNTIF($Z$11:$Z589, $Z589)))</f>
        <v/>
      </c>
      <c r="AD589" s="39" t="str">
        <f t="shared" si="147"/>
        <v/>
      </c>
      <c r="AF589" s="29" t="str">
        <f t="shared" si="148"/>
        <v/>
      </c>
      <c r="AJ589" s="39" t="str">
        <f t="shared" si="149"/>
        <v/>
      </c>
    </row>
    <row r="590" spans="1:36" x14ac:dyDescent="0.25">
      <c r="A590" s="20"/>
      <c r="B590" s="251"/>
      <c r="C590" s="252"/>
      <c r="D590" s="253"/>
      <c r="E590" s="254"/>
      <c r="F590" s="20"/>
      <c r="G590" s="32" t="str">
        <f t="shared" ca="1" si="140"/>
        <v/>
      </c>
      <c r="H590" s="18" t="str">
        <f t="shared" si="141"/>
        <v/>
      </c>
      <c r="I590" s="20"/>
      <c r="J590" s="12">
        <v>587</v>
      </c>
      <c r="K590" s="15" t="str">
        <f t="shared" ca="1" si="135"/>
        <v/>
      </c>
      <c r="L590" s="90" t="str">
        <f t="shared" ca="1" si="136"/>
        <v/>
      </c>
      <c r="M590" s="43" t="str">
        <f t="shared" ca="1" si="137"/>
        <v/>
      </c>
      <c r="N590" s="18" t="str">
        <f t="shared" ca="1" si="138"/>
        <v/>
      </c>
      <c r="O590" s="20"/>
      <c r="Q590" s="39" t="str">
        <f t="shared" si="142"/>
        <v/>
      </c>
      <c r="R590" s="29" t="str">
        <f t="shared" si="143"/>
        <v/>
      </c>
      <c r="S590" s="36" t="str">
        <f t="shared" si="144"/>
        <v/>
      </c>
      <c r="T590" s="26" t="str">
        <f t="shared" si="145"/>
        <v/>
      </c>
      <c r="U590" s="39" t="str">
        <f ca="1">IF($G590="", "", COUNTIF($G$11:$G$1010, "&lt;"&amp;$G590)+1+COUNTIF($G$11:$G590, $G590)-1)</f>
        <v/>
      </c>
      <c r="X590" s="39" t="str">
        <f t="shared" ca="1" si="139"/>
        <v/>
      </c>
      <c r="Z590" s="29" t="str">
        <f>IF($R590="", "", DATE(YEAR(Calendar!$BA$5), MONTH($D590), DAY($D590)))</f>
        <v/>
      </c>
      <c r="AA590" s="36" t="str">
        <f t="shared" si="146"/>
        <v/>
      </c>
      <c r="AC590" s="39" t="str">
        <f>IF($Z590="", "", IF(COUNTIF($Z$11:$Z590, $Z590)&gt;5, "X", COUNTIF($Z$11:$Z590, $Z590)))</f>
        <v/>
      </c>
      <c r="AD590" s="39" t="str">
        <f t="shared" si="147"/>
        <v/>
      </c>
      <c r="AF590" s="29" t="str">
        <f t="shared" si="148"/>
        <v/>
      </c>
      <c r="AJ590" s="39" t="str">
        <f t="shared" si="149"/>
        <v/>
      </c>
    </row>
    <row r="591" spans="1:36" x14ac:dyDescent="0.25">
      <c r="A591" s="20"/>
      <c r="B591" s="251"/>
      <c r="C591" s="252"/>
      <c r="D591" s="253"/>
      <c r="E591" s="254"/>
      <c r="F591" s="20"/>
      <c r="G591" s="32" t="str">
        <f t="shared" ca="1" si="140"/>
        <v/>
      </c>
      <c r="H591" s="18" t="str">
        <f t="shared" si="141"/>
        <v/>
      </c>
      <c r="I591" s="20"/>
      <c r="J591" s="12">
        <v>588</v>
      </c>
      <c r="K591" s="15" t="str">
        <f t="shared" ca="1" si="135"/>
        <v/>
      </c>
      <c r="L591" s="90" t="str">
        <f t="shared" ca="1" si="136"/>
        <v/>
      </c>
      <c r="M591" s="43" t="str">
        <f t="shared" ca="1" si="137"/>
        <v/>
      </c>
      <c r="N591" s="18" t="str">
        <f t="shared" ca="1" si="138"/>
        <v/>
      </c>
      <c r="O591" s="20"/>
      <c r="Q591" s="39" t="str">
        <f t="shared" si="142"/>
        <v/>
      </c>
      <c r="R591" s="29" t="str">
        <f t="shared" si="143"/>
        <v/>
      </c>
      <c r="S591" s="36" t="str">
        <f t="shared" si="144"/>
        <v/>
      </c>
      <c r="T591" s="26" t="str">
        <f t="shared" si="145"/>
        <v/>
      </c>
      <c r="U591" s="39" t="str">
        <f ca="1">IF($G591="", "", COUNTIF($G$11:$G$1010, "&lt;"&amp;$G591)+1+COUNTIF($G$11:$G591, $G591)-1)</f>
        <v/>
      </c>
      <c r="X591" s="39" t="str">
        <f t="shared" ca="1" si="139"/>
        <v/>
      </c>
      <c r="Z591" s="29" t="str">
        <f>IF($R591="", "", DATE(YEAR(Calendar!$BA$5), MONTH($D591), DAY($D591)))</f>
        <v/>
      </c>
      <c r="AA591" s="36" t="str">
        <f t="shared" si="146"/>
        <v/>
      </c>
      <c r="AC591" s="39" t="str">
        <f>IF($Z591="", "", IF(COUNTIF($Z$11:$Z591, $Z591)&gt;5, "X", COUNTIF($Z$11:$Z591, $Z591)))</f>
        <v/>
      </c>
      <c r="AD591" s="39" t="str">
        <f t="shared" si="147"/>
        <v/>
      </c>
      <c r="AF591" s="29" t="str">
        <f t="shared" si="148"/>
        <v/>
      </c>
      <c r="AJ591" s="39" t="str">
        <f t="shared" si="149"/>
        <v/>
      </c>
    </row>
    <row r="592" spans="1:36" x14ac:dyDescent="0.25">
      <c r="A592" s="20"/>
      <c r="B592" s="251"/>
      <c r="C592" s="252"/>
      <c r="D592" s="253"/>
      <c r="E592" s="254"/>
      <c r="F592" s="20"/>
      <c r="G592" s="32" t="str">
        <f t="shared" ca="1" si="140"/>
        <v/>
      </c>
      <c r="H592" s="18" t="str">
        <f t="shared" si="141"/>
        <v/>
      </c>
      <c r="I592" s="20"/>
      <c r="J592" s="12">
        <v>589</v>
      </c>
      <c r="K592" s="15" t="str">
        <f t="shared" ca="1" si="135"/>
        <v/>
      </c>
      <c r="L592" s="90" t="str">
        <f t="shared" ca="1" si="136"/>
        <v/>
      </c>
      <c r="M592" s="43" t="str">
        <f t="shared" ca="1" si="137"/>
        <v/>
      </c>
      <c r="N592" s="18" t="str">
        <f t="shared" ca="1" si="138"/>
        <v/>
      </c>
      <c r="O592" s="20"/>
      <c r="Q592" s="39" t="str">
        <f t="shared" si="142"/>
        <v/>
      </c>
      <c r="R592" s="29" t="str">
        <f t="shared" si="143"/>
        <v/>
      </c>
      <c r="S592" s="36" t="str">
        <f t="shared" si="144"/>
        <v/>
      </c>
      <c r="T592" s="26" t="str">
        <f t="shared" si="145"/>
        <v/>
      </c>
      <c r="U592" s="39" t="str">
        <f ca="1">IF($G592="", "", COUNTIF($G$11:$G$1010, "&lt;"&amp;$G592)+1+COUNTIF($G$11:$G592, $G592)-1)</f>
        <v/>
      </c>
      <c r="X592" s="39" t="str">
        <f t="shared" ca="1" si="139"/>
        <v/>
      </c>
      <c r="Z592" s="29" t="str">
        <f>IF($R592="", "", DATE(YEAR(Calendar!$BA$5), MONTH($D592), DAY($D592)))</f>
        <v/>
      </c>
      <c r="AA592" s="36" t="str">
        <f t="shared" si="146"/>
        <v/>
      </c>
      <c r="AC592" s="39" t="str">
        <f>IF($Z592="", "", IF(COUNTIF($Z$11:$Z592, $Z592)&gt;5, "X", COUNTIF($Z$11:$Z592, $Z592)))</f>
        <v/>
      </c>
      <c r="AD592" s="39" t="str">
        <f t="shared" si="147"/>
        <v/>
      </c>
      <c r="AF592" s="29" t="str">
        <f t="shared" si="148"/>
        <v/>
      </c>
      <c r="AJ592" s="39" t="str">
        <f t="shared" si="149"/>
        <v/>
      </c>
    </row>
    <row r="593" spans="1:36" x14ac:dyDescent="0.25">
      <c r="A593" s="20"/>
      <c r="B593" s="251"/>
      <c r="C593" s="252"/>
      <c r="D593" s="253"/>
      <c r="E593" s="254"/>
      <c r="F593" s="20"/>
      <c r="G593" s="32" t="str">
        <f t="shared" ca="1" si="140"/>
        <v/>
      </c>
      <c r="H593" s="18" t="str">
        <f t="shared" si="141"/>
        <v/>
      </c>
      <c r="I593" s="20"/>
      <c r="J593" s="12">
        <v>590</v>
      </c>
      <c r="K593" s="15" t="str">
        <f t="shared" ca="1" si="135"/>
        <v/>
      </c>
      <c r="L593" s="90" t="str">
        <f t="shared" ca="1" si="136"/>
        <v/>
      </c>
      <c r="M593" s="43" t="str">
        <f t="shared" ca="1" si="137"/>
        <v/>
      </c>
      <c r="N593" s="18" t="str">
        <f t="shared" ca="1" si="138"/>
        <v/>
      </c>
      <c r="O593" s="20"/>
      <c r="Q593" s="39" t="str">
        <f t="shared" si="142"/>
        <v/>
      </c>
      <c r="R593" s="29" t="str">
        <f t="shared" si="143"/>
        <v/>
      </c>
      <c r="S593" s="36" t="str">
        <f t="shared" si="144"/>
        <v/>
      </c>
      <c r="T593" s="26" t="str">
        <f t="shared" si="145"/>
        <v/>
      </c>
      <c r="U593" s="39" t="str">
        <f ca="1">IF($G593="", "", COUNTIF($G$11:$G$1010, "&lt;"&amp;$G593)+1+COUNTIF($G$11:$G593, $G593)-1)</f>
        <v/>
      </c>
      <c r="X593" s="39" t="str">
        <f t="shared" ca="1" si="139"/>
        <v/>
      </c>
      <c r="Z593" s="29" t="str">
        <f>IF($R593="", "", DATE(YEAR(Calendar!$BA$5), MONTH($D593), DAY($D593)))</f>
        <v/>
      </c>
      <c r="AA593" s="36" t="str">
        <f t="shared" si="146"/>
        <v/>
      </c>
      <c r="AC593" s="39" t="str">
        <f>IF($Z593="", "", IF(COUNTIF($Z$11:$Z593, $Z593)&gt;5, "X", COUNTIF($Z$11:$Z593, $Z593)))</f>
        <v/>
      </c>
      <c r="AD593" s="39" t="str">
        <f t="shared" si="147"/>
        <v/>
      </c>
      <c r="AF593" s="29" t="str">
        <f t="shared" si="148"/>
        <v/>
      </c>
      <c r="AJ593" s="39" t="str">
        <f t="shared" si="149"/>
        <v/>
      </c>
    </row>
    <row r="594" spans="1:36" x14ac:dyDescent="0.25">
      <c r="A594" s="20"/>
      <c r="B594" s="251"/>
      <c r="C594" s="252"/>
      <c r="D594" s="253"/>
      <c r="E594" s="254"/>
      <c r="F594" s="20"/>
      <c r="G594" s="32" t="str">
        <f t="shared" ca="1" si="140"/>
        <v/>
      </c>
      <c r="H594" s="18" t="str">
        <f t="shared" si="141"/>
        <v/>
      </c>
      <c r="I594" s="20"/>
      <c r="J594" s="12">
        <v>591</v>
      </c>
      <c r="K594" s="15" t="str">
        <f t="shared" ca="1" si="135"/>
        <v/>
      </c>
      <c r="L594" s="90" t="str">
        <f t="shared" ca="1" si="136"/>
        <v/>
      </c>
      <c r="M594" s="43" t="str">
        <f t="shared" ca="1" si="137"/>
        <v/>
      </c>
      <c r="N594" s="18" t="str">
        <f t="shared" ca="1" si="138"/>
        <v/>
      </c>
      <c r="O594" s="20"/>
      <c r="Q594" s="39" t="str">
        <f t="shared" si="142"/>
        <v/>
      </c>
      <c r="R594" s="29" t="str">
        <f t="shared" si="143"/>
        <v/>
      </c>
      <c r="S594" s="36" t="str">
        <f t="shared" si="144"/>
        <v/>
      </c>
      <c r="T594" s="26" t="str">
        <f t="shared" si="145"/>
        <v/>
      </c>
      <c r="U594" s="39" t="str">
        <f ca="1">IF($G594="", "", COUNTIF($G$11:$G$1010, "&lt;"&amp;$G594)+1+COUNTIF($G$11:$G594, $G594)-1)</f>
        <v/>
      </c>
      <c r="X594" s="39" t="str">
        <f t="shared" ca="1" si="139"/>
        <v/>
      </c>
      <c r="Z594" s="29" t="str">
        <f>IF($R594="", "", DATE(YEAR(Calendar!$BA$5), MONTH($D594), DAY($D594)))</f>
        <v/>
      </c>
      <c r="AA594" s="36" t="str">
        <f t="shared" si="146"/>
        <v/>
      </c>
      <c r="AC594" s="39" t="str">
        <f>IF($Z594="", "", IF(COUNTIF($Z$11:$Z594, $Z594)&gt;5, "X", COUNTIF($Z$11:$Z594, $Z594)))</f>
        <v/>
      </c>
      <c r="AD594" s="39" t="str">
        <f t="shared" si="147"/>
        <v/>
      </c>
      <c r="AF594" s="29" t="str">
        <f t="shared" si="148"/>
        <v/>
      </c>
      <c r="AJ594" s="39" t="str">
        <f t="shared" si="149"/>
        <v/>
      </c>
    </row>
    <row r="595" spans="1:36" x14ac:dyDescent="0.25">
      <c r="A595" s="20"/>
      <c r="B595" s="251"/>
      <c r="C595" s="252"/>
      <c r="D595" s="253"/>
      <c r="E595" s="254"/>
      <c r="F595" s="20"/>
      <c r="G595" s="32" t="str">
        <f t="shared" ca="1" si="140"/>
        <v/>
      </c>
      <c r="H595" s="18" t="str">
        <f t="shared" si="141"/>
        <v/>
      </c>
      <c r="I595" s="20"/>
      <c r="J595" s="12">
        <v>592</v>
      </c>
      <c r="K595" s="15" t="str">
        <f t="shared" ca="1" si="135"/>
        <v/>
      </c>
      <c r="L595" s="90" t="str">
        <f t="shared" ca="1" si="136"/>
        <v/>
      </c>
      <c r="M595" s="43" t="str">
        <f t="shared" ca="1" si="137"/>
        <v/>
      </c>
      <c r="N595" s="18" t="str">
        <f t="shared" ca="1" si="138"/>
        <v/>
      </c>
      <c r="O595" s="20"/>
      <c r="Q595" s="39" t="str">
        <f t="shared" si="142"/>
        <v/>
      </c>
      <c r="R595" s="29" t="str">
        <f t="shared" si="143"/>
        <v/>
      </c>
      <c r="S595" s="36" t="str">
        <f t="shared" si="144"/>
        <v/>
      </c>
      <c r="T595" s="26" t="str">
        <f t="shared" si="145"/>
        <v/>
      </c>
      <c r="U595" s="39" t="str">
        <f ca="1">IF($G595="", "", COUNTIF($G$11:$G$1010, "&lt;"&amp;$G595)+1+COUNTIF($G$11:$G595, $G595)-1)</f>
        <v/>
      </c>
      <c r="X595" s="39" t="str">
        <f t="shared" ca="1" si="139"/>
        <v/>
      </c>
      <c r="Z595" s="29" t="str">
        <f>IF($R595="", "", DATE(YEAR(Calendar!$BA$5), MONTH($D595), DAY($D595)))</f>
        <v/>
      </c>
      <c r="AA595" s="36" t="str">
        <f t="shared" si="146"/>
        <v/>
      </c>
      <c r="AC595" s="39" t="str">
        <f>IF($Z595="", "", IF(COUNTIF($Z$11:$Z595, $Z595)&gt;5, "X", COUNTIF($Z$11:$Z595, $Z595)))</f>
        <v/>
      </c>
      <c r="AD595" s="39" t="str">
        <f t="shared" si="147"/>
        <v/>
      </c>
      <c r="AF595" s="29" t="str">
        <f t="shared" si="148"/>
        <v/>
      </c>
      <c r="AJ595" s="39" t="str">
        <f t="shared" si="149"/>
        <v/>
      </c>
    </row>
    <row r="596" spans="1:36" x14ac:dyDescent="0.25">
      <c r="A596" s="20"/>
      <c r="B596" s="251"/>
      <c r="C596" s="252"/>
      <c r="D596" s="253"/>
      <c r="E596" s="254"/>
      <c r="F596" s="20"/>
      <c r="G596" s="32" t="str">
        <f t="shared" ca="1" si="140"/>
        <v/>
      </c>
      <c r="H596" s="18" t="str">
        <f t="shared" si="141"/>
        <v/>
      </c>
      <c r="I596" s="20"/>
      <c r="J596" s="12">
        <v>593</v>
      </c>
      <c r="K596" s="15" t="str">
        <f t="shared" ca="1" si="135"/>
        <v/>
      </c>
      <c r="L596" s="90" t="str">
        <f t="shared" ca="1" si="136"/>
        <v/>
      </c>
      <c r="M596" s="43" t="str">
        <f t="shared" ca="1" si="137"/>
        <v/>
      </c>
      <c r="N596" s="18" t="str">
        <f t="shared" ca="1" si="138"/>
        <v/>
      </c>
      <c r="O596" s="20"/>
      <c r="Q596" s="39" t="str">
        <f t="shared" si="142"/>
        <v/>
      </c>
      <c r="R596" s="29" t="str">
        <f t="shared" si="143"/>
        <v/>
      </c>
      <c r="S596" s="36" t="str">
        <f t="shared" si="144"/>
        <v/>
      </c>
      <c r="T596" s="26" t="str">
        <f t="shared" si="145"/>
        <v/>
      </c>
      <c r="U596" s="39" t="str">
        <f ca="1">IF($G596="", "", COUNTIF($G$11:$G$1010, "&lt;"&amp;$G596)+1+COUNTIF($G$11:$G596, $G596)-1)</f>
        <v/>
      </c>
      <c r="X596" s="39" t="str">
        <f t="shared" ca="1" si="139"/>
        <v/>
      </c>
      <c r="Z596" s="29" t="str">
        <f>IF($R596="", "", DATE(YEAR(Calendar!$BA$5), MONTH($D596), DAY($D596)))</f>
        <v/>
      </c>
      <c r="AA596" s="36" t="str">
        <f t="shared" si="146"/>
        <v/>
      </c>
      <c r="AC596" s="39" t="str">
        <f>IF($Z596="", "", IF(COUNTIF($Z$11:$Z596, $Z596)&gt;5, "X", COUNTIF($Z$11:$Z596, $Z596)))</f>
        <v/>
      </c>
      <c r="AD596" s="39" t="str">
        <f t="shared" si="147"/>
        <v/>
      </c>
      <c r="AF596" s="29" t="str">
        <f t="shared" si="148"/>
        <v/>
      </c>
      <c r="AJ596" s="39" t="str">
        <f t="shared" si="149"/>
        <v/>
      </c>
    </row>
    <row r="597" spans="1:36" x14ac:dyDescent="0.25">
      <c r="A597" s="20"/>
      <c r="B597" s="251"/>
      <c r="C597" s="252"/>
      <c r="D597" s="253"/>
      <c r="E597" s="254"/>
      <c r="F597" s="20"/>
      <c r="G597" s="32" t="str">
        <f t="shared" ca="1" si="140"/>
        <v/>
      </c>
      <c r="H597" s="18" t="str">
        <f t="shared" si="141"/>
        <v/>
      </c>
      <c r="I597" s="20"/>
      <c r="J597" s="12">
        <v>594</v>
      </c>
      <c r="K597" s="15" t="str">
        <f t="shared" ca="1" si="135"/>
        <v/>
      </c>
      <c r="L597" s="90" t="str">
        <f t="shared" ca="1" si="136"/>
        <v/>
      </c>
      <c r="M597" s="43" t="str">
        <f t="shared" ca="1" si="137"/>
        <v/>
      </c>
      <c r="N597" s="18" t="str">
        <f t="shared" ca="1" si="138"/>
        <v/>
      </c>
      <c r="O597" s="20"/>
      <c r="Q597" s="39" t="str">
        <f t="shared" si="142"/>
        <v/>
      </c>
      <c r="R597" s="29" t="str">
        <f t="shared" si="143"/>
        <v/>
      </c>
      <c r="S597" s="36" t="str">
        <f t="shared" si="144"/>
        <v/>
      </c>
      <c r="T597" s="26" t="str">
        <f t="shared" si="145"/>
        <v/>
      </c>
      <c r="U597" s="39" t="str">
        <f ca="1">IF($G597="", "", COUNTIF($G$11:$G$1010, "&lt;"&amp;$G597)+1+COUNTIF($G$11:$G597, $G597)-1)</f>
        <v/>
      </c>
      <c r="X597" s="39" t="str">
        <f t="shared" ca="1" si="139"/>
        <v/>
      </c>
      <c r="Z597" s="29" t="str">
        <f>IF($R597="", "", DATE(YEAR(Calendar!$BA$5), MONTH($D597), DAY($D597)))</f>
        <v/>
      </c>
      <c r="AA597" s="36" t="str">
        <f t="shared" si="146"/>
        <v/>
      </c>
      <c r="AC597" s="39" t="str">
        <f>IF($Z597="", "", IF(COUNTIF($Z$11:$Z597, $Z597)&gt;5, "X", COUNTIF($Z$11:$Z597, $Z597)))</f>
        <v/>
      </c>
      <c r="AD597" s="39" t="str">
        <f t="shared" si="147"/>
        <v/>
      </c>
      <c r="AF597" s="29" t="str">
        <f t="shared" si="148"/>
        <v/>
      </c>
      <c r="AJ597" s="39" t="str">
        <f t="shared" si="149"/>
        <v/>
      </c>
    </row>
    <row r="598" spans="1:36" x14ac:dyDescent="0.25">
      <c r="A598" s="20"/>
      <c r="B598" s="251"/>
      <c r="C598" s="252"/>
      <c r="D598" s="253"/>
      <c r="E598" s="254"/>
      <c r="F598" s="20"/>
      <c r="G598" s="32" t="str">
        <f t="shared" ca="1" si="140"/>
        <v/>
      </c>
      <c r="H598" s="18" t="str">
        <f t="shared" si="141"/>
        <v/>
      </c>
      <c r="I598" s="20"/>
      <c r="J598" s="12">
        <v>595</v>
      </c>
      <c r="K598" s="15" t="str">
        <f t="shared" ca="1" si="135"/>
        <v/>
      </c>
      <c r="L598" s="90" t="str">
        <f t="shared" ca="1" si="136"/>
        <v/>
      </c>
      <c r="M598" s="43" t="str">
        <f t="shared" ca="1" si="137"/>
        <v/>
      </c>
      <c r="N598" s="18" t="str">
        <f t="shared" ca="1" si="138"/>
        <v/>
      </c>
      <c r="O598" s="20"/>
      <c r="Q598" s="39" t="str">
        <f t="shared" si="142"/>
        <v/>
      </c>
      <c r="R598" s="29" t="str">
        <f t="shared" si="143"/>
        <v/>
      </c>
      <c r="S598" s="36" t="str">
        <f t="shared" si="144"/>
        <v/>
      </c>
      <c r="T598" s="26" t="str">
        <f t="shared" si="145"/>
        <v/>
      </c>
      <c r="U598" s="39" t="str">
        <f ca="1">IF($G598="", "", COUNTIF($G$11:$G$1010, "&lt;"&amp;$G598)+1+COUNTIF($G$11:$G598, $G598)-1)</f>
        <v/>
      </c>
      <c r="X598" s="39" t="str">
        <f t="shared" ca="1" si="139"/>
        <v/>
      </c>
      <c r="Z598" s="29" t="str">
        <f>IF($R598="", "", DATE(YEAR(Calendar!$BA$5), MONTH($D598), DAY($D598)))</f>
        <v/>
      </c>
      <c r="AA598" s="36" t="str">
        <f t="shared" si="146"/>
        <v/>
      </c>
      <c r="AC598" s="39" t="str">
        <f>IF($Z598="", "", IF(COUNTIF($Z$11:$Z598, $Z598)&gt;5, "X", COUNTIF($Z$11:$Z598, $Z598)))</f>
        <v/>
      </c>
      <c r="AD598" s="39" t="str">
        <f t="shared" si="147"/>
        <v/>
      </c>
      <c r="AF598" s="29" t="str">
        <f t="shared" si="148"/>
        <v/>
      </c>
      <c r="AJ598" s="39" t="str">
        <f t="shared" si="149"/>
        <v/>
      </c>
    </row>
    <row r="599" spans="1:36" x14ac:dyDescent="0.25">
      <c r="A599" s="20"/>
      <c r="B599" s="251"/>
      <c r="C599" s="252"/>
      <c r="D599" s="253"/>
      <c r="E599" s="254"/>
      <c r="F599" s="20"/>
      <c r="G599" s="32" t="str">
        <f t="shared" ca="1" si="140"/>
        <v/>
      </c>
      <c r="H599" s="18" t="str">
        <f t="shared" si="141"/>
        <v/>
      </c>
      <c r="I599" s="20"/>
      <c r="J599" s="12">
        <v>596</v>
      </c>
      <c r="K599" s="15" t="str">
        <f t="shared" ca="1" si="135"/>
        <v/>
      </c>
      <c r="L599" s="90" t="str">
        <f t="shared" ca="1" si="136"/>
        <v/>
      </c>
      <c r="M599" s="43" t="str">
        <f t="shared" ca="1" si="137"/>
        <v/>
      </c>
      <c r="N599" s="18" t="str">
        <f t="shared" ca="1" si="138"/>
        <v/>
      </c>
      <c r="O599" s="20"/>
      <c r="Q599" s="39" t="str">
        <f t="shared" si="142"/>
        <v/>
      </c>
      <c r="R599" s="29" t="str">
        <f t="shared" si="143"/>
        <v/>
      </c>
      <c r="S599" s="36" t="str">
        <f t="shared" si="144"/>
        <v/>
      </c>
      <c r="T599" s="26" t="str">
        <f t="shared" si="145"/>
        <v/>
      </c>
      <c r="U599" s="39" t="str">
        <f ca="1">IF($G599="", "", COUNTIF($G$11:$G$1010, "&lt;"&amp;$G599)+1+COUNTIF($G$11:$G599, $G599)-1)</f>
        <v/>
      </c>
      <c r="X599" s="39" t="str">
        <f t="shared" ca="1" si="139"/>
        <v/>
      </c>
      <c r="Z599" s="29" t="str">
        <f>IF($R599="", "", DATE(YEAR(Calendar!$BA$5), MONTH($D599), DAY($D599)))</f>
        <v/>
      </c>
      <c r="AA599" s="36" t="str">
        <f t="shared" si="146"/>
        <v/>
      </c>
      <c r="AC599" s="39" t="str">
        <f>IF($Z599="", "", IF(COUNTIF($Z$11:$Z599, $Z599)&gt;5, "X", COUNTIF($Z$11:$Z599, $Z599)))</f>
        <v/>
      </c>
      <c r="AD599" s="39" t="str">
        <f t="shared" si="147"/>
        <v/>
      </c>
      <c r="AF599" s="29" t="str">
        <f t="shared" si="148"/>
        <v/>
      </c>
      <c r="AJ599" s="39" t="str">
        <f t="shared" si="149"/>
        <v/>
      </c>
    </row>
    <row r="600" spans="1:36" x14ac:dyDescent="0.25">
      <c r="A600" s="20"/>
      <c r="B600" s="251"/>
      <c r="C600" s="252"/>
      <c r="D600" s="253"/>
      <c r="E600" s="254"/>
      <c r="F600" s="20"/>
      <c r="G600" s="32" t="str">
        <f t="shared" ca="1" si="140"/>
        <v/>
      </c>
      <c r="H600" s="18" t="str">
        <f t="shared" si="141"/>
        <v/>
      </c>
      <c r="I600" s="20"/>
      <c r="J600" s="12">
        <v>597</v>
      </c>
      <c r="K600" s="15" t="str">
        <f t="shared" ca="1" si="135"/>
        <v/>
      </c>
      <c r="L600" s="90" t="str">
        <f t="shared" ca="1" si="136"/>
        <v/>
      </c>
      <c r="M600" s="43" t="str">
        <f t="shared" ca="1" si="137"/>
        <v/>
      </c>
      <c r="N600" s="18" t="str">
        <f t="shared" ca="1" si="138"/>
        <v/>
      </c>
      <c r="O600" s="20"/>
      <c r="Q600" s="39" t="str">
        <f t="shared" si="142"/>
        <v/>
      </c>
      <c r="R600" s="29" t="str">
        <f t="shared" si="143"/>
        <v/>
      </c>
      <c r="S600" s="36" t="str">
        <f t="shared" si="144"/>
        <v/>
      </c>
      <c r="T600" s="26" t="str">
        <f t="shared" si="145"/>
        <v/>
      </c>
      <c r="U600" s="39" t="str">
        <f ca="1">IF($G600="", "", COUNTIF($G$11:$G$1010, "&lt;"&amp;$G600)+1+COUNTIF($G$11:$G600, $G600)-1)</f>
        <v/>
      </c>
      <c r="X600" s="39" t="str">
        <f t="shared" ca="1" si="139"/>
        <v/>
      </c>
      <c r="Z600" s="29" t="str">
        <f>IF($R600="", "", DATE(YEAR(Calendar!$BA$5), MONTH($D600), DAY($D600)))</f>
        <v/>
      </c>
      <c r="AA600" s="36" t="str">
        <f t="shared" si="146"/>
        <v/>
      </c>
      <c r="AC600" s="39" t="str">
        <f>IF($Z600="", "", IF(COUNTIF($Z$11:$Z600, $Z600)&gt;5, "X", COUNTIF($Z$11:$Z600, $Z600)))</f>
        <v/>
      </c>
      <c r="AD600" s="39" t="str">
        <f t="shared" si="147"/>
        <v/>
      </c>
      <c r="AF600" s="29" t="str">
        <f t="shared" si="148"/>
        <v/>
      </c>
      <c r="AJ600" s="39" t="str">
        <f t="shared" si="149"/>
        <v/>
      </c>
    </row>
    <row r="601" spans="1:36" x14ac:dyDescent="0.25">
      <c r="A601" s="20"/>
      <c r="B601" s="251"/>
      <c r="C601" s="252"/>
      <c r="D601" s="253"/>
      <c r="E601" s="254"/>
      <c r="F601" s="20"/>
      <c r="G601" s="32" t="str">
        <f t="shared" ca="1" si="140"/>
        <v/>
      </c>
      <c r="H601" s="18" t="str">
        <f t="shared" si="141"/>
        <v/>
      </c>
      <c r="I601" s="20"/>
      <c r="J601" s="12">
        <v>598</v>
      </c>
      <c r="K601" s="15" t="str">
        <f t="shared" ca="1" si="135"/>
        <v/>
      </c>
      <c r="L601" s="90" t="str">
        <f t="shared" ca="1" si="136"/>
        <v/>
      </c>
      <c r="M601" s="43" t="str">
        <f t="shared" ca="1" si="137"/>
        <v/>
      </c>
      <c r="N601" s="18" t="str">
        <f t="shared" ca="1" si="138"/>
        <v/>
      </c>
      <c r="O601" s="20"/>
      <c r="Q601" s="39" t="str">
        <f t="shared" si="142"/>
        <v/>
      </c>
      <c r="R601" s="29" t="str">
        <f t="shared" si="143"/>
        <v/>
      </c>
      <c r="S601" s="36" t="str">
        <f t="shared" si="144"/>
        <v/>
      </c>
      <c r="T601" s="26" t="str">
        <f t="shared" si="145"/>
        <v/>
      </c>
      <c r="U601" s="39" t="str">
        <f ca="1">IF($G601="", "", COUNTIF($G$11:$G$1010, "&lt;"&amp;$G601)+1+COUNTIF($G$11:$G601, $G601)-1)</f>
        <v/>
      </c>
      <c r="X601" s="39" t="str">
        <f t="shared" ca="1" si="139"/>
        <v/>
      </c>
      <c r="Z601" s="29" t="str">
        <f>IF($R601="", "", DATE(YEAR(Calendar!$BA$5), MONTH($D601), DAY($D601)))</f>
        <v/>
      </c>
      <c r="AA601" s="36" t="str">
        <f t="shared" si="146"/>
        <v/>
      </c>
      <c r="AC601" s="39" t="str">
        <f>IF($Z601="", "", IF(COUNTIF($Z$11:$Z601, $Z601)&gt;5, "X", COUNTIF($Z$11:$Z601, $Z601)))</f>
        <v/>
      </c>
      <c r="AD601" s="39" t="str">
        <f t="shared" si="147"/>
        <v/>
      </c>
      <c r="AF601" s="29" t="str">
        <f t="shared" si="148"/>
        <v/>
      </c>
      <c r="AJ601" s="39" t="str">
        <f t="shared" si="149"/>
        <v/>
      </c>
    </row>
    <row r="602" spans="1:36" x14ac:dyDescent="0.25">
      <c r="A602" s="20"/>
      <c r="B602" s="251"/>
      <c r="C602" s="252"/>
      <c r="D602" s="253"/>
      <c r="E602" s="254"/>
      <c r="F602" s="20"/>
      <c r="G602" s="32" t="str">
        <f t="shared" ca="1" si="140"/>
        <v/>
      </c>
      <c r="H602" s="18" t="str">
        <f t="shared" si="141"/>
        <v/>
      </c>
      <c r="I602" s="20"/>
      <c r="J602" s="12">
        <v>599</v>
      </c>
      <c r="K602" s="15" t="str">
        <f t="shared" ca="1" si="135"/>
        <v/>
      </c>
      <c r="L602" s="90" t="str">
        <f t="shared" ca="1" si="136"/>
        <v/>
      </c>
      <c r="M602" s="43" t="str">
        <f t="shared" ca="1" si="137"/>
        <v/>
      </c>
      <c r="N602" s="18" t="str">
        <f t="shared" ca="1" si="138"/>
        <v/>
      </c>
      <c r="O602" s="20"/>
      <c r="Q602" s="39" t="str">
        <f t="shared" si="142"/>
        <v/>
      </c>
      <c r="R602" s="29" t="str">
        <f t="shared" si="143"/>
        <v/>
      </c>
      <c r="S602" s="36" t="str">
        <f t="shared" si="144"/>
        <v/>
      </c>
      <c r="T602" s="26" t="str">
        <f t="shared" si="145"/>
        <v/>
      </c>
      <c r="U602" s="39" t="str">
        <f ca="1">IF($G602="", "", COUNTIF($G$11:$G$1010, "&lt;"&amp;$G602)+1+COUNTIF($G$11:$G602, $G602)-1)</f>
        <v/>
      </c>
      <c r="X602" s="39" t="str">
        <f t="shared" ca="1" si="139"/>
        <v/>
      </c>
      <c r="Z602" s="29" t="str">
        <f>IF($R602="", "", DATE(YEAR(Calendar!$BA$5), MONTH($D602), DAY($D602)))</f>
        <v/>
      </c>
      <c r="AA602" s="36" t="str">
        <f t="shared" si="146"/>
        <v/>
      </c>
      <c r="AC602" s="39" t="str">
        <f>IF($Z602="", "", IF(COUNTIF($Z$11:$Z602, $Z602)&gt;5, "X", COUNTIF($Z$11:$Z602, $Z602)))</f>
        <v/>
      </c>
      <c r="AD602" s="39" t="str">
        <f t="shared" si="147"/>
        <v/>
      </c>
      <c r="AF602" s="29" t="str">
        <f t="shared" si="148"/>
        <v/>
      </c>
      <c r="AJ602" s="39" t="str">
        <f t="shared" si="149"/>
        <v/>
      </c>
    </row>
    <row r="603" spans="1:36" x14ac:dyDescent="0.25">
      <c r="A603" s="20"/>
      <c r="B603" s="251"/>
      <c r="C603" s="252"/>
      <c r="D603" s="253"/>
      <c r="E603" s="254"/>
      <c r="F603" s="20"/>
      <c r="G603" s="32" t="str">
        <f t="shared" ca="1" si="140"/>
        <v/>
      </c>
      <c r="H603" s="18" t="str">
        <f t="shared" si="141"/>
        <v/>
      </c>
      <c r="I603" s="20"/>
      <c r="J603" s="12">
        <v>600</v>
      </c>
      <c r="K603" s="15" t="str">
        <f t="shared" ca="1" si="135"/>
        <v/>
      </c>
      <c r="L603" s="90" t="str">
        <f t="shared" ca="1" si="136"/>
        <v/>
      </c>
      <c r="M603" s="43" t="str">
        <f t="shared" ca="1" si="137"/>
        <v/>
      </c>
      <c r="N603" s="18" t="str">
        <f t="shared" ca="1" si="138"/>
        <v/>
      </c>
      <c r="O603" s="20"/>
      <c r="Q603" s="39" t="str">
        <f t="shared" si="142"/>
        <v/>
      </c>
      <c r="R603" s="29" t="str">
        <f t="shared" si="143"/>
        <v/>
      </c>
      <c r="S603" s="36" t="str">
        <f t="shared" si="144"/>
        <v/>
      </c>
      <c r="T603" s="26" t="str">
        <f t="shared" si="145"/>
        <v/>
      </c>
      <c r="U603" s="39" t="str">
        <f ca="1">IF($G603="", "", COUNTIF($G$11:$G$1010, "&lt;"&amp;$G603)+1+COUNTIF($G$11:$G603, $G603)-1)</f>
        <v/>
      </c>
      <c r="X603" s="39" t="str">
        <f t="shared" ca="1" si="139"/>
        <v/>
      </c>
      <c r="Z603" s="29" t="str">
        <f>IF($R603="", "", DATE(YEAR(Calendar!$BA$5), MONTH($D603), DAY($D603)))</f>
        <v/>
      </c>
      <c r="AA603" s="36" t="str">
        <f t="shared" si="146"/>
        <v/>
      </c>
      <c r="AC603" s="39" t="str">
        <f>IF($Z603="", "", IF(COUNTIF($Z$11:$Z603, $Z603)&gt;5, "X", COUNTIF($Z$11:$Z603, $Z603)))</f>
        <v/>
      </c>
      <c r="AD603" s="39" t="str">
        <f t="shared" si="147"/>
        <v/>
      </c>
      <c r="AF603" s="29" t="str">
        <f t="shared" si="148"/>
        <v/>
      </c>
      <c r="AJ603" s="39" t="str">
        <f t="shared" si="149"/>
        <v/>
      </c>
    </row>
    <row r="604" spans="1:36" x14ac:dyDescent="0.25">
      <c r="A604" s="20"/>
      <c r="B604" s="251"/>
      <c r="C604" s="252"/>
      <c r="D604" s="253"/>
      <c r="E604" s="254"/>
      <c r="F604" s="20"/>
      <c r="G604" s="32" t="str">
        <f t="shared" ca="1" si="140"/>
        <v/>
      </c>
      <c r="H604" s="18" t="str">
        <f t="shared" si="141"/>
        <v/>
      </c>
      <c r="I604" s="20"/>
      <c r="J604" s="12">
        <v>601</v>
      </c>
      <c r="K604" s="15" t="str">
        <f t="shared" ca="1" si="135"/>
        <v/>
      </c>
      <c r="L604" s="90" t="str">
        <f t="shared" ca="1" si="136"/>
        <v/>
      </c>
      <c r="M604" s="43" t="str">
        <f t="shared" ca="1" si="137"/>
        <v/>
      </c>
      <c r="N604" s="18" t="str">
        <f t="shared" ca="1" si="138"/>
        <v/>
      </c>
      <c r="O604" s="20"/>
      <c r="Q604" s="39" t="str">
        <f t="shared" si="142"/>
        <v/>
      </c>
      <c r="R604" s="29" t="str">
        <f t="shared" si="143"/>
        <v/>
      </c>
      <c r="S604" s="36" t="str">
        <f t="shared" si="144"/>
        <v/>
      </c>
      <c r="T604" s="26" t="str">
        <f t="shared" si="145"/>
        <v/>
      </c>
      <c r="U604" s="39" t="str">
        <f ca="1">IF($G604="", "", COUNTIF($G$11:$G$1010, "&lt;"&amp;$G604)+1+COUNTIF($G$11:$G604, $G604)-1)</f>
        <v/>
      </c>
      <c r="X604" s="39" t="str">
        <f t="shared" ca="1" si="139"/>
        <v/>
      </c>
      <c r="Z604" s="29" t="str">
        <f>IF($R604="", "", DATE(YEAR(Calendar!$BA$5), MONTH($D604), DAY($D604)))</f>
        <v/>
      </c>
      <c r="AA604" s="36" t="str">
        <f t="shared" si="146"/>
        <v/>
      </c>
      <c r="AC604" s="39" t="str">
        <f>IF($Z604="", "", IF(COUNTIF($Z$11:$Z604, $Z604)&gt;5, "X", COUNTIF($Z$11:$Z604, $Z604)))</f>
        <v/>
      </c>
      <c r="AD604" s="39" t="str">
        <f t="shared" si="147"/>
        <v/>
      </c>
      <c r="AF604" s="29" t="str">
        <f t="shared" si="148"/>
        <v/>
      </c>
      <c r="AJ604" s="39" t="str">
        <f t="shared" si="149"/>
        <v/>
      </c>
    </row>
    <row r="605" spans="1:36" x14ac:dyDescent="0.25">
      <c r="A605" s="20"/>
      <c r="B605" s="251"/>
      <c r="C605" s="252"/>
      <c r="D605" s="253"/>
      <c r="E605" s="254"/>
      <c r="F605" s="20"/>
      <c r="G605" s="32" t="str">
        <f t="shared" ca="1" si="140"/>
        <v/>
      </c>
      <c r="H605" s="18" t="str">
        <f t="shared" si="141"/>
        <v/>
      </c>
      <c r="I605" s="20"/>
      <c r="J605" s="12">
        <v>602</v>
      </c>
      <c r="K605" s="15" t="str">
        <f t="shared" ca="1" si="135"/>
        <v/>
      </c>
      <c r="L605" s="90" t="str">
        <f t="shared" ca="1" si="136"/>
        <v/>
      </c>
      <c r="M605" s="43" t="str">
        <f t="shared" ca="1" si="137"/>
        <v/>
      </c>
      <c r="N605" s="18" t="str">
        <f t="shared" ca="1" si="138"/>
        <v/>
      </c>
      <c r="O605" s="20"/>
      <c r="Q605" s="39" t="str">
        <f t="shared" si="142"/>
        <v/>
      </c>
      <c r="R605" s="29" t="str">
        <f t="shared" si="143"/>
        <v/>
      </c>
      <c r="S605" s="36" t="str">
        <f t="shared" si="144"/>
        <v/>
      </c>
      <c r="T605" s="26" t="str">
        <f t="shared" si="145"/>
        <v/>
      </c>
      <c r="U605" s="39" t="str">
        <f ca="1">IF($G605="", "", COUNTIF($G$11:$G$1010, "&lt;"&amp;$G605)+1+COUNTIF($G$11:$G605, $G605)-1)</f>
        <v/>
      </c>
      <c r="X605" s="39" t="str">
        <f t="shared" ca="1" si="139"/>
        <v/>
      </c>
      <c r="Z605" s="29" t="str">
        <f>IF($R605="", "", DATE(YEAR(Calendar!$BA$5), MONTH($D605), DAY($D605)))</f>
        <v/>
      </c>
      <c r="AA605" s="36" t="str">
        <f t="shared" si="146"/>
        <v/>
      </c>
      <c r="AC605" s="39" t="str">
        <f>IF($Z605="", "", IF(COUNTIF($Z$11:$Z605, $Z605)&gt;5, "X", COUNTIF($Z$11:$Z605, $Z605)))</f>
        <v/>
      </c>
      <c r="AD605" s="39" t="str">
        <f t="shared" si="147"/>
        <v/>
      </c>
      <c r="AF605" s="29" t="str">
        <f t="shared" si="148"/>
        <v/>
      </c>
      <c r="AJ605" s="39" t="str">
        <f t="shared" si="149"/>
        <v/>
      </c>
    </row>
    <row r="606" spans="1:36" x14ac:dyDescent="0.25">
      <c r="A606" s="20"/>
      <c r="B606" s="251"/>
      <c r="C606" s="252"/>
      <c r="D606" s="253"/>
      <c r="E606" s="254"/>
      <c r="F606" s="20"/>
      <c r="G606" s="32" t="str">
        <f t="shared" ca="1" si="140"/>
        <v/>
      </c>
      <c r="H606" s="18" t="str">
        <f t="shared" si="141"/>
        <v/>
      </c>
      <c r="I606" s="20"/>
      <c r="J606" s="12">
        <v>603</v>
      </c>
      <c r="K606" s="15" t="str">
        <f t="shared" ca="1" si="135"/>
        <v/>
      </c>
      <c r="L606" s="90" t="str">
        <f t="shared" ca="1" si="136"/>
        <v/>
      </c>
      <c r="M606" s="43" t="str">
        <f t="shared" ca="1" si="137"/>
        <v/>
      </c>
      <c r="N606" s="18" t="str">
        <f t="shared" ca="1" si="138"/>
        <v/>
      </c>
      <c r="O606" s="20"/>
      <c r="Q606" s="39" t="str">
        <f t="shared" si="142"/>
        <v/>
      </c>
      <c r="R606" s="29" t="str">
        <f t="shared" si="143"/>
        <v/>
      </c>
      <c r="S606" s="36" t="str">
        <f t="shared" si="144"/>
        <v/>
      </c>
      <c r="T606" s="26" t="str">
        <f t="shared" si="145"/>
        <v/>
      </c>
      <c r="U606" s="39" t="str">
        <f ca="1">IF($G606="", "", COUNTIF($G$11:$G$1010, "&lt;"&amp;$G606)+1+COUNTIF($G$11:$G606, $G606)-1)</f>
        <v/>
      </c>
      <c r="X606" s="39" t="str">
        <f t="shared" ca="1" si="139"/>
        <v/>
      </c>
      <c r="Z606" s="29" t="str">
        <f>IF($R606="", "", DATE(YEAR(Calendar!$BA$5), MONTH($D606), DAY($D606)))</f>
        <v/>
      </c>
      <c r="AA606" s="36" t="str">
        <f t="shared" si="146"/>
        <v/>
      </c>
      <c r="AC606" s="39" t="str">
        <f>IF($Z606="", "", IF(COUNTIF($Z$11:$Z606, $Z606)&gt;5, "X", COUNTIF($Z$11:$Z606, $Z606)))</f>
        <v/>
      </c>
      <c r="AD606" s="39" t="str">
        <f t="shared" si="147"/>
        <v/>
      </c>
      <c r="AF606" s="29" t="str">
        <f t="shared" si="148"/>
        <v/>
      </c>
      <c r="AJ606" s="39" t="str">
        <f t="shared" si="149"/>
        <v/>
      </c>
    </row>
    <row r="607" spans="1:36" x14ac:dyDescent="0.25">
      <c r="A607" s="20"/>
      <c r="B607" s="251"/>
      <c r="C607" s="252"/>
      <c r="D607" s="253"/>
      <c r="E607" s="254"/>
      <c r="F607" s="20"/>
      <c r="G607" s="32" t="str">
        <f t="shared" ca="1" si="140"/>
        <v/>
      </c>
      <c r="H607" s="18" t="str">
        <f t="shared" si="141"/>
        <v/>
      </c>
      <c r="I607" s="20"/>
      <c r="J607" s="12">
        <v>604</v>
      </c>
      <c r="K607" s="15" t="str">
        <f t="shared" ca="1" si="135"/>
        <v/>
      </c>
      <c r="L607" s="90" t="str">
        <f t="shared" ca="1" si="136"/>
        <v/>
      </c>
      <c r="M607" s="43" t="str">
        <f t="shared" ca="1" si="137"/>
        <v/>
      </c>
      <c r="N607" s="18" t="str">
        <f t="shared" ca="1" si="138"/>
        <v/>
      </c>
      <c r="O607" s="20"/>
      <c r="Q607" s="39" t="str">
        <f t="shared" si="142"/>
        <v/>
      </c>
      <c r="R607" s="29" t="str">
        <f t="shared" si="143"/>
        <v/>
      </c>
      <c r="S607" s="36" t="str">
        <f t="shared" si="144"/>
        <v/>
      </c>
      <c r="T607" s="26" t="str">
        <f t="shared" si="145"/>
        <v/>
      </c>
      <c r="U607" s="39" t="str">
        <f ca="1">IF($G607="", "", COUNTIF($G$11:$G$1010, "&lt;"&amp;$G607)+1+COUNTIF($G$11:$G607, $G607)-1)</f>
        <v/>
      </c>
      <c r="X607" s="39" t="str">
        <f t="shared" ca="1" si="139"/>
        <v/>
      </c>
      <c r="Z607" s="29" t="str">
        <f>IF($R607="", "", DATE(YEAR(Calendar!$BA$5), MONTH($D607), DAY($D607)))</f>
        <v/>
      </c>
      <c r="AA607" s="36" t="str">
        <f t="shared" si="146"/>
        <v/>
      </c>
      <c r="AC607" s="39" t="str">
        <f>IF($Z607="", "", IF(COUNTIF($Z$11:$Z607, $Z607)&gt;5, "X", COUNTIF($Z$11:$Z607, $Z607)))</f>
        <v/>
      </c>
      <c r="AD607" s="39" t="str">
        <f t="shared" si="147"/>
        <v/>
      </c>
      <c r="AF607" s="29" t="str">
        <f t="shared" si="148"/>
        <v/>
      </c>
      <c r="AJ607" s="39" t="str">
        <f t="shared" si="149"/>
        <v/>
      </c>
    </row>
    <row r="608" spans="1:36" x14ac:dyDescent="0.25">
      <c r="A608" s="20"/>
      <c r="B608" s="251"/>
      <c r="C608" s="252"/>
      <c r="D608" s="253"/>
      <c r="E608" s="254"/>
      <c r="F608" s="20"/>
      <c r="G608" s="32" t="str">
        <f t="shared" ca="1" si="140"/>
        <v/>
      </c>
      <c r="H608" s="18" t="str">
        <f t="shared" si="141"/>
        <v/>
      </c>
      <c r="I608" s="20"/>
      <c r="J608" s="12">
        <v>605</v>
      </c>
      <c r="K608" s="15" t="str">
        <f t="shared" ca="1" si="135"/>
        <v/>
      </c>
      <c r="L608" s="90" t="str">
        <f t="shared" ca="1" si="136"/>
        <v/>
      </c>
      <c r="M608" s="43" t="str">
        <f t="shared" ca="1" si="137"/>
        <v/>
      </c>
      <c r="N608" s="18" t="str">
        <f t="shared" ca="1" si="138"/>
        <v/>
      </c>
      <c r="O608" s="20"/>
      <c r="Q608" s="39" t="str">
        <f t="shared" si="142"/>
        <v/>
      </c>
      <c r="R608" s="29" t="str">
        <f t="shared" si="143"/>
        <v/>
      </c>
      <c r="S608" s="36" t="str">
        <f t="shared" si="144"/>
        <v/>
      </c>
      <c r="T608" s="26" t="str">
        <f t="shared" si="145"/>
        <v/>
      </c>
      <c r="U608" s="39" t="str">
        <f ca="1">IF($G608="", "", COUNTIF($G$11:$G$1010, "&lt;"&amp;$G608)+1+COUNTIF($G$11:$G608, $G608)-1)</f>
        <v/>
      </c>
      <c r="X608" s="39" t="str">
        <f t="shared" ca="1" si="139"/>
        <v/>
      </c>
      <c r="Z608" s="29" t="str">
        <f>IF($R608="", "", DATE(YEAR(Calendar!$BA$5), MONTH($D608), DAY($D608)))</f>
        <v/>
      </c>
      <c r="AA608" s="36" t="str">
        <f t="shared" si="146"/>
        <v/>
      </c>
      <c r="AC608" s="39" t="str">
        <f>IF($Z608="", "", IF(COUNTIF($Z$11:$Z608, $Z608)&gt;5, "X", COUNTIF($Z$11:$Z608, $Z608)))</f>
        <v/>
      </c>
      <c r="AD608" s="39" t="str">
        <f t="shared" si="147"/>
        <v/>
      </c>
      <c r="AF608" s="29" t="str">
        <f t="shared" si="148"/>
        <v/>
      </c>
      <c r="AJ608" s="39" t="str">
        <f t="shared" si="149"/>
        <v/>
      </c>
    </row>
    <row r="609" spans="1:36" x14ac:dyDescent="0.25">
      <c r="A609" s="20"/>
      <c r="B609" s="251"/>
      <c r="C609" s="252"/>
      <c r="D609" s="253"/>
      <c r="E609" s="254"/>
      <c r="F609" s="20"/>
      <c r="G609" s="32" t="str">
        <f t="shared" ca="1" si="140"/>
        <v/>
      </c>
      <c r="H609" s="18" t="str">
        <f t="shared" si="141"/>
        <v/>
      </c>
      <c r="I609" s="20"/>
      <c r="J609" s="12">
        <v>606</v>
      </c>
      <c r="K609" s="15" t="str">
        <f t="shared" ca="1" si="135"/>
        <v/>
      </c>
      <c r="L609" s="90" t="str">
        <f t="shared" ca="1" si="136"/>
        <v/>
      </c>
      <c r="M609" s="43" t="str">
        <f t="shared" ca="1" si="137"/>
        <v/>
      </c>
      <c r="N609" s="18" t="str">
        <f t="shared" ca="1" si="138"/>
        <v/>
      </c>
      <c r="O609" s="20"/>
      <c r="Q609" s="39" t="str">
        <f t="shared" si="142"/>
        <v/>
      </c>
      <c r="R609" s="29" t="str">
        <f t="shared" si="143"/>
        <v/>
      </c>
      <c r="S609" s="36" t="str">
        <f t="shared" si="144"/>
        <v/>
      </c>
      <c r="T609" s="26" t="str">
        <f t="shared" si="145"/>
        <v/>
      </c>
      <c r="U609" s="39" t="str">
        <f ca="1">IF($G609="", "", COUNTIF($G$11:$G$1010, "&lt;"&amp;$G609)+1+COUNTIF($G$11:$G609, $G609)-1)</f>
        <v/>
      </c>
      <c r="X609" s="39" t="str">
        <f t="shared" ca="1" si="139"/>
        <v/>
      </c>
      <c r="Z609" s="29" t="str">
        <f>IF($R609="", "", DATE(YEAR(Calendar!$BA$5), MONTH($D609), DAY($D609)))</f>
        <v/>
      </c>
      <c r="AA609" s="36" t="str">
        <f t="shared" si="146"/>
        <v/>
      </c>
      <c r="AC609" s="39" t="str">
        <f>IF($Z609="", "", IF(COUNTIF($Z$11:$Z609, $Z609)&gt;5, "X", COUNTIF($Z$11:$Z609, $Z609)))</f>
        <v/>
      </c>
      <c r="AD609" s="39" t="str">
        <f t="shared" si="147"/>
        <v/>
      </c>
      <c r="AF609" s="29" t="str">
        <f t="shared" si="148"/>
        <v/>
      </c>
      <c r="AJ609" s="39" t="str">
        <f t="shared" si="149"/>
        <v/>
      </c>
    </row>
    <row r="610" spans="1:36" x14ac:dyDescent="0.25">
      <c r="A610" s="20"/>
      <c r="B610" s="251"/>
      <c r="C610" s="252"/>
      <c r="D610" s="253"/>
      <c r="E610" s="254"/>
      <c r="F610" s="20"/>
      <c r="G610" s="32" t="str">
        <f t="shared" ca="1" si="140"/>
        <v/>
      </c>
      <c r="H610" s="18" t="str">
        <f t="shared" si="141"/>
        <v/>
      </c>
      <c r="I610" s="20"/>
      <c r="J610" s="12">
        <v>607</v>
      </c>
      <c r="K610" s="15" t="str">
        <f t="shared" ca="1" si="135"/>
        <v/>
      </c>
      <c r="L610" s="90" t="str">
        <f t="shared" ca="1" si="136"/>
        <v/>
      </c>
      <c r="M610" s="43" t="str">
        <f t="shared" ca="1" si="137"/>
        <v/>
      </c>
      <c r="N610" s="18" t="str">
        <f t="shared" ca="1" si="138"/>
        <v/>
      </c>
      <c r="O610" s="20"/>
      <c r="Q610" s="39" t="str">
        <f t="shared" si="142"/>
        <v/>
      </c>
      <c r="R610" s="29" t="str">
        <f t="shared" si="143"/>
        <v/>
      </c>
      <c r="S610" s="36" t="str">
        <f t="shared" si="144"/>
        <v/>
      </c>
      <c r="T610" s="26" t="str">
        <f t="shared" si="145"/>
        <v/>
      </c>
      <c r="U610" s="39" t="str">
        <f ca="1">IF($G610="", "", COUNTIF($G$11:$G$1010, "&lt;"&amp;$G610)+1+COUNTIF($G$11:$G610, $G610)-1)</f>
        <v/>
      </c>
      <c r="X610" s="39" t="str">
        <f t="shared" ca="1" si="139"/>
        <v/>
      </c>
      <c r="Z610" s="29" t="str">
        <f>IF($R610="", "", DATE(YEAR(Calendar!$BA$5), MONTH($D610), DAY($D610)))</f>
        <v/>
      </c>
      <c r="AA610" s="36" t="str">
        <f t="shared" si="146"/>
        <v/>
      </c>
      <c r="AC610" s="39" t="str">
        <f>IF($Z610="", "", IF(COUNTIF($Z$11:$Z610, $Z610)&gt;5, "X", COUNTIF($Z$11:$Z610, $Z610)))</f>
        <v/>
      </c>
      <c r="AD610" s="39" t="str">
        <f t="shared" si="147"/>
        <v/>
      </c>
      <c r="AF610" s="29" t="str">
        <f t="shared" si="148"/>
        <v/>
      </c>
      <c r="AJ610" s="39" t="str">
        <f t="shared" si="149"/>
        <v/>
      </c>
    </row>
    <row r="611" spans="1:36" x14ac:dyDescent="0.25">
      <c r="A611" s="20"/>
      <c r="B611" s="251"/>
      <c r="C611" s="252"/>
      <c r="D611" s="253"/>
      <c r="E611" s="254"/>
      <c r="F611" s="20"/>
      <c r="G611" s="32" t="str">
        <f t="shared" ca="1" si="140"/>
        <v/>
      </c>
      <c r="H611" s="18" t="str">
        <f t="shared" si="141"/>
        <v/>
      </c>
      <c r="I611" s="20"/>
      <c r="J611" s="12">
        <v>608</v>
      </c>
      <c r="K611" s="15" t="str">
        <f t="shared" ca="1" si="135"/>
        <v/>
      </c>
      <c r="L611" s="90" t="str">
        <f t="shared" ca="1" si="136"/>
        <v/>
      </c>
      <c r="M611" s="43" t="str">
        <f t="shared" ca="1" si="137"/>
        <v/>
      </c>
      <c r="N611" s="18" t="str">
        <f t="shared" ca="1" si="138"/>
        <v/>
      </c>
      <c r="O611" s="20"/>
      <c r="Q611" s="39" t="str">
        <f t="shared" si="142"/>
        <v/>
      </c>
      <c r="R611" s="29" t="str">
        <f t="shared" si="143"/>
        <v/>
      </c>
      <c r="S611" s="36" t="str">
        <f t="shared" si="144"/>
        <v/>
      </c>
      <c r="T611" s="26" t="str">
        <f t="shared" si="145"/>
        <v/>
      </c>
      <c r="U611" s="39" t="str">
        <f ca="1">IF($G611="", "", COUNTIF($G$11:$G$1010, "&lt;"&amp;$G611)+1+COUNTIF($G$11:$G611, $G611)-1)</f>
        <v/>
      </c>
      <c r="X611" s="39" t="str">
        <f t="shared" ca="1" si="139"/>
        <v/>
      </c>
      <c r="Z611" s="29" t="str">
        <f>IF($R611="", "", DATE(YEAR(Calendar!$BA$5), MONTH($D611), DAY($D611)))</f>
        <v/>
      </c>
      <c r="AA611" s="36" t="str">
        <f t="shared" si="146"/>
        <v/>
      </c>
      <c r="AC611" s="39" t="str">
        <f>IF($Z611="", "", IF(COUNTIF($Z$11:$Z611, $Z611)&gt;5, "X", COUNTIF($Z$11:$Z611, $Z611)))</f>
        <v/>
      </c>
      <c r="AD611" s="39" t="str">
        <f t="shared" si="147"/>
        <v/>
      </c>
      <c r="AF611" s="29" t="str">
        <f t="shared" si="148"/>
        <v/>
      </c>
      <c r="AJ611" s="39" t="str">
        <f t="shared" si="149"/>
        <v/>
      </c>
    </row>
    <row r="612" spans="1:36" x14ac:dyDescent="0.25">
      <c r="A612" s="20"/>
      <c r="B612" s="251"/>
      <c r="C612" s="252"/>
      <c r="D612" s="253"/>
      <c r="E612" s="254"/>
      <c r="F612" s="20"/>
      <c r="G612" s="32" t="str">
        <f t="shared" ca="1" si="140"/>
        <v/>
      </c>
      <c r="H612" s="18" t="str">
        <f t="shared" si="141"/>
        <v/>
      </c>
      <c r="I612" s="20"/>
      <c r="J612" s="12">
        <v>609</v>
      </c>
      <c r="K612" s="15" t="str">
        <f t="shared" ca="1" si="135"/>
        <v/>
      </c>
      <c r="L612" s="90" t="str">
        <f t="shared" ca="1" si="136"/>
        <v/>
      </c>
      <c r="M612" s="43" t="str">
        <f t="shared" ca="1" si="137"/>
        <v/>
      </c>
      <c r="N612" s="18" t="str">
        <f t="shared" ca="1" si="138"/>
        <v/>
      </c>
      <c r="O612" s="20"/>
      <c r="Q612" s="39" t="str">
        <f t="shared" si="142"/>
        <v/>
      </c>
      <c r="R612" s="29" t="str">
        <f t="shared" si="143"/>
        <v/>
      </c>
      <c r="S612" s="36" t="str">
        <f t="shared" si="144"/>
        <v/>
      </c>
      <c r="T612" s="26" t="str">
        <f t="shared" si="145"/>
        <v/>
      </c>
      <c r="U612" s="39" t="str">
        <f ca="1">IF($G612="", "", COUNTIF($G$11:$G$1010, "&lt;"&amp;$G612)+1+COUNTIF($G$11:$G612, $G612)-1)</f>
        <v/>
      </c>
      <c r="X612" s="39" t="str">
        <f t="shared" ca="1" si="139"/>
        <v/>
      </c>
      <c r="Z612" s="29" t="str">
        <f>IF($R612="", "", DATE(YEAR(Calendar!$BA$5), MONTH($D612), DAY($D612)))</f>
        <v/>
      </c>
      <c r="AA612" s="36" t="str">
        <f t="shared" si="146"/>
        <v/>
      </c>
      <c r="AC612" s="39" t="str">
        <f>IF($Z612="", "", IF(COUNTIF($Z$11:$Z612, $Z612)&gt;5, "X", COUNTIF($Z$11:$Z612, $Z612)))</f>
        <v/>
      </c>
      <c r="AD612" s="39" t="str">
        <f t="shared" si="147"/>
        <v/>
      </c>
      <c r="AF612" s="29" t="str">
        <f t="shared" si="148"/>
        <v/>
      </c>
      <c r="AJ612" s="39" t="str">
        <f t="shared" si="149"/>
        <v/>
      </c>
    </row>
    <row r="613" spans="1:36" x14ac:dyDescent="0.25">
      <c r="A613" s="20"/>
      <c r="B613" s="251"/>
      <c r="C613" s="252"/>
      <c r="D613" s="253"/>
      <c r="E613" s="254"/>
      <c r="F613" s="20"/>
      <c r="G613" s="32" t="str">
        <f t="shared" ca="1" si="140"/>
        <v/>
      </c>
      <c r="H613" s="18" t="str">
        <f t="shared" si="141"/>
        <v/>
      </c>
      <c r="I613" s="20"/>
      <c r="J613" s="12">
        <v>610</v>
      </c>
      <c r="K613" s="15" t="str">
        <f t="shared" ca="1" si="135"/>
        <v/>
      </c>
      <c r="L613" s="90" t="str">
        <f t="shared" ca="1" si="136"/>
        <v/>
      </c>
      <c r="M613" s="43" t="str">
        <f t="shared" ca="1" si="137"/>
        <v/>
      </c>
      <c r="N613" s="18" t="str">
        <f t="shared" ca="1" si="138"/>
        <v/>
      </c>
      <c r="O613" s="20"/>
      <c r="Q613" s="39" t="str">
        <f t="shared" si="142"/>
        <v/>
      </c>
      <c r="R613" s="29" t="str">
        <f t="shared" si="143"/>
        <v/>
      </c>
      <c r="S613" s="36" t="str">
        <f t="shared" si="144"/>
        <v/>
      </c>
      <c r="T613" s="26" t="str">
        <f t="shared" si="145"/>
        <v/>
      </c>
      <c r="U613" s="39" t="str">
        <f ca="1">IF($G613="", "", COUNTIF($G$11:$G$1010, "&lt;"&amp;$G613)+1+COUNTIF($G$11:$G613, $G613)-1)</f>
        <v/>
      </c>
      <c r="X613" s="39" t="str">
        <f t="shared" ca="1" si="139"/>
        <v/>
      </c>
      <c r="Z613" s="29" t="str">
        <f>IF($R613="", "", DATE(YEAR(Calendar!$BA$5), MONTH($D613), DAY($D613)))</f>
        <v/>
      </c>
      <c r="AA613" s="36" t="str">
        <f t="shared" si="146"/>
        <v/>
      </c>
      <c r="AC613" s="39" t="str">
        <f>IF($Z613="", "", IF(COUNTIF($Z$11:$Z613, $Z613)&gt;5, "X", COUNTIF($Z$11:$Z613, $Z613)))</f>
        <v/>
      </c>
      <c r="AD613" s="39" t="str">
        <f t="shared" si="147"/>
        <v/>
      </c>
      <c r="AF613" s="29" t="str">
        <f t="shared" si="148"/>
        <v/>
      </c>
      <c r="AJ613" s="39" t="str">
        <f t="shared" si="149"/>
        <v/>
      </c>
    </row>
    <row r="614" spans="1:36" x14ac:dyDescent="0.25">
      <c r="A614" s="20"/>
      <c r="B614" s="251"/>
      <c r="C614" s="252"/>
      <c r="D614" s="253"/>
      <c r="E614" s="254"/>
      <c r="F614" s="20"/>
      <c r="G614" s="32" t="str">
        <f t="shared" ca="1" si="140"/>
        <v/>
      </c>
      <c r="H614" s="18" t="str">
        <f t="shared" si="141"/>
        <v/>
      </c>
      <c r="I614" s="20"/>
      <c r="J614" s="12">
        <v>611</v>
      </c>
      <c r="K614" s="15" t="str">
        <f t="shared" ca="1" si="135"/>
        <v/>
      </c>
      <c r="L614" s="90" t="str">
        <f t="shared" ca="1" si="136"/>
        <v/>
      </c>
      <c r="M614" s="43" t="str">
        <f t="shared" ca="1" si="137"/>
        <v/>
      </c>
      <c r="N614" s="18" t="str">
        <f t="shared" ca="1" si="138"/>
        <v/>
      </c>
      <c r="O614" s="20"/>
      <c r="Q614" s="39" t="str">
        <f t="shared" si="142"/>
        <v/>
      </c>
      <c r="R614" s="29" t="str">
        <f t="shared" si="143"/>
        <v/>
      </c>
      <c r="S614" s="36" t="str">
        <f t="shared" si="144"/>
        <v/>
      </c>
      <c r="T614" s="26" t="str">
        <f t="shared" si="145"/>
        <v/>
      </c>
      <c r="U614" s="39" t="str">
        <f ca="1">IF($G614="", "", COUNTIF($G$11:$G$1010, "&lt;"&amp;$G614)+1+COUNTIF($G$11:$G614, $G614)-1)</f>
        <v/>
      </c>
      <c r="X614" s="39" t="str">
        <f t="shared" ca="1" si="139"/>
        <v/>
      </c>
      <c r="Z614" s="29" t="str">
        <f>IF($R614="", "", DATE(YEAR(Calendar!$BA$5), MONTH($D614), DAY($D614)))</f>
        <v/>
      </c>
      <c r="AA614" s="36" t="str">
        <f t="shared" si="146"/>
        <v/>
      </c>
      <c r="AC614" s="39" t="str">
        <f>IF($Z614="", "", IF(COUNTIF($Z$11:$Z614, $Z614)&gt;5, "X", COUNTIF($Z$11:$Z614, $Z614)))</f>
        <v/>
      </c>
      <c r="AD614" s="39" t="str">
        <f t="shared" si="147"/>
        <v/>
      </c>
      <c r="AF614" s="29" t="str">
        <f t="shared" si="148"/>
        <v/>
      </c>
      <c r="AJ614" s="39" t="str">
        <f t="shared" si="149"/>
        <v/>
      </c>
    </row>
    <row r="615" spans="1:36" x14ac:dyDescent="0.25">
      <c r="A615" s="20"/>
      <c r="B615" s="251"/>
      <c r="C615" s="252"/>
      <c r="D615" s="253"/>
      <c r="E615" s="254"/>
      <c r="F615" s="20"/>
      <c r="G615" s="32" t="str">
        <f t="shared" ca="1" si="140"/>
        <v/>
      </c>
      <c r="H615" s="18" t="str">
        <f t="shared" si="141"/>
        <v/>
      </c>
      <c r="I615" s="20"/>
      <c r="J615" s="12">
        <v>612</v>
      </c>
      <c r="K615" s="15" t="str">
        <f t="shared" ca="1" si="135"/>
        <v/>
      </c>
      <c r="L615" s="90" t="str">
        <f t="shared" ca="1" si="136"/>
        <v/>
      </c>
      <c r="M615" s="43" t="str">
        <f t="shared" ca="1" si="137"/>
        <v/>
      </c>
      <c r="N615" s="18" t="str">
        <f t="shared" ca="1" si="138"/>
        <v/>
      </c>
      <c r="O615" s="20"/>
      <c r="Q615" s="39" t="str">
        <f t="shared" si="142"/>
        <v/>
      </c>
      <c r="R615" s="29" t="str">
        <f t="shared" si="143"/>
        <v/>
      </c>
      <c r="S615" s="36" t="str">
        <f t="shared" si="144"/>
        <v/>
      </c>
      <c r="T615" s="26" t="str">
        <f t="shared" si="145"/>
        <v/>
      </c>
      <c r="U615" s="39" t="str">
        <f ca="1">IF($G615="", "", COUNTIF($G$11:$G$1010, "&lt;"&amp;$G615)+1+COUNTIF($G$11:$G615, $G615)-1)</f>
        <v/>
      </c>
      <c r="X615" s="39" t="str">
        <f t="shared" ca="1" si="139"/>
        <v/>
      </c>
      <c r="Z615" s="29" t="str">
        <f>IF($R615="", "", DATE(YEAR(Calendar!$BA$5), MONTH($D615), DAY($D615)))</f>
        <v/>
      </c>
      <c r="AA615" s="36" t="str">
        <f t="shared" si="146"/>
        <v/>
      </c>
      <c r="AC615" s="39" t="str">
        <f>IF($Z615="", "", IF(COUNTIF($Z$11:$Z615, $Z615)&gt;5, "X", COUNTIF($Z$11:$Z615, $Z615)))</f>
        <v/>
      </c>
      <c r="AD615" s="39" t="str">
        <f t="shared" si="147"/>
        <v/>
      </c>
      <c r="AF615" s="29" t="str">
        <f t="shared" si="148"/>
        <v/>
      </c>
      <c r="AJ615" s="39" t="str">
        <f t="shared" si="149"/>
        <v/>
      </c>
    </row>
    <row r="616" spans="1:36" x14ac:dyDescent="0.25">
      <c r="A616" s="20"/>
      <c r="B616" s="251"/>
      <c r="C616" s="252"/>
      <c r="D616" s="253"/>
      <c r="E616" s="254"/>
      <c r="F616" s="20"/>
      <c r="G616" s="32" t="str">
        <f t="shared" ca="1" si="140"/>
        <v/>
      </c>
      <c r="H616" s="18" t="str">
        <f t="shared" si="141"/>
        <v/>
      </c>
      <c r="I616" s="20"/>
      <c r="J616" s="12">
        <v>613</v>
      </c>
      <c r="K616" s="15" t="str">
        <f t="shared" ca="1" si="135"/>
        <v/>
      </c>
      <c r="L616" s="90" t="str">
        <f t="shared" ca="1" si="136"/>
        <v/>
      </c>
      <c r="M616" s="43" t="str">
        <f t="shared" ca="1" si="137"/>
        <v/>
      </c>
      <c r="N616" s="18" t="str">
        <f t="shared" ca="1" si="138"/>
        <v/>
      </c>
      <c r="O616" s="20"/>
      <c r="Q616" s="39" t="str">
        <f t="shared" si="142"/>
        <v/>
      </c>
      <c r="R616" s="29" t="str">
        <f t="shared" si="143"/>
        <v/>
      </c>
      <c r="S616" s="36" t="str">
        <f t="shared" si="144"/>
        <v/>
      </c>
      <c r="T616" s="26" t="str">
        <f t="shared" si="145"/>
        <v/>
      </c>
      <c r="U616" s="39" t="str">
        <f ca="1">IF($G616="", "", COUNTIF($G$11:$G$1010, "&lt;"&amp;$G616)+1+COUNTIF($G$11:$G616, $G616)-1)</f>
        <v/>
      </c>
      <c r="X616" s="39" t="str">
        <f t="shared" ca="1" si="139"/>
        <v/>
      </c>
      <c r="Z616" s="29" t="str">
        <f>IF($R616="", "", DATE(YEAR(Calendar!$BA$5), MONTH($D616), DAY($D616)))</f>
        <v/>
      </c>
      <c r="AA616" s="36" t="str">
        <f t="shared" si="146"/>
        <v/>
      </c>
      <c r="AC616" s="39" t="str">
        <f>IF($Z616="", "", IF(COUNTIF($Z$11:$Z616, $Z616)&gt;5, "X", COUNTIF($Z$11:$Z616, $Z616)))</f>
        <v/>
      </c>
      <c r="AD616" s="39" t="str">
        <f t="shared" si="147"/>
        <v/>
      </c>
      <c r="AF616" s="29" t="str">
        <f t="shared" si="148"/>
        <v/>
      </c>
      <c r="AJ616" s="39" t="str">
        <f t="shared" si="149"/>
        <v/>
      </c>
    </row>
    <row r="617" spans="1:36" x14ac:dyDescent="0.25">
      <c r="A617" s="20"/>
      <c r="B617" s="251"/>
      <c r="C617" s="252"/>
      <c r="D617" s="253"/>
      <c r="E617" s="254"/>
      <c r="F617" s="20"/>
      <c r="G617" s="32" t="str">
        <f t="shared" ca="1" si="140"/>
        <v/>
      </c>
      <c r="H617" s="18" t="str">
        <f t="shared" si="141"/>
        <v/>
      </c>
      <c r="I617" s="20"/>
      <c r="J617" s="12">
        <v>614</v>
      </c>
      <c r="K617" s="15" t="str">
        <f t="shared" ca="1" si="135"/>
        <v/>
      </c>
      <c r="L617" s="90" t="str">
        <f t="shared" ca="1" si="136"/>
        <v/>
      </c>
      <c r="M617" s="43" t="str">
        <f t="shared" ca="1" si="137"/>
        <v/>
      </c>
      <c r="N617" s="18" t="str">
        <f t="shared" ca="1" si="138"/>
        <v/>
      </c>
      <c r="O617" s="20"/>
      <c r="Q617" s="39" t="str">
        <f t="shared" si="142"/>
        <v/>
      </c>
      <c r="R617" s="29" t="str">
        <f t="shared" si="143"/>
        <v/>
      </c>
      <c r="S617" s="36" t="str">
        <f t="shared" si="144"/>
        <v/>
      </c>
      <c r="T617" s="26" t="str">
        <f t="shared" si="145"/>
        <v/>
      </c>
      <c r="U617" s="39" t="str">
        <f ca="1">IF($G617="", "", COUNTIF($G$11:$G$1010, "&lt;"&amp;$G617)+1+COUNTIF($G$11:$G617, $G617)-1)</f>
        <v/>
      </c>
      <c r="X617" s="39" t="str">
        <f t="shared" ca="1" si="139"/>
        <v/>
      </c>
      <c r="Z617" s="29" t="str">
        <f>IF($R617="", "", DATE(YEAR(Calendar!$BA$5), MONTH($D617), DAY($D617)))</f>
        <v/>
      </c>
      <c r="AA617" s="36" t="str">
        <f t="shared" si="146"/>
        <v/>
      </c>
      <c r="AC617" s="39" t="str">
        <f>IF($Z617="", "", IF(COUNTIF($Z$11:$Z617, $Z617)&gt;5, "X", COUNTIF($Z$11:$Z617, $Z617)))</f>
        <v/>
      </c>
      <c r="AD617" s="39" t="str">
        <f t="shared" si="147"/>
        <v/>
      </c>
      <c r="AF617" s="29" t="str">
        <f t="shared" si="148"/>
        <v/>
      </c>
      <c r="AJ617" s="39" t="str">
        <f t="shared" si="149"/>
        <v/>
      </c>
    </row>
    <row r="618" spans="1:36" x14ac:dyDescent="0.25">
      <c r="A618" s="20"/>
      <c r="B618" s="251"/>
      <c r="C618" s="252"/>
      <c r="D618" s="253"/>
      <c r="E618" s="254"/>
      <c r="F618" s="20"/>
      <c r="G618" s="32" t="str">
        <f t="shared" ca="1" si="140"/>
        <v/>
      </c>
      <c r="H618" s="18" t="str">
        <f t="shared" si="141"/>
        <v/>
      </c>
      <c r="I618" s="20"/>
      <c r="J618" s="12">
        <v>615</v>
      </c>
      <c r="K618" s="15" t="str">
        <f t="shared" ca="1" si="135"/>
        <v/>
      </c>
      <c r="L618" s="90" t="str">
        <f t="shared" ca="1" si="136"/>
        <v/>
      </c>
      <c r="M618" s="43" t="str">
        <f t="shared" ca="1" si="137"/>
        <v/>
      </c>
      <c r="N618" s="18" t="str">
        <f t="shared" ca="1" si="138"/>
        <v/>
      </c>
      <c r="O618" s="20"/>
      <c r="Q618" s="39" t="str">
        <f t="shared" si="142"/>
        <v/>
      </c>
      <c r="R618" s="29" t="str">
        <f t="shared" si="143"/>
        <v/>
      </c>
      <c r="S618" s="36" t="str">
        <f t="shared" si="144"/>
        <v/>
      </c>
      <c r="T618" s="26" t="str">
        <f t="shared" si="145"/>
        <v/>
      </c>
      <c r="U618" s="39" t="str">
        <f ca="1">IF($G618="", "", COUNTIF($G$11:$G$1010, "&lt;"&amp;$G618)+1+COUNTIF($G$11:$G618, $G618)-1)</f>
        <v/>
      </c>
      <c r="X618" s="39" t="str">
        <f t="shared" ca="1" si="139"/>
        <v/>
      </c>
      <c r="Z618" s="29" t="str">
        <f>IF($R618="", "", DATE(YEAR(Calendar!$BA$5), MONTH($D618), DAY($D618)))</f>
        <v/>
      </c>
      <c r="AA618" s="36" t="str">
        <f t="shared" si="146"/>
        <v/>
      </c>
      <c r="AC618" s="39" t="str">
        <f>IF($Z618="", "", IF(COUNTIF($Z$11:$Z618, $Z618)&gt;5, "X", COUNTIF($Z$11:$Z618, $Z618)))</f>
        <v/>
      </c>
      <c r="AD618" s="39" t="str">
        <f t="shared" si="147"/>
        <v/>
      </c>
      <c r="AF618" s="29" t="str">
        <f t="shared" si="148"/>
        <v/>
      </c>
      <c r="AJ618" s="39" t="str">
        <f t="shared" si="149"/>
        <v/>
      </c>
    </row>
    <row r="619" spans="1:36" x14ac:dyDescent="0.25">
      <c r="A619" s="20"/>
      <c r="B619" s="251"/>
      <c r="C619" s="252"/>
      <c r="D619" s="253"/>
      <c r="E619" s="254"/>
      <c r="F619" s="20"/>
      <c r="G619" s="32" t="str">
        <f t="shared" ca="1" si="140"/>
        <v/>
      </c>
      <c r="H619" s="18" t="str">
        <f t="shared" si="141"/>
        <v/>
      </c>
      <c r="I619" s="20"/>
      <c r="J619" s="12">
        <v>616</v>
      </c>
      <c r="K619" s="15" t="str">
        <f t="shared" ca="1" si="135"/>
        <v/>
      </c>
      <c r="L619" s="90" t="str">
        <f t="shared" ca="1" si="136"/>
        <v/>
      </c>
      <c r="M619" s="43" t="str">
        <f t="shared" ca="1" si="137"/>
        <v/>
      </c>
      <c r="N619" s="18" t="str">
        <f t="shared" ca="1" si="138"/>
        <v/>
      </c>
      <c r="O619" s="20"/>
      <c r="Q619" s="39" t="str">
        <f t="shared" si="142"/>
        <v/>
      </c>
      <c r="R619" s="29" t="str">
        <f t="shared" si="143"/>
        <v/>
      </c>
      <c r="S619" s="36" t="str">
        <f t="shared" si="144"/>
        <v/>
      </c>
      <c r="T619" s="26" t="str">
        <f t="shared" si="145"/>
        <v/>
      </c>
      <c r="U619" s="39" t="str">
        <f ca="1">IF($G619="", "", COUNTIF($G$11:$G$1010, "&lt;"&amp;$G619)+1+COUNTIF($G$11:$G619, $G619)-1)</f>
        <v/>
      </c>
      <c r="X619" s="39" t="str">
        <f t="shared" ca="1" si="139"/>
        <v/>
      </c>
      <c r="Z619" s="29" t="str">
        <f>IF($R619="", "", DATE(YEAR(Calendar!$BA$5), MONTH($D619), DAY($D619)))</f>
        <v/>
      </c>
      <c r="AA619" s="36" t="str">
        <f t="shared" si="146"/>
        <v/>
      </c>
      <c r="AC619" s="39" t="str">
        <f>IF($Z619="", "", IF(COUNTIF($Z$11:$Z619, $Z619)&gt;5, "X", COUNTIF($Z$11:$Z619, $Z619)))</f>
        <v/>
      </c>
      <c r="AD619" s="39" t="str">
        <f t="shared" si="147"/>
        <v/>
      </c>
      <c r="AF619" s="29" t="str">
        <f t="shared" si="148"/>
        <v/>
      </c>
      <c r="AJ619" s="39" t="str">
        <f t="shared" si="149"/>
        <v/>
      </c>
    </row>
    <row r="620" spans="1:36" x14ac:dyDescent="0.25">
      <c r="A620" s="20"/>
      <c r="B620" s="251"/>
      <c r="C620" s="252"/>
      <c r="D620" s="253"/>
      <c r="E620" s="254"/>
      <c r="F620" s="20"/>
      <c r="G620" s="32" t="str">
        <f t="shared" ca="1" si="140"/>
        <v/>
      </c>
      <c r="H620" s="18" t="str">
        <f t="shared" si="141"/>
        <v/>
      </c>
      <c r="I620" s="20"/>
      <c r="J620" s="12">
        <v>617</v>
      </c>
      <c r="K620" s="15" t="str">
        <f t="shared" ca="1" si="135"/>
        <v/>
      </c>
      <c r="L620" s="90" t="str">
        <f t="shared" ca="1" si="136"/>
        <v/>
      </c>
      <c r="M620" s="43" t="str">
        <f t="shared" ca="1" si="137"/>
        <v/>
      </c>
      <c r="N620" s="18" t="str">
        <f t="shared" ca="1" si="138"/>
        <v/>
      </c>
      <c r="O620" s="20"/>
      <c r="Q620" s="39" t="str">
        <f t="shared" si="142"/>
        <v/>
      </c>
      <c r="R620" s="29" t="str">
        <f t="shared" si="143"/>
        <v/>
      </c>
      <c r="S620" s="36" t="str">
        <f t="shared" si="144"/>
        <v/>
      </c>
      <c r="T620" s="26" t="str">
        <f t="shared" si="145"/>
        <v/>
      </c>
      <c r="U620" s="39" t="str">
        <f ca="1">IF($G620="", "", COUNTIF($G$11:$G$1010, "&lt;"&amp;$G620)+1+COUNTIF($G$11:$G620, $G620)-1)</f>
        <v/>
      </c>
      <c r="X620" s="39" t="str">
        <f t="shared" ca="1" si="139"/>
        <v/>
      </c>
      <c r="Z620" s="29" t="str">
        <f>IF($R620="", "", DATE(YEAR(Calendar!$BA$5), MONTH($D620), DAY($D620)))</f>
        <v/>
      </c>
      <c r="AA620" s="36" t="str">
        <f t="shared" si="146"/>
        <v/>
      </c>
      <c r="AC620" s="39" t="str">
        <f>IF($Z620="", "", IF(COUNTIF($Z$11:$Z620, $Z620)&gt;5, "X", COUNTIF($Z$11:$Z620, $Z620)))</f>
        <v/>
      </c>
      <c r="AD620" s="39" t="str">
        <f t="shared" si="147"/>
        <v/>
      </c>
      <c r="AF620" s="29" t="str">
        <f t="shared" si="148"/>
        <v/>
      </c>
      <c r="AJ620" s="39" t="str">
        <f t="shared" si="149"/>
        <v/>
      </c>
    </row>
    <row r="621" spans="1:36" x14ac:dyDescent="0.25">
      <c r="A621" s="20"/>
      <c r="B621" s="251"/>
      <c r="C621" s="252"/>
      <c r="D621" s="253"/>
      <c r="E621" s="254"/>
      <c r="F621" s="20"/>
      <c r="G621" s="32" t="str">
        <f t="shared" ca="1" si="140"/>
        <v/>
      </c>
      <c r="H621" s="18" t="str">
        <f t="shared" si="141"/>
        <v/>
      </c>
      <c r="I621" s="20"/>
      <c r="J621" s="12">
        <v>618</v>
      </c>
      <c r="K621" s="15" t="str">
        <f t="shared" ca="1" si="135"/>
        <v/>
      </c>
      <c r="L621" s="90" t="str">
        <f t="shared" ca="1" si="136"/>
        <v/>
      </c>
      <c r="M621" s="43" t="str">
        <f t="shared" ca="1" si="137"/>
        <v/>
      </c>
      <c r="N621" s="18" t="str">
        <f t="shared" ca="1" si="138"/>
        <v/>
      </c>
      <c r="O621" s="20"/>
      <c r="Q621" s="39" t="str">
        <f t="shared" si="142"/>
        <v/>
      </c>
      <c r="R621" s="29" t="str">
        <f t="shared" si="143"/>
        <v/>
      </c>
      <c r="S621" s="36" t="str">
        <f t="shared" si="144"/>
        <v/>
      </c>
      <c r="T621" s="26" t="str">
        <f t="shared" si="145"/>
        <v/>
      </c>
      <c r="U621" s="39" t="str">
        <f ca="1">IF($G621="", "", COUNTIF($G$11:$G$1010, "&lt;"&amp;$G621)+1+COUNTIF($G$11:$G621, $G621)-1)</f>
        <v/>
      </c>
      <c r="X621" s="39" t="str">
        <f t="shared" ca="1" si="139"/>
        <v/>
      </c>
      <c r="Z621" s="29" t="str">
        <f>IF($R621="", "", DATE(YEAR(Calendar!$BA$5), MONTH($D621), DAY($D621)))</f>
        <v/>
      </c>
      <c r="AA621" s="36" t="str">
        <f t="shared" si="146"/>
        <v/>
      </c>
      <c r="AC621" s="39" t="str">
        <f>IF($Z621="", "", IF(COUNTIF($Z$11:$Z621, $Z621)&gt;5, "X", COUNTIF($Z$11:$Z621, $Z621)))</f>
        <v/>
      </c>
      <c r="AD621" s="39" t="str">
        <f t="shared" si="147"/>
        <v/>
      </c>
      <c r="AF621" s="29" t="str">
        <f t="shared" si="148"/>
        <v/>
      </c>
      <c r="AJ621" s="39" t="str">
        <f t="shared" si="149"/>
        <v/>
      </c>
    </row>
    <row r="622" spans="1:36" x14ac:dyDescent="0.25">
      <c r="A622" s="20"/>
      <c r="B622" s="251"/>
      <c r="C622" s="252"/>
      <c r="D622" s="253"/>
      <c r="E622" s="254"/>
      <c r="F622" s="20"/>
      <c r="G622" s="32" t="str">
        <f t="shared" ca="1" si="140"/>
        <v/>
      </c>
      <c r="H622" s="18" t="str">
        <f t="shared" si="141"/>
        <v/>
      </c>
      <c r="I622" s="20"/>
      <c r="J622" s="12">
        <v>619</v>
      </c>
      <c r="K622" s="15" t="str">
        <f t="shared" ca="1" si="135"/>
        <v/>
      </c>
      <c r="L622" s="90" t="str">
        <f t="shared" ca="1" si="136"/>
        <v/>
      </c>
      <c r="M622" s="43" t="str">
        <f t="shared" ca="1" si="137"/>
        <v/>
      </c>
      <c r="N622" s="18" t="str">
        <f t="shared" ca="1" si="138"/>
        <v/>
      </c>
      <c r="O622" s="20"/>
      <c r="Q622" s="39" t="str">
        <f t="shared" si="142"/>
        <v/>
      </c>
      <c r="R622" s="29" t="str">
        <f t="shared" si="143"/>
        <v/>
      </c>
      <c r="S622" s="36" t="str">
        <f t="shared" si="144"/>
        <v/>
      </c>
      <c r="T622" s="26" t="str">
        <f t="shared" si="145"/>
        <v/>
      </c>
      <c r="U622" s="39" t="str">
        <f ca="1">IF($G622="", "", COUNTIF($G$11:$G$1010, "&lt;"&amp;$G622)+1+COUNTIF($G$11:$G622, $G622)-1)</f>
        <v/>
      </c>
      <c r="X622" s="39" t="str">
        <f t="shared" ca="1" si="139"/>
        <v/>
      </c>
      <c r="Z622" s="29" t="str">
        <f>IF($R622="", "", DATE(YEAR(Calendar!$BA$5), MONTH($D622), DAY($D622)))</f>
        <v/>
      </c>
      <c r="AA622" s="36" t="str">
        <f t="shared" si="146"/>
        <v/>
      </c>
      <c r="AC622" s="39" t="str">
        <f>IF($Z622="", "", IF(COUNTIF($Z$11:$Z622, $Z622)&gt;5, "X", COUNTIF($Z$11:$Z622, $Z622)))</f>
        <v/>
      </c>
      <c r="AD622" s="39" t="str">
        <f t="shared" si="147"/>
        <v/>
      </c>
      <c r="AF622" s="29" t="str">
        <f t="shared" si="148"/>
        <v/>
      </c>
      <c r="AJ622" s="39" t="str">
        <f t="shared" si="149"/>
        <v/>
      </c>
    </row>
    <row r="623" spans="1:36" x14ac:dyDescent="0.25">
      <c r="A623" s="20"/>
      <c r="B623" s="251"/>
      <c r="C623" s="252"/>
      <c r="D623" s="253"/>
      <c r="E623" s="254"/>
      <c r="F623" s="20"/>
      <c r="G623" s="32" t="str">
        <f t="shared" ca="1" si="140"/>
        <v/>
      </c>
      <c r="H623" s="18" t="str">
        <f t="shared" si="141"/>
        <v/>
      </c>
      <c r="I623" s="20"/>
      <c r="J623" s="12">
        <v>620</v>
      </c>
      <c r="K623" s="15" t="str">
        <f t="shared" ca="1" si="135"/>
        <v/>
      </c>
      <c r="L623" s="90" t="str">
        <f t="shared" ca="1" si="136"/>
        <v/>
      </c>
      <c r="M623" s="43" t="str">
        <f t="shared" ca="1" si="137"/>
        <v/>
      </c>
      <c r="N623" s="18" t="str">
        <f t="shared" ca="1" si="138"/>
        <v/>
      </c>
      <c r="O623" s="20"/>
      <c r="Q623" s="39" t="str">
        <f t="shared" si="142"/>
        <v/>
      </c>
      <c r="R623" s="29" t="str">
        <f t="shared" si="143"/>
        <v/>
      </c>
      <c r="S623" s="36" t="str">
        <f t="shared" si="144"/>
        <v/>
      </c>
      <c r="T623" s="26" t="str">
        <f t="shared" si="145"/>
        <v/>
      </c>
      <c r="U623" s="39" t="str">
        <f ca="1">IF($G623="", "", COUNTIF($G$11:$G$1010, "&lt;"&amp;$G623)+1+COUNTIF($G$11:$G623, $G623)-1)</f>
        <v/>
      </c>
      <c r="X623" s="39" t="str">
        <f t="shared" ca="1" si="139"/>
        <v/>
      </c>
      <c r="Z623" s="29" t="str">
        <f>IF($R623="", "", DATE(YEAR(Calendar!$BA$5), MONTH($D623), DAY($D623)))</f>
        <v/>
      </c>
      <c r="AA623" s="36" t="str">
        <f t="shared" si="146"/>
        <v/>
      </c>
      <c r="AC623" s="39" t="str">
        <f>IF($Z623="", "", IF(COUNTIF($Z$11:$Z623, $Z623)&gt;5, "X", COUNTIF($Z$11:$Z623, $Z623)))</f>
        <v/>
      </c>
      <c r="AD623" s="39" t="str">
        <f t="shared" si="147"/>
        <v/>
      </c>
      <c r="AF623" s="29" t="str">
        <f t="shared" si="148"/>
        <v/>
      </c>
      <c r="AJ623" s="39" t="str">
        <f t="shared" si="149"/>
        <v/>
      </c>
    </row>
    <row r="624" spans="1:36" x14ac:dyDescent="0.25">
      <c r="A624" s="20"/>
      <c r="B624" s="251"/>
      <c r="C624" s="252"/>
      <c r="D624" s="253"/>
      <c r="E624" s="254"/>
      <c r="F624" s="20"/>
      <c r="G624" s="32" t="str">
        <f t="shared" ca="1" si="140"/>
        <v/>
      </c>
      <c r="H624" s="18" t="str">
        <f t="shared" si="141"/>
        <v/>
      </c>
      <c r="I624" s="20"/>
      <c r="J624" s="12">
        <v>621</v>
      </c>
      <c r="K624" s="15" t="str">
        <f t="shared" ca="1" si="135"/>
        <v/>
      </c>
      <c r="L624" s="90" t="str">
        <f t="shared" ca="1" si="136"/>
        <v/>
      </c>
      <c r="M624" s="43" t="str">
        <f t="shared" ca="1" si="137"/>
        <v/>
      </c>
      <c r="N624" s="18" t="str">
        <f t="shared" ca="1" si="138"/>
        <v/>
      </c>
      <c r="O624" s="20"/>
      <c r="Q624" s="39" t="str">
        <f t="shared" si="142"/>
        <v/>
      </c>
      <c r="R624" s="29" t="str">
        <f t="shared" si="143"/>
        <v/>
      </c>
      <c r="S624" s="36" t="str">
        <f t="shared" si="144"/>
        <v/>
      </c>
      <c r="T624" s="26" t="str">
        <f t="shared" si="145"/>
        <v/>
      </c>
      <c r="U624" s="39" t="str">
        <f ca="1">IF($G624="", "", COUNTIF($G$11:$G$1010, "&lt;"&amp;$G624)+1+COUNTIF($G$11:$G624, $G624)-1)</f>
        <v/>
      </c>
      <c r="X624" s="39" t="str">
        <f t="shared" ca="1" si="139"/>
        <v/>
      </c>
      <c r="Z624" s="29" t="str">
        <f>IF($R624="", "", DATE(YEAR(Calendar!$BA$5), MONTH($D624), DAY($D624)))</f>
        <v/>
      </c>
      <c r="AA624" s="36" t="str">
        <f t="shared" si="146"/>
        <v/>
      </c>
      <c r="AC624" s="39" t="str">
        <f>IF($Z624="", "", IF(COUNTIF($Z$11:$Z624, $Z624)&gt;5, "X", COUNTIF($Z$11:$Z624, $Z624)))</f>
        <v/>
      </c>
      <c r="AD624" s="39" t="str">
        <f t="shared" si="147"/>
        <v/>
      </c>
      <c r="AF624" s="29" t="str">
        <f t="shared" si="148"/>
        <v/>
      </c>
      <c r="AJ624" s="39" t="str">
        <f t="shared" si="149"/>
        <v/>
      </c>
    </row>
    <row r="625" spans="1:36" x14ac:dyDescent="0.25">
      <c r="A625" s="20"/>
      <c r="B625" s="251"/>
      <c r="C625" s="252"/>
      <c r="D625" s="253"/>
      <c r="E625" s="254"/>
      <c r="F625" s="20"/>
      <c r="G625" s="32" t="str">
        <f t="shared" ca="1" si="140"/>
        <v/>
      </c>
      <c r="H625" s="18" t="str">
        <f t="shared" si="141"/>
        <v/>
      </c>
      <c r="I625" s="20"/>
      <c r="J625" s="12">
        <v>622</v>
      </c>
      <c r="K625" s="15" t="str">
        <f t="shared" ca="1" si="135"/>
        <v/>
      </c>
      <c r="L625" s="90" t="str">
        <f t="shared" ca="1" si="136"/>
        <v/>
      </c>
      <c r="M625" s="43" t="str">
        <f t="shared" ca="1" si="137"/>
        <v/>
      </c>
      <c r="N625" s="18" t="str">
        <f t="shared" ca="1" si="138"/>
        <v/>
      </c>
      <c r="O625" s="20"/>
      <c r="Q625" s="39" t="str">
        <f t="shared" si="142"/>
        <v/>
      </c>
      <c r="R625" s="29" t="str">
        <f t="shared" si="143"/>
        <v/>
      </c>
      <c r="S625" s="36" t="str">
        <f t="shared" si="144"/>
        <v/>
      </c>
      <c r="T625" s="26" t="str">
        <f t="shared" si="145"/>
        <v/>
      </c>
      <c r="U625" s="39" t="str">
        <f ca="1">IF($G625="", "", COUNTIF($G$11:$G$1010, "&lt;"&amp;$G625)+1+COUNTIF($G$11:$G625, $G625)-1)</f>
        <v/>
      </c>
      <c r="X625" s="39" t="str">
        <f t="shared" ca="1" si="139"/>
        <v/>
      </c>
      <c r="Z625" s="29" t="str">
        <f>IF($R625="", "", DATE(YEAR(Calendar!$BA$5), MONTH($D625), DAY($D625)))</f>
        <v/>
      </c>
      <c r="AA625" s="36" t="str">
        <f t="shared" si="146"/>
        <v/>
      </c>
      <c r="AC625" s="39" t="str">
        <f>IF($Z625="", "", IF(COUNTIF($Z$11:$Z625, $Z625)&gt;5, "X", COUNTIF($Z$11:$Z625, $Z625)))</f>
        <v/>
      </c>
      <c r="AD625" s="39" t="str">
        <f t="shared" si="147"/>
        <v/>
      </c>
      <c r="AF625" s="29" t="str">
        <f t="shared" si="148"/>
        <v/>
      </c>
      <c r="AJ625" s="39" t="str">
        <f t="shared" si="149"/>
        <v/>
      </c>
    </row>
    <row r="626" spans="1:36" x14ac:dyDescent="0.25">
      <c r="A626" s="20"/>
      <c r="B626" s="251"/>
      <c r="C626" s="252"/>
      <c r="D626" s="253"/>
      <c r="E626" s="254"/>
      <c r="F626" s="20"/>
      <c r="G626" s="32" t="str">
        <f t="shared" ca="1" si="140"/>
        <v/>
      </c>
      <c r="H626" s="18" t="str">
        <f t="shared" si="141"/>
        <v/>
      </c>
      <c r="I626" s="20"/>
      <c r="J626" s="12">
        <v>623</v>
      </c>
      <c r="K626" s="15" t="str">
        <f t="shared" ca="1" si="135"/>
        <v/>
      </c>
      <c r="L626" s="90" t="str">
        <f t="shared" ca="1" si="136"/>
        <v/>
      </c>
      <c r="M626" s="43" t="str">
        <f t="shared" ca="1" si="137"/>
        <v/>
      </c>
      <c r="N626" s="18" t="str">
        <f t="shared" ca="1" si="138"/>
        <v/>
      </c>
      <c r="O626" s="20"/>
      <c r="Q626" s="39" t="str">
        <f t="shared" si="142"/>
        <v/>
      </c>
      <c r="R626" s="29" t="str">
        <f t="shared" si="143"/>
        <v/>
      </c>
      <c r="S626" s="36" t="str">
        <f t="shared" si="144"/>
        <v/>
      </c>
      <c r="T626" s="26" t="str">
        <f t="shared" si="145"/>
        <v/>
      </c>
      <c r="U626" s="39" t="str">
        <f ca="1">IF($G626="", "", COUNTIF($G$11:$G$1010, "&lt;"&amp;$G626)+1+COUNTIF($G$11:$G626, $G626)-1)</f>
        <v/>
      </c>
      <c r="X626" s="39" t="str">
        <f t="shared" ca="1" si="139"/>
        <v/>
      </c>
      <c r="Z626" s="29" t="str">
        <f>IF($R626="", "", DATE(YEAR(Calendar!$BA$5), MONTH($D626), DAY($D626)))</f>
        <v/>
      </c>
      <c r="AA626" s="36" t="str">
        <f t="shared" si="146"/>
        <v/>
      </c>
      <c r="AC626" s="39" t="str">
        <f>IF($Z626="", "", IF(COUNTIF($Z$11:$Z626, $Z626)&gt;5, "X", COUNTIF($Z$11:$Z626, $Z626)))</f>
        <v/>
      </c>
      <c r="AD626" s="39" t="str">
        <f t="shared" si="147"/>
        <v/>
      </c>
      <c r="AF626" s="29" t="str">
        <f t="shared" si="148"/>
        <v/>
      </c>
      <c r="AJ626" s="39" t="str">
        <f t="shared" si="149"/>
        <v/>
      </c>
    </row>
    <row r="627" spans="1:36" x14ac:dyDescent="0.25">
      <c r="A627" s="20"/>
      <c r="B627" s="251"/>
      <c r="C627" s="252"/>
      <c r="D627" s="253"/>
      <c r="E627" s="254"/>
      <c r="F627" s="20"/>
      <c r="G627" s="32" t="str">
        <f t="shared" ca="1" si="140"/>
        <v/>
      </c>
      <c r="H627" s="18" t="str">
        <f t="shared" si="141"/>
        <v/>
      </c>
      <c r="I627" s="20"/>
      <c r="J627" s="12">
        <v>624</v>
      </c>
      <c r="K627" s="15" t="str">
        <f t="shared" ca="1" si="135"/>
        <v/>
      </c>
      <c r="L627" s="90" t="str">
        <f t="shared" ca="1" si="136"/>
        <v/>
      </c>
      <c r="M627" s="43" t="str">
        <f t="shared" ca="1" si="137"/>
        <v/>
      </c>
      <c r="N627" s="18" t="str">
        <f t="shared" ca="1" si="138"/>
        <v/>
      </c>
      <c r="O627" s="20"/>
      <c r="Q627" s="39" t="str">
        <f t="shared" si="142"/>
        <v/>
      </c>
      <c r="R627" s="29" t="str">
        <f t="shared" si="143"/>
        <v/>
      </c>
      <c r="S627" s="36" t="str">
        <f t="shared" si="144"/>
        <v/>
      </c>
      <c r="T627" s="26" t="str">
        <f t="shared" si="145"/>
        <v/>
      </c>
      <c r="U627" s="39" t="str">
        <f ca="1">IF($G627="", "", COUNTIF($G$11:$G$1010, "&lt;"&amp;$G627)+1+COUNTIF($G$11:$G627, $G627)-1)</f>
        <v/>
      </c>
      <c r="X627" s="39" t="str">
        <f t="shared" ca="1" si="139"/>
        <v/>
      </c>
      <c r="Z627" s="29" t="str">
        <f>IF($R627="", "", DATE(YEAR(Calendar!$BA$5), MONTH($D627), DAY($D627)))</f>
        <v/>
      </c>
      <c r="AA627" s="36" t="str">
        <f t="shared" si="146"/>
        <v/>
      </c>
      <c r="AC627" s="39" t="str">
        <f>IF($Z627="", "", IF(COUNTIF($Z$11:$Z627, $Z627)&gt;5, "X", COUNTIF($Z$11:$Z627, $Z627)))</f>
        <v/>
      </c>
      <c r="AD627" s="39" t="str">
        <f t="shared" si="147"/>
        <v/>
      </c>
      <c r="AF627" s="29" t="str">
        <f t="shared" si="148"/>
        <v/>
      </c>
      <c r="AJ627" s="39" t="str">
        <f t="shared" si="149"/>
        <v/>
      </c>
    </row>
    <row r="628" spans="1:36" x14ac:dyDescent="0.25">
      <c r="A628" s="20"/>
      <c r="B628" s="251"/>
      <c r="C628" s="252"/>
      <c r="D628" s="253"/>
      <c r="E628" s="254"/>
      <c r="F628" s="20"/>
      <c r="G628" s="32" t="str">
        <f t="shared" ca="1" si="140"/>
        <v/>
      </c>
      <c r="H628" s="18" t="str">
        <f t="shared" si="141"/>
        <v/>
      </c>
      <c r="I628" s="20"/>
      <c r="J628" s="12">
        <v>625</v>
      </c>
      <c r="K628" s="15" t="str">
        <f t="shared" ca="1" si="135"/>
        <v/>
      </c>
      <c r="L628" s="90" t="str">
        <f t="shared" ca="1" si="136"/>
        <v/>
      </c>
      <c r="M628" s="43" t="str">
        <f t="shared" ca="1" si="137"/>
        <v/>
      </c>
      <c r="N628" s="18" t="str">
        <f t="shared" ca="1" si="138"/>
        <v/>
      </c>
      <c r="O628" s="20"/>
      <c r="Q628" s="39" t="str">
        <f t="shared" si="142"/>
        <v/>
      </c>
      <c r="R628" s="29" t="str">
        <f t="shared" si="143"/>
        <v/>
      </c>
      <c r="S628" s="36" t="str">
        <f t="shared" si="144"/>
        <v/>
      </c>
      <c r="T628" s="26" t="str">
        <f t="shared" si="145"/>
        <v/>
      </c>
      <c r="U628" s="39" t="str">
        <f ca="1">IF($G628="", "", COUNTIF($G$11:$G$1010, "&lt;"&amp;$G628)+1+COUNTIF($G$11:$G628, $G628)-1)</f>
        <v/>
      </c>
      <c r="X628" s="39" t="str">
        <f t="shared" ca="1" si="139"/>
        <v/>
      </c>
      <c r="Z628" s="29" t="str">
        <f>IF($R628="", "", DATE(YEAR(Calendar!$BA$5), MONTH($D628), DAY($D628)))</f>
        <v/>
      </c>
      <c r="AA628" s="36" t="str">
        <f t="shared" si="146"/>
        <v/>
      </c>
      <c r="AC628" s="39" t="str">
        <f>IF($Z628="", "", IF(COUNTIF($Z$11:$Z628, $Z628)&gt;5, "X", COUNTIF($Z$11:$Z628, $Z628)))</f>
        <v/>
      </c>
      <c r="AD628" s="39" t="str">
        <f t="shared" si="147"/>
        <v/>
      </c>
      <c r="AF628" s="29" t="str">
        <f t="shared" si="148"/>
        <v/>
      </c>
      <c r="AJ628" s="39" t="str">
        <f t="shared" si="149"/>
        <v/>
      </c>
    </row>
    <row r="629" spans="1:36" x14ac:dyDescent="0.25">
      <c r="A629" s="20"/>
      <c r="B629" s="251"/>
      <c r="C629" s="252"/>
      <c r="D629" s="253"/>
      <c r="E629" s="254"/>
      <c r="F629" s="20"/>
      <c r="G629" s="32" t="str">
        <f t="shared" ca="1" si="140"/>
        <v/>
      </c>
      <c r="H629" s="18" t="str">
        <f t="shared" si="141"/>
        <v/>
      </c>
      <c r="I629" s="20"/>
      <c r="J629" s="12">
        <v>626</v>
      </c>
      <c r="K629" s="15" t="str">
        <f t="shared" ca="1" si="135"/>
        <v/>
      </c>
      <c r="L629" s="90" t="str">
        <f t="shared" ca="1" si="136"/>
        <v/>
      </c>
      <c r="M629" s="43" t="str">
        <f t="shared" ca="1" si="137"/>
        <v/>
      </c>
      <c r="N629" s="18" t="str">
        <f t="shared" ca="1" si="138"/>
        <v/>
      </c>
      <c r="O629" s="20"/>
      <c r="Q629" s="39" t="str">
        <f t="shared" si="142"/>
        <v/>
      </c>
      <c r="R629" s="29" t="str">
        <f t="shared" si="143"/>
        <v/>
      </c>
      <c r="S629" s="36" t="str">
        <f t="shared" si="144"/>
        <v/>
      </c>
      <c r="T629" s="26" t="str">
        <f t="shared" si="145"/>
        <v/>
      </c>
      <c r="U629" s="39" t="str">
        <f ca="1">IF($G629="", "", COUNTIF($G$11:$G$1010, "&lt;"&amp;$G629)+1+COUNTIF($G$11:$G629, $G629)-1)</f>
        <v/>
      </c>
      <c r="X629" s="39" t="str">
        <f t="shared" ca="1" si="139"/>
        <v/>
      </c>
      <c r="Z629" s="29" t="str">
        <f>IF($R629="", "", DATE(YEAR(Calendar!$BA$5), MONTH($D629), DAY($D629)))</f>
        <v/>
      </c>
      <c r="AA629" s="36" t="str">
        <f t="shared" si="146"/>
        <v/>
      </c>
      <c r="AC629" s="39" t="str">
        <f>IF($Z629="", "", IF(COUNTIF($Z$11:$Z629, $Z629)&gt;5, "X", COUNTIF($Z$11:$Z629, $Z629)))</f>
        <v/>
      </c>
      <c r="AD629" s="39" t="str">
        <f t="shared" si="147"/>
        <v/>
      </c>
      <c r="AF629" s="29" t="str">
        <f t="shared" si="148"/>
        <v/>
      </c>
      <c r="AJ629" s="39" t="str">
        <f t="shared" si="149"/>
        <v/>
      </c>
    </row>
    <row r="630" spans="1:36" x14ac:dyDescent="0.25">
      <c r="A630" s="20"/>
      <c r="B630" s="251"/>
      <c r="C630" s="252"/>
      <c r="D630" s="253"/>
      <c r="E630" s="254"/>
      <c r="F630" s="20"/>
      <c r="G630" s="32" t="str">
        <f t="shared" ca="1" si="140"/>
        <v/>
      </c>
      <c r="H630" s="18" t="str">
        <f t="shared" si="141"/>
        <v/>
      </c>
      <c r="I630" s="20"/>
      <c r="J630" s="12">
        <v>627</v>
      </c>
      <c r="K630" s="15" t="str">
        <f t="shared" ca="1" si="135"/>
        <v/>
      </c>
      <c r="L630" s="90" t="str">
        <f t="shared" ca="1" si="136"/>
        <v/>
      </c>
      <c r="M630" s="43" t="str">
        <f t="shared" ca="1" si="137"/>
        <v/>
      </c>
      <c r="N630" s="18" t="str">
        <f t="shared" ca="1" si="138"/>
        <v/>
      </c>
      <c r="O630" s="20"/>
      <c r="Q630" s="39" t="str">
        <f t="shared" si="142"/>
        <v/>
      </c>
      <c r="R630" s="29" t="str">
        <f t="shared" si="143"/>
        <v/>
      </c>
      <c r="S630" s="36" t="str">
        <f t="shared" si="144"/>
        <v/>
      </c>
      <c r="T630" s="26" t="str">
        <f t="shared" si="145"/>
        <v/>
      </c>
      <c r="U630" s="39" t="str">
        <f ca="1">IF($G630="", "", COUNTIF($G$11:$G$1010, "&lt;"&amp;$G630)+1+COUNTIF($G$11:$G630, $G630)-1)</f>
        <v/>
      </c>
      <c r="X630" s="39" t="str">
        <f t="shared" ca="1" si="139"/>
        <v/>
      </c>
      <c r="Z630" s="29" t="str">
        <f>IF($R630="", "", DATE(YEAR(Calendar!$BA$5), MONTH($D630), DAY($D630)))</f>
        <v/>
      </c>
      <c r="AA630" s="36" t="str">
        <f t="shared" si="146"/>
        <v/>
      </c>
      <c r="AC630" s="39" t="str">
        <f>IF($Z630="", "", IF(COUNTIF($Z$11:$Z630, $Z630)&gt;5, "X", COUNTIF($Z$11:$Z630, $Z630)))</f>
        <v/>
      </c>
      <c r="AD630" s="39" t="str">
        <f t="shared" si="147"/>
        <v/>
      </c>
      <c r="AF630" s="29" t="str">
        <f t="shared" si="148"/>
        <v/>
      </c>
      <c r="AJ630" s="39" t="str">
        <f t="shared" si="149"/>
        <v/>
      </c>
    </row>
    <row r="631" spans="1:36" x14ac:dyDescent="0.25">
      <c r="A631" s="20"/>
      <c r="B631" s="251"/>
      <c r="C631" s="252"/>
      <c r="D631" s="253"/>
      <c r="E631" s="254"/>
      <c r="F631" s="20"/>
      <c r="G631" s="32" t="str">
        <f t="shared" ca="1" si="140"/>
        <v/>
      </c>
      <c r="H631" s="18" t="str">
        <f t="shared" si="141"/>
        <v/>
      </c>
      <c r="I631" s="20"/>
      <c r="J631" s="12">
        <v>628</v>
      </c>
      <c r="K631" s="15" t="str">
        <f t="shared" ca="1" si="135"/>
        <v/>
      </c>
      <c r="L631" s="90" t="str">
        <f t="shared" ca="1" si="136"/>
        <v/>
      </c>
      <c r="M631" s="43" t="str">
        <f t="shared" ca="1" si="137"/>
        <v/>
      </c>
      <c r="N631" s="18" t="str">
        <f t="shared" ca="1" si="138"/>
        <v/>
      </c>
      <c r="O631" s="20"/>
      <c r="Q631" s="39" t="str">
        <f t="shared" si="142"/>
        <v/>
      </c>
      <c r="R631" s="29" t="str">
        <f t="shared" si="143"/>
        <v/>
      </c>
      <c r="S631" s="36" t="str">
        <f t="shared" si="144"/>
        <v/>
      </c>
      <c r="T631" s="26" t="str">
        <f t="shared" si="145"/>
        <v/>
      </c>
      <c r="U631" s="39" t="str">
        <f ca="1">IF($G631="", "", COUNTIF($G$11:$G$1010, "&lt;"&amp;$G631)+1+COUNTIF($G$11:$G631, $G631)-1)</f>
        <v/>
      </c>
      <c r="X631" s="39" t="str">
        <f t="shared" ca="1" si="139"/>
        <v/>
      </c>
      <c r="Z631" s="29" t="str">
        <f>IF($R631="", "", DATE(YEAR(Calendar!$BA$5), MONTH($D631), DAY($D631)))</f>
        <v/>
      </c>
      <c r="AA631" s="36" t="str">
        <f t="shared" si="146"/>
        <v/>
      </c>
      <c r="AC631" s="39" t="str">
        <f>IF($Z631="", "", IF(COUNTIF($Z$11:$Z631, $Z631)&gt;5, "X", COUNTIF($Z$11:$Z631, $Z631)))</f>
        <v/>
      </c>
      <c r="AD631" s="39" t="str">
        <f t="shared" si="147"/>
        <v/>
      </c>
      <c r="AF631" s="29" t="str">
        <f t="shared" si="148"/>
        <v/>
      </c>
      <c r="AJ631" s="39" t="str">
        <f t="shared" si="149"/>
        <v/>
      </c>
    </row>
    <row r="632" spans="1:36" x14ac:dyDescent="0.25">
      <c r="A632" s="20"/>
      <c r="B632" s="251"/>
      <c r="C632" s="252"/>
      <c r="D632" s="253"/>
      <c r="E632" s="254"/>
      <c r="F632" s="20"/>
      <c r="G632" s="32" t="str">
        <f t="shared" ca="1" si="140"/>
        <v/>
      </c>
      <c r="H632" s="18" t="str">
        <f t="shared" si="141"/>
        <v/>
      </c>
      <c r="I632" s="20"/>
      <c r="J632" s="12">
        <v>629</v>
      </c>
      <c r="K632" s="15" t="str">
        <f t="shared" ca="1" si="135"/>
        <v/>
      </c>
      <c r="L632" s="90" t="str">
        <f t="shared" ca="1" si="136"/>
        <v/>
      </c>
      <c r="M632" s="43" t="str">
        <f t="shared" ca="1" si="137"/>
        <v/>
      </c>
      <c r="N632" s="18" t="str">
        <f t="shared" ca="1" si="138"/>
        <v/>
      </c>
      <c r="O632" s="20"/>
      <c r="Q632" s="39" t="str">
        <f t="shared" si="142"/>
        <v/>
      </c>
      <c r="R632" s="29" t="str">
        <f t="shared" si="143"/>
        <v/>
      </c>
      <c r="S632" s="36" t="str">
        <f t="shared" si="144"/>
        <v/>
      </c>
      <c r="T632" s="26" t="str">
        <f t="shared" si="145"/>
        <v/>
      </c>
      <c r="U632" s="39" t="str">
        <f ca="1">IF($G632="", "", COUNTIF($G$11:$G$1010, "&lt;"&amp;$G632)+1+COUNTIF($G$11:$G632, $G632)-1)</f>
        <v/>
      </c>
      <c r="X632" s="39" t="str">
        <f t="shared" ca="1" si="139"/>
        <v/>
      </c>
      <c r="Z632" s="29" t="str">
        <f>IF($R632="", "", DATE(YEAR(Calendar!$BA$5), MONTH($D632), DAY($D632)))</f>
        <v/>
      </c>
      <c r="AA632" s="36" t="str">
        <f t="shared" si="146"/>
        <v/>
      </c>
      <c r="AC632" s="39" t="str">
        <f>IF($Z632="", "", IF(COUNTIF($Z$11:$Z632, $Z632)&gt;5, "X", COUNTIF($Z$11:$Z632, $Z632)))</f>
        <v/>
      </c>
      <c r="AD632" s="39" t="str">
        <f t="shared" si="147"/>
        <v/>
      </c>
      <c r="AF632" s="29" t="str">
        <f t="shared" si="148"/>
        <v/>
      </c>
      <c r="AJ632" s="39" t="str">
        <f t="shared" si="149"/>
        <v/>
      </c>
    </row>
    <row r="633" spans="1:36" x14ac:dyDescent="0.25">
      <c r="A633" s="20"/>
      <c r="B633" s="251"/>
      <c r="C633" s="252"/>
      <c r="D633" s="253"/>
      <c r="E633" s="254"/>
      <c r="F633" s="20"/>
      <c r="G633" s="32" t="str">
        <f t="shared" ca="1" si="140"/>
        <v/>
      </c>
      <c r="H633" s="18" t="str">
        <f t="shared" si="141"/>
        <v/>
      </c>
      <c r="I633" s="20"/>
      <c r="J633" s="12">
        <v>630</v>
      </c>
      <c r="K633" s="15" t="str">
        <f t="shared" ca="1" si="135"/>
        <v/>
      </c>
      <c r="L633" s="90" t="str">
        <f t="shared" ca="1" si="136"/>
        <v/>
      </c>
      <c r="M633" s="43" t="str">
        <f t="shared" ca="1" si="137"/>
        <v/>
      </c>
      <c r="N633" s="18" t="str">
        <f t="shared" ca="1" si="138"/>
        <v/>
      </c>
      <c r="O633" s="20"/>
      <c r="Q633" s="39" t="str">
        <f t="shared" si="142"/>
        <v/>
      </c>
      <c r="R633" s="29" t="str">
        <f t="shared" si="143"/>
        <v/>
      </c>
      <c r="S633" s="36" t="str">
        <f t="shared" si="144"/>
        <v/>
      </c>
      <c r="T633" s="26" t="str">
        <f t="shared" si="145"/>
        <v/>
      </c>
      <c r="U633" s="39" t="str">
        <f ca="1">IF($G633="", "", COUNTIF($G$11:$G$1010, "&lt;"&amp;$G633)+1+COUNTIF($G$11:$G633, $G633)-1)</f>
        <v/>
      </c>
      <c r="X633" s="39" t="str">
        <f t="shared" ca="1" si="139"/>
        <v/>
      </c>
      <c r="Z633" s="29" t="str">
        <f>IF($R633="", "", DATE(YEAR(Calendar!$BA$5), MONTH($D633), DAY($D633)))</f>
        <v/>
      </c>
      <c r="AA633" s="36" t="str">
        <f t="shared" si="146"/>
        <v/>
      </c>
      <c r="AC633" s="39" t="str">
        <f>IF($Z633="", "", IF(COUNTIF($Z$11:$Z633, $Z633)&gt;5, "X", COUNTIF($Z$11:$Z633, $Z633)))</f>
        <v/>
      </c>
      <c r="AD633" s="39" t="str">
        <f t="shared" si="147"/>
        <v/>
      </c>
      <c r="AF633" s="29" t="str">
        <f t="shared" si="148"/>
        <v/>
      </c>
      <c r="AJ633" s="39" t="str">
        <f t="shared" si="149"/>
        <v/>
      </c>
    </row>
    <row r="634" spans="1:36" x14ac:dyDescent="0.25">
      <c r="A634" s="20"/>
      <c r="B634" s="251"/>
      <c r="C634" s="252"/>
      <c r="D634" s="253"/>
      <c r="E634" s="254"/>
      <c r="F634" s="20"/>
      <c r="G634" s="32" t="str">
        <f t="shared" ca="1" si="140"/>
        <v/>
      </c>
      <c r="H634" s="18" t="str">
        <f t="shared" si="141"/>
        <v/>
      </c>
      <c r="I634" s="20"/>
      <c r="J634" s="12">
        <v>631</v>
      </c>
      <c r="K634" s="15" t="str">
        <f t="shared" ca="1" si="135"/>
        <v/>
      </c>
      <c r="L634" s="90" t="str">
        <f t="shared" ca="1" si="136"/>
        <v/>
      </c>
      <c r="M634" s="43" t="str">
        <f t="shared" ca="1" si="137"/>
        <v/>
      </c>
      <c r="N634" s="18" t="str">
        <f t="shared" ca="1" si="138"/>
        <v/>
      </c>
      <c r="O634" s="20"/>
      <c r="Q634" s="39" t="str">
        <f t="shared" si="142"/>
        <v/>
      </c>
      <c r="R634" s="29" t="str">
        <f t="shared" si="143"/>
        <v/>
      </c>
      <c r="S634" s="36" t="str">
        <f t="shared" si="144"/>
        <v/>
      </c>
      <c r="T634" s="26" t="str">
        <f t="shared" si="145"/>
        <v/>
      </c>
      <c r="U634" s="39" t="str">
        <f ca="1">IF($G634="", "", COUNTIF($G$11:$G$1010, "&lt;"&amp;$G634)+1+COUNTIF($G$11:$G634, $G634)-1)</f>
        <v/>
      </c>
      <c r="X634" s="39" t="str">
        <f t="shared" ca="1" si="139"/>
        <v/>
      </c>
      <c r="Z634" s="29" t="str">
        <f>IF($R634="", "", DATE(YEAR(Calendar!$BA$5), MONTH($D634), DAY($D634)))</f>
        <v/>
      </c>
      <c r="AA634" s="36" t="str">
        <f t="shared" si="146"/>
        <v/>
      </c>
      <c r="AC634" s="39" t="str">
        <f>IF($Z634="", "", IF(COUNTIF($Z$11:$Z634, $Z634)&gt;5, "X", COUNTIF($Z$11:$Z634, $Z634)))</f>
        <v/>
      </c>
      <c r="AD634" s="39" t="str">
        <f t="shared" si="147"/>
        <v/>
      </c>
      <c r="AF634" s="29" t="str">
        <f t="shared" si="148"/>
        <v/>
      </c>
      <c r="AJ634" s="39" t="str">
        <f t="shared" si="149"/>
        <v/>
      </c>
    </row>
    <row r="635" spans="1:36" x14ac:dyDescent="0.25">
      <c r="A635" s="20"/>
      <c r="B635" s="251"/>
      <c r="C635" s="252"/>
      <c r="D635" s="253"/>
      <c r="E635" s="254"/>
      <c r="F635" s="20"/>
      <c r="G635" s="32" t="str">
        <f t="shared" ca="1" si="140"/>
        <v/>
      </c>
      <c r="H635" s="18" t="str">
        <f t="shared" si="141"/>
        <v/>
      </c>
      <c r="I635" s="20"/>
      <c r="J635" s="12">
        <v>632</v>
      </c>
      <c r="K635" s="15" t="str">
        <f t="shared" ca="1" si="135"/>
        <v/>
      </c>
      <c r="L635" s="90" t="str">
        <f t="shared" ca="1" si="136"/>
        <v/>
      </c>
      <c r="M635" s="43" t="str">
        <f t="shared" ca="1" si="137"/>
        <v/>
      </c>
      <c r="N635" s="18" t="str">
        <f t="shared" ca="1" si="138"/>
        <v/>
      </c>
      <c r="O635" s="20"/>
      <c r="Q635" s="39" t="str">
        <f t="shared" si="142"/>
        <v/>
      </c>
      <c r="R635" s="29" t="str">
        <f t="shared" si="143"/>
        <v/>
      </c>
      <c r="S635" s="36" t="str">
        <f t="shared" si="144"/>
        <v/>
      </c>
      <c r="T635" s="26" t="str">
        <f t="shared" si="145"/>
        <v/>
      </c>
      <c r="U635" s="39" t="str">
        <f ca="1">IF($G635="", "", COUNTIF($G$11:$G$1010, "&lt;"&amp;$G635)+1+COUNTIF($G$11:$G635, $G635)-1)</f>
        <v/>
      </c>
      <c r="X635" s="39" t="str">
        <f t="shared" ca="1" si="139"/>
        <v/>
      </c>
      <c r="Z635" s="29" t="str">
        <f>IF($R635="", "", DATE(YEAR(Calendar!$BA$5), MONTH($D635), DAY($D635)))</f>
        <v/>
      </c>
      <c r="AA635" s="36" t="str">
        <f t="shared" si="146"/>
        <v/>
      </c>
      <c r="AC635" s="39" t="str">
        <f>IF($Z635="", "", IF(COUNTIF($Z$11:$Z635, $Z635)&gt;5, "X", COUNTIF($Z$11:$Z635, $Z635)))</f>
        <v/>
      </c>
      <c r="AD635" s="39" t="str">
        <f t="shared" si="147"/>
        <v/>
      </c>
      <c r="AF635" s="29" t="str">
        <f t="shared" si="148"/>
        <v/>
      </c>
      <c r="AJ635" s="39" t="str">
        <f t="shared" si="149"/>
        <v/>
      </c>
    </row>
    <row r="636" spans="1:36" x14ac:dyDescent="0.25">
      <c r="A636" s="20"/>
      <c r="B636" s="251"/>
      <c r="C636" s="252"/>
      <c r="D636" s="253"/>
      <c r="E636" s="254"/>
      <c r="F636" s="20"/>
      <c r="G636" s="32" t="str">
        <f t="shared" ca="1" si="140"/>
        <v/>
      </c>
      <c r="H636" s="18" t="str">
        <f t="shared" si="141"/>
        <v/>
      </c>
      <c r="I636" s="20"/>
      <c r="J636" s="12">
        <v>633</v>
      </c>
      <c r="K636" s="15" t="str">
        <f t="shared" ca="1" si="135"/>
        <v/>
      </c>
      <c r="L636" s="90" t="str">
        <f t="shared" ca="1" si="136"/>
        <v/>
      </c>
      <c r="M636" s="43" t="str">
        <f t="shared" ca="1" si="137"/>
        <v/>
      </c>
      <c r="N636" s="18" t="str">
        <f t="shared" ca="1" si="138"/>
        <v/>
      </c>
      <c r="O636" s="20"/>
      <c r="Q636" s="39" t="str">
        <f t="shared" si="142"/>
        <v/>
      </c>
      <c r="R636" s="29" t="str">
        <f t="shared" si="143"/>
        <v/>
      </c>
      <c r="S636" s="36" t="str">
        <f t="shared" si="144"/>
        <v/>
      </c>
      <c r="T636" s="26" t="str">
        <f t="shared" si="145"/>
        <v/>
      </c>
      <c r="U636" s="39" t="str">
        <f ca="1">IF($G636="", "", COUNTIF($G$11:$G$1010, "&lt;"&amp;$G636)+1+COUNTIF($G$11:$G636, $G636)-1)</f>
        <v/>
      </c>
      <c r="X636" s="39" t="str">
        <f t="shared" ca="1" si="139"/>
        <v/>
      </c>
      <c r="Z636" s="29" t="str">
        <f>IF($R636="", "", DATE(YEAR(Calendar!$BA$5), MONTH($D636), DAY($D636)))</f>
        <v/>
      </c>
      <c r="AA636" s="36" t="str">
        <f t="shared" si="146"/>
        <v/>
      </c>
      <c r="AC636" s="39" t="str">
        <f>IF($Z636="", "", IF(COUNTIF($Z$11:$Z636, $Z636)&gt;5, "X", COUNTIF($Z$11:$Z636, $Z636)))</f>
        <v/>
      </c>
      <c r="AD636" s="39" t="str">
        <f t="shared" si="147"/>
        <v/>
      </c>
      <c r="AF636" s="29" t="str">
        <f t="shared" si="148"/>
        <v/>
      </c>
      <c r="AJ636" s="39" t="str">
        <f t="shared" si="149"/>
        <v/>
      </c>
    </row>
    <row r="637" spans="1:36" x14ac:dyDescent="0.25">
      <c r="A637" s="20"/>
      <c r="B637" s="251"/>
      <c r="C637" s="252"/>
      <c r="D637" s="253"/>
      <c r="E637" s="254"/>
      <c r="F637" s="20"/>
      <c r="G637" s="32" t="str">
        <f t="shared" ca="1" si="140"/>
        <v/>
      </c>
      <c r="H637" s="18" t="str">
        <f t="shared" si="141"/>
        <v/>
      </c>
      <c r="I637" s="20"/>
      <c r="J637" s="12">
        <v>634</v>
      </c>
      <c r="K637" s="15" t="str">
        <f t="shared" ca="1" si="135"/>
        <v/>
      </c>
      <c r="L637" s="90" t="str">
        <f t="shared" ca="1" si="136"/>
        <v/>
      </c>
      <c r="M637" s="43" t="str">
        <f t="shared" ca="1" si="137"/>
        <v/>
      </c>
      <c r="N637" s="18" t="str">
        <f t="shared" ca="1" si="138"/>
        <v/>
      </c>
      <c r="O637" s="20"/>
      <c r="Q637" s="39" t="str">
        <f t="shared" si="142"/>
        <v/>
      </c>
      <c r="R637" s="29" t="str">
        <f t="shared" si="143"/>
        <v/>
      </c>
      <c r="S637" s="36" t="str">
        <f t="shared" si="144"/>
        <v/>
      </c>
      <c r="T637" s="26" t="str">
        <f t="shared" si="145"/>
        <v/>
      </c>
      <c r="U637" s="39" t="str">
        <f ca="1">IF($G637="", "", COUNTIF($G$11:$G$1010, "&lt;"&amp;$G637)+1+COUNTIF($G$11:$G637, $G637)-1)</f>
        <v/>
      </c>
      <c r="X637" s="39" t="str">
        <f t="shared" ca="1" si="139"/>
        <v/>
      </c>
      <c r="Z637" s="29" t="str">
        <f>IF($R637="", "", DATE(YEAR(Calendar!$BA$5), MONTH($D637), DAY($D637)))</f>
        <v/>
      </c>
      <c r="AA637" s="36" t="str">
        <f t="shared" si="146"/>
        <v/>
      </c>
      <c r="AC637" s="39" t="str">
        <f>IF($Z637="", "", IF(COUNTIF($Z$11:$Z637, $Z637)&gt;5, "X", COUNTIF($Z$11:$Z637, $Z637)))</f>
        <v/>
      </c>
      <c r="AD637" s="39" t="str">
        <f t="shared" si="147"/>
        <v/>
      </c>
      <c r="AF637" s="29" t="str">
        <f t="shared" si="148"/>
        <v/>
      </c>
      <c r="AJ637" s="39" t="str">
        <f t="shared" si="149"/>
        <v/>
      </c>
    </row>
    <row r="638" spans="1:36" x14ac:dyDescent="0.25">
      <c r="A638" s="20"/>
      <c r="B638" s="251"/>
      <c r="C638" s="252"/>
      <c r="D638" s="253"/>
      <c r="E638" s="254"/>
      <c r="F638" s="20"/>
      <c r="G638" s="32" t="str">
        <f t="shared" ca="1" si="140"/>
        <v/>
      </c>
      <c r="H638" s="18" t="str">
        <f t="shared" si="141"/>
        <v/>
      </c>
      <c r="I638" s="20"/>
      <c r="J638" s="12">
        <v>635</v>
      </c>
      <c r="K638" s="15" t="str">
        <f t="shared" ca="1" si="135"/>
        <v/>
      </c>
      <c r="L638" s="90" t="str">
        <f t="shared" ca="1" si="136"/>
        <v/>
      </c>
      <c r="M638" s="43" t="str">
        <f t="shared" ca="1" si="137"/>
        <v/>
      </c>
      <c r="N638" s="18" t="str">
        <f t="shared" ca="1" si="138"/>
        <v/>
      </c>
      <c r="O638" s="20"/>
      <c r="Q638" s="39" t="str">
        <f t="shared" si="142"/>
        <v/>
      </c>
      <c r="R638" s="29" t="str">
        <f t="shared" si="143"/>
        <v/>
      </c>
      <c r="S638" s="36" t="str">
        <f t="shared" si="144"/>
        <v/>
      </c>
      <c r="T638" s="26" t="str">
        <f t="shared" si="145"/>
        <v/>
      </c>
      <c r="U638" s="39" t="str">
        <f ca="1">IF($G638="", "", COUNTIF($G$11:$G$1010, "&lt;"&amp;$G638)+1+COUNTIF($G$11:$G638, $G638)-1)</f>
        <v/>
      </c>
      <c r="X638" s="39" t="str">
        <f t="shared" ca="1" si="139"/>
        <v/>
      </c>
      <c r="Z638" s="29" t="str">
        <f>IF($R638="", "", DATE(YEAR(Calendar!$BA$5), MONTH($D638), DAY($D638)))</f>
        <v/>
      </c>
      <c r="AA638" s="36" t="str">
        <f t="shared" si="146"/>
        <v/>
      </c>
      <c r="AC638" s="39" t="str">
        <f>IF($Z638="", "", IF(COUNTIF($Z$11:$Z638, $Z638)&gt;5, "X", COUNTIF($Z$11:$Z638, $Z638)))</f>
        <v/>
      </c>
      <c r="AD638" s="39" t="str">
        <f t="shared" si="147"/>
        <v/>
      </c>
      <c r="AF638" s="29" t="str">
        <f t="shared" si="148"/>
        <v/>
      </c>
      <c r="AJ638" s="39" t="str">
        <f t="shared" si="149"/>
        <v/>
      </c>
    </row>
    <row r="639" spans="1:36" x14ac:dyDescent="0.25">
      <c r="A639" s="20"/>
      <c r="B639" s="251"/>
      <c r="C639" s="252"/>
      <c r="D639" s="253"/>
      <c r="E639" s="254"/>
      <c r="F639" s="20"/>
      <c r="G639" s="32" t="str">
        <f t="shared" ca="1" si="140"/>
        <v/>
      </c>
      <c r="H639" s="18" t="str">
        <f t="shared" si="141"/>
        <v/>
      </c>
      <c r="I639" s="20"/>
      <c r="J639" s="12">
        <v>636</v>
      </c>
      <c r="K639" s="15" t="str">
        <f t="shared" ca="1" si="135"/>
        <v/>
      </c>
      <c r="L639" s="90" t="str">
        <f t="shared" ca="1" si="136"/>
        <v/>
      </c>
      <c r="M639" s="43" t="str">
        <f t="shared" ca="1" si="137"/>
        <v/>
      </c>
      <c r="N639" s="18" t="str">
        <f t="shared" ca="1" si="138"/>
        <v/>
      </c>
      <c r="O639" s="20"/>
      <c r="Q639" s="39" t="str">
        <f t="shared" si="142"/>
        <v/>
      </c>
      <c r="R639" s="29" t="str">
        <f t="shared" si="143"/>
        <v/>
      </c>
      <c r="S639" s="36" t="str">
        <f t="shared" si="144"/>
        <v/>
      </c>
      <c r="T639" s="26" t="str">
        <f t="shared" si="145"/>
        <v/>
      </c>
      <c r="U639" s="39" t="str">
        <f ca="1">IF($G639="", "", COUNTIF($G$11:$G$1010, "&lt;"&amp;$G639)+1+COUNTIF($G$11:$G639, $G639)-1)</f>
        <v/>
      </c>
      <c r="X639" s="39" t="str">
        <f t="shared" ca="1" si="139"/>
        <v/>
      </c>
      <c r="Z639" s="29" t="str">
        <f>IF($R639="", "", DATE(YEAR(Calendar!$BA$5), MONTH($D639), DAY($D639)))</f>
        <v/>
      </c>
      <c r="AA639" s="36" t="str">
        <f t="shared" si="146"/>
        <v/>
      </c>
      <c r="AC639" s="39" t="str">
        <f>IF($Z639="", "", IF(COUNTIF($Z$11:$Z639, $Z639)&gt;5, "X", COUNTIF($Z$11:$Z639, $Z639)))</f>
        <v/>
      </c>
      <c r="AD639" s="39" t="str">
        <f t="shared" si="147"/>
        <v/>
      </c>
      <c r="AF639" s="29" t="str">
        <f t="shared" si="148"/>
        <v/>
      </c>
      <c r="AJ639" s="39" t="str">
        <f t="shared" si="149"/>
        <v/>
      </c>
    </row>
    <row r="640" spans="1:36" x14ac:dyDescent="0.25">
      <c r="A640" s="20"/>
      <c r="B640" s="251"/>
      <c r="C640" s="252"/>
      <c r="D640" s="253"/>
      <c r="E640" s="254"/>
      <c r="F640" s="20"/>
      <c r="G640" s="32" t="str">
        <f t="shared" ca="1" si="140"/>
        <v/>
      </c>
      <c r="H640" s="18" t="str">
        <f t="shared" si="141"/>
        <v/>
      </c>
      <c r="I640" s="20"/>
      <c r="J640" s="12">
        <v>637</v>
      </c>
      <c r="K640" s="15" t="str">
        <f t="shared" ca="1" si="135"/>
        <v/>
      </c>
      <c r="L640" s="90" t="str">
        <f t="shared" ca="1" si="136"/>
        <v/>
      </c>
      <c r="M640" s="43" t="str">
        <f t="shared" ca="1" si="137"/>
        <v/>
      </c>
      <c r="N640" s="18" t="str">
        <f t="shared" ca="1" si="138"/>
        <v/>
      </c>
      <c r="O640" s="20"/>
      <c r="Q640" s="39" t="str">
        <f t="shared" si="142"/>
        <v/>
      </c>
      <c r="R640" s="29" t="str">
        <f t="shared" si="143"/>
        <v/>
      </c>
      <c r="S640" s="36" t="str">
        <f t="shared" si="144"/>
        <v/>
      </c>
      <c r="T640" s="26" t="str">
        <f t="shared" si="145"/>
        <v/>
      </c>
      <c r="U640" s="39" t="str">
        <f ca="1">IF($G640="", "", COUNTIF($G$11:$G$1010, "&lt;"&amp;$G640)+1+COUNTIF($G$11:$G640, $G640)-1)</f>
        <v/>
      </c>
      <c r="X640" s="39" t="str">
        <f t="shared" ca="1" si="139"/>
        <v/>
      </c>
      <c r="Z640" s="29" t="str">
        <f>IF($R640="", "", DATE(YEAR(Calendar!$BA$5), MONTH($D640), DAY($D640)))</f>
        <v/>
      </c>
      <c r="AA640" s="36" t="str">
        <f t="shared" si="146"/>
        <v/>
      </c>
      <c r="AC640" s="39" t="str">
        <f>IF($Z640="", "", IF(COUNTIF($Z$11:$Z640, $Z640)&gt;5, "X", COUNTIF($Z$11:$Z640, $Z640)))</f>
        <v/>
      </c>
      <c r="AD640" s="39" t="str">
        <f t="shared" si="147"/>
        <v/>
      </c>
      <c r="AF640" s="29" t="str">
        <f t="shared" si="148"/>
        <v/>
      </c>
      <c r="AJ640" s="39" t="str">
        <f t="shared" si="149"/>
        <v/>
      </c>
    </row>
    <row r="641" spans="1:36" x14ac:dyDescent="0.25">
      <c r="A641" s="20"/>
      <c r="B641" s="251"/>
      <c r="C641" s="252"/>
      <c r="D641" s="253"/>
      <c r="E641" s="254"/>
      <c r="F641" s="20"/>
      <c r="G641" s="32" t="str">
        <f t="shared" ca="1" si="140"/>
        <v/>
      </c>
      <c r="H641" s="18" t="str">
        <f t="shared" si="141"/>
        <v/>
      </c>
      <c r="I641" s="20"/>
      <c r="J641" s="12">
        <v>638</v>
      </c>
      <c r="K641" s="15" t="str">
        <f t="shared" ca="1" si="135"/>
        <v/>
      </c>
      <c r="L641" s="90" t="str">
        <f t="shared" ca="1" si="136"/>
        <v/>
      </c>
      <c r="M641" s="43" t="str">
        <f t="shared" ca="1" si="137"/>
        <v/>
      </c>
      <c r="N641" s="18" t="str">
        <f t="shared" ca="1" si="138"/>
        <v/>
      </c>
      <c r="O641" s="20"/>
      <c r="Q641" s="39" t="str">
        <f t="shared" si="142"/>
        <v/>
      </c>
      <c r="R641" s="29" t="str">
        <f t="shared" si="143"/>
        <v/>
      </c>
      <c r="S641" s="36" t="str">
        <f t="shared" si="144"/>
        <v/>
      </c>
      <c r="T641" s="26" t="str">
        <f t="shared" si="145"/>
        <v/>
      </c>
      <c r="U641" s="39" t="str">
        <f ca="1">IF($G641="", "", COUNTIF($G$11:$G$1010, "&lt;"&amp;$G641)+1+COUNTIF($G$11:$G641, $G641)-1)</f>
        <v/>
      </c>
      <c r="X641" s="39" t="str">
        <f t="shared" ca="1" si="139"/>
        <v/>
      </c>
      <c r="Z641" s="29" t="str">
        <f>IF($R641="", "", DATE(YEAR(Calendar!$BA$5), MONTH($D641), DAY($D641)))</f>
        <v/>
      </c>
      <c r="AA641" s="36" t="str">
        <f t="shared" si="146"/>
        <v/>
      </c>
      <c r="AC641" s="39" t="str">
        <f>IF($Z641="", "", IF(COUNTIF($Z$11:$Z641, $Z641)&gt;5, "X", COUNTIF($Z$11:$Z641, $Z641)))</f>
        <v/>
      </c>
      <c r="AD641" s="39" t="str">
        <f t="shared" si="147"/>
        <v/>
      </c>
      <c r="AF641" s="29" t="str">
        <f t="shared" si="148"/>
        <v/>
      </c>
      <c r="AJ641" s="39" t="str">
        <f t="shared" si="149"/>
        <v/>
      </c>
    </row>
    <row r="642" spans="1:36" x14ac:dyDescent="0.25">
      <c r="A642" s="20"/>
      <c r="B642" s="251"/>
      <c r="C642" s="252"/>
      <c r="D642" s="253"/>
      <c r="E642" s="254"/>
      <c r="F642" s="20"/>
      <c r="G642" s="32" t="str">
        <f t="shared" ca="1" si="140"/>
        <v/>
      </c>
      <c r="H642" s="18" t="str">
        <f t="shared" si="141"/>
        <v/>
      </c>
      <c r="I642" s="20"/>
      <c r="J642" s="12">
        <v>639</v>
      </c>
      <c r="K642" s="15" t="str">
        <f t="shared" ca="1" si="135"/>
        <v/>
      </c>
      <c r="L642" s="90" t="str">
        <f t="shared" ca="1" si="136"/>
        <v/>
      </c>
      <c r="M642" s="43" t="str">
        <f t="shared" ca="1" si="137"/>
        <v/>
      </c>
      <c r="N642" s="18" t="str">
        <f t="shared" ca="1" si="138"/>
        <v/>
      </c>
      <c r="O642" s="20"/>
      <c r="Q642" s="39" t="str">
        <f t="shared" si="142"/>
        <v/>
      </c>
      <c r="R642" s="29" t="str">
        <f t="shared" si="143"/>
        <v/>
      </c>
      <c r="S642" s="36" t="str">
        <f t="shared" si="144"/>
        <v/>
      </c>
      <c r="T642" s="26" t="str">
        <f t="shared" si="145"/>
        <v/>
      </c>
      <c r="U642" s="39" t="str">
        <f ca="1">IF($G642="", "", COUNTIF($G$11:$G$1010, "&lt;"&amp;$G642)+1+COUNTIF($G$11:$G642, $G642)-1)</f>
        <v/>
      </c>
      <c r="X642" s="39" t="str">
        <f t="shared" ca="1" si="139"/>
        <v/>
      </c>
      <c r="Z642" s="29" t="str">
        <f>IF($R642="", "", DATE(YEAR(Calendar!$BA$5), MONTH($D642), DAY($D642)))</f>
        <v/>
      </c>
      <c r="AA642" s="36" t="str">
        <f t="shared" si="146"/>
        <v/>
      </c>
      <c r="AC642" s="39" t="str">
        <f>IF($Z642="", "", IF(COUNTIF($Z$11:$Z642, $Z642)&gt;5, "X", COUNTIF($Z$11:$Z642, $Z642)))</f>
        <v/>
      </c>
      <c r="AD642" s="39" t="str">
        <f t="shared" si="147"/>
        <v/>
      </c>
      <c r="AF642" s="29" t="str">
        <f t="shared" si="148"/>
        <v/>
      </c>
      <c r="AJ642" s="39" t="str">
        <f t="shared" si="149"/>
        <v/>
      </c>
    </row>
    <row r="643" spans="1:36" x14ac:dyDescent="0.25">
      <c r="A643" s="20"/>
      <c r="B643" s="251"/>
      <c r="C643" s="252"/>
      <c r="D643" s="253"/>
      <c r="E643" s="254"/>
      <c r="F643" s="20"/>
      <c r="G643" s="32" t="str">
        <f t="shared" ca="1" si="140"/>
        <v/>
      </c>
      <c r="H643" s="18" t="str">
        <f t="shared" si="141"/>
        <v/>
      </c>
      <c r="I643" s="20"/>
      <c r="J643" s="12">
        <v>640</v>
      </c>
      <c r="K643" s="15" t="str">
        <f t="shared" ca="1" si="135"/>
        <v/>
      </c>
      <c r="L643" s="90" t="str">
        <f t="shared" ca="1" si="136"/>
        <v/>
      </c>
      <c r="M643" s="43" t="str">
        <f t="shared" ca="1" si="137"/>
        <v/>
      </c>
      <c r="N643" s="18" t="str">
        <f t="shared" ca="1" si="138"/>
        <v/>
      </c>
      <c r="O643" s="20"/>
      <c r="Q643" s="39" t="str">
        <f t="shared" si="142"/>
        <v/>
      </c>
      <c r="R643" s="29" t="str">
        <f t="shared" si="143"/>
        <v/>
      </c>
      <c r="S643" s="36" t="str">
        <f t="shared" si="144"/>
        <v/>
      </c>
      <c r="T643" s="26" t="str">
        <f t="shared" si="145"/>
        <v/>
      </c>
      <c r="U643" s="39" t="str">
        <f ca="1">IF($G643="", "", COUNTIF($G$11:$G$1010, "&lt;"&amp;$G643)+1+COUNTIF($G$11:$G643, $G643)-1)</f>
        <v/>
      </c>
      <c r="X643" s="39" t="str">
        <f t="shared" ca="1" si="139"/>
        <v/>
      </c>
      <c r="Z643" s="29" t="str">
        <f>IF($R643="", "", DATE(YEAR(Calendar!$BA$5), MONTH($D643), DAY($D643)))</f>
        <v/>
      </c>
      <c r="AA643" s="36" t="str">
        <f t="shared" si="146"/>
        <v/>
      </c>
      <c r="AC643" s="39" t="str">
        <f>IF($Z643="", "", IF(COUNTIF($Z$11:$Z643, $Z643)&gt;5, "X", COUNTIF($Z$11:$Z643, $Z643)))</f>
        <v/>
      </c>
      <c r="AD643" s="39" t="str">
        <f t="shared" si="147"/>
        <v/>
      </c>
      <c r="AF643" s="29" t="str">
        <f t="shared" si="148"/>
        <v/>
      </c>
      <c r="AJ643" s="39" t="str">
        <f t="shared" si="149"/>
        <v/>
      </c>
    </row>
    <row r="644" spans="1:36" x14ac:dyDescent="0.25">
      <c r="A644" s="20"/>
      <c r="B644" s="251"/>
      <c r="C644" s="252"/>
      <c r="D644" s="253"/>
      <c r="E644" s="254"/>
      <c r="F644" s="20"/>
      <c r="G644" s="32" t="str">
        <f t="shared" ca="1" si="140"/>
        <v/>
      </c>
      <c r="H644" s="18" t="str">
        <f t="shared" si="141"/>
        <v/>
      </c>
      <c r="I644" s="20"/>
      <c r="J644" s="12">
        <v>641</v>
      </c>
      <c r="K644" s="15" t="str">
        <f t="shared" ca="1" si="135"/>
        <v/>
      </c>
      <c r="L644" s="90" t="str">
        <f t="shared" ca="1" si="136"/>
        <v/>
      </c>
      <c r="M644" s="43" t="str">
        <f t="shared" ca="1" si="137"/>
        <v/>
      </c>
      <c r="N644" s="18" t="str">
        <f t="shared" ca="1" si="138"/>
        <v/>
      </c>
      <c r="O644" s="20"/>
      <c r="Q644" s="39" t="str">
        <f t="shared" si="142"/>
        <v/>
      </c>
      <c r="R644" s="29" t="str">
        <f t="shared" si="143"/>
        <v/>
      </c>
      <c r="S644" s="36" t="str">
        <f t="shared" si="144"/>
        <v/>
      </c>
      <c r="T644" s="26" t="str">
        <f t="shared" si="145"/>
        <v/>
      </c>
      <c r="U644" s="39" t="str">
        <f ca="1">IF($G644="", "", COUNTIF($G$11:$G$1010, "&lt;"&amp;$G644)+1+COUNTIF($G$11:$G644, $G644)-1)</f>
        <v/>
      </c>
      <c r="X644" s="39" t="str">
        <f t="shared" ca="1" si="139"/>
        <v/>
      </c>
      <c r="Z644" s="29" t="str">
        <f>IF($R644="", "", DATE(YEAR(Calendar!$BA$5), MONTH($D644), DAY($D644)))</f>
        <v/>
      </c>
      <c r="AA644" s="36" t="str">
        <f t="shared" si="146"/>
        <v/>
      </c>
      <c r="AC644" s="39" t="str">
        <f>IF($Z644="", "", IF(COUNTIF($Z$11:$Z644, $Z644)&gt;5, "X", COUNTIF($Z$11:$Z644, $Z644)))</f>
        <v/>
      </c>
      <c r="AD644" s="39" t="str">
        <f t="shared" si="147"/>
        <v/>
      </c>
      <c r="AF644" s="29" t="str">
        <f t="shared" si="148"/>
        <v/>
      </c>
      <c r="AJ644" s="39" t="str">
        <f t="shared" si="149"/>
        <v/>
      </c>
    </row>
    <row r="645" spans="1:36" x14ac:dyDescent="0.25">
      <c r="A645" s="20"/>
      <c r="B645" s="251"/>
      <c r="C645" s="252"/>
      <c r="D645" s="253"/>
      <c r="E645" s="254"/>
      <c r="F645" s="20"/>
      <c r="G645" s="32" t="str">
        <f t="shared" ca="1" si="140"/>
        <v/>
      </c>
      <c r="H645" s="18" t="str">
        <f t="shared" si="141"/>
        <v/>
      </c>
      <c r="I645" s="20"/>
      <c r="J645" s="12">
        <v>642</v>
      </c>
      <c r="K645" s="15" t="str">
        <f t="shared" ref="K645:K708" ca="1" si="150">IFERROR(INDEX($B$11:$B$1010, MATCH($J645, $U$11:$U$1010, 0)), "")</f>
        <v/>
      </c>
      <c r="L645" s="90" t="str">
        <f t="shared" ref="L645:L708" ca="1" si="151">IFERROR(INDEX($C$11:$C$1010, MATCH($J645, $U$11:$U$1010, 0)), "")</f>
        <v/>
      </c>
      <c r="M645" s="43" t="str">
        <f t="shared" ref="M645:M708" ca="1" si="152">IFERROR(INDEX($G$11:$G$1010, MATCH($J645, $U$11:$U$1010, 0)), "")</f>
        <v/>
      </c>
      <c r="N645" s="18" t="str">
        <f t="shared" ref="N645:N708" ca="1" si="153">IFERROR(INDEX($H$11:$H$1010, MATCH($J645, $U$11:$U$1010, 0)), "")</f>
        <v/>
      </c>
      <c r="O645" s="20"/>
      <c r="Q645" s="39" t="str">
        <f t="shared" si="142"/>
        <v/>
      </c>
      <c r="R645" s="29" t="str">
        <f t="shared" si="143"/>
        <v/>
      </c>
      <c r="S645" s="36" t="str">
        <f t="shared" si="144"/>
        <v/>
      </c>
      <c r="T645" s="26" t="str">
        <f t="shared" si="145"/>
        <v/>
      </c>
      <c r="U645" s="39" t="str">
        <f ca="1">IF($G645="", "", COUNTIF($G$11:$G$1010, "&lt;"&amp;$G645)+1+COUNTIF($G$11:$G645, $G645)-1)</f>
        <v/>
      </c>
      <c r="X645" s="39" t="str">
        <f t="shared" ref="X645:X708" ca="1" si="154">IF($M645="", "", IF($M645=$R$4, $Q$3, (IF(AND($M645&gt;=$R$6, $M645&lt;=$R$7), $Q$4, IF(TEXT($M645, "mmm yyy")=TEXT($R$4, "mmm yyyy"), $Q$5, "")))))</f>
        <v/>
      </c>
      <c r="Z645" s="29" t="str">
        <f>IF($R645="", "", DATE(YEAR(Calendar!$BA$5), MONTH($D645), DAY($D645)))</f>
        <v/>
      </c>
      <c r="AA645" s="36" t="str">
        <f t="shared" si="146"/>
        <v/>
      </c>
      <c r="AC645" s="39" t="str">
        <f>IF($Z645="", "", IF(COUNTIF($Z$11:$Z645, $Z645)&gt;5, "X", COUNTIF($Z$11:$Z645, $Z645)))</f>
        <v/>
      </c>
      <c r="AD645" s="39" t="str">
        <f t="shared" si="147"/>
        <v/>
      </c>
      <c r="AF645" s="29" t="str">
        <f t="shared" si="148"/>
        <v/>
      </c>
      <c r="AJ645" s="39" t="str">
        <f t="shared" si="149"/>
        <v/>
      </c>
    </row>
    <row r="646" spans="1:36" x14ac:dyDescent="0.25">
      <c r="A646" s="20"/>
      <c r="B646" s="251"/>
      <c r="C646" s="252"/>
      <c r="D646" s="253"/>
      <c r="E646" s="254"/>
      <c r="F646" s="20"/>
      <c r="G646" s="32" t="str">
        <f t="shared" ca="1" si="140"/>
        <v/>
      </c>
      <c r="H646" s="18" t="str">
        <f t="shared" si="141"/>
        <v/>
      </c>
      <c r="I646" s="20"/>
      <c r="J646" s="12">
        <v>643</v>
      </c>
      <c r="K646" s="15" t="str">
        <f t="shared" ca="1" si="150"/>
        <v/>
      </c>
      <c r="L646" s="90" t="str">
        <f t="shared" ca="1" si="151"/>
        <v/>
      </c>
      <c r="M646" s="43" t="str">
        <f t="shared" ca="1" si="152"/>
        <v/>
      </c>
      <c r="N646" s="18" t="str">
        <f t="shared" ca="1" si="153"/>
        <v/>
      </c>
      <c r="O646" s="20"/>
      <c r="Q646" s="39" t="str">
        <f t="shared" si="142"/>
        <v/>
      </c>
      <c r="R646" s="29" t="str">
        <f t="shared" si="143"/>
        <v/>
      </c>
      <c r="S646" s="36" t="str">
        <f t="shared" si="144"/>
        <v/>
      </c>
      <c r="T646" s="26" t="str">
        <f t="shared" si="145"/>
        <v/>
      </c>
      <c r="U646" s="39" t="str">
        <f ca="1">IF($G646="", "", COUNTIF($G$11:$G$1010, "&lt;"&amp;$G646)+1+COUNTIF($G$11:$G646, $G646)-1)</f>
        <v/>
      </c>
      <c r="X646" s="39" t="str">
        <f t="shared" ca="1" si="154"/>
        <v/>
      </c>
      <c r="Z646" s="29" t="str">
        <f>IF($R646="", "", DATE(YEAR(Calendar!$BA$5), MONTH($D646), DAY($D646)))</f>
        <v/>
      </c>
      <c r="AA646" s="36" t="str">
        <f t="shared" si="146"/>
        <v/>
      </c>
      <c r="AC646" s="39" t="str">
        <f>IF($Z646="", "", IF(COUNTIF($Z$11:$Z646, $Z646)&gt;5, "X", COUNTIF($Z$11:$Z646, $Z646)))</f>
        <v/>
      </c>
      <c r="AD646" s="39" t="str">
        <f t="shared" si="147"/>
        <v/>
      </c>
      <c r="AF646" s="29" t="str">
        <f t="shared" si="148"/>
        <v/>
      </c>
      <c r="AJ646" s="39" t="str">
        <f t="shared" si="149"/>
        <v/>
      </c>
    </row>
    <row r="647" spans="1:36" x14ac:dyDescent="0.25">
      <c r="A647" s="20"/>
      <c r="B647" s="251"/>
      <c r="C647" s="252"/>
      <c r="D647" s="253"/>
      <c r="E647" s="254"/>
      <c r="F647" s="20"/>
      <c r="G647" s="32" t="str">
        <f t="shared" ca="1" si="140"/>
        <v/>
      </c>
      <c r="H647" s="18" t="str">
        <f t="shared" si="141"/>
        <v/>
      </c>
      <c r="I647" s="20"/>
      <c r="J647" s="12">
        <v>644</v>
      </c>
      <c r="K647" s="15" t="str">
        <f t="shared" ca="1" si="150"/>
        <v/>
      </c>
      <c r="L647" s="90" t="str">
        <f t="shared" ca="1" si="151"/>
        <v/>
      </c>
      <c r="M647" s="43" t="str">
        <f t="shared" ca="1" si="152"/>
        <v/>
      </c>
      <c r="N647" s="18" t="str">
        <f t="shared" ca="1" si="153"/>
        <v/>
      </c>
      <c r="O647" s="20"/>
      <c r="Q647" s="39" t="str">
        <f t="shared" si="142"/>
        <v/>
      </c>
      <c r="R647" s="29" t="str">
        <f t="shared" si="143"/>
        <v/>
      </c>
      <c r="S647" s="36" t="str">
        <f t="shared" si="144"/>
        <v/>
      </c>
      <c r="T647" s="26" t="str">
        <f t="shared" si="145"/>
        <v/>
      </c>
      <c r="U647" s="39" t="str">
        <f ca="1">IF($G647="", "", COUNTIF($G$11:$G$1010, "&lt;"&amp;$G647)+1+COUNTIF($G$11:$G647, $G647)-1)</f>
        <v/>
      </c>
      <c r="X647" s="39" t="str">
        <f t="shared" ca="1" si="154"/>
        <v/>
      </c>
      <c r="Z647" s="29" t="str">
        <f>IF($R647="", "", DATE(YEAR(Calendar!$BA$5), MONTH($D647), DAY($D647)))</f>
        <v/>
      </c>
      <c r="AA647" s="36" t="str">
        <f t="shared" si="146"/>
        <v/>
      </c>
      <c r="AC647" s="39" t="str">
        <f>IF($Z647="", "", IF(COUNTIF($Z$11:$Z647, $Z647)&gt;5, "X", COUNTIF($Z$11:$Z647, $Z647)))</f>
        <v/>
      </c>
      <c r="AD647" s="39" t="str">
        <f t="shared" si="147"/>
        <v/>
      </c>
      <c r="AF647" s="29" t="str">
        <f t="shared" si="148"/>
        <v/>
      </c>
      <c r="AJ647" s="39" t="str">
        <f t="shared" si="149"/>
        <v/>
      </c>
    </row>
    <row r="648" spans="1:36" x14ac:dyDescent="0.25">
      <c r="A648" s="20"/>
      <c r="B648" s="251"/>
      <c r="C648" s="252"/>
      <c r="D648" s="253"/>
      <c r="E648" s="254"/>
      <c r="F648" s="20"/>
      <c r="G648" s="32" t="str">
        <f t="shared" ca="1" si="140"/>
        <v/>
      </c>
      <c r="H648" s="18" t="str">
        <f t="shared" si="141"/>
        <v/>
      </c>
      <c r="I648" s="20"/>
      <c r="J648" s="12">
        <v>645</v>
      </c>
      <c r="K648" s="15" t="str">
        <f t="shared" ca="1" si="150"/>
        <v/>
      </c>
      <c r="L648" s="90" t="str">
        <f t="shared" ca="1" si="151"/>
        <v/>
      </c>
      <c r="M648" s="43" t="str">
        <f t="shared" ca="1" si="152"/>
        <v/>
      </c>
      <c r="N648" s="18" t="str">
        <f t="shared" ca="1" si="153"/>
        <v/>
      </c>
      <c r="O648" s="20"/>
      <c r="Q648" s="39" t="str">
        <f t="shared" si="142"/>
        <v/>
      </c>
      <c r="R648" s="29" t="str">
        <f t="shared" si="143"/>
        <v/>
      </c>
      <c r="S648" s="36" t="str">
        <f t="shared" si="144"/>
        <v/>
      </c>
      <c r="T648" s="26" t="str">
        <f t="shared" si="145"/>
        <v/>
      </c>
      <c r="U648" s="39" t="str">
        <f ca="1">IF($G648="", "", COUNTIF($G$11:$G$1010, "&lt;"&amp;$G648)+1+COUNTIF($G$11:$G648, $G648)-1)</f>
        <v/>
      </c>
      <c r="X648" s="39" t="str">
        <f t="shared" ca="1" si="154"/>
        <v/>
      </c>
      <c r="Z648" s="29" t="str">
        <f>IF($R648="", "", DATE(YEAR(Calendar!$BA$5), MONTH($D648), DAY($D648)))</f>
        <v/>
      </c>
      <c r="AA648" s="36" t="str">
        <f t="shared" si="146"/>
        <v/>
      </c>
      <c r="AC648" s="39" t="str">
        <f>IF($Z648="", "", IF(COUNTIF($Z$11:$Z648, $Z648)&gt;5, "X", COUNTIF($Z$11:$Z648, $Z648)))</f>
        <v/>
      </c>
      <c r="AD648" s="39" t="str">
        <f t="shared" si="147"/>
        <v/>
      </c>
      <c r="AF648" s="29" t="str">
        <f t="shared" si="148"/>
        <v/>
      </c>
      <c r="AJ648" s="39" t="str">
        <f t="shared" si="149"/>
        <v/>
      </c>
    </row>
    <row r="649" spans="1:36" x14ac:dyDescent="0.25">
      <c r="A649" s="20"/>
      <c r="B649" s="251"/>
      <c r="C649" s="252"/>
      <c r="D649" s="253"/>
      <c r="E649" s="254"/>
      <c r="F649" s="20"/>
      <c r="G649" s="32" t="str">
        <f t="shared" ca="1" si="140"/>
        <v/>
      </c>
      <c r="H649" s="18" t="str">
        <f t="shared" si="141"/>
        <v/>
      </c>
      <c r="I649" s="20"/>
      <c r="J649" s="12">
        <v>646</v>
      </c>
      <c r="K649" s="15" t="str">
        <f t="shared" ca="1" si="150"/>
        <v/>
      </c>
      <c r="L649" s="90" t="str">
        <f t="shared" ca="1" si="151"/>
        <v/>
      </c>
      <c r="M649" s="43" t="str">
        <f t="shared" ca="1" si="152"/>
        <v/>
      </c>
      <c r="N649" s="18" t="str">
        <f t="shared" ca="1" si="153"/>
        <v/>
      </c>
      <c r="O649" s="20"/>
      <c r="Q649" s="39" t="str">
        <f t="shared" si="142"/>
        <v/>
      </c>
      <c r="R649" s="29" t="str">
        <f t="shared" si="143"/>
        <v/>
      </c>
      <c r="S649" s="36" t="str">
        <f t="shared" si="144"/>
        <v/>
      </c>
      <c r="T649" s="26" t="str">
        <f t="shared" si="145"/>
        <v/>
      </c>
      <c r="U649" s="39" t="str">
        <f ca="1">IF($G649="", "", COUNTIF($G$11:$G$1010, "&lt;"&amp;$G649)+1+COUNTIF($G$11:$G649, $G649)-1)</f>
        <v/>
      </c>
      <c r="X649" s="39" t="str">
        <f t="shared" ca="1" si="154"/>
        <v/>
      </c>
      <c r="Z649" s="29" t="str">
        <f>IF($R649="", "", DATE(YEAR(Calendar!$BA$5), MONTH($D649), DAY($D649)))</f>
        <v/>
      </c>
      <c r="AA649" s="36" t="str">
        <f t="shared" si="146"/>
        <v/>
      </c>
      <c r="AC649" s="39" t="str">
        <f>IF($Z649="", "", IF(COUNTIF($Z$11:$Z649, $Z649)&gt;5, "X", COUNTIF($Z$11:$Z649, $Z649)))</f>
        <v/>
      </c>
      <c r="AD649" s="39" t="str">
        <f t="shared" si="147"/>
        <v/>
      </c>
      <c r="AF649" s="29" t="str">
        <f t="shared" si="148"/>
        <v/>
      </c>
      <c r="AJ649" s="39" t="str">
        <f t="shared" si="149"/>
        <v/>
      </c>
    </row>
    <row r="650" spans="1:36" x14ac:dyDescent="0.25">
      <c r="A650" s="20"/>
      <c r="B650" s="251"/>
      <c r="C650" s="252"/>
      <c r="D650" s="253"/>
      <c r="E650" s="254"/>
      <c r="F650" s="20"/>
      <c r="G650" s="32" t="str">
        <f t="shared" ca="1" si="140"/>
        <v/>
      </c>
      <c r="H650" s="18" t="str">
        <f t="shared" si="141"/>
        <v/>
      </c>
      <c r="I650" s="20"/>
      <c r="J650" s="12">
        <v>647</v>
      </c>
      <c r="K650" s="15" t="str">
        <f t="shared" ca="1" si="150"/>
        <v/>
      </c>
      <c r="L650" s="90" t="str">
        <f t="shared" ca="1" si="151"/>
        <v/>
      </c>
      <c r="M650" s="43" t="str">
        <f t="shared" ca="1" si="152"/>
        <v/>
      </c>
      <c r="N650" s="18" t="str">
        <f t="shared" ca="1" si="153"/>
        <v/>
      </c>
      <c r="O650" s="20"/>
      <c r="Q650" s="39" t="str">
        <f t="shared" si="142"/>
        <v/>
      </c>
      <c r="R650" s="29" t="str">
        <f t="shared" si="143"/>
        <v/>
      </c>
      <c r="S650" s="36" t="str">
        <f t="shared" si="144"/>
        <v/>
      </c>
      <c r="T650" s="26" t="str">
        <f t="shared" si="145"/>
        <v/>
      </c>
      <c r="U650" s="39" t="str">
        <f ca="1">IF($G650="", "", COUNTIF($G$11:$G$1010, "&lt;"&amp;$G650)+1+COUNTIF($G$11:$G650, $G650)-1)</f>
        <v/>
      </c>
      <c r="X650" s="39" t="str">
        <f t="shared" ca="1" si="154"/>
        <v/>
      </c>
      <c r="Z650" s="29" t="str">
        <f>IF($R650="", "", DATE(YEAR(Calendar!$BA$5), MONTH($D650), DAY($D650)))</f>
        <v/>
      </c>
      <c r="AA650" s="36" t="str">
        <f t="shared" si="146"/>
        <v/>
      </c>
      <c r="AC650" s="39" t="str">
        <f>IF($Z650="", "", IF(COUNTIF($Z$11:$Z650, $Z650)&gt;5, "X", COUNTIF($Z$11:$Z650, $Z650)))</f>
        <v/>
      </c>
      <c r="AD650" s="39" t="str">
        <f t="shared" si="147"/>
        <v/>
      </c>
      <c r="AF650" s="29" t="str">
        <f t="shared" si="148"/>
        <v/>
      </c>
      <c r="AJ650" s="39" t="str">
        <f t="shared" si="149"/>
        <v/>
      </c>
    </row>
    <row r="651" spans="1:36" x14ac:dyDescent="0.25">
      <c r="A651" s="20"/>
      <c r="B651" s="251"/>
      <c r="C651" s="252"/>
      <c r="D651" s="253"/>
      <c r="E651" s="254"/>
      <c r="F651" s="20"/>
      <c r="G651" s="32" t="str">
        <f t="shared" ca="1" si="140"/>
        <v/>
      </c>
      <c r="H651" s="18" t="str">
        <f t="shared" si="141"/>
        <v/>
      </c>
      <c r="I651" s="20"/>
      <c r="J651" s="12">
        <v>648</v>
      </c>
      <c r="K651" s="15" t="str">
        <f t="shared" ca="1" si="150"/>
        <v/>
      </c>
      <c r="L651" s="90" t="str">
        <f t="shared" ca="1" si="151"/>
        <v/>
      </c>
      <c r="M651" s="43" t="str">
        <f t="shared" ca="1" si="152"/>
        <v/>
      </c>
      <c r="N651" s="18" t="str">
        <f t="shared" ca="1" si="153"/>
        <v/>
      </c>
      <c r="O651" s="20"/>
      <c r="Q651" s="39" t="str">
        <f t="shared" si="142"/>
        <v/>
      </c>
      <c r="R651" s="29" t="str">
        <f t="shared" si="143"/>
        <v/>
      </c>
      <c r="S651" s="36" t="str">
        <f t="shared" si="144"/>
        <v/>
      </c>
      <c r="T651" s="26" t="str">
        <f t="shared" si="145"/>
        <v/>
      </c>
      <c r="U651" s="39" t="str">
        <f ca="1">IF($G651="", "", COUNTIF($G$11:$G$1010, "&lt;"&amp;$G651)+1+COUNTIF($G$11:$G651, $G651)-1)</f>
        <v/>
      </c>
      <c r="X651" s="39" t="str">
        <f t="shared" ca="1" si="154"/>
        <v/>
      </c>
      <c r="Z651" s="29" t="str">
        <f>IF($R651="", "", DATE(YEAR(Calendar!$BA$5), MONTH($D651), DAY($D651)))</f>
        <v/>
      </c>
      <c r="AA651" s="36" t="str">
        <f t="shared" si="146"/>
        <v/>
      </c>
      <c r="AC651" s="39" t="str">
        <f>IF($Z651="", "", IF(COUNTIF($Z$11:$Z651, $Z651)&gt;5, "X", COUNTIF($Z$11:$Z651, $Z651)))</f>
        <v/>
      </c>
      <c r="AD651" s="39" t="str">
        <f t="shared" si="147"/>
        <v/>
      </c>
      <c r="AF651" s="29" t="str">
        <f t="shared" si="148"/>
        <v/>
      </c>
      <c r="AJ651" s="39" t="str">
        <f t="shared" si="149"/>
        <v/>
      </c>
    </row>
    <row r="652" spans="1:36" x14ac:dyDescent="0.25">
      <c r="A652" s="20"/>
      <c r="B652" s="251"/>
      <c r="C652" s="252"/>
      <c r="D652" s="253"/>
      <c r="E652" s="254"/>
      <c r="F652" s="20"/>
      <c r="G652" s="32" t="str">
        <f t="shared" ref="G652:G715" ca="1" si="155">IF($R$4&gt;$R652, $T652, $R652)</f>
        <v/>
      </c>
      <c r="H652" s="18" t="str">
        <f t="shared" ref="H652:H715" si="156">IF($E652="", "", IFERROR(YEARFRAC(DATE($E652, MONTH($D652), DAY($D652)), $G652), ""))</f>
        <v/>
      </c>
      <c r="I652" s="20"/>
      <c r="J652" s="12">
        <v>649</v>
      </c>
      <c r="K652" s="15" t="str">
        <f t="shared" ca="1" si="150"/>
        <v/>
      </c>
      <c r="L652" s="90" t="str">
        <f t="shared" ca="1" si="151"/>
        <v/>
      </c>
      <c r="M652" s="43" t="str">
        <f t="shared" ca="1" si="152"/>
        <v/>
      </c>
      <c r="N652" s="18" t="str">
        <f t="shared" ca="1" si="153"/>
        <v/>
      </c>
      <c r="O652" s="20"/>
      <c r="Q652" s="39" t="str">
        <f t="shared" ref="Q652:Q715" si="157">IF($B652="", "", IF(COUNTIF($B$11:$B$1010, $B652)&gt;1, "X", ""))</f>
        <v/>
      </c>
      <c r="R652" s="29" t="str">
        <f t="shared" ref="R652:R715" si="158">IF($D652="", "", DATE(YEAR($R$4), MONTH($D652), DAY($D652)))</f>
        <v/>
      </c>
      <c r="S652" s="36" t="str">
        <f t="shared" ref="S652:S715" si="159">IF($E652="", "", IFERROR(YEARFRAC(DATE($E652, MONTH($D652), DAY($D652)), $R652), ""))</f>
        <v/>
      </c>
      <c r="T652" s="26" t="str">
        <f t="shared" ref="T652:T715" si="160">IF($D652="", "", DATE(YEAR($R$4)+1, MONTH($D652), DAY($D652)))</f>
        <v/>
      </c>
      <c r="U652" s="39" t="str">
        <f ca="1">IF($G652="", "", COUNTIF($G$11:$G$1010, "&lt;"&amp;$G652)+1+COUNTIF($G$11:$G652, $G652)-1)</f>
        <v/>
      </c>
      <c r="X652" s="39" t="str">
        <f t="shared" ca="1" si="154"/>
        <v/>
      </c>
      <c r="Z652" s="29" t="str">
        <f>IF($R652="", "", DATE(YEAR(Calendar!$BA$5), MONTH($D652), DAY($D652)))</f>
        <v/>
      </c>
      <c r="AA652" s="36" t="str">
        <f t="shared" ref="AA652:AA715" si="161">IF($E652="", "", IFERROR(YEARFRAC(DATE($E652, MONTH($D652), DAY($D652)), $Z652), ""))</f>
        <v/>
      </c>
      <c r="AC652" s="39" t="str">
        <f>IF($Z652="", "", IF(COUNTIF($Z$11:$Z652, $Z652)&gt;5, "X", COUNTIF($Z$11:$Z652, $Z652)))</f>
        <v/>
      </c>
      <c r="AD652" s="39" t="str">
        <f t="shared" ref="AD652:AD715" si="162">IF($Z652="", "", $Z652+($AC652*0.1))</f>
        <v/>
      </c>
      <c r="AF652" s="29" t="str">
        <f t="shared" ref="AF652:AF715" si="163">IF($AC652="X", $Z652, "")</f>
        <v/>
      </c>
      <c r="AJ652" s="39" t="str">
        <f t="shared" ref="AJ652:AJ715" si="164">IF($C652="", "", IF(COUNTIF($AH$11:$AH$20, $C652)=0, "X", ""))</f>
        <v/>
      </c>
    </row>
    <row r="653" spans="1:36" x14ac:dyDescent="0.25">
      <c r="A653" s="20"/>
      <c r="B653" s="251"/>
      <c r="C653" s="252"/>
      <c r="D653" s="253"/>
      <c r="E653" s="254"/>
      <c r="F653" s="20"/>
      <c r="G653" s="32" t="str">
        <f t="shared" ca="1" si="155"/>
        <v/>
      </c>
      <c r="H653" s="18" t="str">
        <f t="shared" si="156"/>
        <v/>
      </c>
      <c r="I653" s="20"/>
      <c r="J653" s="12">
        <v>650</v>
      </c>
      <c r="K653" s="15" t="str">
        <f t="shared" ca="1" si="150"/>
        <v/>
      </c>
      <c r="L653" s="90" t="str">
        <f t="shared" ca="1" si="151"/>
        <v/>
      </c>
      <c r="M653" s="43" t="str">
        <f t="shared" ca="1" si="152"/>
        <v/>
      </c>
      <c r="N653" s="18" t="str">
        <f t="shared" ca="1" si="153"/>
        <v/>
      </c>
      <c r="O653" s="20"/>
      <c r="Q653" s="39" t="str">
        <f t="shared" si="157"/>
        <v/>
      </c>
      <c r="R653" s="29" t="str">
        <f t="shared" si="158"/>
        <v/>
      </c>
      <c r="S653" s="36" t="str">
        <f t="shared" si="159"/>
        <v/>
      </c>
      <c r="T653" s="26" t="str">
        <f t="shared" si="160"/>
        <v/>
      </c>
      <c r="U653" s="39" t="str">
        <f ca="1">IF($G653="", "", COUNTIF($G$11:$G$1010, "&lt;"&amp;$G653)+1+COUNTIF($G$11:$G653, $G653)-1)</f>
        <v/>
      </c>
      <c r="X653" s="39" t="str">
        <f t="shared" ca="1" si="154"/>
        <v/>
      </c>
      <c r="Z653" s="29" t="str">
        <f>IF($R653="", "", DATE(YEAR(Calendar!$BA$5), MONTH($D653), DAY($D653)))</f>
        <v/>
      </c>
      <c r="AA653" s="36" t="str">
        <f t="shared" si="161"/>
        <v/>
      </c>
      <c r="AC653" s="39" t="str">
        <f>IF($Z653="", "", IF(COUNTIF($Z$11:$Z653, $Z653)&gt;5, "X", COUNTIF($Z$11:$Z653, $Z653)))</f>
        <v/>
      </c>
      <c r="AD653" s="39" t="str">
        <f t="shared" si="162"/>
        <v/>
      </c>
      <c r="AF653" s="29" t="str">
        <f t="shared" si="163"/>
        <v/>
      </c>
      <c r="AJ653" s="39" t="str">
        <f t="shared" si="164"/>
        <v/>
      </c>
    </row>
    <row r="654" spans="1:36" x14ac:dyDescent="0.25">
      <c r="A654" s="20"/>
      <c r="B654" s="251"/>
      <c r="C654" s="252"/>
      <c r="D654" s="253"/>
      <c r="E654" s="254"/>
      <c r="F654" s="20"/>
      <c r="G654" s="32" t="str">
        <f t="shared" ca="1" si="155"/>
        <v/>
      </c>
      <c r="H654" s="18" t="str">
        <f t="shared" si="156"/>
        <v/>
      </c>
      <c r="I654" s="20"/>
      <c r="J654" s="12">
        <v>651</v>
      </c>
      <c r="K654" s="15" t="str">
        <f t="shared" ca="1" si="150"/>
        <v/>
      </c>
      <c r="L654" s="90" t="str">
        <f t="shared" ca="1" si="151"/>
        <v/>
      </c>
      <c r="M654" s="43" t="str">
        <f t="shared" ca="1" si="152"/>
        <v/>
      </c>
      <c r="N654" s="18" t="str">
        <f t="shared" ca="1" si="153"/>
        <v/>
      </c>
      <c r="O654" s="20"/>
      <c r="Q654" s="39" t="str">
        <f t="shared" si="157"/>
        <v/>
      </c>
      <c r="R654" s="29" t="str">
        <f t="shared" si="158"/>
        <v/>
      </c>
      <c r="S654" s="36" t="str">
        <f t="shared" si="159"/>
        <v/>
      </c>
      <c r="T654" s="26" t="str">
        <f t="shared" si="160"/>
        <v/>
      </c>
      <c r="U654" s="39" t="str">
        <f ca="1">IF($G654="", "", COUNTIF($G$11:$G$1010, "&lt;"&amp;$G654)+1+COUNTIF($G$11:$G654, $G654)-1)</f>
        <v/>
      </c>
      <c r="X654" s="39" t="str">
        <f t="shared" ca="1" si="154"/>
        <v/>
      </c>
      <c r="Z654" s="29" t="str">
        <f>IF($R654="", "", DATE(YEAR(Calendar!$BA$5), MONTH($D654), DAY($D654)))</f>
        <v/>
      </c>
      <c r="AA654" s="36" t="str">
        <f t="shared" si="161"/>
        <v/>
      </c>
      <c r="AC654" s="39" t="str">
        <f>IF($Z654="", "", IF(COUNTIF($Z$11:$Z654, $Z654)&gt;5, "X", COUNTIF($Z$11:$Z654, $Z654)))</f>
        <v/>
      </c>
      <c r="AD654" s="39" t="str">
        <f t="shared" si="162"/>
        <v/>
      </c>
      <c r="AF654" s="29" t="str">
        <f t="shared" si="163"/>
        <v/>
      </c>
      <c r="AJ654" s="39" t="str">
        <f t="shared" si="164"/>
        <v/>
      </c>
    </row>
    <row r="655" spans="1:36" x14ac:dyDescent="0.25">
      <c r="A655" s="20"/>
      <c r="B655" s="251"/>
      <c r="C655" s="252"/>
      <c r="D655" s="253"/>
      <c r="E655" s="254"/>
      <c r="F655" s="20"/>
      <c r="G655" s="32" t="str">
        <f t="shared" ca="1" si="155"/>
        <v/>
      </c>
      <c r="H655" s="18" t="str">
        <f t="shared" si="156"/>
        <v/>
      </c>
      <c r="I655" s="20"/>
      <c r="J655" s="12">
        <v>652</v>
      </c>
      <c r="K655" s="15" t="str">
        <f t="shared" ca="1" si="150"/>
        <v/>
      </c>
      <c r="L655" s="90" t="str">
        <f t="shared" ca="1" si="151"/>
        <v/>
      </c>
      <c r="M655" s="43" t="str">
        <f t="shared" ca="1" si="152"/>
        <v/>
      </c>
      <c r="N655" s="18" t="str">
        <f t="shared" ca="1" si="153"/>
        <v/>
      </c>
      <c r="O655" s="20"/>
      <c r="Q655" s="39" t="str">
        <f t="shared" si="157"/>
        <v/>
      </c>
      <c r="R655" s="29" t="str">
        <f t="shared" si="158"/>
        <v/>
      </c>
      <c r="S655" s="36" t="str">
        <f t="shared" si="159"/>
        <v/>
      </c>
      <c r="T655" s="26" t="str">
        <f t="shared" si="160"/>
        <v/>
      </c>
      <c r="U655" s="39" t="str">
        <f ca="1">IF($G655="", "", COUNTIF($G$11:$G$1010, "&lt;"&amp;$G655)+1+COUNTIF($G$11:$G655, $G655)-1)</f>
        <v/>
      </c>
      <c r="X655" s="39" t="str">
        <f t="shared" ca="1" si="154"/>
        <v/>
      </c>
      <c r="Z655" s="29" t="str">
        <f>IF($R655="", "", DATE(YEAR(Calendar!$BA$5), MONTH($D655), DAY($D655)))</f>
        <v/>
      </c>
      <c r="AA655" s="36" t="str">
        <f t="shared" si="161"/>
        <v/>
      </c>
      <c r="AC655" s="39" t="str">
        <f>IF($Z655="", "", IF(COUNTIF($Z$11:$Z655, $Z655)&gt;5, "X", COUNTIF($Z$11:$Z655, $Z655)))</f>
        <v/>
      </c>
      <c r="AD655" s="39" t="str">
        <f t="shared" si="162"/>
        <v/>
      </c>
      <c r="AF655" s="29" t="str">
        <f t="shared" si="163"/>
        <v/>
      </c>
      <c r="AJ655" s="39" t="str">
        <f t="shared" si="164"/>
        <v/>
      </c>
    </row>
    <row r="656" spans="1:36" x14ac:dyDescent="0.25">
      <c r="A656" s="20"/>
      <c r="B656" s="251"/>
      <c r="C656" s="252"/>
      <c r="D656" s="253"/>
      <c r="E656" s="254"/>
      <c r="F656" s="20"/>
      <c r="G656" s="32" t="str">
        <f t="shared" ca="1" si="155"/>
        <v/>
      </c>
      <c r="H656" s="18" t="str">
        <f t="shared" si="156"/>
        <v/>
      </c>
      <c r="I656" s="20"/>
      <c r="J656" s="12">
        <v>653</v>
      </c>
      <c r="K656" s="15" t="str">
        <f t="shared" ca="1" si="150"/>
        <v/>
      </c>
      <c r="L656" s="90" t="str">
        <f t="shared" ca="1" si="151"/>
        <v/>
      </c>
      <c r="M656" s="43" t="str">
        <f t="shared" ca="1" si="152"/>
        <v/>
      </c>
      <c r="N656" s="18" t="str">
        <f t="shared" ca="1" si="153"/>
        <v/>
      </c>
      <c r="O656" s="20"/>
      <c r="Q656" s="39" t="str">
        <f t="shared" si="157"/>
        <v/>
      </c>
      <c r="R656" s="29" t="str">
        <f t="shared" si="158"/>
        <v/>
      </c>
      <c r="S656" s="36" t="str">
        <f t="shared" si="159"/>
        <v/>
      </c>
      <c r="T656" s="26" t="str">
        <f t="shared" si="160"/>
        <v/>
      </c>
      <c r="U656" s="39" t="str">
        <f ca="1">IF($G656="", "", COUNTIF($G$11:$G$1010, "&lt;"&amp;$G656)+1+COUNTIF($G$11:$G656, $G656)-1)</f>
        <v/>
      </c>
      <c r="X656" s="39" t="str">
        <f t="shared" ca="1" si="154"/>
        <v/>
      </c>
      <c r="Z656" s="29" t="str">
        <f>IF($R656="", "", DATE(YEAR(Calendar!$BA$5), MONTH($D656), DAY($D656)))</f>
        <v/>
      </c>
      <c r="AA656" s="36" t="str">
        <f t="shared" si="161"/>
        <v/>
      </c>
      <c r="AC656" s="39" t="str">
        <f>IF($Z656="", "", IF(COUNTIF($Z$11:$Z656, $Z656)&gt;5, "X", COUNTIF($Z$11:$Z656, $Z656)))</f>
        <v/>
      </c>
      <c r="AD656" s="39" t="str">
        <f t="shared" si="162"/>
        <v/>
      </c>
      <c r="AF656" s="29" t="str">
        <f t="shared" si="163"/>
        <v/>
      </c>
      <c r="AJ656" s="39" t="str">
        <f t="shared" si="164"/>
        <v/>
      </c>
    </row>
    <row r="657" spans="1:36" x14ac:dyDescent="0.25">
      <c r="A657" s="20"/>
      <c r="B657" s="251"/>
      <c r="C657" s="252"/>
      <c r="D657" s="253"/>
      <c r="E657" s="254"/>
      <c r="F657" s="20"/>
      <c r="G657" s="32" t="str">
        <f t="shared" ca="1" si="155"/>
        <v/>
      </c>
      <c r="H657" s="18" t="str">
        <f t="shared" si="156"/>
        <v/>
      </c>
      <c r="I657" s="20"/>
      <c r="J657" s="12">
        <v>654</v>
      </c>
      <c r="K657" s="15" t="str">
        <f t="shared" ca="1" si="150"/>
        <v/>
      </c>
      <c r="L657" s="90" t="str">
        <f t="shared" ca="1" si="151"/>
        <v/>
      </c>
      <c r="M657" s="43" t="str">
        <f t="shared" ca="1" si="152"/>
        <v/>
      </c>
      <c r="N657" s="18" t="str">
        <f t="shared" ca="1" si="153"/>
        <v/>
      </c>
      <c r="O657" s="20"/>
      <c r="Q657" s="39" t="str">
        <f t="shared" si="157"/>
        <v/>
      </c>
      <c r="R657" s="29" t="str">
        <f t="shared" si="158"/>
        <v/>
      </c>
      <c r="S657" s="36" t="str">
        <f t="shared" si="159"/>
        <v/>
      </c>
      <c r="T657" s="26" t="str">
        <f t="shared" si="160"/>
        <v/>
      </c>
      <c r="U657" s="39" t="str">
        <f ca="1">IF($G657="", "", COUNTIF($G$11:$G$1010, "&lt;"&amp;$G657)+1+COUNTIF($G$11:$G657, $G657)-1)</f>
        <v/>
      </c>
      <c r="X657" s="39" t="str">
        <f t="shared" ca="1" si="154"/>
        <v/>
      </c>
      <c r="Z657" s="29" t="str">
        <f>IF($R657="", "", DATE(YEAR(Calendar!$BA$5), MONTH($D657), DAY($D657)))</f>
        <v/>
      </c>
      <c r="AA657" s="36" t="str">
        <f t="shared" si="161"/>
        <v/>
      </c>
      <c r="AC657" s="39" t="str">
        <f>IF($Z657="", "", IF(COUNTIF($Z$11:$Z657, $Z657)&gt;5, "X", COUNTIF($Z$11:$Z657, $Z657)))</f>
        <v/>
      </c>
      <c r="AD657" s="39" t="str">
        <f t="shared" si="162"/>
        <v/>
      </c>
      <c r="AF657" s="29" t="str">
        <f t="shared" si="163"/>
        <v/>
      </c>
      <c r="AJ657" s="39" t="str">
        <f t="shared" si="164"/>
        <v/>
      </c>
    </row>
    <row r="658" spans="1:36" x14ac:dyDescent="0.25">
      <c r="A658" s="20"/>
      <c r="B658" s="251"/>
      <c r="C658" s="252"/>
      <c r="D658" s="253"/>
      <c r="E658" s="254"/>
      <c r="F658" s="20"/>
      <c r="G658" s="32" t="str">
        <f t="shared" ca="1" si="155"/>
        <v/>
      </c>
      <c r="H658" s="18" t="str">
        <f t="shared" si="156"/>
        <v/>
      </c>
      <c r="I658" s="20"/>
      <c r="J658" s="12">
        <v>655</v>
      </c>
      <c r="K658" s="15" t="str">
        <f t="shared" ca="1" si="150"/>
        <v/>
      </c>
      <c r="L658" s="90" t="str">
        <f t="shared" ca="1" si="151"/>
        <v/>
      </c>
      <c r="M658" s="43" t="str">
        <f t="shared" ca="1" si="152"/>
        <v/>
      </c>
      <c r="N658" s="18" t="str">
        <f t="shared" ca="1" si="153"/>
        <v/>
      </c>
      <c r="O658" s="20"/>
      <c r="Q658" s="39" t="str">
        <f t="shared" si="157"/>
        <v/>
      </c>
      <c r="R658" s="29" t="str">
        <f t="shared" si="158"/>
        <v/>
      </c>
      <c r="S658" s="36" t="str">
        <f t="shared" si="159"/>
        <v/>
      </c>
      <c r="T658" s="26" t="str">
        <f t="shared" si="160"/>
        <v/>
      </c>
      <c r="U658" s="39" t="str">
        <f ca="1">IF($G658="", "", COUNTIF($G$11:$G$1010, "&lt;"&amp;$G658)+1+COUNTIF($G$11:$G658, $G658)-1)</f>
        <v/>
      </c>
      <c r="X658" s="39" t="str">
        <f t="shared" ca="1" si="154"/>
        <v/>
      </c>
      <c r="Z658" s="29" t="str">
        <f>IF($R658="", "", DATE(YEAR(Calendar!$BA$5), MONTH($D658), DAY($D658)))</f>
        <v/>
      </c>
      <c r="AA658" s="36" t="str">
        <f t="shared" si="161"/>
        <v/>
      </c>
      <c r="AC658" s="39" t="str">
        <f>IF($Z658="", "", IF(COUNTIF($Z$11:$Z658, $Z658)&gt;5, "X", COUNTIF($Z$11:$Z658, $Z658)))</f>
        <v/>
      </c>
      <c r="AD658" s="39" t="str">
        <f t="shared" si="162"/>
        <v/>
      </c>
      <c r="AF658" s="29" t="str">
        <f t="shared" si="163"/>
        <v/>
      </c>
      <c r="AJ658" s="39" t="str">
        <f t="shared" si="164"/>
        <v/>
      </c>
    </row>
    <row r="659" spans="1:36" x14ac:dyDescent="0.25">
      <c r="A659" s="20"/>
      <c r="B659" s="251"/>
      <c r="C659" s="252"/>
      <c r="D659" s="253"/>
      <c r="E659" s="254"/>
      <c r="F659" s="20"/>
      <c r="G659" s="32" t="str">
        <f t="shared" ca="1" si="155"/>
        <v/>
      </c>
      <c r="H659" s="18" t="str">
        <f t="shared" si="156"/>
        <v/>
      </c>
      <c r="I659" s="20"/>
      <c r="J659" s="12">
        <v>656</v>
      </c>
      <c r="K659" s="15" t="str">
        <f t="shared" ca="1" si="150"/>
        <v/>
      </c>
      <c r="L659" s="90" t="str">
        <f t="shared" ca="1" si="151"/>
        <v/>
      </c>
      <c r="M659" s="43" t="str">
        <f t="shared" ca="1" si="152"/>
        <v/>
      </c>
      <c r="N659" s="18" t="str">
        <f t="shared" ca="1" si="153"/>
        <v/>
      </c>
      <c r="O659" s="20"/>
      <c r="Q659" s="39" t="str">
        <f t="shared" si="157"/>
        <v/>
      </c>
      <c r="R659" s="29" t="str">
        <f t="shared" si="158"/>
        <v/>
      </c>
      <c r="S659" s="36" t="str">
        <f t="shared" si="159"/>
        <v/>
      </c>
      <c r="T659" s="26" t="str">
        <f t="shared" si="160"/>
        <v/>
      </c>
      <c r="U659" s="39" t="str">
        <f ca="1">IF($G659="", "", COUNTIF($G$11:$G$1010, "&lt;"&amp;$G659)+1+COUNTIF($G$11:$G659, $G659)-1)</f>
        <v/>
      </c>
      <c r="X659" s="39" t="str">
        <f t="shared" ca="1" si="154"/>
        <v/>
      </c>
      <c r="Z659" s="29" t="str">
        <f>IF($R659="", "", DATE(YEAR(Calendar!$BA$5), MONTH($D659), DAY($D659)))</f>
        <v/>
      </c>
      <c r="AA659" s="36" t="str">
        <f t="shared" si="161"/>
        <v/>
      </c>
      <c r="AC659" s="39" t="str">
        <f>IF($Z659="", "", IF(COUNTIF($Z$11:$Z659, $Z659)&gt;5, "X", COUNTIF($Z$11:$Z659, $Z659)))</f>
        <v/>
      </c>
      <c r="AD659" s="39" t="str">
        <f t="shared" si="162"/>
        <v/>
      </c>
      <c r="AF659" s="29" t="str">
        <f t="shared" si="163"/>
        <v/>
      </c>
      <c r="AJ659" s="39" t="str">
        <f t="shared" si="164"/>
        <v/>
      </c>
    </row>
    <row r="660" spans="1:36" x14ac:dyDescent="0.25">
      <c r="A660" s="20"/>
      <c r="B660" s="251"/>
      <c r="C660" s="252"/>
      <c r="D660" s="253"/>
      <c r="E660" s="254"/>
      <c r="F660" s="20"/>
      <c r="G660" s="32" t="str">
        <f t="shared" ca="1" si="155"/>
        <v/>
      </c>
      <c r="H660" s="18" t="str">
        <f t="shared" si="156"/>
        <v/>
      </c>
      <c r="I660" s="20"/>
      <c r="J660" s="12">
        <v>657</v>
      </c>
      <c r="K660" s="15" t="str">
        <f t="shared" ca="1" si="150"/>
        <v/>
      </c>
      <c r="L660" s="90" t="str">
        <f t="shared" ca="1" si="151"/>
        <v/>
      </c>
      <c r="M660" s="43" t="str">
        <f t="shared" ca="1" si="152"/>
        <v/>
      </c>
      <c r="N660" s="18" t="str">
        <f t="shared" ca="1" si="153"/>
        <v/>
      </c>
      <c r="O660" s="20"/>
      <c r="Q660" s="39" t="str">
        <f t="shared" si="157"/>
        <v/>
      </c>
      <c r="R660" s="29" t="str">
        <f t="shared" si="158"/>
        <v/>
      </c>
      <c r="S660" s="36" t="str">
        <f t="shared" si="159"/>
        <v/>
      </c>
      <c r="T660" s="26" t="str">
        <f t="shared" si="160"/>
        <v/>
      </c>
      <c r="U660" s="39" t="str">
        <f ca="1">IF($G660="", "", COUNTIF($G$11:$G$1010, "&lt;"&amp;$G660)+1+COUNTIF($G$11:$G660, $G660)-1)</f>
        <v/>
      </c>
      <c r="X660" s="39" t="str">
        <f t="shared" ca="1" si="154"/>
        <v/>
      </c>
      <c r="Z660" s="29" t="str">
        <f>IF($R660="", "", DATE(YEAR(Calendar!$BA$5), MONTH($D660), DAY($D660)))</f>
        <v/>
      </c>
      <c r="AA660" s="36" t="str">
        <f t="shared" si="161"/>
        <v/>
      </c>
      <c r="AC660" s="39" t="str">
        <f>IF($Z660="", "", IF(COUNTIF($Z$11:$Z660, $Z660)&gt;5, "X", COUNTIF($Z$11:$Z660, $Z660)))</f>
        <v/>
      </c>
      <c r="AD660" s="39" t="str">
        <f t="shared" si="162"/>
        <v/>
      </c>
      <c r="AF660" s="29" t="str">
        <f t="shared" si="163"/>
        <v/>
      </c>
      <c r="AJ660" s="39" t="str">
        <f t="shared" si="164"/>
        <v/>
      </c>
    </row>
    <row r="661" spans="1:36" x14ac:dyDescent="0.25">
      <c r="A661" s="20"/>
      <c r="B661" s="251"/>
      <c r="C661" s="252"/>
      <c r="D661" s="253"/>
      <c r="E661" s="254"/>
      <c r="F661" s="20"/>
      <c r="G661" s="32" t="str">
        <f t="shared" ca="1" si="155"/>
        <v/>
      </c>
      <c r="H661" s="18" t="str">
        <f t="shared" si="156"/>
        <v/>
      </c>
      <c r="I661" s="20"/>
      <c r="J661" s="12">
        <v>658</v>
      </c>
      <c r="K661" s="15" t="str">
        <f t="shared" ca="1" si="150"/>
        <v/>
      </c>
      <c r="L661" s="90" t="str">
        <f t="shared" ca="1" si="151"/>
        <v/>
      </c>
      <c r="M661" s="43" t="str">
        <f t="shared" ca="1" si="152"/>
        <v/>
      </c>
      <c r="N661" s="18" t="str">
        <f t="shared" ca="1" si="153"/>
        <v/>
      </c>
      <c r="O661" s="20"/>
      <c r="Q661" s="39" t="str">
        <f t="shared" si="157"/>
        <v/>
      </c>
      <c r="R661" s="29" t="str">
        <f t="shared" si="158"/>
        <v/>
      </c>
      <c r="S661" s="36" t="str">
        <f t="shared" si="159"/>
        <v/>
      </c>
      <c r="T661" s="26" t="str">
        <f t="shared" si="160"/>
        <v/>
      </c>
      <c r="U661" s="39" t="str">
        <f ca="1">IF($G661="", "", COUNTIF($G$11:$G$1010, "&lt;"&amp;$G661)+1+COUNTIF($G$11:$G661, $G661)-1)</f>
        <v/>
      </c>
      <c r="X661" s="39" t="str">
        <f t="shared" ca="1" si="154"/>
        <v/>
      </c>
      <c r="Z661" s="29" t="str">
        <f>IF($R661="", "", DATE(YEAR(Calendar!$BA$5), MONTH($D661), DAY($D661)))</f>
        <v/>
      </c>
      <c r="AA661" s="36" t="str">
        <f t="shared" si="161"/>
        <v/>
      </c>
      <c r="AC661" s="39" t="str">
        <f>IF($Z661="", "", IF(COUNTIF($Z$11:$Z661, $Z661)&gt;5, "X", COUNTIF($Z$11:$Z661, $Z661)))</f>
        <v/>
      </c>
      <c r="AD661" s="39" t="str">
        <f t="shared" si="162"/>
        <v/>
      </c>
      <c r="AF661" s="29" t="str">
        <f t="shared" si="163"/>
        <v/>
      </c>
      <c r="AJ661" s="39" t="str">
        <f t="shared" si="164"/>
        <v/>
      </c>
    </row>
    <row r="662" spans="1:36" x14ac:dyDescent="0.25">
      <c r="A662" s="20"/>
      <c r="B662" s="251"/>
      <c r="C662" s="252"/>
      <c r="D662" s="253"/>
      <c r="E662" s="254"/>
      <c r="F662" s="20"/>
      <c r="G662" s="32" t="str">
        <f t="shared" ca="1" si="155"/>
        <v/>
      </c>
      <c r="H662" s="18" t="str">
        <f t="shared" si="156"/>
        <v/>
      </c>
      <c r="I662" s="20"/>
      <c r="J662" s="12">
        <v>659</v>
      </c>
      <c r="K662" s="15" t="str">
        <f t="shared" ca="1" si="150"/>
        <v/>
      </c>
      <c r="L662" s="90" t="str">
        <f t="shared" ca="1" si="151"/>
        <v/>
      </c>
      <c r="M662" s="43" t="str">
        <f t="shared" ca="1" si="152"/>
        <v/>
      </c>
      <c r="N662" s="18" t="str">
        <f t="shared" ca="1" si="153"/>
        <v/>
      </c>
      <c r="O662" s="20"/>
      <c r="Q662" s="39" t="str">
        <f t="shared" si="157"/>
        <v/>
      </c>
      <c r="R662" s="29" t="str">
        <f t="shared" si="158"/>
        <v/>
      </c>
      <c r="S662" s="36" t="str">
        <f t="shared" si="159"/>
        <v/>
      </c>
      <c r="T662" s="26" t="str">
        <f t="shared" si="160"/>
        <v/>
      </c>
      <c r="U662" s="39" t="str">
        <f ca="1">IF($G662="", "", COUNTIF($G$11:$G$1010, "&lt;"&amp;$G662)+1+COUNTIF($G$11:$G662, $G662)-1)</f>
        <v/>
      </c>
      <c r="X662" s="39" t="str">
        <f t="shared" ca="1" si="154"/>
        <v/>
      </c>
      <c r="Z662" s="29" t="str">
        <f>IF($R662="", "", DATE(YEAR(Calendar!$BA$5), MONTH($D662), DAY($D662)))</f>
        <v/>
      </c>
      <c r="AA662" s="36" t="str">
        <f t="shared" si="161"/>
        <v/>
      </c>
      <c r="AC662" s="39" t="str">
        <f>IF($Z662="", "", IF(COUNTIF($Z$11:$Z662, $Z662)&gt;5, "X", COUNTIF($Z$11:$Z662, $Z662)))</f>
        <v/>
      </c>
      <c r="AD662" s="39" t="str">
        <f t="shared" si="162"/>
        <v/>
      </c>
      <c r="AF662" s="29" t="str">
        <f t="shared" si="163"/>
        <v/>
      </c>
      <c r="AJ662" s="39" t="str">
        <f t="shared" si="164"/>
        <v/>
      </c>
    </row>
    <row r="663" spans="1:36" x14ac:dyDescent="0.25">
      <c r="A663" s="20"/>
      <c r="B663" s="251"/>
      <c r="C663" s="252"/>
      <c r="D663" s="253"/>
      <c r="E663" s="254"/>
      <c r="F663" s="20"/>
      <c r="G663" s="32" t="str">
        <f t="shared" ca="1" si="155"/>
        <v/>
      </c>
      <c r="H663" s="18" t="str">
        <f t="shared" si="156"/>
        <v/>
      </c>
      <c r="I663" s="20"/>
      <c r="J663" s="12">
        <v>660</v>
      </c>
      <c r="K663" s="15" t="str">
        <f t="shared" ca="1" si="150"/>
        <v/>
      </c>
      <c r="L663" s="90" t="str">
        <f t="shared" ca="1" si="151"/>
        <v/>
      </c>
      <c r="M663" s="43" t="str">
        <f t="shared" ca="1" si="152"/>
        <v/>
      </c>
      <c r="N663" s="18" t="str">
        <f t="shared" ca="1" si="153"/>
        <v/>
      </c>
      <c r="O663" s="20"/>
      <c r="Q663" s="39" t="str">
        <f t="shared" si="157"/>
        <v/>
      </c>
      <c r="R663" s="29" t="str">
        <f t="shared" si="158"/>
        <v/>
      </c>
      <c r="S663" s="36" t="str">
        <f t="shared" si="159"/>
        <v/>
      </c>
      <c r="T663" s="26" t="str">
        <f t="shared" si="160"/>
        <v/>
      </c>
      <c r="U663" s="39" t="str">
        <f ca="1">IF($G663="", "", COUNTIF($G$11:$G$1010, "&lt;"&amp;$G663)+1+COUNTIF($G$11:$G663, $G663)-1)</f>
        <v/>
      </c>
      <c r="X663" s="39" t="str">
        <f t="shared" ca="1" si="154"/>
        <v/>
      </c>
      <c r="Z663" s="29" t="str">
        <f>IF($R663="", "", DATE(YEAR(Calendar!$BA$5), MONTH($D663), DAY($D663)))</f>
        <v/>
      </c>
      <c r="AA663" s="36" t="str">
        <f t="shared" si="161"/>
        <v/>
      </c>
      <c r="AC663" s="39" t="str">
        <f>IF($Z663="", "", IF(COUNTIF($Z$11:$Z663, $Z663)&gt;5, "X", COUNTIF($Z$11:$Z663, $Z663)))</f>
        <v/>
      </c>
      <c r="AD663" s="39" t="str">
        <f t="shared" si="162"/>
        <v/>
      </c>
      <c r="AF663" s="29" t="str">
        <f t="shared" si="163"/>
        <v/>
      </c>
      <c r="AJ663" s="39" t="str">
        <f t="shared" si="164"/>
        <v/>
      </c>
    </row>
    <row r="664" spans="1:36" x14ac:dyDescent="0.25">
      <c r="A664" s="20"/>
      <c r="B664" s="251"/>
      <c r="C664" s="252"/>
      <c r="D664" s="253"/>
      <c r="E664" s="254"/>
      <c r="F664" s="20"/>
      <c r="G664" s="32" t="str">
        <f t="shared" ca="1" si="155"/>
        <v/>
      </c>
      <c r="H664" s="18" t="str">
        <f t="shared" si="156"/>
        <v/>
      </c>
      <c r="I664" s="20"/>
      <c r="J664" s="12">
        <v>661</v>
      </c>
      <c r="K664" s="15" t="str">
        <f t="shared" ca="1" si="150"/>
        <v/>
      </c>
      <c r="L664" s="90" t="str">
        <f t="shared" ca="1" si="151"/>
        <v/>
      </c>
      <c r="M664" s="43" t="str">
        <f t="shared" ca="1" si="152"/>
        <v/>
      </c>
      <c r="N664" s="18" t="str">
        <f t="shared" ca="1" si="153"/>
        <v/>
      </c>
      <c r="O664" s="20"/>
      <c r="Q664" s="39" t="str">
        <f t="shared" si="157"/>
        <v/>
      </c>
      <c r="R664" s="29" t="str">
        <f t="shared" si="158"/>
        <v/>
      </c>
      <c r="S664" s="36" t="str">
        <f t="shared" si="159"/>
        <v/>
      </c>
      <c r="T664" s="26" t="str">
        <f t="shared" si="160"/>
        <v/>
      </c>
      <c r="U664" s="39" t="str">
        <f ca="1">IF($G664="", "", COUNTIF($G$11:$G$1010, "&lt;"&amp;$G664)+1+COUNTIF($G$11:$G664, $G664)-1)</f>
        <v/>
      </c>
      <c r="X664" s="39" t="str">
        <f t="shared" ca="1" si="154"/>
        <v/>
      </c>
      <c r="Z664" s="29" t="str">
        <f>IF($R664="", "", DATE(YEAR(Calendar!$BA$5), MONTH($D664), DAY($D664)))</f>
        <v/>
      </c>
      <c r="AA664" s="36" t="str">
        <f t="shared" si="161"/>
        <v/>
      </c>
      <c r="AC664" s="39" t="str">
        <f>IF($Z664="", "", IF(COUNTIF($Z$11:$Z664, $Z664)&gt;5, "X", COUNTIF($Z$11:$Z664, $Z664)))</f>
        <v/>
      </c>
      <c r="AD664" s="39" t="str">
        <f t="shared" si="162"/>
        <v/>
      </c>
      <c r="AF664" s="29" t="str">
        <f t="shared" si="163"/>
        <v/>
      </c>
      <c r="AJ664" s="39" t="str">
        <f t="shared" si="164"/>
        <v/>
      </c>
    </row>
    <row r="665" spans="1:36" x14ac:dyDescent="0.25">
      <c r="A665" s="20"/>
      <c r="B665" s="251"/>
      <c r="C665" s="252"/>
      <c r="D665" s="253"/>
      <c r="E665" s="254"/>
      <c r="F665" s="20"/>
      <c r="G665" s="32" t="str">
        <f t="shared" ca="1" si="155"/>
        <v/>
      </c>
      <c r="H665" s="18" t="str">
        <f t="shared" si="156"/>
        <v/>
      </c>
      <c r="I665" s="20"/>
      <c r="J665" s="12">
        <v>662</v>
      </c>
      <c r="K665" s="15" t="str">
        <f t="shared" ca="1" si="150"/>
        <v/>
      </c>
      <c r="L665" s="90" t="str">
        <f t="shared" ca="1" si="151"/>
        <v/>
      </c>
      <c r="M665" s="43" t="str">
        <f t="shared" ca="1" si="152"/>
        <v/>
      </c>
      <c r="N665" s="18" t="str">
        <f t="shared" ca="1" si="153"/>
        <v/>
      </c>
      <c r="O665" s="20"/>
      <c r="Q665" s="39" t="str">
        <f t="shared" si="157"/>
        <v/>
      </c>
      <c r="R665" s="29" t="str">
        <f t="shared" si="158"/>
        <v/>
      </c>
      <c r="S665" s="36" t="str">
        <f t="shared" si="159"/>
        <v/>
      </c>
      <c r="T665" s="26" t="str">
        <f t="shared" si="160"/>
        <v/>
      </c>
      <c r="U665" s="39" t="str">
        <f ca="1">IF($G665="", "", COUNTIF($G$11:$G$1010, "&lt;"&amp;$G665)+1+COUNTIF($G$11:$G665, $G665)-1)</f>
        <v/>
      </c>
      <c r="X665" s="39" t="str">
        <f t="shared" ca="1" si="154"/>
        <v/>
      </c>
      <c r="Z665" s="29" t="str">
        <f>IF($R665="", "", DATE(YEAR(Calendar!$BA$5), MONTH($D665), DAY($D665)))</f>
        <v/>
      </c>
      <c r="AA665" s="36" t="str">
        <f t="shared" si="161"/>
        <v/>
      </c>
      <c r="AC665" s="39" t="str">
        <f>IF($Z665="", "", IF(COUNTIF($Z$11:$Z665, $Z665)&gt;5, "X", COUNTIF($Z$11:$Z665, $Z665)))</f>
        <v/>
      </c>
      <c r="AD665" s="39" t="str">
        <f t="shared" si="162"/>
        <v/>
      </c>
      <c r="AF665" s="29" t="str">
        <f t="shared" si="163"/>
        <v/>
      </c>
      <c r="AJ665" s="39" t="str">
        <f t="shared" si="164"/>
        <v/>
      </c>
    </row>
    <row r="666" spans="1:36" x14ac:dyDescent="0.25">
      <c r="A666" s="20"/>
      <c r="B666" s="251"/>
      <c r="C666" s="252"/>
      <c r="D666" s="253"/>
      <c r="E666" s="254"/>
      <c r="F666" s="20"/>
      <c r="G666" s="32" t="str">
        <f t="shared" ca="1" si="155"/>
        <v/>
      </c>
      <c r="H666" s="18" t="str">
        <f t="shared" si="156"/>
        <v/>
      </c>
      <c r="I666" s="20"/>
      <c r="J666" s="12">
        <v>663</v>
      </c>
      <c r="K666" s="15" t="str">
        <f t="shared" ca="1" si="150"/>
        <v/>
      </c>
      <c r="L666" s="90" t="str">
        <f t="shared" ca="1" si="151"/>
        <v/>
      </c>
      <c r="M666" s="43" t="str">
        <f t="shared" ca="1" si="152"/>
        <v/>
      </c>
      <c r="N666" s="18" t="str">
        <f t="shared" ca="1" si="153"/>
        <v/>
      </c>
      <c r="O666" s="20"/>
      <c r="Q666" s="39" t="str">
        <f t="shared" si="157"/>
        <v/>
      </c>
      <c r="R666" s="29" t="str">
        <f t="shared" si="158"/>
        <v/>
      </c>
      <c r="S666" s="36" t="str">
        <f t="shared" si="159"/>
        <v/>
      </c>
      <c r="T666" s="26" t="str">
        <f t="shared" si="160"/>
        <v/>
      </c>
      <c r="U666" s="39" t="str">
        <f ca="1">IF($G666="", "", COUNTIF($G$11:$G$1010, "&lt;"&amp;$G666)+1+COUNTIF($G$11:$G666, $G666)-1)</f>
        <v/>
      </c>
      <c r="X666" s="39" t="str">
        <f t="shared" ca="1" si="154"/>
        <v/>
      </c>
      <c r="Z666" s="29" t="str">
        <f>IF($R666="", "", DATE(YEAR(Calendar!$BA$5), MONTH($D666), DAY($D666)))</f>
        <v/>
      </c>
      <c r="AA666" s="36" t="str">
        <f t="shared" si="161"/>
        <v/>
      </c>
      <c r="AC666" s="39" t="str">
        <f>IF($Z666="", "", IF(COUNTIF($Z$11:$Z666, $Z666)&gt;5, "X", COUNTIF($Z$11:$Z666, $Z666)))</f>
        <v/>
      </c>
      <c r="AD666" s="39" t="str">
        <f t="shared" si="162"/>
        <v/>
      </c>
      <c r="AF666" s="29" t="str">
        <f t="shared" si="163"/>
        <v/>
      </c>
      <c r="AJ666" s="39" t="str">
        <f t="shared" si="164"/>
        <v/>
      </c>
    </row>
    <row r="667" spans="1:36" x14ac:dyDescent="0.25">
      <c r="A667" s="20"/>
      <c r="B667" s="251"/>
      <c r="C667" s="252"/>
      <c r="D667" s="253"/>
      <c r="E667" s="254"/>
      <c r="F667" s="20"/>
      <c r="G667" s="32" t="str">
        <f t="shared" ca="1" si="155"/>
        <v/>
      </c>
      <c r="H667" s="18" t="str">
        <f t="shared" si="156"/>
        <v/>
      </c>
      <c r="I667" s="20"/>
      <c r="J667" s="12">
        <v>664</v>
      </c>
      <c r="K667" s="15" t="str">
        <f t="shared" ca="1" si="150"/>
        <v/>
      </c>
      <c r="L667" s="90" t="str">
        <f t="shared" ca="1" si="151"/>
        <v/>
      </c>
      <c r="M667" s="43" t="str">
        <f t="shared" ca="1" si="152"/>
        <v/>
      </c>
      <c r="N667" s="18" t="str">
        <f t="shared" ca="1" si="153"/>
        <v/>
      </c>
      <c r="O667" s="20"/>
      <c r="Q667" s="39" t="str">
        <f t="shared" si="157"/>
        <v/>
      </c>
      <c r="R667" s="29" t="str">
        <f t="shared" si="158"/>
        <v/>
      </c>
      <c r="S667" s="36" t="str">
        <f t="shared" si="159"/>
        <v/>
      </c>
      <c r="T667" s="26" t="str">
        <f t="shared" si="160"/>
        <v/>
      </c>
      <c r="U667" s="39" t="str">
        <f ca="1">IF($G667="", "", COUNTIF($G$11:$G$1010, "&lt;"&amp;$G667)+1+COUNTIF($G$11:$G667, $G667)-1)</f>
        <v/>
      </c>
      <c r="X667" s="39" t="str">
        <f t="shared" ca="1" si="154"/>
        <v/>
      </c>
      <c r="Z667" s="29" t="str">
        <f>IF($R667="", "", DATE(YEAR(Calendar!$BA$5), MONTH($D667), DAY($D667)))</f>
        <v/>
      </c>
      <c r="AA667" s="36" t="str">
        <f t="shared" si="161"/>
        <v/>
      </c>
      <c r="AC667" s="39" t="str">
        <f>IF($Z667="", "", IF(COUNTIF($Z$11:$Z667, $Z667)&gt;5, "X", COUNTIF($Z$11:$Z667, $Z667)))</f>
        <v/>
      </c>
      <c r="AD667" s="39" t="str">
        <f t="shared" si="162"/>
        <v/>
      </c>
      <c r="AF667" s="29" t="str">
        <f t="shared" si="163"/>
        <v/>
      </c>
      <c r="AJ667" s="39" t="str">
        <f t="shared" si="164"/>
        <v/>
      </c>
    </row>
    <row r="668" spans="1:36" x14ac:dyDescent="0.25">
      <c r="A668" s="20"/>
      <c r="B668" s="251"/>
      <c r="C668" s="252"/>
      <c r="D668" s="253"/>
      <c r="E668" s="254"/>
      <c r="F668" s="20"/>
      <c r="G668" s="32" t="str">
        <f t="shared" ca="1" si="155"/>
        <v/>
      </c>
      <c r="H668" s="18" t="str">
        <f t="shared" si="156"/>
        <v/>
      </c>
      <c r="I668" s="20"/>
      <c r="J668" s="12">
        <v>665</v>
      </c>
      <c r="K668" s="15" t="str">
        <f t="shared" ca="1" si="150"/>
        <v/>
      </c>
      <c r="L668" s="90" t="str">
        <f t="shared" ca="1" si="151"/>
        <v/>
      </c>
      <c r="M668" s="43" t="str">
        <f t="shared" ca="1" si="152"/>
        <v/>
      </c>
      <c r="N668" s="18" t="str">
        <f t="shared" ca="1" si="153"/>
        <v/>
      </c>
      <c r="O668" s="20"/>
      <c r="Q668" s="39" t="str">
        <f t="shared" si="157"/>
        <v/>
      </c>
      <c r="R668" s="29" t="str">
        <f t="shared" si="158"/>
        <v/>
      </c>
      <c r="S668" s="36" t="str">
        <f t="shared" si="159"/>
        <v/>
      </c>
      <c r="T668" s="26" t="str">
        <f t="shared" si="160"/>
        <v/>
      </c>
      <c r="U668" s="39" t="str">
        <f ca="1">IF($G668="", "", COUNTIF($G$11:$G$1010, "&lt;"&amp;$G668)+1+COUNTIF($G$11:$G668, $G668)-1)</f>
        <v/>
      </c>
      <c r="X668" s="39" t="str">
        <f t="shared" ca="1" si="154"/>
        <v/>
      </c>
      <c r="Z668" s="29" t="str">
        <f>IF($R668="", "", DATE(YEAR(Calendar!$BA$5), MONTH($D668), DAY($D668)))</f>
        <v/>
      </c>
      <c r="AA668" s="36" t="str">
        <f t="shared" si="161"/>
        <v/>
      </c>
      <c r="AC668" s="39" t="str">
        <f>IF($Z668="", "", IF(COUNTIF($Z$11:$Z668, $Z668)&gt;5, "X", COUNTIF($Z$11:$Z668, $Z668)))</f>
        <v/>
      </c>
      <c r="AD668" s="39" t="str">
        <f t="shared" si="162"/>
        <v/>
      </c>
      <c r="AF668" s="29" t="str">
        <f t="shared" si="163"/>
        <v/>
      </c>
      <c r="AJ668" s="39" t="str">
        <f t="shared" si="164"/>
        <v/>
      </c>
    </row>
    <row r="669" spans="1:36" x14ac:dyDescent="0.25">
      <c r="A669" s="20"/>
      <c r="B669" s="251"/>
      <c r="C669" s="252"/>
      <c r="D669" s="253"/>
      <c r="E669" s="254"/>
      <c r="F669" s="20"/>
      <c r="G669" s="32" t="str">
        <f t="shared" ca="1" si="155"/>
        <v/>
      </c>
      <c r="H669" s="18" t="str">
        <f t="shared" si="156"/>
        <v/>
      </c>
      <c r="I669" s="20"/>
      <c r="J669" s="12">
        <v>666</v>
      </c>
      <c r="K669" s="15" t="str">
        <f t="shared" ca="1" si="150"/>
        <v/>
      </c>
      <c r="L669" s="90" t="str">
        <f t="shared" ca="1" si="151"/>
        <v/>
      </c>
      <c r="M669" s="43" t="str">
        <f t="shared" ca="1" si="152"/>
        <v/>
      </c>
      <c r="N669" s="18" t="str">
        <f t="shared" ca="1" si="153"/>
        <v/>
      </c>
      <c r="O669" s="20"/>
      <c r="Q669" s="39" t="str">
        <f t="shared" si="157"/>
        <v/>
      </c>
      <c r="R669" s="29" t="str">
        <f t="shared" si="158"/>
        <v/>
      </c>
      <c r="S669" s="36" t="str">
        <f t="shared" si="159"/>
        <v/>
      </c>
      <c r="T669" s="26" t="str">
        <f t="shared" si="160"/>
        <v/>
      </c>
      <c r="U669" s="39" t="str">
        <f ca="1">IF($G669="", "", COUNTIF($G$11:$G$1010, "&lt;"&amp;$G669)+1+COUNTIF($G$11:$G669, $G669)-1)</f>
        <v/>
      </c>
      <c r="X669" s="39" t="str">
        <f t="shared" ca="1" si="154"/>
        <v/>
      </c>
      <c r="Z669" s="29" t="str">
        <f>IF($R669="", "", DATE(YEAR(Calendar!$BA$5), MONTH($D669), DAY($D669)))</f>
        <v/>
      </c>
      <c r="AA669" s="36" t="str">
        <f t="shared" si="161"/>
        <v/>
      </c>
      <c r="AC669" s="39" t="str">
        <f>IF($Z669="", "", IF(COUNTIF($Z$11:$Z669, $Z669)&gt;5, "X", COUNTIF($Z$11:$Z669, $Z669)))</f>
        <v/>
      </c>
      <c r="AD669" s="39" t="str">
        <f t="shared" si="162"/>
        <v/>
      </c>
      <c r="AF669" s="29" t="str">
        <f t="shared" si="163"/>
        <v/>
      </c>
      <c r="AJ669" s="39" t="str">
        <f t="shared" si="164"/>
        <v/>
      </c>
    </row>
    <row r="670" spans="1:36" x14ac:dyDescent="0.25">
      <c r="A670" s="20"/>
      <c r="B670" s="251"/>
      <c r="C670" s="252"/>
      <c r="D670" s="253"/>
      <c r="E670" s="254"/>
      <c r="F670" s="20"/>
      <c r="G670" s="32" t="str">
        <f t="shared" ca="1" si="155"/>
        <v/>
      </c>
      <c r="H670" s="18" t="str">
        <f t="shared" si="156"/>
        <v/>
      </c>
      <c r="I670" s="20"/>
      <c r="J670" s="12">
        <v>667</v>
      </c>
      <c r="K670" s="15" t="str">
        <f t="shared" ca="1" si="150"/>
        <v/>
      </c>
      <c r="L670" s="90" t="str">
        <f t="shared" ca="1" si="151"/>
        <v/>
      </c>
      <c r="M670" s="43" t="str">
        <f t="shared" ca="1" si="152"/>
        <v/>
      </c>
      <c r="N670" s="18" t="str">
        <f t="shared" ca="1" si="153"/>
        <v/>
      </c>
      <c r="O670" s="20"/>
      <c r="Q670" s="39" t="str">
        <f t="shared" si="157"/>
        <v/>
      </c>
      <c r="R670" s="29" t="str">
        <f t="shared" si="158"/>
        <v/>
      </c>
      <c r="S670" s="36" t="str">
        <f t="shared" si="159"/>
        <v/>
      </c>
      <c r="T670" s="26" t="str">
        <f t="shared" si="160"/>
        <v/>
      </c>
      <c r="U670" s="39" t="str">
        <f ca="1">IF($G670="", "", COUNTIF($G$11:$G$1010, "&lt;"&amp;$G670)+1+COUNTIF($G$11:$G670, $G670)-1)</f>
        <v/>
      </c>
      <c r="X670" s="39" t="str">
        <f t="shared" ca="1" si="154"/>
        <v/>
      </c>
      <c r="Z670" s="29" t="str">
        <f>IF($R670="", "", DATE(YEAR(Calendar!$BA$5), MONTH($D670), DAY($D670)))</f>
        <v/>
      </c>
      <c r="AA670" s="36" t="str">
        <f t="shared" si="161"/>
        <v/>
      </c>
      <c r="AC670" s="39" t="str">
        <f>IF($Z670="", "", IF(COUNTIF($Z$11:$Z670, $Z670)&gt;5, "X", COUNTIF($Z$11:$Z670, $Z670)))</f>
        <v/>
      </c>
      <c r="AD670" s="39" t="str">
        <f t="shared" si="162"/>
        <v/>
      </c>
      <c r="AF670" s="29" t="str">
        <f t="shared" si="163"/>
        <v/>
      </c>
      <c r="AJ670" s="39" t="str">
        <f t="shared" si="164"/>
        <v/>
      </c>
    </row>
    <row r="671" spans="1:36" x14ac:dyDescent="0.25">
      <c r="A671" s="20"/>
      <c r="B671" s="251"/>
      <c r="C671" s="252"/>
      <c r="D671" s="253"/>
      <c r="E671" s="254"/>
      <c r="F671" s="20"/>
      <c r="G671" s="32" t="str">
        <f t="shared" ca="1" si="155"/>
        <v/>
      </c>
      <c r="H671" s="18" t="str">
        <f t="shared" si="156"/>
        <v/>
      </c>
      <c r="I671" s="20"/>
      <c r="J671" s="12">
        <v>668</v>
      </c>
      <c r="K671" s="15" t="str">
        <f t="shared" ca="1" si="150"/>
        <v/>
      </c>
      <c r="L671" s="90" t="str">
        <f t="shared" ca="1" si="151"/>
        <v/>
      </c>
      <c r="M671" s="43" t="str">
        <f t="shared" ca="1" si="152"/>
        <v/>
      </c>
      <c r="N671" s="18" t="str">
        <f t="shared" ca="1" si="153"/>
        <v/>
      </c>
      <c r="O671" s="20"/>
      <c r="Q671" s="39" t="str">
        <f t="shared" si="157"/>
        <v/>
      </c>
      <c r="R671" s="29" t="str">
        <f t="shared" si="158"/>
        <v/>
      </c>
      <c r="S671" s="36" t="str">
        <f t="shared" si="159"/>
        <v/>
      </c>
      <c r="T671" s="26" t="str">
        <f t="shared" si="160"/>
        <v/>
      </c>
      <c r="U671" s="39" t="str">
        <f ca="1">IF($G671="", "", COUNTIF($G$11:$G$1010, "&lt;"&amp;$G671)+1+COUNTIF($G$11:$G671, $G671)-1)</f>
        <v/>
      </c>
      <c r="X671" s="39" t="str">
        <f t="shared" ca="1" si="154"/>
        <v/>
      </c>
      <c r="Z671" s="29" t="str">
        <f>IF($R671="", "", DATE(YEAR(Calendar!$BA$5), MONTH($D671), DAY($D671)))</f>
        <v/>
      </c>
      <c r="AA671" s="36" t="str">
        <f t="shared" si="161"/>
        <v/>
      </c>
      <c r="AC671" s="39" t="str">
        <f>IF($Z671="", "", IF(COUNTIF($Z$11:$Z671, $Z671)&gt;5, "X", COUNTIF($Z$11:$Z671, $Z671)))</f>
        <v/>
      </c>
      <c r="AD671" s="39" t="str">
        <f t="shared" si="162"/>
        <v/>
      </c>
      <c r="AF671" s="29" t="str">
        <f t="shared" si="163"/>
        <v/>
      </c>
      <c r="AJ671" s="39" t="str">
        <f t="shared" si="164"/>
        <v/>
      </c>
    </row>
    <row r="672" spans="1:36" x14ac:dyDescent="0.25">
      <c r="A672" s="20"/>
      <c r="B672" s="251"/>
      <c r="C672" s="252"/>
      <c r="D672" s="253"/>
      <c r="E672" s="254"/>
      <c r="F672" s="20"/>
      <c r="G672" s="32" t="str">
        <f t="shared" ca="1" si="155"/>
        <v/>
      </c>
      <c r="H672" s="18" t="str">
        <f t="shared" si="156"/>
        <v/>
      </c>
      <c r="I672" s="20"/>
      <c r="J672" s="12">
        <v>669</v>
      </c>
      <c r="K672" s="15" t="str">
        <f t="shared" ca="1" si="150"/>
        <v/>
      </c>
      <c r="L672" s="90" t="str">
        <f t="shared" ca="1" si="151"/>
        <v/>
      </c>
      <c r="M672" s="43" t="str">
        <f t="shared" ca="1" si="152"/>
        <v/>
      </c>
      <c r="N672" s="18" t="str">
        <f t="shared" ca="1" si="153"/>
        <v/>
      </c>
      <c r="O672" s="20"/>
      <c r="Q672" s="39" t="str">
        <f t="shared" si="157"/>
        <v/>
      </c>
      <c r="R672" s="29" t="str">
        <f t="shared" si="158"/>
        <v/>
      </c>
      <c r="S672" s="36" t="str">
        <f t="shared" si="159"/>
        <v/>
      </c>
      <c r="T672" s="26" t="str">
        <f t="shared" si="160"/>
        <v/>
      </c>
      <c r="U672" s="39" t="str">
        <f ca="1">IF($G672="", "", COUNTIF($G$11:$G$1010, "&lt;"&amp;$G672)+1+COUNTIF($G$11:$G672, $G672)-1)</f>
        <v/>
      </c>
      <c r="X672" s="39" t="str">
        <f t="shared" ca="1" si="154"/>
        <v/>
      </c>
      <c r="Z672" s="29" t="str">
        <f>IF($R672="", "", DATE(YEAR(Calendar!$BA$5), MONTH($D672), DAY($D672)))</f>
        <v/>
      </c>
      <c r="AA672" s="36" t="str">
        <f t="shared" si="161"/>
        <v/>
      </c>
      <c r="AC672" s="39" t="str">
        <f>IF($Z672="", "", IF(COUNTIF($Z$11:$Z672, $Z672)&gt;5, "X", COUNTIF($Z$11:$Z672, $Z672)))</f>
        <v/>
      </c>
      <c r="AD672" s="39" t="str">
        <f t="shared" si="162"/>
        <v/>
      </c>
      <c r="AF672" s="29" t="str">
        <f t="shared" si="163"/>
        <v/>
      </c>
      <c r="AJ672" s="39" t="str">
        <f t="shared" si="164"/>
        <v/>
      </c>
    </row>
    <row r="673" spans="1:36" x14ac:dyDescent="0.25">
      <c r="A673" s="20"/>
      <c r="B673" s="251"/>
      <c r="C673" s="252"/>
      <c r="D673" s="253"/>
      <c r="E673" s="254"/>
      <c r="F673" s="20"/>
      <c r="G673" s="32" t="str">
        <f t="shared" ca="1" si="155"/>
        <v/>
      </c>
      <c r="H673" s="18" t="str">
        <f t="shared" si="156"/>
        <v/>
      </c>
      <c r="I673" s="20"/>
      <c r="J673" s="12">
        <v>670</v>
      </c>
      <c r="K673" s="15" t="str">
        <f t="shared" ca="1" si="150"/>
        <v/>
      </c>
      <c r="L673" s="90" t="str">
        <f t="shared" ca="1" si="151"/>
        <v/>
      </c>
      <c r="M673" s="43" t="str">
        <f t="shared" ca="1" si="152"/>
        <v/>
      </c>
      <c r="N673" s="18" t="str">
        <f t="shared" ca="1" si="153"/>
        <v/>
      </c>
      <c r="O673" s="20"/>
      <c r="Q673" s="39" t="str">
        <f t="shared" si="157"/>
        <v/>
      </c>
      <c r="R673" s="29" t="str">
        <f t="shared" si="158"/>
        <v/>
      </c>
      <c r="S673" s="36" t="str">
        <f t="shared" si="159"/>
        <v/>
      </c>
      <c r="T673" s="26" t="str">
        <f t="shared" si="160"/>
        <v/>
      </c>
      <c r="U673" s="39" t="str">
        <f ca="1">IF($G673="", "", COUNTIF($G$11:$G$1010, "&lt;"&amp;$G673)+1+COUNTIF($G$11:$G673, $G673)-1)</f>
        <v/>
      </c>
      <c r="X673" s="39" t="str">
        <f t="shared" ca="1" si="154"/>
        <v/>
      </c>
      <c r="Z673" s="29" t="str">
        <f>IF($R673="", "", DATE(YEAR(Calendar!$BA$5), MONTH($D673), DAY($D673)))</f>
        <v/>
      </c>
      <c r="AA673" s="36" t="str">
        <f t="shared" si="161"/>
        <v/>
      </c>
      <c r="AC673" s="39" t="str">
        <f>IF($Z673="", "", IF(COUNTIF($Z$11:$Z673, $Z673)&gt;5, "X", COUNTIF($Z$11:$Z673, $Z673)))</f>
        <v/>
      </c>
      <c r="AD673" s="39" t="str">
        <f t="shared" si="162"/>
        <v/>
      </c>
      <c r="AF673" s="29" t="str">
        <f t="shared" si="163"/>
        <v/>
      </c>
      <c r="AJ673" s="39" t="str">
        <f t="shared" si="164"/>
        <v/>
      </c>
    </row>
    <row r="674" spans="1:36" x14ac:dyDescent="0.25">
      <c r="A674" s="20"/>
      <c r="B674" s="251"/>
      <c r="C674" s="252"/>
      <c r="D674" s="253"/>
      <c r="E674" s="254"/>
      <c r="F674" s="20"/>
      <c r="G674" s="32" t="str">
        <f t="shared" ca="1" si="155"/>
        <v/>
      </c>
      <c r="H674" s="18" t="str">
        <f t="shared" si="156"/>
        <v/>
      </c>
      <c r="I674" s="20"/>
      <c r="J674" s="12">
        <v>671</v>
      </c>
      <c r="K674" s="15" t="str">
        <f t="shared" ca="1" si="150"/>
        <v/>
      </c>
      <c r="L674" s="90" t="str">
        <f t="shared" ca="1" si="151"/>
        <v/>
      </c>
      <c r="M674" s="43" t="str">
        <f t="shared" ca="1" si="152"/>
        <v/>
      </c>
      <c r="N674" s="18" t="str">
        <f t="shared" ca="1" si="153"/>
        <v/>
      </c>
      <c r="O674" s="20"/>
      <c r="Q674" s="39" t="str">
        <f t="shared" si="157"/>
        <v/>
      </c>
      <c r="R674" s="29" t="str">
        <f t="shared" si="158"/>
        <v/>
      </c>
      <c r="S674" s="36" t="str">
        <f t="shared" si="159"/>
        <v/>
      </c>
      <c r="T674" s="26" t="str">
        <f t="shared" si="160"/>
        <v/>
      </c>
      <c r="U674" s="39" t="str">
        <f ca="1">IF($G674="", "", COUNTIF($G$11:$G$1010, "&lt;"&amp;$G674)+1+COUNTIF($G$11:$G674, $G674)-1)</f>
        <v/>
      </c>
      <c r="X674" s="39" t="str">
        <f t="shared" ca="1" si="154"/>
        <v/>
      </c>
      <c r="Z674" s="29" t="str">
        <f>IF($R674="", "", DATE(YEAR(Calendar!$BA$5), MONTH($D674), DAY($D674)))</f>
        <v/>
      </c>
      <c r="AA674" s="36" t="str">
        <f t="shared" si="161"/>
        <v/>
      </c>
      <c r="AC674" s="39" t="str">
        <f>IF($Z674="", "", IF(COUNTIF($Z$11:$Z674, $Z674)&gt;5, "X", COUNTIF($Z$11:$Z674, $Z674)))</f>
        <v/>
      </c>
      <c r="AD674" s="39" t="str">
        <f t="shared" si="162"/>
        <v/>
      </c>
      <c r="AF674" s="29" t="str">
        <f t="shared" si="163"/>
        <v/>
      </c>
      <c r="AJ674" s="39" t="str">
        <f t="shared" si="164"/>
        <v/>
      </c>
    </row>
    <row r="675" spans="1:36" x14ac:dyDescent="0.25">
      <c r="A675" s="20"/>
      <c r="B675" s="251"/>
      <c r="C675" s="252"/>
      <c r="D675" s="253"/>
      <c r="E675" s="254"/>
      <c r="F675" s="20"/>
      <c r="G675" s="32" t="str">
        <f t="shared" ca="1" si="155"/>
        <v/>
      </c>
      <c r="H675" s="18" t="str">
        <f t="shared" si="156"/>
        <v/>
      </c>
      <c r="I675" s="20"/>
      <c r="J675" s="12">
        <v>672</v>
      </c>
      <c r="K675" s="15" t="str">
        <f t="shared" ca="1" si="150"/>
        <v/>
      </c>
      <c r="L675" s="90" t="str">
        <f t="shared" ca="1" si="151"/>
        <v/>
      </c>
      <c r="M675" s="43" t="str">
        <f t="shared" ca="1" si="152"/>
        <v/>
      </c>
      <c r="N675" s="18" t="str">
        <f t="shared" ca="1" si="153"/>
        <v/>
      </c>
      <c r="O675" s="20"/>
      <c r="Q675" s="39" t="str">
        <f t="shared" si="157"/>
        <v/>
      </c>
      <c r="R675" s="29" t="str">
        <f t="shared" si="158"/>
        <v/>
      </c>
      <c r="S675" s="36" t="str">
        <f t="shared" si="159"/>
        <v/>
      </c>
      <c r="T675" s="26" t="str">
        <f t="shared" si="160"/>
        <v/>
      </c>
      <c r="U675" s="39" t="str">
        <f ca="1">IF($G675="", "", COUNTIF($G$11:$G$1010, "&lt;"&amp;$G675)+1+COUNTIF($G$11:$G675, $G675)-1)</f>
        <v/>
      </c>
      <c r="X675" s="39" t="str">
        <f t="shared" ca="1" si="154"/>
        <v/>
      </c>
      <c r="Z675" s="29" t="str">
        <f>IF($R675="", "", DATE(YEAR(Calendar!$BA$5), MONTH($D675), DAY($D675)))</f>
        <v/>
      </c>
      <c r="AA675" s="36" t="str">
        <f t="shared" si="161"/>
        <v/>
      </c>
      <c r="AC675" s="39" t="str">
        <f>IF($Z675="", "", IF(COUNTIF($Z$11:$Z675, $Z675)&gt;5, "X", COUNTIF($Z$11:$Z675, $Z675)))</f>
        <v/>
      </c>
      <c r="AD675" s="39" t="str">
        <f t="shared" si="162"/>
        <v/>
      </c>
      <c r="AF675" s="29" t="str">
        <f t="shared" si="163"/>
        <v/>
      </c>
      <c r="AJ675" s="39" t="str">
        <f t="shared" si="164"/>
        <v/>
      </c>
    </row>
    <row r="676" spans="1:36" x14ac:dyDescent="0.25">
      <c r="A676" s="20"/>
      <c r="B676" s="251"/>
      <c r="C676" s="252"/>
      <c r="D676" s="253"/>
      <c r="E676" s="254"/>
      <c r="F676" s="20"/>
      <c r="G676" s="32" t="str">
        <f t="shared" ca="1" si="155"/>
        <v/>
      </c>
      <c r="H676" s="18" t="str">
        <f t="shared" si="156"/>
        <v/>
      </c>
      <c r="I676" s="20"/>
      <c r="J676" s="12">
        <v>673</v>
      </c>
      <c r="K676" s="15" t="str">
        <f t="shared" ca="1" si="150"/>
        <v/>
      </c>
      <c r="L676" s="90" t="str">
        <f t="shared" ca="1" si="151"/>
        <v/>
      </c>
      <c r="M676" s="43" t="str">
        <f t="shared" ca="1" si="152"/>
        <v/>
      </c>
      <c r="N676" s="18" t="str">
        <f t="shared" ca="1" si="153"/>
        <v/>
      </c>
      <c r="O676" s="20"/>
      <c r="Q676" s="39" t="str">
        <f t="shared" si="157"/>
        <v/>
      </c>
      <c r="R676" s="29" t="str">
        <f t="shared" si="158"/>
        <v/>
      </c>
      <c r="S676" s="36" t="str">
        <f t="shared" si="159"/>
        <v/>
      </c>
      <c r="T676" s="26" t="str">
        <f t="shared" si="160"/>
        <v/>
      </c>
      <c r="U676" s="39" t="str">
        <f ca="1">IF($G676="", "", COUNTIF($G$11:$G$1010, "&lt;"&amp;$G676)+1+COUNTIF($G$11:$G676, $G676)-1)</f>
        <v/>
      </c>
      <c r="X676" s="39" t="str">
        <f t="shared" ca="1" si="154"/>
        <v/>
      </c>
      <c r="Z676" s="29" t="str">
        <f>IF($R676="", "", DATE(YEAR(Calendar!$BA$5), MONTH($D676), DAY($D676)))</f>
        <v/>
      </c>
      <c r="AA676" s="36" t="str">
        <f t="shared" si="161"/>
        <v/>
      </c>
      <c r="AC676" s="39" t="str">
        <f>IF($Z676="", "", IF(COUNTIF($Z$11:$Z676, $Z676)&gt;5, "X", COUNTIF($Z$11:$Z676, $Z676)))</f>
        <v/>
      </c>
      <c r="AD676" s="39" t="str">
        <f t="shared" si="162"/>
        <v/>
      </c>
      <c r="AF676" s="29" t="str">
        <f t="shared" si="163"/>
        <v/>
      </c>
      <c r="AJ676" s="39" t="str">
        <f t="shared" si="164"/>
        <v/>
      </c>
    </row>
    <row r="677" spans="1:36" x14ac:dyDescent="0.25">
      <c r="A677" s="20"/>
      <c r="B677" s="251"/>
      <c r="C677" s="252"/>
      <c r="D677" s="253"/>
      <c r="E677" s="254"/>
      <c r="F677" s="20"/>
      <c r="G677" s="32" t="str">
        <f t="shared" ca="1" si="155"/>
        <v/>
      </c>
      <c r="H677" s="18" t="str">
        <f t="shared" si="156"/>
        <v/>
      </c>
      <c r="I677" s="20"/>
      <c r="J677" s="12">
        <v>674</v>
      </c>
      <c r="K677" s="15" t="str">
        <f t="shared" ca="1" si="150"/>
        <v/>
      </c>
      <c r="L677" s="90" t="str">
        <f t="shared" ca="1" si="151"/>
        <v/>
      </c>
      <c r="M677" s="43" t="str">
        <f t="shared" ca="1" si="152"/>
        <v/>
      </c>
      <c r="N677" s="18" t="str">
        <f t="shared" ca="1" si="153"/>
        <v/>
      </c>
      <c r="O677" s="20"/>
      <c r="Q677" s="39" t="str">
        <f t="shared" si="157"/>
        <v/>
      </c>
      <c r="R677" s="29" t="str">
        <f t="shared" si="158"/>
        <v/>
      </c>
      <c r="S677" s="36" t="str">
        <f t="shared" si="159"/>
        <v/>
      </c>
      <c r="T677" s="26" t="str">
        <f t="shared" si="160"/>
        <v/>
      </c>
      <c r="U677" s="39" t="str">
        <f ca="1">IF($G677="", "", COUNTIF($G$11:$G$1010, "&lt;"&amp;$G677)+1+COUNTIF($G$11:$G677, $G677)-1)</f>
        <v/>
      </c>
      <c r="X677" s="39" t="str">
        <f t="shared" ca="1" si="154"/>
        <v/>
      </c>
      <c r="Z677" s="29" t="str">
        <f>IF($R677="", "", DATE(YEAR(Calendar!$BA$5), MONTH($D677), DAY($D677)))</f>
        <v/>
      </c>
      <c r="AA677" s="36" t="str">
        <f t="shared" si="161"/>
        <v/>
      </c>
      <c r="AC677" s="39" t="str">
        <f>IF($Z677="", "", IF(COUNTIF($Z$11:$Z677, $Z677)&gt;5, "X", COUNTIF($Z$11:$Z677, $Z677)))</f>
        <v/>
      </c>
      <c r="AD677" s="39" t="str">
        <f t="shared" si="162"/>
        <v/>
      </c>
      <c r="AF677" s="29" t="str">
        <f t="shared" si="163"/>
        <v/>
      </c>
      <c r="AJ677" s="39" t="str">
        <f t="shared" si="164"/>
        <v/>
      </c>
    </row>
    <row r="678" spans="1:36" x14ac:dyDescent="0.25">
      <c r="A678" s="20"/>
      <c r="B678" s="251"/>
      <c r="C678" s="252"/>
      <c r="D678" s="253"/>
      <c r="E678" s="254"/>
      <c r="F678" s="20"/>
      <c r="G678" s="32" t="str">
        <f t="shared" ca="1" si="155"/>
        <v/>
      </c>
      <c r="H678" s="18" t="str">
        <f t="shared" si="156"/>
        <v/>
      </c>
      <c r="I678" s="20"/>
      <c r="J678" s="12">
        <v>675</v>
      </c>
      <c r="K678" s="15" t="str">
        <f t="shared" ca="1" si="150"/>
        <v/>
      </c>
      <c r="L678" s="90" t="str">
        <f t="shared" ca="1" si="151"/>
        <v/>
      </c>
      <c r="M678" s="43" t="str">
        <f t="shared" ca="1" si="152"/>
        <v/>
      </c>
      <c r="N678" s="18" t="str">
        <f t="shared" ca="1" si="153"/>
        <v/>
      </c>
      <c r="O678" s="20"/>
      <c r="Q678" s="39" t="str">
        <f t="shared" si="157"/>
        <v/>
      </c>
      <c r="R678" s="29" t="str">
        <f t="shared" si="158"/>
        <v/>
      </c>
      <c r="S678" s="36" t="str">
        <f t="shared" si="159"/>
        <v/>
      </c>
      <c r="T678" s="26" t="str">
        <f t="shared" si="160"/>
        <v/>
      </c>
      <c r="U678" s="39" t="str">
        <f ca="1">IF($G678="", "", COUNTIF($G$11:$G$1010, "&lt;"&amp;$G678)+1+COUNTIF($G$11:$G678, $G678)-1)</f>
        <v/>
      </c>
      <c r="X678" s="39" t="str">
        <f t="shared" ca="1" si="154"/>
        <v/>
      </c>
      <c r="Z678" s="29" t="str">
        <f>IF($R678="", "", DATE(YEAR(Calendar!$BA$5), MONTH($D678), DAY($D678)))</f>
        <v/>
      </c>
      <c r="AA678" s="36" t="str">
        <f t="shared" si="161"/>
        <v/>
      </c>
      <c r="AC678" s="39" t="str">
        <f>IF($Z678="", "", IF(COUNTIF($Z$11:$Z678, $Z678)&gt;5, "X", COUNTIF($Z$11:$Z678, $Z678)))</f>
        <v/>
      </c>
      <c r="AD678" s="39" t="str">
        <f t="shared" si="162"/>
        <v/>
      </c>
      <c r="AF678" s="29" t="str">
        <f t="shared" si="163"/>
        <v/>
      </c>
      <c r="AJ678" s="39" t="str">
        <f t="shared" si="164"/>
        <v/>
      </c>
    </row>
    <row r="679" spans="1:36" x14ac:dyDescent="0.25">
      <c r="A679" s="20"/>
      <c r="B679" s="251"/>
      <c r="C679" s="252"/>
      <c r="D679" s="253"/>
      <c r="E679" s="254"/>
      <c r="F679" s="20"/>
      <c r="G679" s="32" t="str">
        <f t="shared" ca="1" si="155"/>
        <v/>
      </c>
      <c r="H679" s="18" t="str">
        <f t="shared" si="156"/>
        <v/>
      </c>
      <c r="I679" s="20"/>
      <c r="J679" s="12">
        <v>676</v>
      </c>
      <c r="K679" s="15" t="str">
        <f t="shared" ca="1" si="150"/>
        <v/>
      </c>
      <c r="L679" s="90" t="str">
        <f t="shared" ca="1" si="151"/>
        <v/>
      </c>
      <c r="M679" s="43" t="str">
        <f t="shared" ca="1" si="152"/>
        <v/>
      </c>
      <c r="N679" s="18" t="str">
        <f t="shared" ca="1" si="153"/>
        <v/>
      </c>
      <c r="O679" s="20"/>
      <c r="Q679" s="39" t="str">
        <f t="shared" si="157"/>
        <v/>
      </c>
      <c r="R679" s="29" t="str">
        <f t="shared" si="158"/>
        <v/>
      </c>
      <c r="S679" s="36" t="str">
        <f t="shared" si="159"/>
        <v/>
      </c>
      <c r="T679" s="26" t="str">
        <f t="shared" si="160"/>
        <v/>
      </c>
      <c r="U679" s="39" t="str">
        <f ca="1">IF($G679="", "", COUNTIF($G$11:$G$1010, "&lt;"&amp;$G679)+1+COUNTIF($G$11:$G679, $G679)-1)</f>
        <v/>
      </c>
      <c r="X679" s="39" t="str">
        <f t="shared" ca="1" si="154"/>
        <v/>
      </c>
      <c r="Z679" s="29" t="str">
        <f>IF($R679="", "", DATE(YEAR(Calendar!$BA$5), MONTH($D679), DAY($D679)))</f>
        <v/>
      </c>
      <c r="AA679" s="36" t="str">
        <f t="shared" si="161"/>
        <v/>
      </c>
      <c r="AC679" s="39" t="str">
        <f>IF($Z679="", "", IF(COUNTIF($Z$11:$Z679, $Z679)&gt;5, "X", COUNTIF($Z$11:$Z679, $Z679)))</f>
        <v/>
      </c>
      <c r="AD679" s="39" t="str">
        <f t="shared" si="162"/>
        <v/>
      </c>
      <c r="AF679" s="29" t="str">
        <f t="shared" si="163"/>
        <v/>
      </c>
      <c r="AJ679" s="39" t="str">
        <f t="shared" si="164"/>
        <v/>
      </c>
    </row>
    <row r="680" spans="1:36" x14ac:dyDescent="0.25">
      <c r="A680" s="20"/>
      <c r="B680" s="251"/>
      <c r="C680" s="252"/>
      <c r="D680" s="253"/>
      <c r="E680" s="254"/>
      <c r="F680" s="20"/>
      <c r="G680" s="32" t="str">
        <f t="shared" ca="1" si="155"/>
        <v/>
      </c>
      <c r="H680" s="18" t="str">
        <f t="shared" si="156"/>
        <v/>
      </c>
      <c r="I680" s="20"/>
      <c r="J680" s="12">
        <v>677</v>
      </c>
      <c r="K680" s="15" t="str">
        <f t="shared" ca="1" si="150"/>
        <v/>
      </c>
      <c r="L680" s="90" t="str">
        <f t="shared" ca="1" si="151"/>
        <v/>
      </c>
      <c r="M680" s="43" t="str">
        <f t="shared" ca="1" si="152"/>
        <v/>
      </c>
      <c r="N680" s="18" t="str">
        <f t="shared" ca="1" si="153"/>
        <v/>
      </c>
      <c r="O680" s="20"/>
      <c r="Q680" s="39" t="str">
        <f t="shared" si="157"/>
        <v/>
      </c>
      <c r="R680" s="29" t="str">
        <f t="shared" si="158"/>
        <v/>
      </c>
      <c r="S680" s="36" t="str">
        <f t="shared" si="159"/>
        <v/>
      </c>
      <c r="T680" s="26" t="str">
        <f t="shared" si="160"/>
        <v/>
      </c>
      <c r="U680" s="39" t="str">
        <f ca="1">IF($G680="", "", COUNTIF($G$11:$G$1010, "&lt;"&amp;$G680)+1+COUNTIF($G$11:$G680, $G680)-1)</f>
        <v/>
      </c>
      <c r="X680" s="39" t="str">
        <f t="shared" ca="1" si="154"/>
        <v/>
      </c>
      <c r="Z680" s="29" t="str">
        <f>IF($R680="", "", DATE(YEAR(Calendar!$BA$5), MONTH($D680), DAY($D680)))</f>
        <v/>
      </c>
      <c r="AA680" s="36" t="str">
        <f t="shared" si="161"/>
        <v/>
      </c>
      <c r="AC680" s="39" t="str">
        <f>IF($Z680="", "", IF(COUNTIF($Z$11:$Z680, $Z680)&gt;5, "X", COUNTIF($Z$11:$Z680, $Z680)))</f>
        <v/>
      </c>
      <c r="AD680" s="39" t="str">
        <f t="shared" si="162"/>
        <v/>
      </c>
      <c r="AF680" s="29" t="str">
        <f t="shared" si="163"/>
        <v/>
      </c>
      <c r="AJ680" s="39" t="str">
        <f t="shared" si="164"/>
        <v/>
      </c>
    </row>
    <row r="681" spans="1:36" x14ac:dyDescent="0.25">
      <c r="A681" s="20"/>
      <c r="B681" s="251"/>
      <c r="C681" s="252"/>
      <c r="D681" s="253"/>
      <c r="E681" s="254"/>
      <c r="F681" s="20"/>
      <c r="G681" s="32" t="str">
        <f t="shared" ca="1" si="155"/>
        <v/>
      </c>
      <c r="H681" s="18" t="str">
        <f t="shared" si="156"/>
        <v/>
      </c>
      <c r="I681" s="20"/>
      <c r="J681" s="12">
        <v>678</v>
      </c>
      <c r="K681" s="15" t="str">
        <f t="shared" ca="1" si="150"/>
        <v/>
      </c>
      <c r="L681" s="90" t="str">
        <f t="shared" ca="1" si="151"/>
        <v/>
      </c>
      <c r="M681" s="43" t="str">
        <f t="shared" ca="1" si="152"/>
        <v/>
      </c>
      <c r="N681" s="18" t="str">
        <f t="shared" ca="1" si="153"/>
        <v/>
      </c>
      <c r="O681" s="20"/>
      <c r="Q681" s="39" t="str">
        <f t="shared" si="157"/>
        <v/>
      </c>
      <c r="R681" s="29" t="str">
        <f t="shared" si="158"/>
        <v/>
      </c>
      <c r="S681" s="36" t="str">
        <f t="shared" si="159"/>
        <v/>
      </c>
      <c r="T681" s="26" t="str">
        <f t="shared" si="160"/>
        <v/>
      </c>
      <c r="U681" s="39" t="str">
        <f ca="1">IF($G681="", "", COUNTIF($G$11:$G$1010, "&lt;"&amp;$G681)+1+COUNTIF($G$11:$G681, $G681)-1)</f>
        <v/>
      </c>
      <c r="X681" s="39" t="str">
        <f t="shared" ca="1" si="154"/>
        <v/>
      </c>
      <c r="Z681" s="29" t="str">
        <f>IF($R681="", "", DATE(YEAR(Calendar!$BA$5), MONTH($D681), DAY($D681)))</f>
        <v/>
      </c>
      <c r="AA681" s="36" t="str">
        <f t="shared" si="161"/>
        <v/>
      </c>
      <c r="AC681" s="39" t="str">
        <f>IF($Z681="", "", IF(COUNTIF($Z$11:$Z681, $Z681)&gt;5, "X", COUNTIF($Z$11:$Z681, $Z681)))</f>
        <v/>
      </c>
      <c r="AD681" s="39" t="str">
        <f t="shared" si="162"/>
        <v/>
      </c>
      <c r="AF681" s="29" t="str">
        <f t="shared" si="163"/>
        <v/>
      </c>
      <c r="AJ681" s="39" t="str">
        <f t="shared" si="164"/>
        <v/>
      </c>
    </row>
    <row r="682" spans="1:36" x14ac:dyDescent="0.25">
      <c r="A682" s="20"/>
      <c r="B682" s="251"/>
      <c r="C682" s="252"/>
      <c r="D682" s="253"/>
      <c r="E682" s="254"/>
      <c r="F682" s="20"/>
      <c r="G682" s="32" t="str">
        <f t="shared" ca="1" si="155"/>
        <v/>
      </c>
      <c r="H682" s="18" t="str">
        <f t="shared" si="156"/>
        <v/>
      </c>
      <c r="I682" s="20"/>
      <c r="J682" s="12">
        <v>679</v>
      </c>
      <c r="K682" s="15" t="str">
        <f t="shared" ca="1" si="150"/>
        <v/>
      </c>
      <c r="L682" s="90" t="str">
        <f t="shared" ca="1" si="151"/>
        <v/>
      </c>
      <c r="M682" s="43" t="str">
        <f t="shared" ca="1" si="152"/>
        <v/>
      </c>
      <c r="N682" s="18" t="str">
        <f t="shared" ca="1" si="153"/>
        <v/>
      </c>
      <c r="O682" s="20"/>
      <c r="Q682" s="39" t="str">
        <f t="shared" si="157"/>
        <v/>
      </c>
      <c r="R682" s="29" t="str">
        <f t="shared" si="158"/>
        <v/>
      </c>
      <c r="S682" s="36" t="str">
        <f t="shared" si="159"/>
        <v/>
      </c>
      <c r="T682" s="26" t="str">
        <f t="shared" si="160"/>
        <v/>
      </c>
      <c r="U682" s="39" t="str">
        <f ca="1">IF($G682="", "", COUNTIF($G$11:$G$1010, "&lt;"&amp;$G682)+1+COUNTIF($G$11:$G682, $G682)-1)</f>
        <v/>
      </c>
      <c r="X682" s="39" t="str">
        <f t="shared" ca="1" si="154"/>
        <v/>
      </c>
      <c r="Z682" s="29" t="str">
        <f>IF($R682="", "", DATE(YEAR(Calendar!$BA$5), MONTH($D682), DAY($D682)))</f>
        <v/>
      </c>
      <c r="AA682" s="36" t="str">
        <f t="shared" si="161"/>
        <v/>
      </c>
      <c r="AC682" s="39" t="str">
        <f>IF($Z682="", "", IF(COUNTIF($Z$11:$Z682, $Z682)&gt;5, "X", COUNTIF($Z$11:$Z682, $Z682)))</f>
        <v/>
      </c>
      <c r="AD682" s="39" t="str">
        <f t="shared" si="162"/>
        <v/>
      </c>
      <c r="AF682" s="29" t="str">
        <f t="shared" si="163"/>
        <v/>
      </c>
      <c r="AJ682" s="39" t="str">
        <f t="shared" si="164"/>
        <v/>
      </c>
    </row>
    <row r="683" spans="1:36" x14ac:dyDescent="0.25">
      <c r="A683" s="20"/>
      <c r="B683" s="251"/>
      <c r="C683" s="252"/>
      <c r="D683" s="253"/>
      <c r="E683" s="254"/>
      <c r="F683" s="20"/>
      <c r="G683" s="32" t="str">
        <f t="shared" ca="1" si="155"/>
        <v/>
      </c>
      <c r="H683" s="18" t="str">
        <f t="shared" si="156"/>
        <v/>
      </c>
      <c r="I683" s="20"/>
      <c r="J683" s="12">
        <v>680</v>
      </c>
      <c r="K683" s="15" t="str">
        <f t="shared" ca="1" si="150"/>
        <v/>
      </c>
      <c r="L683" s="90" t="str">
        <f t="shared" ca="1" si="151"/>
        <v/>
      </c>
      <c r="M683" s="43" t="str">
        <f t="shared" ca="1" si="152"/>
        <v/>
      </c>
      <c r="N683" s="18" t="str">
        <f t="shared" ca="1" si="153"/>
        <v/>
      </c>
      <c r="O683" s="20"/>
      <c r="Q683" s="39" t="str">
        <f t="shared" si="157"/>
        <v/>
      </c>
      <c r="R683" s="29" t="str">
        <f t="shared" si="158"/>
        <v/>
      </c>
      <c r="S683" s="36" t="str">
        <f t="shared" si="159"/>
        <v/>
      </c>
      <c r="T683" s="26" t="str">
        <f t="shared" si="160"/>
        <v/>
      </c>
      <c r="U683" s="39" t="str">
        <f ca="1">IF($G683="", "", COUNTIF($G$11:$G$1010, "&lt;"&amp;$G683)+1+COUNTIF($G$11:$G683, $G683)-1)</f>
        <v/>
      </c>
      <c r="X683" s="39" t="str">
        <f t="shared" ca="1" si="154"/>
        <v/>
      </c>
      <c r="Z683" s="29" t="str">
        <f>IF($R683="", "", DATE(YEAR(Calendar!$BA$5), MONTH($D683), DAY($D683)))</f>
        <v/>
      </c>
      <c r="AA683" s="36" t="str">
        <f t="shared" si="161"/>
        <v/>
      </c>
      <c r="AC683" s="39" t="str">
        <f>IF($Z683="", "", IF(COUNTIF($Z$11:$Z683, $Z683)&gt;5, "X", COUNTIF($Z$11:$Z683, $Z683)))</f>
        <v/>
      </c>
      <c r="AD683" s="39" t="str">
        <f t="shared" si="162"/>
        <v/>
      </c>
      <c r="AF683" s="29" t="str">
        <f t="shared" si="163"/>
        <v/>
      </c>
      <c r="AJ683" s="39" t="str">
        <f t="shared" si="164"/>
        <v/>
      </c>
    </row>
    <row r="684" spans="1:36" x14ac:dyDescent="0.25">
      <c r="A684" s="20"/>
      <c r="B684" s="251"/>
      <c r="C684" s="252"/>
      <c r="D684" s="253"/>
      <c r="E684" s="254"/>
      <c r="F684" s="20"/>
      <c r="G684" s="32" t="str">
        <f t="shared" ca="1" si="155"/>
        <v/>
      </c>
      <c r="H684" s="18" t="str">
        <f t="shared" si="156"/>
        <v/>
      </c>
      <c r="I684" s="20"/>
      <c r="J684" s="12">
        <v>681</v>
      </c>
      <c r="K684" s="15" t="str">
        <f t="shared" ca="1" si="150"/>
        <v/>
      </c>
      <c r="L684" s="90" t="str">
        <f t="shared" ca="1" si="151"/>
        <v/>
      </c>
      <c r="M684" s="43" t="str">
        <f t="shared" ca="1" si="152"/>
        <v/>
      </c>
      <c r="N684" s="18" t="str">
        <f t="shared" ca="1" si="153"/>
        <v/>
      </c>
      <c r="O684" s="20"/>
      <c r="Q684" s="39" t="str">
        <f t="shared" si="157"/>
        <v/>
      </c>
      <c r="R684" s="29" t="str">
        <f t="shared" si="158"/>
        <v/>
      </c>
      <c r="S684" s="36" t="str">
        <f t="shared" si="159"/>
        <v/>
      </c>
      <c r="T684" s="26" t="str">
        <f t="shared" si="160"/>
        <v/>
      </c>
      <c r="U684" s="39" t="str">
        <f ca="1">IF($G684="", "", COUNTIF($G$11:$G$1010, "&lt;"&amp;$G684)+1+COUNTIF($G$11:$G684, $G684)-1)</f>
        <v/>
      </c>
      <c r="X684" s="39" t="str">
        <f t="shared" ca="1" si="154"/>
        <v/>
      </c>
      <c r="Z684" s="29" t="str">
        <f>IF($R684="", "", DATE(YEAR(Calendar!$BA$5), MONTH($D684), DAY($D684)))</f>
        <v/>
      </c>
      <c r="AA684" s="36" t="str">
        <f t="shared" si="161"/>
        <v/>
      </c>
      <c r="AC684" s="39" t="str">
        <f>IF($Z684="", "", IF(COUNTIF($Z$11:$Z684, $Z684)&gt;5, "X", COUNTIF($Z$11:$Z684, $Z684)))</f>
        <v/>
      </c>
      <c r="AD684" s="39" t="str">
        <f t="shared" si="162"/>
        <v/>
      </c>
      <c r="AF684" s="29" t="str">
        <f t="shared" si="163"/>
        <v/>
      </c>
      <c r="AJ684" s="39" t="str">
        <f t="shared" si="164"/>
        <v/>
      </c>
    </row>
    <row r="685" spans="1:36" x14ac:dyDescent="0.25">
      <c r="A685" s="20"/>
      <c r="B685" s="251"/>
      <c r="C685" s="252"/>
      <c r="D685" s="253"/>
      <c r="E685" s="254"/>
      <c r="F685" s="20"/>
      <c r="G685" s="32" t="str">
        <f t="shared" ca="1" si="155"/>
        <v/>
      </c>
      <c r="H685" s="18" t="str">
        <f t="shared" si="156"/>
        <v/>
      </c>
      <c r="I685" s="20"/>
      <c r="J685" s="12">
        <v>682</v>
      </c>
      <c r="K685" s="15" t="str">
        <f t="shared" ca="1" si="150"/>
        <v/>
      </c>
      <c r="L685" s="90" t="str">
        <f t="shared" ca="1" si="151"/>
        <v/>
      </c>
      <c r="M685" s="43" t="str">
        <f t="shared" ca="1" si="152"/>
        <v/>
      </c>
      <c r="N685" s="18" t="str">
        <f t="shared" ca="1" si="153"/>
        <v/>
      </c>
      <c r="O685" s="20"/>
      <c r="Q685" s="39" t="str">
        <f t="shared" si="157"/>
        <v/>
      </c>
      <c r="R685" s="29" t="str">
        <f t="shared" si="158"/>
        <v/>
      </c>
      <c r="S685" s="36" t="str">
        <f t="shared" si="159"/>
        <v/>
      </c>
      <c r="T685" s="26" t="str">
        <f t="shared" si="160"/>
        <v/>
      </c>
      <c r="U685" s="39" t="str">
        <f ca="1">IF($G685="", "", COUNTIF($G$11:$G$1010, "&lt;"&amp;$G685)+1+COUNTIF($G$11:$G685, $G685)-1)</f>
        <v/>
      </c>
      <c r="X685" s="39" t="str">
        <f t="shared" ca="1" si="154"/>
        <v/>
      </c>
      <c r="Z685" s="29" t="str">
        <f>IF($R685="", "", DATE(YEAR(Calendar!$BA$5), MONTH($D685), DAY($D685)))</f>
        <v/>
      </c>
      <c r="AA685" s="36" t="str">
        <f t="shared" si="161"/>
        <v/>
      </c>
      <c r="AC685" s="39" t="str">
        <f>IF($Z685="", "", IF(COUNTIF($Z$11:$Z685, $Z685)&gt;5, "X", COUNTIF($Z$11:$Z685, $Z685)))</f>
        <v/>
      </c>
      <c r="AD685" s="39" t="str">
        <f t="shared" si="162"/>
        <v/>
      </c>
      <c r="AF685" s="29" t="str">
        <f t="shared" si="163"/>
        <v/>
      </c>
      <c r="AJ685" s="39" t="str">
        <f t="shared" si="164"/>
        <v/>
      </c>
    </row>
    <row r="686" spans="1:36" x14ac:dyDescent="0.25">
      <c r="A686" s="20"/>
      <c r="B686" s="251"/>
      <c r="C686" s="252"/>
      <c r="D686" s="253"/>
      <c r="E686" s="254"/>
      <c r="F686" s="20"/>
      <c r="G686" s="32" t="str">
        <f t="shared" ca="1" si="155"/>
        <v/>
      </c>
      <c r="H686" s="18" t="str">
        <f t="shared" si="156"/>
        <v/>
      </c>
      <c r="I686" s="20"/>
      <c r="J686" s="12">
        <v>683</v>
      </c>
      <c r="K686" s="15" t="str">
        <f t="shared" ca="1" si="150"/>
        <v/>
      </c>
      <c r="L686" s="90" t="str">
        <f t="shared" ca="1" si="151"/>
        <v/>
      </c>
      <c r="M686" s="43" t="str">
        <f t="shared" ca="1" si="152"/>
        <v/>
      </c>
      <c r="N686" s="18" t="str">
        <f t="shared" ca="1" si="153"/>
        <v/>
      </c>
      <c r="O686" s="20"/>
      <c r="Q686" s="39" t="str">
        <f t="shared" si="157"/>
        <v/>
      </c>
      <c r="R686" s="29" t="str">
        <f t="shared" si="158"/>
        <v/>
      </c>
      <c r="S686" s="36" t="str">
        <f t="shared" si="159"/>
        <v/>
      </c>
      <c r="T686" s="26" t="str">
        <f t="shared" si="160"/>
        <v/>
      </c>
      <c r="U686" s="39" t="str">
        <f ca="1">IF($G686="", "", COUNTIF($G$11:$G$1010, "&lt;"&amp;$G686)+1+COUNTIF($G$11:$G686, $G686)-1)</f>
        <v/>
      </c>
      <c r="X686" s="39" t="str">
        <f t="shared" ca="1" si="154"/>
        <v/>
      </c>
      <c r="Z686" s="29" t="str">
        <f>IF($R686="", "", DATE(YEAR(Calendar!$BA$5), MONTH($D686), DAY($D686)))</f>
        <v/>
      </c>
      <c r="AA686" s="36" t="str">
        <f t="shared" si="161"/>
        <v/>
      </c>
      <c r="AC686" s="39" t="str">
        <f>IF($Z686="", "", IF(COUNTIF($Z$11:$Z686, $Z686)&gt;5, "X", COUNTIF($Z$11:$Z686, $Z686)))</f>
        <v/>
      </c>
      <c r="AD686" s="39" t="str">
        <f t="shared" si="162"/>
        <v/>
      </c>
      <c r="AF686" s="29" t="str">
        <f t="shared" si="163"/>
        <v/>
      </c>
      <c r="AJ686" s="39" t="str">
        <f t="shared" si="164"/>
        <v/>
      </c>
    </row>
    <row r="687" spans="1:36" x14ac:dyDescent="0.25">
      <c r="A687" s="20"/>
      <c r="B687" s="251"/>
      <c r="C687" s="252"/>
      <c r="D687" s="253"/>
      <c r="E687" s="254"/>
      <c r="F687" s="20"/>
      <c r="G687" s="32" t="str">
        <f t="shared" ca="1" si="155"/>
        <v/>
      </c>
      <c r="H687" s="18" t="str">
        <f t="shared" si="156"/>
        <v/>
      </c>
      <c r="I687" s="20"/>
      <c r="J687" s="12">
        <v>684</v>
      </c>
      <c r="K687" s="15" t="str">
        <f t="shared" ca="1" si="150"/>
        <v/>
      </c>
      <c r="L687" s="90" t="str">
        <f t="shared" ca="1" si="151"/>
        <v/>
      </c>
      <c r="M687" s="43" t="str">
        <f t="shared" ca="1" si="152"/>
        <v/>
      </c>
      <c r="N687" s="18" t="str">
        <f t="shared" ca="1" si="153"/>
        <v/>
      </c>
      <c r="O687" s="20"/>
      <c r="Q687" s="39" t="str">
        <f t="shared" si="157"/>
        <v/>
      </c>
      <c r="R687" s="29" t="str">
        <f t="shared" si="158"/>
        <v/>
      </c>
      <c r="S687" s="36" t="str">
        <f t="shared" si="159"/>
        <v/>
      </c>
      <c r="T687" s="26" t="str">
        <f t="shared" si="160"/>
        <v/>
      </c>
      <c r="U687" s="39" t="str">
        <f ca="1">IF($G687="", "", COUNTIF($G$11:$G$1010, "&lt;"&amp;$G687)+1+COUNTIF($G$11:$G687, $G687)-1)</f>
        <v/>
      </c>
      <c r="X687" s="39" t="str">
        <f t="shared" ca="1" si="154"/>
        <v/>
      </c>
      <c r="Z687" s="29" t="str">
        <f>IF($R687="", "", DATE(YEAR(Calendar!$BA$5), MONTH($D687), DAY($D687)))</f>
        <v/>
      </c>
      <c r="AA687" s="36" t="str">
        <f t="shared" si="161"/>
        <v/>
      </c>
      <c r="AC687" s="39" t="str">
        <f>IF($Z687="", "", IF(COUNTIF($Z$11:$Z687, $Z687)&gt;5, "X", COUNTIF($Z$11:$Z687, $Z687)))</f>
        <v/>
      </c>
      <c r="AD687" s="39" t="str">
        <f t="shared" si="162"/>
        <v/>
      </c>
      <c r="AF687" s="29" t="str">
        <f t="shared" si="163"/>
        <v/>
      </c>
      <c r="AJ687" s="39" t="str">
        <f t="shared" si="164"/>
        <v/>
      </c>
    </row>
    <row r="688" spans="1:36" x14ac:dyDescent="0.25">
      <c r="A688" s="20"/>
      <c r="B688" s="251"/>
      <c r="C688" s="252"/>
      <c r="D688" s="253"/>
      <c r="E688" s="254"/>
      <c r="F688" s="20"/>
      <c r="G688" s="32" t="str">
        <f t="shared" ca="1" si="155"/>
        <v/>
      </c>
      <c r="H688" s="18" t="str">
        <f t="shared" si="156"/>
        <v/>
      </c>
      <c r="I688" s="20"/>
      <c r="J688" s="12">
        <v>685</v>
      </c>
      <c r="K688" s="15" t="str">
        <f t="shared" ca="1" si="150"/>
        <v/>
      </c>
      <c r="L688" s="90" t="str">
        <f t="shared" ca="1" si="151"/>
        <v/>
      </c>
      <c r="M688" s="43" t="str">
        <f t="shared" ca="1" si="152"/>
        <v/>
      </c>
      <c r="N688" s="18" t="str">
        <f t="shared" ca="1" si="153"/>
        <v/>
      </c>
      <c r="O688" s="20"/>
      <c r="Q688" s="39" t="str">
        <f t="shared" si="157"/>
        <v/>
      </c>
      <c r="R688" s="29" t="str">
        <f t="shared" si="158"/>
        <v/>
      </c>
      <c r="S688" s="36" t="str">
        <f t="shared" si="159"/>
        <v/>
      </c>
      <c r="T688" s="26" t="str">
        <f t="shared" si="160"/>
        <v/>
      </c>
      <c r="U688" s="39" t="str">
        <f ca="1">IF($G688="", "", COUNTIF($G$11:$G$1010, "&lt;"&amp;$G688)+1+COUNTIF($G$11:$G688, $G688)-1)</f>
        <v/>
      </c>
      <c r="X688" s="39" t="str">
        <f t="shared" ca="1" si="154"/>
        <v/>
      </c>
      <c r="Z688" s="29" t="str">
        <f>IF($R688="", "", DATE(YEAR(Calendar!$BA$5), MONTH($D688), DAY($D688)))</f>
        <v/>
      </c>
      <c r="AA688" s="36" t="str">
        <f t="shared" si="161"/>
        <v/>
      </c>
      <c r="AC688" s="39" t="str">
        <f>IF($Z688="", "", IF(COUNTIF($Z$11:$Z688, $Z688)&gt;5, "X", COUNTIF($Z$11:$Z688, $Z688)))</f>
        <v/>
      </c>
      <c r="AD688" s="39" t="str">
        <f t="shared" si="162"/>
        <v/>
      </c>
      <c r="AF688" s="29" t="str">
        <f t="shared" si="163"/>
        <v/>
      </c>
      <c r="AJ688" s="39" t="str">
        <f t="shared" si="164"/>
        <v/>
      </c>
    </row>
    <row r="689" spans="1:36" x14ac:dyDescent="0.25">
      <c r="A689" s="20"/>
      <c r="B689" s="251"/>
      <c r="C689" s="252"/>
      <c r="D689" s="253"/>
      <c r="E689" s="254"/>
      <c r="F689" s="20"/>
      <c r="G689" s="32" t="str">
        <f t="shared" ca="1" si="155"/>
        <v/>
      </c>
      <c r="H689" s="18" t="str">
        <f t="shared" si="156"/>
        <v/>
      </c>
      <c r="I689" s="20"/>
      <c r="J689" s="12">
        <v>686</v>
      </c>
      <c r="K689" s="15" t="str">
        <f t="shared" ca="1" si="150"/>
        <v/>
      </c>
      <c r="L689" s="90" t="str">
        <f t="shared" ca="1" si="151"/>
        <v/>
      </c>
      <c r="M689" s="43" t="str">
        <f t="shared" ca="1" si="152"/>
        <v/>
      </c>
      <c r="N689" s="18" t="str">
        <f t="shared" ca="1" si="153"/>
        <v/>
      </c>
      <c r="O689" s="20"/>
      <c r="Q689" s="39" t="str">
        <f t="shared" si="157"/>
        <v/>
      </c>
      <c r="R689" s="29" t="str">
        <f t="shared" si="158"/>
        <v/>
      </c>
      <c r="S689" s="36" t="str">
        <f t="shared" si="159"/>
        <v/>
      </c>
      <c r="T689" s="26" t="str">
        <f t="shared" si="160"/>
        <v/>
      </c>
      <c r="U689" s="39" t="str">
        <f ca="1">IF($G689="", "", COUNTIF($G$11:$G$1010, "&lt;"&amp;$G689)+1+COUNTIF($G$11:$G689, $G689)-1)</f>
        <v/>
      </c>
      <c r="X689" s="39" t="str">
        <f t="shared" ca="1" si="154"/>
        <v/>
      </c>
      <c r="Z689" s="29" t="str">
        <f>IF($R689="", "", DATE(YEAR(Calendar!$BA$5), MONTH($D689), DAY($D689)))</f>
        <v/>
      </c>
      <c r="AA689" s="36" t="str">
        <f t="shared" si="161"/>
        <v/>
      </c>
      <c r="AC689" s="39" t="str">
        <f>IF($Z689="", "", IF(COUNTIF($Z$11:$Z689, $Z689)&gt;5, "X", COUNTIF($Z$11:$Z689, $Z689)))</f>
        <v/>
      </c>
      <c r="AD689" s="39" t="str">
        <f t="shared" si="162"/>
        <v/>
      </c>
      <c r="AF689" s="29" t="str">
        <f t="shared" si="163"/>
        <v/>
      </c>
      <c r="AJ689" s="39" t="str">
        <f t="shared" si="164"/>
        <v/>
      </c>
    </row>
    <row r="690" spans="1:36" x14ac:dyDescent="0.25">
      <c r="A690" s="20"/>
      <c r="B690" s="251"/>
      <c r="C690" s="252"/>
      <c r="D690" s="253"/>
      <c r="E690" s="254"/>
      <c r="F690" s="20"/>
      <c r="G690" s="32" t="str">
        <f t="shared" ca="1" si="155"/>
        <v/>
      </c>
      <c r="H690" s="18" t="str">
        <f t="shared" si="156"/>
        <v/>
      </c>
      <c r="I690" s="20"/>
      <c r="J690" s="12">
        <v>687</v>
      </c>
      <c r="K690" s="15" t="str">
        <f t="shared" ca="1" si="150"/>
        <v/>
      </c>
      <c r="L690" s="90" t="str">
        <f t="shared" ca="1" si="151"/>
        <v/>
      </c>
      <c r="M690" s="43" t="str">
        <f t="shared" ca="1" si="152"/>
        <v/>
      </c>
      <c r="N690" s="18" t="str">
        <f t="shared" ca="1" si="153"/>
        <v/>
      </c>
      <c r="O690" s="20"/>
      <c r="Q690" s="39" t="str">
        <f t="shared" si="157"/>
        <v/>
      </c>
      <c r="R690" s="29" t="str">
        <f t="shared" si="158"/>
        <v/>
      </c>
      <c r="S690" s="36" t="str">
        <f t="shared" si="159"/>
        <v/>
      </c>
      <c r="T690" s="26" t="str">
        <f t="shared" si="160"/>
        <v/>
      </c>
      <c r="U690" s="39" t="str">
        <f ca="1">IF($G690="", "", COUNTIF($G$11:$G$1010, "&lt;"&amp;$G690)+1+COUNTIF($G$11:$G690, $G690)-1)</f>
        <v/>
      </c>
      <c r="X690" s="39" t="str">
        <f t="shared" ca="1" si="154"/>
        <v/>
      </c>
      <c r="Z690" s="29" t="str">
        <f>IF($R690="", "", DATE(YEAR(Calendar!$BA$5), MONTH($D690), DAY($D690)))</f>
        <v/>
      </c>
      <c r="AA690" s="36" t="str">
        <f t="shared" si="161"/>
        <v/>
      </c>
      <c r="AC690" s="39" t="str">
        <f>IF($Z690="", "", IF(COUNTIF($Z$11:$Z690, $Z690)&gt;5, "X", COUNTIF($Z$11:$Z690, $Z690)))</f>
        <v/>
      </c>
      <c r="AD690" s="39" t="str">
        <f t="shared" si="162"/>
        <v/>
      </c>
      <c r="AF690" s="29" t="str">
        <f t="shared" si="163"/>
        <v/>
      </c>
      <c r="AJ690" s="39" t="str">
        <f t="shared" si="164"/>
        <v/>
      </c>
    </row>
    <row r="691" spans="1:36" x14ac:dyDescent="0.25">
      <c r="A691" s="20"/>
      <c r="B691" s="251"/>
      <c r="C691" s="252"/>
      <c r="D691" s="253"/>
      <c r="E691" s="254"/>
      <c r="F691" s="20"/>
      <c r="G691" s="32" t="str">
        <f t="shared" ca="1" si="155"/>
        <v/>
      </c>
      <c r="H691" s="18" t="str">
        <f t="shared" si="156"/>
        <v/>
      </c>
      <c r="I691" s="20"/>
      <c r="J691" s="12">
        <v>688</v>
      </c>
      <c r="K691" s="15" t="str">
        <f t="shared" ca="1" si="150"/>
        <v/>
      </c>
      <c r="L691" s="90" t="str">
        <f t="shared" ca="1" si="151"/>
        <v/>
      </c>
      <c r="M691" s="43" t="str">
        <f t="shared" ca="1" si="152"/>
        <v/>
      </c>
      <c r="N691" s="18" t="str">
        <f t="shared" ca="1" si="153"/>
        <v/>
      </c>
      <c r="O691" s="20"/>
      <c r="Q691" s="39" t="str">
        <f t="shared" si="157"/>
        <v/>
      </c>
      <c r="R691" s="29" t="str">
        <f t="shared" si="158"/>
        <v/>
      </c>
      <c r="S691" s="36" t="str">
        <f t="shared" si="159"/>
        <v/>
      </c>
      <c r="T691" s="26" t="str">
        <f t="shared" si="160"/>
        <v/>
      </c>
      <c r="U691" s="39" t="str">
        <f ca="1">IF($G691="", "", COUNTIF($G$11:$G$1010, "&lt;"&amp;$G691)+1+COUNTIF($G$11:$G691, $G691)-1)</f>
        <v/>
      </c>
      <c r="X691" s="39" t="str">
        <f t="shared" ca="1" si="154"/>
        <v/>
      </c>
      <c r="Z691" s="29" t="str">
        <f>IF($R691="", "", DATE(YEAR(Calendar!$BA$5), MONTH($D691), DAY($D691)))</f>
        <v/>
      </c>
      <c r="AA691" s="36" t="str">
        <f t="shared" si="161"/>
        <v/>
      </c>
      <c r="AC691" s="39" t="str">
        <f>IF($Z691="", "", IF(COUNTIF($Z$11:$Z691, $Z691)&gt;5, "X", COUNTIF($Z$11:$Z691, $Z691)))</f>
        <v/>
      </c>
      <c r="AD691" s="39" t="str">
        <f t="shared" si="162"/>
        <v/>
      </c>
      <c r="AF691" s="29" t="str">
        <f t="shared" si="163"/>
        <v/>
      </c>
      <c r="AJ691" s="39" t="str">
        <f t="shared" si="164"/>
        <v/>
      </c>
    </row>
    <row r="692" spans="1:36" x14ac:dyDescent="0.25">
      <c r="A692" s="20"/>
      <c r="B692" s="251"/>
      <c r="C692" s="252"/>
      <c r="D692" s="253"/>
      <c r="E692" s="254"/>
      <c r="F692" s="20"/>
      <c r="G692" s="32" t="str">
        <f t="shared" ca="1" si="155"/>
        <v/>
      </c>
      <c r="H692" s="18" t="str">
        <f t="shared" si="156"/>
        <v/>
      </c>
      <c r="I692" s="20"/>
      <c r="J692" s="12">
        <v>689</v>
      </c>
      <c r="K692" s="15" t="str">
        <f t="shared" ca="1" si="150"/>
        <v/>
      </c>
      <c r="L692" s="90" t="str">
        <f t="shared" ca="1" si="151"/>
        <v/>
      </c>
      <c r="M692" s="43" t="str">
        <f t="shared" ca="1" si="152"/>
        <v/>
      </c>
      <c r="N692" s="18" t="str">
        <f t="shared" ca="1" si="153"/>
        <v/>
      </c>
      <c r="O692" s="20"/>
      <c r="Q692" s="39" t="str">
        <f t="shared" si="157"/>
        <v/>
      </c>
      <c r="R692" s="29" t="str">
        <f t="shared" si="158"/>
        <v/>
      </c>
      <c r="S692" s="36" t="str">
        <f t="shared" si="159"/>
        <v/>
      </c>
      <c r="T692" s="26" t="str">
        <f t="shared" si="160"/>
        <v/>
      </c>
      <c r="U692" s="39" t="str">
        <f ca="1">IF($G692="", "", COUNTIF($G$11:$G$1010, "&lt;"&amp;$G692)+1+COUNTIF($G$11:$G692, $G692)-1)</f>
        <v/>
      </c>
      <c r="X692" s="39" t="str">
        <f t="shared" ca="1" si="154"/>
        <v/>
      </c>
      <c r="Z692" s="29" t="str">
        <f>IF($R692="", "", DATE(YEAR(Calendar!$BA$5), MONTH($D692), DAY($D692)))</f>
        <v/>
      </c>
      <c r="AA692" s="36" t="str">
        <f t="shared" si="161"/>
        <v/>
      </c>
      <c r="AC692" s="39" t="str">
        <f>IF($Z692="", "", IF(COUNTIF($Z$11:$Z692, $Z692)&gt;5, "X", COUNTIF($Z$11:$Z692, $Z692)))</f>
        <v/>
      </c>
      <c r="AD692" s="39" t="str">
        <f t="shared" si="162"/>
        <v/>
      </c>
      <c r="AF692" s="29" t="str">
        <f t="shared" si="163"/>
        <v/>
      </c>
      <c r="AJ692" s="39" t="str">
        <f t="shared" si="164"/>
        <v/>
      </c>
    </row>
    <row r="693" spans="1:36" x14ac:dyDescent="0.25">
      <c r="A693" s="20"/>
      <c r="B693" s="251"/>
      <c r="C693" s="252"/>
      <c r="D693" s="253"/>
      <c r="E693" s="254"/>
      <c r="F693" s="20"/>
      <c r="G693" s="32" t="str">
        <f t="shared" ca="1" si="155"/>
        <v/>
      </c>
      <c r="H693" s="18" t="str">
        <f t="shared" si="156"/>
        <v/>
      </c>
      <c r="I693" s="20"/>
      <c r="J693" s="12">
        <v>690</v>
      </c>
      <c r="K693" s="15" t="str">
        <f t="shared" ca="1" si="150"/>
        <v/>
      </c>
      <c r="L693" s="90" t="str">
        <f t="shared" ca="1" si="151"/>
        <v/>
      </c>
      <c r="M693" s="43" t="str">
        <f t="shared" ca="1" si="152"/>
        <v/>
      </c>
      <c r="N693" s="18" t="str">
        <f t="shared" ca="1" si="153"/>
        <v/>
      </c>
      <c r="O693" s="20"/>
      <c r="Q693" s="39" t="str">
        <f t="shared" si="157"/>
        <v/>
      </c>
      <c r="R693" s="29" t="str">
        <f t="shared" si="158"/>
        <v/>
      </c>
      <c r="S693" s="36" t="str">
        <f t="shared" si="159"/>
        <v/>
      </c>
      <c r="T693" s="26" t="str">
        <f t="shared" si="160"/>
        <v/>
      </c>
      <c r="U693" s="39" t="str">
        <f ca="1">IF($G693="", "", COUNTIF($G$11:$G$1010, "&lt;"&amp;$G693)+1+COUNTIF($G$11:$G693, $G693)-1)</f>
        <v/>
      </c>
      <c r="X693" s="39" t="str">
        <f t="shared" ca="1" si="154"/>
        <v/>
      </c>
      <c r="Z693" s="29" t="str">
        <f>IF($R693="", "", DATE(YEAR(Calendar!$BA$5), MONTH($D693), DAY($D693)))</f>
        <v/>
      </c>
      <c r="AA693" s="36" t="str">
        <f t="shared" si="161"/>
        <v/>
      </c>
      <c r="AC693" s="39" t="str">
        <f>IF($Z693="", "", IF(COUNTIF($Z$11:$Z693, $Z693)&gt;5, "X", COUNTIF($Z$11:$Z693, $Z693)))</f>
        <v/>
      </c>
      <c r="AD693" s="39" t="str">
        <f t="shared" si="162"/>
        <v/>
      </c>
      <c r="AF693" s="29" t="str">
        <f t="shared" si="163"/>
        <v/>
      </c>
      <c r="AJ693" s="39" t="str">
        <f t="shared" si="164"/>
        <v/>
      </c>
    </row>
    <row r="694" spans="1:36" x14ac:dyDescent="0.25">
      <c r="A694" s="20"/>
      <c r="B694" s="251"/>
      <c r="C694" s="252"/>
      <c r="D694" s="253"/>
      <c r="E694" s="254"/>
      <c r="F694" s="20"/>
      <c r="G694" s="32" t="str">
        <f t="shared" ca="1" si="155"/>
        <v/>
      </c>
      <c r="H694" s="18" t="str">
        <f t="shared" si="156"/>
        <v/>
      </c>
      <c r="I694" s="20"/>
      <c r="J694" s="12">
        <v>691</v>
      </c>
      <c r="K694" s="15" t="str">
        <f t="shared" ca="1" si="150"/>
        <v/>
      </c>
      <c r="L694" s="90" t="str">
        <f t="shared" ca="1" si="151"/>
        <v/>
      </c>
      <c r="M694" s="43" t="str">
        <f t="shared" ca="1" si="152"/>
        <v/>
      </c>
      <c r="N694" s="18" t="str">
        <f t="shared" ca="1" si="153"/>
        <v/>
      </c>
      <c r="O694" s="20"/>
      <c r="Q694" s="39" t="str">
        <f t="shared" si="157"/>
        <v/>
      </c>
      <c r="R694" s="29" t="str">
        <f t="shared" si="158"/>
        <v/>
      </c>
      <c r="S694" s="36" t="str">
        <f t="shared" si="159"/>
        <v/>
      </c>
      <c r="T694" s="26" t="str">
        <f t="shared" si="160"/>
        <v/>
      </c>
      <c r="U694" s="39" t="str">
        <f ca="1">IF($G694="", "", COUNTIF($G$11:$G$1010, "&lt;"&amp;$G694)+1+COUNTIF($G$11:$G694, $G694)-1)</f>
        <v/>
      </c>
      <c r="X694" s="39" t="str">
        <f t="shared" ca="1" si="154"/>
        <v/>
      </c>
      <c r="Z694" s="29" t="str">
        <f>IF($R694="", "", DATE(YEAR(Calendar!$BA$5), MONTH($D694), DAY($D694)))</f>
        <v/>
      </c>
      <c r="AA694" s="36" t="str">
        <f t="shared" si="161"/>
        <v/>
      </c>
      <c r="AC694" s="39" t="str">
        <f>IF($Z694="", "", IF(COUNTIF($Z$11:$Z694, $Z694)&gt;5, "X", COUNTIF($Z$11:$Z694, $Z694)))</f>
        <v/>
      </c>
      <c r="AD694" s="39" t="str">
        <f t="shared" si="162"/>
        <v/>
      </c>
      <c r="AF694" s="29" t="str">
        <f t="shared" si="163"/>
        <v/>
      </c>
      <c r="AJ694" s="39" t="str">
        <f t="shared" si="164"/>
        <v/>
      </c>
    </row>
    <row r="695" spans="1:36" x14ac:dyDescent="0.25">
      <c r="A695" s="20"/>
      <c r="B695" s="251"/>
      <c r="C695" s="252"/>
      <c r="D695" s="253"/>
      <c r="E695" s="254"/>
      <c r="F695" s="20"/>
      <c r="G695" s="32" t="str">
        <f t="shared" ca="1" si="155"/>
        <v/>
      </c>
      <c r="H695" s="18" t="str">
        <f t="shared" si="156"/>
        <v/>
      </c>
      <c r="I695" s="20"/>
      <c r="J695" s="12">
        <v>692</v>
      </c>
      <c r="K695" s="15" t="str">
        <f t="shared" ca="1" si="150"/>
        <v/>
      </c>
      <c r="L695" s="90" t="str">
        <f t="shared" ca="1" si="151"/>
        <v/>
      </c>
      <c r="M695" s="43" t="str">
        <f t="shared" ca="1" si="152"/>
        <v/>
      </c>
      <c r="N695" s="18" t="str">
        <f t="shared" ca="1" si="153"/>
        <v/>
      </c>
      <c r="O695" s="20"/>
      <c r="Q695" s="39" t="str">
        <f t="shared" si="157"/>
        <v/>
      </c>
      <c r="R695" s="29" t="str">
        <f t="shared" si="158"/>
        <v/>
      </c>
      <c r="S695" s="36" t="str">
        <f t="shared" si="159"/>
        <v/>
      </c>
      <c r="T695" s="26" t="str">
        <f t="shared" si="160"/>
        <v/>
      </c>
      <c r="U695" s="39" t="str">
        <f ca="1">IF($G695="", "", COUNTIF($G$11:$G$1010, "&lt;"&amp;$G695)+1+COUNTIF($G$11:$G695, $G695)-1)</f>
        <v/>
      </c>
      <c r="X695" s="39" t="str">
        <f t="shared" ca="1" si="154"/>
        <v/>
      </c>
      <c r="Z695" s="29" t="str">
        <f>IF($R695="", "", DATE(YEAR(Calendar!$BA$5), MONTH($D695), DAY($D695)))</f>
        <v/>
      </c>
      <c r="AA695" s="36" t="str">
        <f t="shared" si="161"/>
        <v/>
      </c>
      <c r="AC695" s="39" t="str">
        <f>IF($Z695="", "", IF(COUNTIF($Z$11:$Z695, $Z695)&gt;5, "X", COUNTIF($Z$11:$Z695, $Z695)))</f>
        <v/>
      </c>
      <c r="AD695" s="39" t="str">
        <f t="shared" si="162"/>
        <v/>
      </c>
      <c r="AF695" s="29" t="str">
        <f t="shared" si="163"/>
        <v/>
      </c>
      <c r="AJ695" s="39" t="str">
        <f t="shared" si="164"/>
        <v/>
      </c>
    </row>
    <row r="696" spans="1:36" x14ac:dyDescent="0.25">
      <c r="A696" s="20"/>
      <c r="B696" s="251"/>
      <c r="C696" s="252"/>
      <c r="D696" s="253"/>
      <c r="E696" s="254"/>
      <c r="F696" s="20"/>
      <c r="G696" s="32" t="str">
        <f t="shared" ca="1" si="155"/>
        <v/>
      </c>
      <c r="H696" s="18" t="str">
        <f t="shared" si="156"/>
        <v/>
      </c>
      <c r="I696" s="20"/>
      <c r="J696" s="12">
        <v>693</v>
      </c>
      <c r="K696" s="15" t="str">
        <f t="shared" ca="1" si="150"/>
        <v/>
      </c>
      <c r="L696" s="90" t="str">
        <f t="shared" ca="1" si="151"/>
        <v/>
      </c>
      <c r="M696" s="43" t="str">
        <f t="shared" ca="1" si="152"/>
        <v/>
      </c>
      <c r="N696" s="18" t="str">
        <f t="shared" ca="1" si="153"/>
        <v/>
      </c>
      <c r="O696" s="20"/>
      <c r="Q696" s="39" t="str">
        <f t="shared" si="157"/>
        <v/>
      </c>
      <c r="R696" s="29" t="str">
        <f t="shared" si="158"/>
        <v/>
      </c>
      <c r="S696" s="36" t="str">
        <f t="shared" si="159"/>
        <v/>
      </c>
      <c r="T696" s="26" t="str">
        <f t="shared" si="160"/>
        <v/>
      </c>
      <c r="U696" s="39" t="str">
        <f ca="1">IF($G696="", "", COUNTIF($G$11:$G$1010, "&lt;"&amp;$G696)+1+COUNTIF($G$11:$G696, $G696)-1)</f>
        <v/>
      </c>
      <c r="X696" s="39" t="str">
        <f t="shared" ca="1" si="154"/>
        <v/>
      </c>
      <c r="Z696" s="29" t="str">
        <f>IF($R696="", "", DATE(YEAR(Calendar!$BA$5), MONTH($D696), DAY($D696)))</f>
        <v/>
      </c>
      <c r="AA696" s="36" t="str">
        <f t="shared" si="161"/>
        <v/>
      </c>
      <c r="AC696" s="39" t="str">
        <f>IF($Z696="", "", IF(COUNTIF($Z$11:$Z696, $Z696)&gt;5, "X", COUNTIF($Z$11:$Z696, $Z696)))</f>
        <v/>
      </c>
      <c r="AD696" s="39" t="str">
        <f t="shared" si="162"/>
        <v/>
      </c>
      <c r="AF696" s="29" t="str">
        <f t="shared" si="163"/>
        <v/>
      </c>
      <c r="AJ696" s="39" t="str">
        <f t="shared" si="164"/>
        <v/>
      </c>
    </row>
    <row r="697" spans="1:36" x14ac:dyDescent="0.25">
      <c r="A697" s="20"/>
      <c r="B697" s="251"/>
      <c r="C697" s="252"/>
      <c r="D697" s="253"/>
      <c r="E697" s="254"/>
      <c r="F697" s="20"/>
      <c r="G697" s="32" t="str">
        <f t="shared" ca="1" si="155"/>
        <v/>
      </c>
      <c r="H697" s="18" t="str">
        <f t="shared" si="156"/>
        <v/>
      </c>
      <c r="I697" s="20"/>
      <c r="J697" s="12">
        <v>694</v>
      </c>
      <c r="K697" s="15" t="str">
        <f t="shared" ca="1" si="150"/>
        <v/>
      </c>
      <c r="L697" s="90" t="str">
        <f t="shared" ca="1" si="151"/>
        <v/>
      </c>
      <c r="M697" s="43" t="str">
        <f t="shared" ca="1" si="152"/>
        <v/>
      </c>
      <c r="N697" s="18" t="str">
        <f t="shared" ca="1" si="153"/>
        <v/>
      </c>
      <c r="O697" s="20"/>
      <c r="Q697" s="39" t="str">
        <f t="shared" si="157"/>
        <v/>
      </c>
      <c r="R697" s="29" t="str">
        <f t="shared" si="158"/>
        <v/>
      </c>
      <c r="S697" s="36" t="str">
        <f t="shared" si="159"/>
        <v/>
      </c>
      <c r="T697" s="26" t="str">
        <f t="shared" si="160"/>
        <v/>
      </c>
      <c r="U697" s="39" t="str">
        <f ca="1">IF($G697="", "", COUNTIF($G$11:$G$1010, "&lt;"&amp;$G697)+1+COUNTIF($G$11:$G697, $G697)-1)</f>
        <v/>
      </c>
      <c r="X697" s="39" t="str">
        <f t="shared" ca="1" si="154"/>
        <v/>
      </c>
      <c r="Z697" s="29" t="str">
        <f>IF($R697="", "", DATE(YEAR(Calendar!$BA$5), MONTH($D697), DAY($D697)))</f>
        <v/>
      </c>
      <c r="AA697" s="36" t="str">
        <f t="shared" si="161"/>
        <v/>
      </c>
      <c r="AC697" s="39" t="str">
        <f>IF($Z697="", "", IF(COUNTIF($Z$11:$Z697, $Z697)&gt;5, "X", COUNTIF($Z$11:$Z697, $Z697)))</f>
        <v/>
      </c>
      <c r="AD697" s="39" t="str">
        <f t="shared" si="162"/>
        <v/>
      </c>
      <c r="AF697" s="29" t="str">
        <f t="shared" si="163"/>
        <v/>
      </c>
      <c r="AJ697" s="39" t="str">
        <f t="shared" si="164"/>
        <v/>
      </c>
    </row>
    <row r="698" spans="1:36" x14ac:dyDescent="0.25">
      <c r="A698" s="20"/>
      <c r="B698" s="251"/>
      <c r="C698" s="252"/>
      <c r="D698" s="253"/>
      <c r="E698" s="254"/>
      <c r="F698" s="20"/>
      <c r="G698" s="32" t="str">
        <f t="shared" ca="1" si="155"/>
        <v/>
      </c>
      <c r="H698" s="18" t="str">
        <f t="shared" si="156"/>
        <v/>
      </c>
      <c r="I698" s="20"/>
      <c r="J698" s="12">
        <v>695</v>
      </c>
      <c r="K698" s="15" t="str">
        <f t="shared" ca="1" si="150"/>
        <v/>
      </c>
      <c r="L698" s="90" t="str">
        <f t="shared" ca="1" si="151"/>
        <v/>
      </c>
      <c r="M698" s="43" t="str">
        <f t="shared" ca="1" si="152"/>
        <v/>
      </c>
      <c r="N698" s="18" t="str">
        <f t="shared" ca="1" si="153"/>
        <v/>
      </c>
      <c r="O698" s="20"/>
      <c r="Q698" s="39" t="str">
        <f t="shared" si="157"/>
        <v/>
      </c>
      <c r="R698" s="29" t="str">
        <f t="shared" si="158"/>
        <v/>
      </c>
      <c r="S698" s="36" t="str">
        <f t="shared" si="159"/>
        <v/>
      </c>
      <c r="T698" s="26" t="str">
        <f t="shared" si="160"/>
        <v/>
      </c>
      <c r="U698" s="39" t="str">
        <f ca="1">IF($G698="", "", COUNTIF($G$11:$G$1010, "&lt;"&amp;$G698)+1+COUNTIF($G$11:$G698, $G698)-1)</f>
        <v/>
      </c>
      <c r="X698" s="39" t="str">
        <f t="shared" ca="1" si="154"/>
        <v/>
      </c>
      <c r="Z698" s="29" t="str">
        <f>IF($R698="", "", DATE(YEAR(Calendar!$BA$5), MONTH($D698), DAY($D698)))</f>
        <v/>
      </c>
      <c r="AA698" s="36" t="str">
        <f t="shared" si="161"/>
        <v/>
      </c>
      <c r="AC698" s="39" t="str">
        <f>IF($Z698="", "", IF(COUNTIF($Z$11:$Z698, $Z698)&gt;5, "X", COUNTIF($Z$11:$Z698, $Z698)))</f>
        <v/>
      </c>
      <c r="AD698" s="39" t="str">
        <f t="shared" si="162"/>
        <v/>
      </c>
      <c r="AF698" s="29" t="str">
        <f t="shared" si="163"/>
        <v/>
      </c>
      <c r="AJ698" s="39" t="str">
        <f t="shared" si="164"/>
        <v/>
      </c>
    </row>
    <row r="699" spans="1:36" x14ac:dyDescent="0.25">
      <c r="A699" s="20"/>
      <c r="B699" s="251"/>
      <c r="C699" s="252"/>
      <c r="D699" s="253"/>
      <c r="E699" s="254"/>
      <c r="F699" s="20"/>
      <c r="G699" s="32" t="str">
        <f t="shared" ca="1" si="155"/>
        <v/>
      </c>
      <c r="H699" s="18" t="str">
        <f t="shared" si="156"/>
        <v/>
      </c>
      <c r="I699" s="20"/>
      <c r="J699" s="12">
        <v>696</v>
      </c>
      <c r="K699" s="15" t="str">
        <f t="shared" ca="1" si="150"/>
        <v/>
      </c>
      <c r="L699" s="90" t="str">
        <f t="shared" ca="1" si="151"/>
        <v/>
      </c>
      <c r="M699" s="43" t="str">
        <f t="shared" ca="1" si="152"/>
        <v/>
      </c>
      <c r="N699" s="18" t="str">
        <f t="shared" ca="1" si="153"/>
        <v/>
      </c>
      <c r="O699" s="20"/>
      <c r="Q699" s="39" t="str">
        <f t="shared" si="157"/>
        <v/>
      </c>
      <c r="R699" s="29" t="str">
        <f t="shared" si="158"/>
        <v/>
      </c>
      <c r="S699" s="36" t="str">
        <f t="shared" si="159"/>
        <v/>
      </c>
      <c r="T699" s="26" t="str">
        <f t="shared" si="160"/>
        <v/>
      </c>
      <c r="U699" s="39" t="str">
        <f ca="1">IF($G699="", "", COUNTIF($G$11:$G$1010, "&lt;"&amp;$G699)+1+COUNTIF($G$11:$G699, $G699)-1)</f>
        <v/>
      </c>
      <c r="X699" s="39" t="str">
        <f t="shared" ca="1" si="154"/>
        <v/>
      </c>
      <c r="Z699" s="29" t="str">
        <f>IF($R699="", "", DATE(YEAR(Calendar!$BA$5), MONTH($D699), DAY($D699)))</f>
        <v/>
      </c>
      <c r="AA699" s="36" t="str">
        <f t="shared" si="161"/>
        <v/>
      </c>
      <c r="AC699" s="39" t="str">
        <f>IF($Z699="", "", IF(COUNTIF($Z$11:$Z699, $Z699)&gt;5, "X", COUNTIF($Z$11:$Z699, $Z699)))</f>
        <v/>
      </c>
      <c r="AD699" s="39" t="str">
        <f t="shared" si="162"/>
        <v/>
      </c>
      <c r="AF699" s="29" t="str">
        <f t="shared" si="163"/>
        <v/>
      </c>
      <c r="AJ699" s="39" t="str">
        <f t="shared" si="164"/>
        <v/>
      </c>
    </row>
    <row r="700" spans="1:36" x14ac:dyDescent="0.25">
      <c r="A700" s="20"/>
      <c r="B700" s="251"/>
      <c r="C700" s="252"/>
      <c r="D700" s="253"/>
      <c r="E700" s="254"/>
      <c r="F700" s="20"/>
      <c r="G700" s="32" t="str">
        <f t="shared" ca="1" si="155"/>
        <v/>
      </c>
      <c r="H700" s="18" t="str">
        <f t="shared" si="156"/>
        <v/>
      </c>
      <c r="I700" s="20"/>
      <c r="J700" s="12">
        <v>697</v>
      </c>
      <c r="K700" s="15" t="str">
        <f t="shared" ca="1" si="150"/>
        <v/>
      </c>
      <c r="L700" s="90" t="str">
        <f t="shared" ca="1" si="151"/>
        <v/>
      </c>
      <c r="M700" s="43" t="str">
        <f t="shared" ca="1" si="152"/>
        <v/>
      </c>
      <c r="N700" s="18" t="str">
        <f t="shared" ca="1" si="153"/>
        <v/>
      </c>
      <c r="O700" s="20"/>
      <c r="Q700" s="39" t="str">
        <f t="shared" si="157"/>
        <v/>
      </c>
      <c r="R700" s="29" t="str">
        <f t="shared" si="158"/>
        <v/>
      </c>
      <c r="S700" s="36" t="str">
        <f t="shared" si="159"/>
        <v/>
      </c>
      <c r="T700" s="26" t="str">
        <f t="shared" si="160"/>
        <v/>
      </c>
      <c r="U700" s="39" t="str">
        <f ca="1">IF($G700="", "", COUNTIF($G$11:$G$1010, "&lt;"&amp;$G700)+1+COUNTIF($G$11:$G700, $G700)-1)</f>
        <v/>
      </c>
      <c r="X700" s="39" t="str">
        <f t="shared" ca="1" si="154"/>
        <v/>
      </c>
      <c r="Z700" s="29" t="str">
        <f>IF($R700="", "", DATE(YEAR(Calendar!$BA$5), MONTH($D700), DAY($D700)))</f>
        <v/>
      </c>
      <c r="AA700" s="36" t="str">
        <f t="shared" si="161"/>
        <v/>
      </c>
      <c r="AC700" s="39" t="str">
        <f>IF($Z700="", "", IF(COUNTIF($Z$11:$Z700, $Z700)&gt;5, "X", COUNTIF($Z$11:$Z700, $Z700)))</f>
        <v/>
      </c>
      <c r="AD700" s="39" t="str">
        <f t="shared" si="162"/>
        <v/>
      </c>
      <c r="AF700" s="29" t="str">
        <f t="shared" si="163"/>
        <v/>
      </c>
      <c r="AJ700" s="39" t="str">
        <f t="shared" si="164"/>
        <v/>
      </c>
    </row>
    <row r="701" spans="1:36" x14ac:dyDescent="0.25">
      <c r="A701" s="20"/>
      <c r="B701" s="251"/>
      <c r="C701" s="252"/>
      <c r="D701" s="253"/>
      <c r="E701" s="254"/>
      <c r="F701" s="20"/>
      <c r="G701" s="32" t="str">
        <f t="shared" ca="1" si="155"/>
        <v/>
      </c>
      <c r="H701" s="18" t="str">
        <f t="shared" si="156"/>
        <v/>
      </c>
      <c r="I701" s="20"/>
      <c r="J701" s="12">
        <v>698</v>
      </c>
      <c r="K701" s="15" t="str">
        <f t="shared" ca="1" si="150"/>
        <v/>
      </c>
      <c r="L701" s="90" t="str">
        <f t="shared" ca="1" si="151"/>
        <v/>
      </c>
      <c r="M701" s="43" t="str">
        <f t="shared" ca="1" si="152"/>
        <v/>
      </c>
      <c r="N701" s="18" t="str">
        <f t="shared" ca="1" si="153"/>
        <v/>
      </c>
      <c r="O701" s="20"/>
      <c r="Q701" s="39" t="str">
        <f t="shared" si="157"/>
        <v/>
      </c>
      <c r="R701" s="29" t="str">
        <f t="shared" si="158"/>
        <v/>
      </c>
      <c r="S701" s="36" t="str">
        <f t="shared" si="159"/>
        <v/>
      </c>
      <c r="T701" s="26" t="str">
        <f t="shared" si="160"/>
        <v/>
      </c>
      <c r="U701" s="39" t="str">
        <f ca="1">IF($G701="", "", COUNTIF($G$11:$G$1010, "&lt;"&amp;$G701)+1+COUNTIF($G$11:$G701, $G701)-1)</f>
        <v/>
      </c>
      <c r="X701" s="39" t="str">
        <f t="shared" ca="1" si="154"/>
        <v/>
      </c>
      <c r="Z701" s="29" t="str">
        <f>IF($R701="", "", DATE(YEAR(Calendar!$BA$5), MONTH($D701), DAY($D701)))</f>
        <v/>
      </c>
      <c r="AA701" s="36" t="str">
        <f t="shared" si="161"/>
        <v/>
      </c>
      <c r="AC701" s="39" t="str">
        <f>IF($Z701="", "", IF(COUNTIF($Z$11:$Z701, $Z701)&gt;5, "X", COUNTIF($Z$11:$Z701, $Z701)))</f>
        <v/>
      </c>
      <c r="AD701" s="39" t="str">
        <f t="shared" si="162"/>
        <v/>
      </c>
      <c r="AF701" s="29" t="str">
        <f t="shared" si="163"/>
        <v/>
      </c>
      <c r="AJ701" s="39" t="str">
        <f t="shared" si="164"/>
        <v/>
      </c>
    </row>
    <row r="702" spans="1:36" x14ac:dyDescent="0.25">
      <c r="A702" s="20"/>
      <c r="B702" s="251"/>
      <c r="C702" s="252"/>
      <c r="D702" s="253"/>
      <c r="E702" s="254"/>
      <c r="F702" s="20"/>
      <c r="G702" s="32" t="str">
        <f t="shared" ca="1" si="155"/>
        <v/>
      </c>
      <c r="H702" s="18" t="str">
        <f t="shared" si="156"/>
        <v/>
      </c>
      <c r="I702" s="20"/>
      <c r="J702" s="12">
        <v>699</v>
      </c>
      <c r="K702" s="15" t="str">
        <f t="shared" ca="1" si="150"/>
        <v/>
      </c>
      <c r="L702" s="90" t="str">
        <f t="shared" ca="1" si="151"/>
        <v/>
      </c>
      <c r="M702" s="43" t="str">
        <f t="shared" ca="1" si="152"/>
        <v/>
      </c>
      <c r="N702" s="18" t="str">
        <f t="shared" ca="1" si="153"/>
        <v/>
      </c>
      <c r="O702" s="20"/>
      <c r="Q702" s="39" t="str">
        <f t="shared" si="157"/>
        <v/>
      </c>
      <c r="R702" s="29" t="str">
        <f t="shared" si="158"/>
        <v/>
      </c>
      <c r="S702" s="36" t="str">
        <f t="shared" si="159"/>
        <v/>
      </c>
      <c r="T702" s="26" t="str">
        <f t="shared" si="160"/>
        <v/>
      </c>
      <c r="U702" s="39" t="str">
        <f ca="1">IF($G702="", "", COUNTIF($G$11:$G$1010, "&lt;"&amp;$G702)+1+COUNTIF($G$11:$G702, $G702)-1)</f>
        <v/>
      </c>
      <c r="X702" s="39" t="str">
        <f t="shared" ca="1" si="154"/>
        <v/>
      </c>
      <c r="Z702" s="29" t="str">
        <f>IF($R702="", "", DATE(YEAR(Calendar!$BA$5), MONTH($D702), DAY($D702)))</f>
        <v/>
      </c>
      <c r="AA702" s="36" t="str">
        <f t="shared" si="161"/>
        <v/>
      </c>
      <c r="AC702" s="39" t="str">
        <f>IF($Z702="", "", IF(COUNTIF($Z$11:$Z702, $Z702)&gt;5, "X", COUNTIF($Z$11:$Z702, $Z702)))</f>
        <v/>
      </c>
      <c r="AD702" s="39" t="str">
        <f t="shared" si="162"/>
        <v/>
      </c>
      <c r="AF702" s="29" t="str">
        <f t="shared" si="163"/>
        <v/>
      </c>
      <c r="AJ702" s="39" t="str">
        <f t="shared" si="164"/>
        <v/>
      </c>
    </row>
    <row r="703" spans="1:36" x14ac:dyDescent="0.25">
      <c r="A703" s="20"/>
      <c r="B703" s="251"/>
      <c r="C703" s="252"/>
      <c r="D703" s="253"/>
      <c r="E703" s="254"/>
      <c r="F703" s="20"/>
      <c r="G703" s="32" t="str">
        <f t="shared" ca="1" si="155"/>
        <v/>
      </c>
      <c r="H703" s="18" t="str">
        <f t="shared" si="156"/>
        <v/>
      </c>
      <c r="I703" s="20"/>
      <c r="J703" s="12">
        <v>700</v>
      </c>
      <c r="K703" s="15" t="str">
        <f t="shared" ca="1" si="150"/>
        <v/>
      </c>
      <c r="L703" s="90" t="str">
        <f t="shared" ca="1" si="151"/>
        <v/>
      </c>
      <c r="M703" s="43" t="str">
        <f t="shared" ca="1" si="152"/>
        <v/>
      </c>
      <c r="N703" s="18" t="str">
        <f t="shared" ca="1" si="153"/>
        <v/>
      </c>
      <c r="O703" s="20"/>
      <c r="Q703" s="39" t="str">
        <f t="shared" si="157"/>
        <v/>
      </c>
      <c r="R703" s="29" t="str">
        <f t="shared" si="158"/>
        <v/>
      </c>
      <c r="S703" s="36" t="str">
        <f t="shared" si="159"/>
        <v/>
      </c>
      <c r="T703" s="26" t="str">
        <f t="shared" si="160"/>
        <v/>
      </c>
      <c r="U703" s="39" t="str">
        <f ca="1">IF($G703="", "", COUNTIF($G$11:$G$1010, "&lt;"&amp;$G703)+1+COUNTIF($G$11:$G703, $G703)-1)</f>
        <v/>
      </c>
      <c r="X703" s="39" t="str">
        <f t="shared" ca="1" si="154"/>
        <v/>
      </c>
      <c r="Z703" s="29" t="str">
        <f>IF($R703="", "", DATE(YEAR(Calendar!$BA$5), MONTH($D703), DAY($D703)))</f>
        <v/>
      </c>
      <c r="AA703" s="36" t="str">
        <f t="shared" si="161"/>
        <v/>
      </c>
      <c r="AC703" s="39" t="str">
        <f>IF($Z703="", "", IF(COUNTIF($Z$11:$Z703, $Z703)&gt;5, "X", COUNTIF($Z$11:$Z703, $Z703)))</f>
        <v/>
      </c>
      <c r="AD703" s="39" t="str">
        <f t="shared" si="162"/>
        <v/>
      </c>
      <c r="AF703" s="29" t="str">
        <f t="shared" si="163"/>
        <v/>
      </c>
      <c r="AJ703" s="39" t="str">
        <f t="shared" si="164"/>
        <v/>
      </c>
    </row>
    <row r="704" spans="1:36" x14ac:dyDescent="0.25">
      <c r="A704" s="20"/>
      <c r="B704" s="251"/>
      <c r="C704" s="252"/>
      <c r="D704" s="253"/>
      <c r="E704" s="254"/>
      <c r="F704" s="20"/>
      <c r="G704" s="32" t="str">
        <f t="shared" ca="1" si="155"/>
        <v/>
      </c>
      <c r="H704" s="18" t="str">
        <f t="shared" si="156"/>
        <v/>
      </c>
      <c r="I704" s="20"/>
      <c r="J704" s="12">
        <v>701</v>
      </c>
      <c r="K704" s="15" t="str">
        <f t="shared" ca="1" si="150"/>
        <v/>
      </c>
      <c r="L704" s="90" t="str">
        <f t="shared" ca="1" si="151"/>
        <v/>
      </c>
      <c r="M704" s="43" t="str">
        <f t="shared" ca="1" si="152"/>
        <v/>
      </c>
      <c r="N704" s="18" t="str">
        <f t="shared" ca="1" si="153"/>
        <v/>
      </c>
      <c r="O704" s="20"/>
      <c r="Q704" s="39" t="str">
        <f t="shared" si="157"/>
        <v/>
      </c>
      <c r="R704" s="29" t="str">
        <f t="shared" si="158"/>
        <v/>
      </c>
      <c r="S704" s="36" t="str">
        <f t="shared" si="159"/>
        <v/>
      </c>
      <c r="T704" s="26" t="str">
        <f t="shared" si="160"/>
        <v/>
      </c>
      <c r="U704" s="39" t="str">
        <f ca="1">IF($G704="", "", COUNTIF($G$11:$G$1010, "&lt;"&amp;$G704)+1+COUNTIF($G$11:$G704, $G704)-1)</f>
        <v/>
      </c>
      <c r="X704" s="39" t="str">
        <f t="shared" ca="1" si="154"/>
        <v/>
      </c>
      <c r="Z704" s="29" t="str">
        <f>IF($R704="", "", DATE(YEAR(Calendar!$BA$5), MONTH($D704), DAY($D704)))</f>
        <v/>
      </c>
      <c r="AA704" s="36" t="str">
        <f t="shared" si="161"/>
        <v/>
      </c>
      <c r="AC704" s="39" t="str">
        <f>IF($Z704="", "", IF(COUNTIF($Z$11:$Z704, $Z704)&gt;5, "X", COUNTIF($Z$11:$Z704, $Z704)))</f>
        <v/>
      </c>
      <c r="AD704" s="39" t="str">
        <f t="shared" si="162"/>
        <v/>
      </c>
      <c r="AF704" s="29" t="str">
        <f t="shared" si="163"/>
        <v/>
      </c>
      <c r="AJ704" s="39" t="str">
        <f t="shared" si="164"/>
        <v/>
      </c>
    </row>
    <row r="705" spans="1:36" x14ac:dyDescent="0.25">
      <c r="A705" s="20"/>
      <c r="B705" s="251"/>
      <c r="C705" s="252"/>
      <c r="D705" s="253"/>
      <c r="E705" s="254"/>
      <c r="F705" s="20"/>
      <c r="G705" s="32" t="str">
        <f t="shared" ca="1" si="155"/>
        <v/>
      </c>
      <c r="H705" s="18" t="str">
        <f t="shared" si="156"/>
        <v/>
      </c>
      <c r="I705" s="20"/>
      <c r="J705" s="12">
        <v>702</v>
      </c>
      <c r="K705" s="15" t="str">
        <f t="shared" ca="1" si="150"/>
        <v/>
      </c>
      <c r="L705" s="90" t="str">
        <f t="shared" ca="1" si="151"/>
        <v/>
      </c>
      <c r="M705" s="43" t="str">
        <f t="shared" ca="1" si="152"/>
        <v/>
      </c>
      <c r="N705" s="18" t="str">
        <f t="shared" ca="1" si="153"/>
        <v/>
      </c>
      <c r="O705" s="20"/>
      <c r="Q705" s="39" t="str">
        <f t="shared" si="157"/>
        <v/>
      </c>
      <c r="R705" s="29" t="str">
        <f t="shared" si="158"/>
        <v/>
      </c>
      <c r="S705" s="36" t="str">
        <f t="shared" si="159"/>
        <v/>
      </c>
      <c r="T705" s="26" t="str">
        <f t="shared" si="160"/>
        <v/>
      </c>
      <c r="U705" s="39" t="str">
        <f ca="1">IF($G705="", "", COUNTIF($G$11:$G$1010, "&lt;"&amp;$G705)+1+COUNTIF($G$11:$G705, $G705)-1)</f>
        <v/>
      </c>
      <c r="X705" s="39" t="str">
        <f t="shared" ca="1" si="154"/>
        <v/>
      </c>
      <c r="Z705" s="29" t="str">
        <f>IF($R705="", "", DATE(YEAR(Calendar!$BA$5), MONTH($D705), DAY($D705)))</f>
        <v/>
      </c>
      <c r="AA705" s="36" t="str">
        <f t="shared" si="161"/>
        <v/>
      </c>
      <c r="AC705" s="39" t="str">
        <f>IF($Z705="", "", IF(COUNTIF($Z$11:$Z705, $Z705)&gt;5, "X", COUNTIF($Z$11:$Z705, $Z705)))</f>
        <v/>
      </c>
      <c r="AD705" s="39" t="str">
        <f t="shared" si="162"/>
        <v/>
      </c>
      <c r="AF705" s="29" t="str">
        <f t="shared" si="163"/>
        <v/>
      </c>
      <c r="AJ705" s="39" t="str">
        <f t="shared" si="164"/>
        <v/>
      </c>
    </row>
    <row r="706" spans="1:36" x14ac:dyDescent="0.25">
      <c r="A706" s="20"/>
      <c r="B706" s="251"/>
      <c r="C706" s="252"/>
      <c r="D706" s="253"/>
      <c r="E706" s="254"/>
      <c r="F706" s="20"/>
      <c r="G706" s="32" t="str">
        <f t="shared" ca="1" si="155"/>
        <v/>
      </c>
      <c r="H706" s="18" t="str">
        <f t="shared" si="156"/>
        <v/>
      </c>
      <c r="I706" s="20"/>
      <c r="J706" s="12">
        <v>703</v>
      </c>
      <c r="K706" s="15" t="str">
        <f t="shared" ca="1" si="150"/>
        <v/>
      </c>
      <c r="L706" s="90" t="str">
        <f t="shared" ca="1" si="151"/>
        <v/>
      </c>
      <c r="M706" s="43" t="str">
        <f t="shared" ca="1" si="152"/>
        <v/>
      </c>
      <c r="N706" s="18" t="str">
        <f t="shared" ca="1" si="153"/>
        <v/>
      </c>
      <c r="O706" s="20"/>
      <c r="Q706" s="39" t="str">
        <f t="shared" si="157"/>
        <v/>
      </c>
      <c r="R706" s="29" t="str">
        <f t="shared" si="158"/>
        <v/>
      </c>
      <c r="S706" s="36" t="str">
        <f t="shared" si="159"/>
        <v/>
      </c>
      <c r="T706" s="26" t="str">
        <f t="shared" si="160"/>
        <v/>
      </c>
      <c r="U706" s="39" t="str">
        <f ca="1">IF($G706="", "", COUNTIF($G$11:$G$1010, "&lt;"&amp;$G706)+1+COUNTIF($G$11:$G706, $G706)-1)</f>
        <v/>
      </c>
      <c r="X706" s="39" t="str">
        <f t="shared" ca="1" si="154"/>
        <v/>
      </c>
      <c r="Z706" s="29" t="str">
        <f>IF($R706="", "", DATE(YEAR(Calendar!$BA$5), MONTH($D706), DAY($D706)))</f>
        <v/>
      </c>
      <c r="AA706" s="36" t="str">
        <f t="shared" si="161"/>
        <v/>
      </c>
      <c r="AC706" s="39" t="str">
        <f>IF($Z706="", "", IF(COUNTIF($Z$11:$Z706, $Z706)&gt;5, "X", COUNTIF($Z$11:$Z706, $Z706)))</f>
        <v/>
      </c>
      <c r="AD706" s="39" t="str">
        <f t="shared" si="162"/>
        <v/>
      </c>
      <c r="AF706" s="29" t="str">
        <f t="shared" si="163"/>
        <v/>
      </c>
      <c r="AJ706" s="39" t="str">
        <f t="shared" si="164"/>
        <v/>
      </c>
    </row>
    <row r="707" spans="1:36" x14ac:dyDescent="0.25">
      <c r="A707" s="20"/>
      <c r="B707" s="251"/>
      <c r="C707" s="252"/>
      <c r="D707" s="253"/>
      <c r="E707" s="254"/>
      <c r="F707" s="20"/>
      <c r="G707" s="32" t="str">
        <f t="shared" ca="1" si="155"/>
        <v/>
      </c>
      <c r="H707" s="18" t="str">
        <f t="shared" si="156"/>
        <v/>
      </c>
      <c r="I707" s="20"/>
      <c r="J707" s="12">
        <v>704</v>
      </c>
      <c r="K707" s="15" t="str">
        <f t="shared" ca="1" si="150"/>
        <v/>
      </c>
      <c r="L707" s="90" t="str">
        <f t="shared" ca="1" si="151"/>
        <v/>
      </c>
      <c r="M707" s="43" t="str">
        <f t="shared" ca="1" si="152"/>
        <v/>
      </c>
      <c r="N707" s="18" t="str">
        <f t="shared" ca="1" si="153"/>
        <v/>
      </c>
      <c r="O707" s="20"/>
      <c r="Q707" s="39" t="str">
        <f t="shared" si="157"/>
        <v/>
      </c>
      <c r="R707" s="29" t="str">
        <f t="shared" si="158"/>
        <v/>
      </c>
      <c r="S707" s="36" t="str">
        <f t="shared" si="159"/>
        <v/>
      </c>
      <c r="T707" s="26" t="str">
        <f t="shared" si="160"/>
        <v/>
      </c>
      <c r="U707" s="39" t="str">
        <f ca="1">IF($G707="", "", COUNTIF($G$11:$G$1010, "&lt;"&amp;$G707)+1+COUNTIF($G$11:$G707, $G707)-1)</f>
        <v/>
      </c>
      <c r="X707" s="39" t="str">
        <f t="shared" ca="1" si="154"/>
        <v/>
      </c>
      <c r="Z707" s="29" t="str">
        <f>IF($R707="", "", DATE(YEAR(Calendar!$BA$5), MONTH($D707), DAY($D707)))</f>
        <v/>
      </c>
      <c r="AA707" s="36" t="str">
        <f t="shared" si="161"/>
        <v/>
      </c>
      <c r="AC707" s="39" t="str">
        <f>IF($Z707="", "", IF(COUNTIF($Z$11:$Z707, $Z707)&gt;5, "X", COUNTIF($Z$11:$Z707, $Z707)))</f>
        <v/>
      </c>
      <c r="AD707" s="39" t="str">
        <f t="shared" si="162"/>
        <v/>
      </c>
      <c r="AF707" s="29" t="str">
        <f t="shared" si="163"/>
        <v/>
      </c>
      <c r="AJ707" s="39" t="str">
        <f t="shared" si="164"/>
        <v/>
      </c>
    </row>
    <row r="708" spans="1:36" x14ac:dyDescent="0.25">
      <c r="A708" s="20"/>
      <c r="B708" s="251"/>
      <c r="C708" s="252"/>
      <c r="D708" s="253"/>
      <c r="E708" s="254"/>
      <c r="F708" s="20"/>
      <c r="G708" s="32" t="str">
        <f t="shared" ca="1" si="155"/>
        <v/>
      </c>
      <c r="H708" s="18" t="str">
        <f t="shared" si="156"/>
        <v/>
      </c>
      <c r="I708" s="20"/>
      <c r="J708" s="12">
        <v>705</v>
      </c>
      <c r="K708" s="15" t="str">
        <f t="shared" ca="1" si="150"/>
        <v/>
      </c>
      <c r="L708" s="90" t="str">
        <f t="shared" ca="1" si="151"/>
        <v/>
      </c>
      <c r="M708" s="43" t="str">
        <f t="shared" ca="1" si="152"/>
        <v/>
      </c>
      <c r="N708" s="18" t="str">
        <f t="shared" ca="1" si="153"/>
        <v/>
      </c>
      <c r="O708" s="20"/>
      <c r="Q708" s="39" t="str">
        <f t="shared" si="157"/>
        <v/>
      </c>
      <c r="R708" s="29" t="str">
        <f t="shared" si="158"/>
        <v/>
      </c>
      <c r="S708" s="36" t="str">
        <f t="shared" si="159"/>
        <v/>
      </c>
      <c r="T708" s="26" t="str">
        <f t="shared" si="160"/>
        <v/>
      </c>
      <c r="U708" s="39" t="str">
        <f ca="1">IF($G708="", "", COUNTIF($G$11:$G$1010, "&lt;"&amp;$G708)+1+COUNTIF($G$11:$G708, $G708)-1)</f>
        <v/>
      </c>
      <c r="X708" s="39" t="str">
        <f t="shared" ca="1" si="154"/>
        <v/>
      </c>
      <c r="Z708" s="29" t="str">
        <f>IF($R708="", "", DATE(YEAR(Calendar!$BA$5), MONTH($D708), DAY($D708)))</f>
        <v/>
      </c>
      <c r="AA708" s="36" t="str">
        <f t="shared" si="161"/>
        <v/>
      </c>
      <c r="AC708" s="39" t="str">
        <f>IF($Z708="", "", IF(COUNTIF($Z$11:$Z708, $Z708)&gt;5, "X", COUNTIF($Z$11:$Z708, $Z708)))</f>
        <v/>
      </c>
      <c r="AD708" s="39" t="str">
        <f t="shared" si="162"/>
        <v/>
      </c>
      <c r="AF708" s="29" t="str">
        <f t="shared" si="163"/>
        <v/>
      </c>
      <c r="AJ708" s="39" t="str">
        <f t="shared" si="164"/>
        <v/>
      </c>
    </row>
    <row r="709" spans="1:36" x14ac:dyDescent="0.25">
      <c r="A709" s="20"/>
      <c r="B709" s="251"/>
      <c r="C709" s="252"/>
      <c r="D709" s="253"/>
      <c r="E709" s="254"/>
      <c r="F709" s="20"/>
      <c r="G709" s="32" t="str">
        <f t="shared" ca="1" si="155"/>
        <v/>
      </c>
      <c r="H709" s="18" t="str">
        <f t="shared" si="156"/>
        <v/>
      </c>
      <c r="I709" s="20"/>
      <c r="J709" s="12">
        <v>706</v>
      </c>
      <c r="K709" s="15" t="str">
        <f t="shared" ref="K709:K772" ca="1" si="165">IFERROR(INDEX($B$11:$B$1010, MATCH($J709, $U$11:$U$1010, 0)), "")</f>
        <v/>
      </c>
      <c r="L709" s="90" t="str">
        <f t="shared" ref="L709:L772" ca="1" si="166">IFERROR(INDEX($C$11:$C$1010, MATCH($J709, $U$11:$U$1010, 0)), "")</f>
        <v/>
      </c>
      <c r="M709" s="43" t="str">
        <f t="shared" ref="M709:M772" ca="1" si="167">IFERROR(INDEX($G$11:$G$1010, MATCH($J709, $U$11:$U$1010, 0)), "")</f>
        <v/>
      </c>
      <c r="N709" s="18" t="str">
        <f t="shared" ref="N709:N772" ca="1" si="168">IFERROR(INDEX($H$11:$H$1010, MATCH($J709, $U$11:$U$1010, 0)), "")</f>
        <v/>
      </c>
      <c r="O709" s="20"/>
      <c r="Q709" s="39" t="str">
        <f t="shared" si="157"/>
        <v/>
      </c>
      <c r="R709" s="29" t="str">
        <f t="shared" si="158"/>
        <v/>
      </c>
      <c r="S709" s="36" t="str">
        <f t="shared" si="159"/>
        <v/>
      </c>
      <c r="T709" s="26" t="str">
        <f t="shared" si="160"/>
        <v/>
      </c>
      <c r="U709" s="39" t="str">
        <f ca="1">IF($G709="", "", COUNTIF($G$11:$G$1010, "&lt;"&amp;$G709)+1+COUNTIF($G$11:$G709, $G709)-1)</f>
        <v/>
      </c>
      <c r="X709" s="39" t="str">
        <f t="shared" ref="X709:X772" ca="1" si="169">IF($M709="", "", IF($M709=$R$4, $Q$3, (IF(AND($M709&gt;=$R$6, $M709&lt;=$R$7), $Q$4, IF(TEXT($M709, "mmm yyy")=TEXT($R$4, "mmm yyyy"), $Q$5, "")))))</f>
        <v/>
      </c>
      <c r="Z709" s="29" t="str">
        <f>IF($R709="", "", DATE(YEAR(Calendar!$BA$5), MONTH($D709), DAY($D709)))</f>
        <v/>
      </c>
      <c r="AA709" s="36" t="str">
        <f t="shared" si="161"/>
        <v/>
      </c>
      <c r="AC709" s="39" t="str">
        <f>IF($Z709="", "", IF(COUNTIF($Z$11:$Z709, $Z709)&gt;5, "X", COUNTIF($Z$11:$Z709, $Z709)))</f>
        <v/>
      </c>
      <c r="AD709" s="39" t="str">
        <f t="shared" si="162"/>
        <v/>
      </c>
      <c r="AF709" s="29" t="str">
        <f t="shared" si="163"/>
        <v/>
      </c>
      <c r="AJ709" s="39" t="str">
        <f t="shared" si="164"/>
        <v/>
      </c>
    </row>
    <row r="710" spans="1:36" x14ac:dyDescent="0.25">
      <c r="A710" s="20"/>
      <c r="B710" s="251"/>
      <c r="C710" s="252"/>
      <c r="D710" s="253"/>
      <c r="E710" s="254"/>
      <c r="F710" s="20"/>
      <c r="G710" s="32" t="str">
        <f t="shared" ca="1" si="155"/>
        <v/>
      </c>
      <c r="H710" s="18" t="str">
        <f t="shared" si="156"/>
        <v/>
      </c>
      <c r="I710" s="20"/>
      <c r="J710" s="12">
        <v>707</v>
      </c>
      <c r="K710" s="15" t="str">
        <f t="shared" ca="1" si="165"/>
        <v/>
      </c>
      <c r="L710" s="90" t="str">
        <f t="shared" ca="1" si="166"/>
        <v/>
      </c>
      <c r="M710" s="43" t="str">
        <f t="shared" ca="1" si="167"/>
        <v/>
      </c>
      <c r="N710" s="18" t="str">
        <f t="shared" ca="1" si="168"/>
        <v/>
      </c>
      <c r="O710" s="20"/>
      <c r="Q710" s="39" t="str">
        <f t="shared" si="157"/>
        <v/>
      </c>
      <c r="R710" s="29" t="str">
        <f t="shared" si="158"/>
        <v/>
      </c>
      <c r="S710" s="36" t="str">
        <f t="shared" si="159"/>
        <v/>
      </c>
      <c r="T710" s="26" t="str">
        <f t="shared" si="160"/>
        <v/>
      </c>
      <c r="U710" s="39" t="str">
        <f ca="1">IF($G710="", "", COUNTIF($G$11:$G$1010, "&lt;"&amp;$G710)+1+COUNTIF($G$11:$G710, $G710)-1)</f>
        <v/>
      </c>
      <c r="X710" s="39" t="str">
        <f t="shared" ca="1" si="169"/>
        <v/>
      </c>
      <c r="Z710" s="29" t="str">
        <f>IF($R710="", "", DATE(YEAR(Calendar!$BA$5), MONTH($D710), DAY($D710)))</f>
        <v/>
      </c>
      <c r="AA710" s="36" t="str">
        <f t="shared" si="161"/>
        <v/>
      </c>
      <c r="AC710" s="39" t="str">
        <f>IF($Z710="", "", IF(COUNTIF($Z$11:$Z710, $Z710)&gt;5, "X", COUNTIF($Z$11:$Z710, $Z710)))</f>
        <v/>
      </c>
      <c r="AD710" s="39" t="str">
        <f t="shared" si="162"/>
        <v/>
      </c>
      <c r="AF710" s="29" t="str">
        <f t="shared" si="163"/>
        <v/>
      </c>
      <c r="AJ710" s="39" t="str">
        <f t="shared" si="164"/>
        <v/>
      </c>
    </row>
    <row r="711" spans="1:36" x14ac:dyDescent="0.25">
      <c r="A711" s="20"/>
      <c r="B711" s="251"/>
      <c r="C711" s="252"/>
      <c r="D711" s="253"/>
      <c r="E711" s="254"/>
      <c r="F711" s="20"/>
      <c r="G711" s="32" t="str">
        <f t="shared" ca="1" si="155"/>
        <v/>
      </c>
      <c r="H711" s="18" t="str">
        <f t="shared" si="156"/>
        <v/>
      </c>
      <c r="I711" s="20"/>
      <c r="J711" s="12">
        <v>708</v>
      </c>
      <c r="K711" s="15" t="str">
        <f t="shared" ca="1" si="165"/>
        <v/>
      </c>
      <c r="L711" s="90" t="str">
        <f t="shared" ca="1" si="166"/>
        <v/>
      </c>
      <c r="M711" s="43" t="str">
        <f t="shared" ca="1" si="167"/>
        <v/>
      </c>
      <c r="N711" s="18" t="str">
        <f t="shared" ca="1" si="168"/>
        <v/>
      </c>
      <c r="O711" s="20"/>
      <c r="Q711" s="39" t="str">
        <f t="shared" si="157"/>
        <v/>
      </c>
      <c r="R711" s="29" t="str">
        <f t="shared" si="158"/>
        <v/>
      </c>
      <c r="S711" s="36" t="str">
        <f t="shared" si="159"/>
        <v/>
      </c>
      <c r="T711" s="26" t="str">
        <f t="shared" si="160"/>
        <v/>
      </c>
      <c r="U711" s="39" t="str">
        <f ca="1">IF($G711="", "", COUNTIF($G$11:$G$1010, "&lt;"&amp;$G711)+1+COUNTIF($G$11:$G711, $G711)-1)</f>
        <v/>
      </c>
      <c r="X711" s="39" t="str">
        <f t="shared" ca="1" si="169"/>
        <v/>
      </c>
      <c r="Z711" s="29" t="str">
        <f>IF($R711="", "", DATE(YEAR(Calendar!$BA$5), MONTH($D711), DAY($D711)))</f>
        <v/>
      </c>
      <c r="AA711" s="36" t="str">
        <f t="shared" si="161"/>
        <v/>
      </c>
      <c r="AC711" s="39" t="str">
        <f>IF($Z711="", "", IF(COUNTIF($Z$11:$Z711, $Z711)&gt;5, "X", COUNTIF($Z$11:$Z711, $Z711)))</f>
        <v/>
      </c>
      <c r="AD711" s="39" t="str">
        <f t="shared" si="162"/>
        <v/>
      </c>
      <c r="AF711" s="29" t="str">
        <f t="shared" si="163"/>
        <v/>
      </c>
      <c r="AJ711" s="39" t="str">
        <f t="shared" si="164"/>
        <v/>
      </c>
    </row>
    <row r="712" spans="1:36" x14ac:dyDescent="0.25">
      <c r="A712" s="20"/>
      <c r="B712" s="251"/>
      <c r="C712" s="252"/>
      <c r="D712" s="253"/>
      <c r="E712" s="254"/>
      <c r="F712" s="20"/>
      <c r="G712" s="32" t="str">
        <f t="shared" ca="1" si="155"/>
        <v/>
      </c>
      <c r="H712" s="18" t="str">
        <f t="shared" si="156"/>
        <v/>
      </c>
      <c r="I712" s="20"/>
      <c r="J712" s="12">
        <v>709</v>
      </c>
      <c r="K712" s="15" t="str">
        <f t="shared" ca="1" si="165"/>
        <v/>
      </c>
      <c r="L712" s="90" t="str">
        <f t="shared" ca="1" si="166"/>
        <v/>
      </c>
      <c r="M712" s="43" t="str">
        <f t="shared" ca="1" si="167"/>
        <v/>
      </c>
      <c r="N712" s="18" t="str">
        <f t="shared" ca="1" si="168"/>
        <v/>
      </c>
      <c r="O712" s="20"/>
      <c r="Q712" s="39" t="str">
        <f t="shared" si="157"/>
        <v/>
      </c>
      <c r="R712" s="29" t="str">
        <f t="shared" si="158"/>
        <v/>
      </c>
      <c r="S712" s="36" t="str">
        <f t="shared" si="159"/>
        <v/>
      </c>
      <c r="T712" s="26" t="str">
        <f t="shared" si="160"/>
        <v/>
      </c>
      <c r="U712" s="39" t="str">
        <f ca="1">IF($G712="", "", COUNTIF($G$11:$G$1010, "&lt;"&amp;$G712)+1+COUNTIF($G$11:$G712, $G712)-1)</f>
        <v/>
      </c>
      <c r="X712" s="39" t="str">
        <f t="shared" ca="1" si="169"/>
        <v/>
      </c>
      <c r="Z712" s="29" t="str">
        <f>IF($R712="", "", DATE(YEAR(Calendar!$BA$5), MONTH($D712), DAY($D712)))</f>
        <v/>
      </c>
      <c r="AA712" s="36" t="str">
        <f t="shared" si="161"/>
        <v/>
      </c>
      <c r="AC712" s="39" t="str">
        <f>IF($Z712="", "", IF(COUNTIF($Z$11:$Z712, $Z712)&gt;5, "X", COUNTIF($Z$11:$Z712, $Z712)))</f>
        <v/>
      </c>
      <c r="AD712" s="39" t="str">
        <f t="shared" si="162"/>
        <v/>
      </c>
      <c r="AF712" s="29" t="str">
        <f t="shared" si="163"/>
        <v/>
      </c>
      <c r="AJ712" s="39" t="str">
        <f t="shared" si="164"/>
        <v/>
      </c>
    </row>
    <row r="713" spans="1:36" x14ac:dyDescent="0.25">
      <c r="A713" s="20"/>
      <c r="B713" s="251"/>
      <c r="C713" s="252"/>
      <c r="D713" s="253"/>
      <c r="E713" s="254"/>
      <c r="F713" s="20"/>
      <c r="G713" s="32" t="str">
        <f t="shared" ca="1" si="155"/>
        <v/>
      </c>
      <c r="H713" s="18" t="str">
        <f t="shared" si="156"/>
        <v/>
      </c>
      <c r="I713" s="20"/>
      <c r="J713" s="12">
        <v>710</v>
      </c>
      <c r="K713" s="15" t="str">
        <f t="shared" ca="1" si="165"/>
        <v/>
      </c>
      <c r="L713" s="90" t="str">
        <f t="shared" ca="1" si="166"/>
        <v/>
      </c>
      <c r="M713" s="43" t="str">
        <f t="shared" ca="1" si="167"/>
        <v/>
      </c>
      <c r="N713" s="18" t="str">
        <f t="shared" ca="1" si="168"/>
        <v/>
      </c>
      <c r="O713" s="20"/>
      <c r="Q713" s="39" t="str">
        <f t="shared" si="157"/>
        <v/>
      </c>
      <c r="R713" s="29" t="str">
        <f t="shared" si="158"/>
        <v/>
      </c>
      <c r="S713" s="36" t="str">
        <f t="shared" si="159"/>
        <v/>
      </c>
      <c r="T713" s="26" t="str">
        <f t="shared" si="160"/>
        <v/>
      </c>
      <c r="U713" s="39" t="str">
        <f ca="1">IF($G713="", "", COUNTIF($G$11:$G$1010, "&lt;"&amp;$G713)+1+COUNTIF($G$11:$G713, $G713)-1)</f>
        <v/>
      </c>
      <c r="X713" s="39" t="str">
        <f t="shared" ca="1" si="169"/>
        <v/>
      </c>
      <c r="Z713" s="29" t="str">
        <f>IF($R713="", "", DATE(YEAR(Calendar!$BA$5), MONTH($D713), DAY($D713)))</f>
        <v/>
      </c>
      <c r="AA713" s="36" t="str">
        <f t="shared" si="161"/>
        <v/>
      </c>
      <c r="AC713" s="39" t="str">
        <f>IF($Z713="", "", IF(COUNTIF($Z$11:$Z713, $Z713)&gt;5, "X", COUNTIF($Z$11:$Z713, $Z713)))</f>
        <v/>
      </c>
      <c r="AD713" s="39" t="str">
        <f t="shared" si="162"/>
        <v/>
      </c>
      <c r="AF713" s="29" t="str">
        <f t="shared" si="163"/>
        <v/>
      </c>
      <c r="AJ713" s="39" t="str">
        <f t="shared" si="164"/>
        <v/>
      </c>
    </row>
    <row r="714" spans="1:36" x14ac:dyDescent="0.25">
      <c r="A714" s="20"/>
      <c r="B714" s="251"/>
      <c r="C714" s="252"/>
      <c r="D714" s="253"/>
      <c r="E714" s="254"/>
      <c r="F714" s="20"/>
      <c r="G714" s="32" t="str">
        <f t="shared" ca="1" si="155"/>
        <v/>
      </c>
      <c r="H714" s="18" t="str">
        <f t="shared" si="156"/>
        <v/>
      </c>
      <c r="I714" s="20"/>
      <c r="J714" s="12">
        <v>711</v>
      </c>
      <c r="K714" s="15" t="str">
        <f t="shared" ca="1" si="165"/>
        <v/>
      </c>
      <c r="L714" s="90" t="str">
        <f t="shared" ca="1" si="166"/>
        <v/>
      </c>
      <c r="M714" s="43" t="str">
        <f t="shared" ca="1" si="167"/>
        <v/>
      </c>
      <c r="N714" s="18" t="str">
        <f t="shared" ca="1" si="168"/>
        <v/>
      </c>
      <c r="O714" s="20"/>
      <c r="Q714" s="39" t="str">
        <f t="shared" si="157"/>
        <v/>
      </c>
      <c r="R714" s="29" t="str">
        <f t="shared" si="158"/>
        <v/>
      </c>
      <c r="S714" s="36" t="str">
        <f t="shared" si="159"/>
        <v/>
      </c>
      <c r="T714" s="26" t="str">
        <f t="shared" si="160"/>
        <v/>
      </c>
      <c r="U714" s="39" t="str">
        <f ca="1">IF($G714="", "", COUNTIF($G$11:$G$1010, "&lt;"&amp;$G714)+1+COUNTIF($G$11:$G714, $G714)-1)</f>
        <v/>
      </c>
      <c r="X714" s="39" t="str">
        <f t="shared" ca="1" si="169"/>
        <v/>
      </c>
      <c r="Z714" s="29" t="str">
        <f>IF($R714="", "", DATE(YEAR(Calendar!$BA$5), MONTH($D714), DAY($D714)))</f>
        <v/>
      </c>
      <c r="AA714" s="36" t="str">
        <f t="shared" si="161"/>
        <v/>
      </c>
      <c r="AC714" s="39" t="str">
        <f>IF($Z714="", "", IF(COUNTIF($Z$11:$Z714, $Z714)&gt;5, "X", COUNTIF($Z$11:$Z714, $Z714)))</f>
        <v/>
      </c>
      <c r="AD714" s="39" t="str">
        <f t="shared" si="162"/>
        <v/>
      </c>
      <c r="AF714" s="29" t="str">
        <f t="shared" si="163"/>
        <v/>
      </c>
      <c r="AJ714" s="39" t="str">
        <f t="shared" si="164"/>
        <v/>
      </c>
    </row>
    <row r="715" spans="1:36" x14ac:dyDescent="0.25">
      <c r="A715" s="20"/>
      <c r="B715" s="251"/>
      <c r="C715" s="252"/>
      <c r="D715" s="253"/>
      <c r="E715" s="254"/>
      <c r="F715" s="20"/>
      <c r="G715" s="32" t="str">
        <f t="shared" ca="1" si="155"/>
        <v/>
      </c>
      <c r="H715" s="18" t="str">
        <f t="shared" si="156"/>
        <v/>
      </c>
      <c r="I715" s="20"/>
      <c r="J715" s="12">
        <v>712</v>
      </c>
      <c r="K715" s="15" t="str">
        <f t="shared" ca="1" si="165"/>
        <v/>
      </c>
      <c r="L715" s="90" t="str">
        <f t="shared" ca="1" si="166"/>
        <v/>
      </c>
      <c r="M715" s="43" t="str">
        <f t="shared" ca="1" si="167"/>
        <v/>
      </c>
      <c r="N715" s="18" t="str">
        <f t="shared" ca="1" si="168"/>
        <v/>
      </c>
      <c r="O715" s="20"/>
      <c r="Q715" s="39" t="str">
        <f t="shared" si="157"/>
        <v/>
      </c>
      <c r="R715" s="29" t="str">
        <f t="shared" si="158"/>
        <v/>
      </c>
      <c r="S715" s="36" t="str">
        <f t="shared" si="159"/>
        <v/>
      </c>
      <c r="T715" s="26" t="str">
        <f t="shared" si="160"/>
        <v/>
      </c>
      <c r="U715" s="39" t="str">
        <f ca="1">IF($G715="", "", COUNTIF($G$11:$G$1010, "&lt;"&amp;$G715)+1+COUNTIF($G$11:$G715, $G715)-1)</f>
        <v/>
      </c>
      <c r="X715" s="39" t="str">
        <f t="shared" ca="1" si="169"/>
        <v/>
      </c>
      <c r="Z715" s="29" t="str">
        <f>IF($R715="", "", DATE(YEAR(Calendar!$BA$5), MONTH($D715), DAY($D715)))</f>
        <v/>
      </c>
      <c r="AA715" s="36" t="str">
        <f t="shared" si="161"/>
        <v/>
      </c>
      <c r="AC715" s="39" t="str">
        <f>IF($Z715="", "", IF(COUNTIF($Z$11:$Z715, $Z715)&gt;5, "X", COUNTIF($Z$11:$Z715, $Z715)))</f>
        <v/>
      </c>
      <c r="AD715" s="39" t="str">
        <f t="shared" si="162"/>
        <v/>
      </c>
      <c r="AF715" s="29" t="str">
        <f t="shared" si="163"/>
        <v/>
      </c>
      <c r="AJ715" s="39" t="str">
        <f t="shared" si="164"/>
        <v/>
      </c>
    </row>
    <row r="716" spans="1:36" x14ac:dyDescent="0.25">
      <c r="A716" s="20"/>
      <c r="B716" s="251"/>
      <c r="C716" s="252"/>
      <c r="D716" s="253"/>
      <c r="E716" s="254"/>
      <c r="F716" s="20"/>
      <c r="G716" s="32" t="str">
        <f t="shared" ref="G716:G779" ca="1" si="170">IF($R$4&gt;$R716, $T716, $R716)</f>
        <v/>
      </c>
      <c r="H716" s="18" t="str">
        <f t="shared" ref="H716:H779" si="171">IF($E716="", "", IFERROR(YEARFRAC(DATE($E716, MONTH($D716), DAY($D716)), $G716), ""))</f>
        <v/>
      </c>
      <c r="I716" s="20"/>
      <c r="J716" s="12">
        <v>713</v>
      </c>
      <c r="K716" s="15" t="str">
        <f t="shared" ca="1" si="165"/>
        <v/>
      </c>
      <c r="L716" s="90" t="str">
        <f t="shared" ca="1" si="166"/>
        <v/>
      </c>
      <c r="M716" s="43" t="str">
        <f t="shared" ca="1" si="167"/>
        <v/>
      </c>
      <c r="N716" s="18" t="str">
        <f t="shared" ca="1" si="168"/>
        <v/>
      </c>
      <c r="O716" s="20"/>
      <c r="Q716" s="39" t="str">
        <f t="shared" ref="Q716:Q779" si="172">IF($B716="", "", IF(COUNTIF($B$11:$B$1010, $B716)&gt;1, "X", ""))</f>
        <v/>
      </c>
      <c r="R716" s="29" t="str">
        <f t="shared" ref="R716:R779" si="173">IF($D716="", "", DATE(YEAR($R$4), MONTH($D716), DAY($D716)))</f>
        <v/>
      </c>
      <c r="S716" s="36" t="str">
        <f t="shared" ref="S716:S779" si="174">IF($E716="", "", IFERROR(YEARFRAC(DATE($E716, MONTH($D716), DAY($D716)), $R716), ""))</f>
        <v/>
      </c>
      <c r="T716" s="26" t="str">
        <f t="shared" ref="T716:T779" si="175">IF($D716="", "", DATE(YEAR($R$4)+1, MONTH($D716), DAY($D716)))</f>
        <v/>
      </c>
      <c r="U716" s="39" t="str">
        <f ca="1">IF($G716="", "", COUNTIF($G$11:$G$1010, "&lt;"&amp;$G716)+1+COUNTIF($G$11:$G716, $G716)-1)</f>
        <v/>
      </c>
      <c r="X716" s="39" t="str">
        <f t="shared" ca="1" si="169"/>
        <v/>
      </c>
      <c r="Z716" s="29" t="str">
        <f>IF($R716="", "", DATE(YEAR(Calendar!$BA$5), MONTH($D716), DAY($D716)))</f>
        <v/>
      </c>
      <c r="AA716" s="36" t="str">
        <f t="shared" ref="AA716:AA779" si="176">IF($E716="", "", IFERROR(YEARFRAC(DATE($E716, MONTH($D716), DAY($D716)), $Z716), ""))</f>
        <v/>
      </c>
      <c r="AC716" s="39" t="str">
        <f>IF($Z716="", "", IF(COUNTIF($Z$11:$Z716, $Z716)&gt;5, "X", COUNTIF($Z$11:$Z716, $Z716)))</f>
        <v/>
      </c>
      <c r="AD716" s="39" t="str">
        <f t="shared" ref="AD716:AD779" si="177">IF($Z716="", "", $Z716+($AC716*0.1))</f>
        <v/>
      </c>
      <c r="AF716" s="29" t="str">
        <f t="shared" ref="AF716:AF779" si="178">IF($AC716="X", $Z716, "")</f>
        <v/>
      </c>
      <c r="AJ716" s="39" t="str">
        <f t="shared" ref="AJ716:AJ779" si="179">IF($C716="", "", IF(COUNTIF($AH$11:$AH$20, $C716)=0, "X", ""))</f>
        <v/>
      </c>
    </row>
    <row r="717" spans="1:36" x14ac:dyDescent="0.25">
      <c r="A717" s="20"/>
      <c r="B717" s="251"/>
      <c r="C717" s="252"/>
      <c r="D717" s="253"/>
      <c r="E717" s="254"/>
      <c r="F717" s="20"/>
      <c r="G717" s="32" t="str">
        <f t="shared" ca="1" si="170"/>
        <v/>
      </c>
      <c r="H717" s="18" t="str">
        <f t="shared" si="171"/>
        <v/>
      </c>
      <c r="I717" s="20"/>
      <c r="J717" s="12">
        <v>714</v>
      </c>
      <c r="K717" s="15" t="str">
        <f t="shared" ca="1" si="165"/>
        <v/>
      </c>
      <c r="L717" s="90" t="str">
        <f t="shared" ca="1" si="166"/>
        <v/>
      </c>
      <c r="M717" s="43" t="str">
        <f t="shared" ca="1" si="167"/>
        <v/>
      </c>
      <c r="N717" s="18" t="str">
        <f t="shared" ca="1" si="168"/>
        <v/>
      </c>
      <c r="O717" s="20"/>
      <c r="Q717" s="39" t="str">
        <f t="shared" si="172"/>
        <v/>
      </c>
      <c r="R717" s="29" t="str">
        <f t="shared" si="173"/>
        <v/>
      </c>
      <c r="S717" s="36" t="str">
        <f t="shared" si="174"/>
        <v/>
      </c>
      <c r="T717" s="26" t="str">
        <f t="shared" si="175"/>
        <v/>
      </c>
      <c r="U717" s="39" t="str">
        <f ca="1">IF($G717="", "", COUNTIF($G$11:$G$1010, "&lt;"&amp;$G717)+1+COUNTIF($G$11:$G717, $G717)-1)</f>
        <v/>
      </c>
      <c r="X717" s="39" t="str">
        <f t="shared" ca="1" si="169"/>
        <v/>
      </c>
      <c r="Z717" s="29" t="str">
        <f>IF($R717="", "", DATE(YEAR(Calendar!$BA$5), MONTH($D717), DAY($D717)))</f>
        <v/>
      </c>
      <c r="AA717" s="36" t="str">
        <f t="shared" si="176"/>
        <v/>
      </c>
      <c r="AC717" s="39" t="str">
        <f>IF($Z717="", "", IF(COUNTIF($Z$11:$Z717, $Z717)&gt;5, "X", COUNTIF($Z$11:$Z717, $Z717)))</f>
        <v/>
      </c>
      <c r="AD717" s="39" t="str">
        <f t="shared" si="177"/>
        <v/>
      </c>
      <c r="AF717" s="29" t="str">
        <f t="shared" si="178"/>
        <v/>
      </c>
      <c r="AJ717" s="39" t="str">
        <f t="shared" si="179"/>
        <v/>
      </c>
    </row>
    <row r="718" spans="1:36" x14ac:dyDescent="0.25">
      <c r="A718" s="20"/>
      <c r="B718" s="251"/>
      <c r="C718" s="252"/>
      <c r="D718" s="253"/>
      <c r="E718" s="254"/>
      <c r="F718" s="20"/>
      <c r="G718" s="32" t="str">
        <f t="shared" ca="1" si="170"/>
        <v/>
      </c>
      <c r="H718" s="18" t="str">
        <f t="shared" si="171"/>
        <v/>
      </c>
      <c r="I718" s="20"/>
      <c r="J718" s="12">
        <v>715</v>
      </c>
      <c r="K718" s="15" t="str">
        <f t="shared" ca="1" si="165"/>
        <v/>
      </c>
      <c r="L718" s="90" t="str">
        <f t="shared" ca="1" si="166"/>
        <v/>
      </c>
      <c r="M718" s="43" t="str">
        <f t="shared" ca="1" si="167"/>
        <v/>
      </c>
      <c r="N718" s="18" t="str">
        <f t="shared" ca="1" si="168"/>
        <v/>
      </c>
      <c r="O718" s="20"/>
      <c r="Q718" s="39" t="str">
        <f t="shared" si="172"/>
        <v/>
      </c>
      <c r="R718" s="29" t="str">
        <f t="shared" si="173"/>
        <v/>
      </c>
      <c r="S718" s="36" t="str">
        <f t="shared" si="174"/>
        <v/>
      </c>
      <c r="T718" s="26" t="str">
        <f t="shared" si="175"/>
        <v/>
      </c>
      <c r="U718" s="39" t="str">
        <f ca="1">IF($G718="", "", COUNTIF($G$11:$G$1010, "&lt;"&amp;$G718)+1+COUNTIF($G$11:$G718, $G718)-1)</f>
        <v/>
      </c>
      <c r="X718" s="39" t="str">
        <f t="shared" ca="1" si="169"/>
        <v/>
      </c>
      <c r="Z718" s="29" t="str">
        <f>IF($R718="", "", DATE(YEAR(Calendar!$BA$5), MONTH($D718), DAY($D718)))</f>
        <v/>
      </c>
      <c r="AA718" s="36" t="str">
        <f t="shared" si="176"/>
        <v/>
      </c>
      <c r="AC718" s="39" t="str">
        <f>IF($Z718="", "", IF(COUNTIF($Z$11:$Z718, $Z718)&gt;5, "X", COUNTIF($Z$11:$Z718, $Z718)))</f>
        <v/>
      </c>
      <c r="AD718" s="39" t="str">
        <f t="shared" si="177"/>
        <v/>
      </c>
      <c r="AF718" s="29" t="str">
        <f t="shared" si="178"/>
        <v/>
      </c>
      <c r="AJ718" s="39" t="str">
        <f t="shared" si="179"/>
        <v/>
      </c>
    </row>
    <row r="719" spans="1:36" x14ac:dyDescent="0.25">
      <c r="A719" s="20"/>
      <c r="B719" s="251"/>
      <c r="C719" s="252"/>
      <c r="D719" s="253"/>
      <c r="E719" s="254"/>
      <c r="F719" s="20"/>
      <c r="G719" s="32" t="str">
        <f t="shared" ca="1" si="170"/>
        <v/>
      </c>
      <c r="H719" s="18" t="str">
        <f t="shared" si="171"/>
        <v/>
      </c>
      <c r="I719" s="20"/>
      <c r="J719" s="12">
        <v>716</v>
      </c>
      <c r="K719" s="15" t="str">
        <f t="shared" ca="1" si="165"/>
        <v/>
      </c>
      <c r="L719" s="90" t="str">
        <f t="shared" ca="1" si="166"/>
        <v/>
      </c>
      <c r="M719" s="43" t="str">
        <f t="shared" ca="1" si="167"/>
        <v/>
      </c>
      <c r="N719" s="18" t="str">
        <f t="shared" ca="1" si="168"/>
        <v/>
      </c>
      <c r="O719" s="20"/>
      <c r="Q719" s="39" t="str">
        <f t="shared" si="172"/>
        <v/>
      </c>
      <c r="R719" s="29" t="str">
        <f t="shared" si="173"/>
        <v/>
      </c>
      <c r="S719" s="36" t="str">
        <f t="shared" si="174"/>
        <v/>
      </c>
      <c r="T719" s="26" t="str">
        <f t="shared" si="175"/>
        <v/>
      </c>
      <c r="U719" s="39" t="str">
        <f ca="1">IF($G719="", "", COUNTIF($G$11:$G$1010, "&lt;"&amp;$G719)+1+COUNTIF($G$11:$G719, $G719)-1)</f>
        <v/>
      </c>
      <c r="X719" s="39" t="str">
        <f t="shared" ca="1" si="169"/>
        <v/>
      </c>
      <c r="Z719" s="29" t="str">
        <f>IF($R719="", "", DATE(YEAR(Calendar!$BA$5), MONTH($D719), DAY($D719)))</f>
        <v/>
      </c>
      <c r="AA719" s="36" t="str">
        <f t="shared" si="176"/>
        <v/>
      </c>
      <c r="AC719" s="39" t="str">
        <f>IF($Z719="", "", IF(COUNTIF($Z$11:$Z719, $Z719)&gt;5, "X", COUNTIF($Z$11:$Z719, $Z719)))</f>
        <v/>
      </c>
      <c r="AD719" s="39" t="str">
        <f t="shared" si="177"/>
        <v/>
      </c>
      <c r="AF719" s="29" t="str">
        <f t="shared" si="178"/>
        <v/>
      </c>
      <c r="AJ719" s="39" t="str">
        <f t="shared" si="179"/>
        <v/>
      </c>
    </row>
    <row r="720" spans="1:36" x14ac:dyDescent="0.25">
      <c r="A720" s="20"/>
      <c r="B720" s="251"/>
      <c r="C720" s="252"/>
      <c r="D720" s="253"/>
      <c r="E720" s="254"/>
      <c r="F720" s="20"/>
      <c r="G720" s="32" t="str">
        <f t="shared" ca="1" si="170"/>
        <v/>
      </c>
      <c r="H720" s="18" t="str">
        <f t="shared" si="171"/>
        <v/>
      </c>
      <c r="I720" s="20"/>
      <c r="J720" s="12">
        <v>717</v>
      </c>
      <c r="K720" s="15" t="str">
        <f t="shared" ca="1" si="165"/>
        <v/>
      </c>
      <c r="L720" s="90" t="str">
        <f t="shared" ca="1" si="166"/>
        <v/>
      </c>
      <c r="M720" s="43" t="str">
        <f t="shared" ca="1" si="167"/>
        <v/>
      </c>
      <c r="N720" s="18" t="str">
        <f t="shared" ca="1" si="168"/>
        <v/>
      </c>
      <c r="O720" s="20"/>
      <c r="Q720" s="39" t="str">
        <f t="shared" si="172"/>
        <v/>
      </c>
      <c r="R720" s="29" t="str">
        <f t="shared" si="173"/>
        <v/>
      </c>
      <c r="S720" s="36" t="str">
        <f t="shared" si="174"/>
        <v/>
      </c>
      <c r="T720" s="26" t="str">
        <f t="shared" si="175"/>
        <v/>
      </c>
      <c r="U720" s="39" t="str">
        <f ca="1">IF($G720="", "", COUNTIF($G$11:$G$1010, "&lt;"&amp;$G720)+1+COUNTIF($G$11:$G720, $G720)-1)</f>
        <v/>
      </c>
      <c r="X720" s="39" t="str">
        <f t="shared" ca="1" si="169"/>
        <v/>
      </c>
      <c r="Z720" s="29" t="str">
        <f>IF($R720="", "", DATE(YEAR(Calendar!$BA$5), MONTH($D720), DAY($D720)))</f>
        <v/>
      </c>
      <c r="AA720" s="36" t="str">
        <f t="shared" si="176"/>
        <v/>
      </c>
      <c r="AC720" s="39" t="str">
        <f>IF($Z720="", "", IF(COUNTIF($Z$11:$Z720, $Z720)&gt;5, "X", COUNTIF($Z$11:$Z720, $Z720)))</f>
        <v/>
      </c>
      <c r="AD720" s="39" t="str">
        <f t="shared" si="177"/>
        <v/>
      </c>
      <c r="AF720" s="29" t="str">
        <f t="shared" si="178"/>
        <v/>
      </c>
      <c r="AJ720" s="39" t="str">
        <f t="shared" si="179"/>
        <v/>
      </c>
    </row>
    <row r="721" spans="1:36" x14ac:dyDescent="0.25">
      <c r="A721" s="20"/>
      <c r="B721" s="251"/>
      <c r="C721" s="252"/>
      <c r="D721" s="253"/>
      <c r="E721" s="254"/>
      <c r="F721" s="20"/>
      <c r="G721" s="32" t="str">
        <f t="shared" ca="1" si="170"/>
        <v/>
      </c>
      <c r="H721" s="18" t="str">
        <f t="shared" si="171"/>
        <v/>
      </c>
      <c r="I721" s="20"/>
      <c r="J721" s="12">
        <v>718</v>
      </c>
      <c r="K721" s="15" t="str">
        <f t="shared" ca="1" si="165"/>
        <v/>
      </c>
      <c r="L721" s="90" t="str">
        <f t="shared" ca="1" si="166"/>
        <v/>
      </c>
      <c r="M721" s="43" t="str">
        <f t="shared" ca="1" si="167"/>
        <v/>
      </c>
      <c r="N721" s="18" t="str">
        <f t="shared" ca="1" si="168"/>
        <v/>
      </c>
      <c r="O721" s="20"/>
      <c r="Q721" s="39" t="str">
        <f t="shared" si="172"/>
        <v/>
      </c>
      <c r="R721" s="29" t="str">
        <f t="shared" si="173"/>
        <v/>
      </c>
      <c r="S721" s="36" t="str">
        <f t="shared" si="174"/>
        <v/>
      </c>
      <c r="T721" s="26" t="str">
        <f t="shared" si="175"/>
        <v/>
      </c>
      <c r="U721" s="39" t="str">
        <f ca="1">IF($G721="", "", COUNTIF($G$11:$G$1010, "&lt;"&amp;$G721)+1+COUNTIF($G$11:$G721, $G721)-1)</f>
        <v/>
      </c>
      <c r="X721" s="39" t="str">
        <f t="shared" ca="1" si="169"/>
        <v/>
      </c>
      <c r="Z721" s="29" t="str">
        <f>IF($R721="", "", DATE(YEAR(Calendar!$BA$5), MONTH($D721), DAY($D721)))</f>
        <v/>
      </c>
      <c r="AA721" s="36" t="str">
        <f t="shared" si="176"/>
        <v/>
      </c>
      <c r="AC721" s="39" t="str">
        <f>IF($Z721="", "", IF(COUNTIF($Z$11:$Z721, $Z721)&gt;5, "X", COUNTIF($Z$11:$Z721, $Z721)))</f>
        <v/>
      </c>
      <c r="AD721" s="39" t="str">
        <f t="shared" si="177"/>
        <v/>
      </c>
      <c r="AF721" s="29" t="str">
        <f t="shared" si="178"/>
        <v/>
      </c>
      <c r="AJ721" s="39" t="str">
        <f t="shared" si="179"/>
        <v/>
      </c>
    </row>
    <row r="722" spans="1:36" x14ac:dyDescent="0.25">
      <c r="A722" s="20"/>
      <c r="B722" s="251"/>
      <c r="C722" s="252"/>
      <c r="D722" s="253"/>
      <c r="E722" s="254"/>
      <c r="F722" s="20"/>
      <c r="G722" s="32" t="str">
        <f t="shared" ca="1" si="170"/>
        <v/>
      </c>
      <c r="H722" s="18" t="str">
        <f t="shared" si="171"/>
        <v/>
      </c>
      <c r="I722" s="20"/>
      <c r="J722" s="12">
        <v>719</v>
      </c>
      <c r="K722" s="15" t="str">
        <f t="shared" ca="1" si="165"/>
        <v/>
      </c>
      <c r="L722" s="90" t="str">
        <f t="shared" ca="1" si="166"/>
        <v/>
      </c>
      <c r="M722" s="43" t="str">
        <f t="shared" ca="1" si="167"/>
        <v/>
      </c>
      <c r="N722" s="18" t="str">
        <f t="shared" ca="1" si="168"/>
        <v/>
      </c>
      <c r="O722" s="20"/>
      <c r="Q722" s="39" t="str">
        <f t="shared" si="172"/>
        <v/>
      </c>
      <c r="R722" s="29" t="str">
        <f t="shared" si="173"/>
        <v/>
      </c>
      <c r="S722" s="36" t="str">
        <f t="shared" si="174"/>
        <v/>
      </c>
      <c r="T722" s="26" t="str">
        <f t="shared" si="175"/>
        <v/>
      </c>
      <c r="U722" s="39" t="str">
        <f ca="1">IF($G722="", "", COUNTIF($G$11:$G$1010, "&lt;"&amp;$G722)+1+COUNTIF($G$11:$G722, $G722)-1)</f>
        <v/>
      </c>
      <c r="X722" s="39" t="str">
        <f t="shared" ca="1" si="169"/>
        <v/>
      </c>
      <c r="Z722" s="29" t="str">
        <f>IF($R722="", "", DATE(YEAR(Calendar!$BA$5), MONTH($D722), DAY($D722)))</f>
        <v/>
      </c>
      <c r="AA722" s="36" t="str">
        <f t="shared" si="176"/>
        <v/>
      </c>
      <c r="AC722" s="39" t="str">
        <f>IF($Z722="", "", IF(COUNTIF($Z$11:$Z722, $Z722)&gt;5, "X", COUNTIF($Z$11:$Z722, $Z722)))</f>
        <v/>
      </c>
      <c r="AD722" s="39" t="str">
        <f t="shared" si="177"/>
        <v/>
      </c>
      <c r="AF722" s="29" t="str">
        <f t="shared" si="178"/>
        <v/>
      </c>
      <c r="AJ722" s="39" t="str">
        <f t="shared" si="179"/>
        <v/>
      </c>
    </row>
    <row r="723" spans="1:36" x14ac:dyDescent="0.25">
      <c r="A723" s="20"/>
      <c r="B723" s="251"/>
      <c r="C723" s="252"/>
      <c r="D723" s="253"/>
      <c r="E723" s="254"/>
      <c r="F723" s="20"/>
      <c r="G723" s="32" t="str">
        <f t="shared" ca="1" si="170"/>
        <v/>
      </c>
      <c r="H723" s="18" t="str">
        <f t="shared" si="171"/>
        <v/>
      </c>
      <c r="I723" s="20"/>
      <c r="J723" s="12">
        <v>720</v>
      </c>
      <c r="K723" s="15" t="str">
        <f t="shared" ca="1" si="165"/>
        <v/>
      </c>
      <c r="L723" s="90" t="str">
        <f t="shared" ca="1" si="166"/>
        <v/>
      </c>
      <c r="M723" s="43" t="str">
        <f t="shared" ca="1" si="167"/>
        <v/>
      </c>
      <c r="N723" s="18" t="str">
        <f t="shared" ca="1" si="168"/>
        <v/>
      </c>
      <c r="O723" s="20"/>
      <c r="Q723" s="39" t="str">
        <f t="shared" si="172"/>
        <v/>
      </c>
      <c r="R723" s="29" t="str">
        <f t="shared" si="173"/>
        <v/>
      </c>
      <c r="S723" s="36" t="str">
        <f t="shared" si="174"/>
        <v/>
      </c>
      <c r="T723" s="26" t="str">
        <f t="shared" si="175"/>
        <v/>
      </c>
      <c r="U723" s="39" t="str">
        <f ca="1">IF($G723="", "", COUNTIF($G$11:$G$1010, "&lt;"&amp;$G723)+1+COUNTIF($G$11:$G723, $G723)-1)</f>
        <v/>
      </c>
      <c r="X723" s="39" t="str">
        <f t="shared" ca="1" si="169"/>
        <v/>
      </c>
      <c r="Z723" s="29" t="str">
        <f>IF($R723="", "", DATE(YEAR(Calendar!$BA$5), MONTH($D723), DAY($D723)))</f>
        <v/>
      </c>
      <c r="AA723" s="36" t="str">
        <f t="shared" si="176"/>
        <v/>
      </c>
      <c r="AC723" s="39" t="str">
        <f>IF($Z723="", "", IF(COUNTIF($Z$11:$Z723, $Z723)&gt;5, "X", COUNTIF($Z$11:$Z723, $Z723)))</f>
        <v/>
      </c>
      <c r="AD723" s="39" t="str">
        <f t="shared" si="177"/>
        <v/>
      </c>
      <c r="AF723" s="29" t="str">
        <f t="shared" si="178"/>
        <v/>
      </c>
      <c r="AJ723" s="39" t="str">
        <f t="shared" si="179"/>
        <v/>
      </c>
    </row>
    <row r="724" spans="1:36" x14ac:dyDescent="0.25">
      <c r="A724" s="20"/>
      <c r="B724" s="251"/>
      <c r="C724" s="252"/>
      <c r="D724" s="253"/>
      <c r="E724" s="254"/>
      <c r="F724" s="20"/>
      <c r="G724" s="32" t="str">
        <f t="shared" ca="1" si="170"/>
        <v/>
      </c>
      <c r="H724" s="18" t="str">
        <f t="shared" si="171"/>
        <v/>
      </c>
      <c r="I724" s="20"/>
      <c r="J724" s="12">
        <v>721</v>
      </c>
      <c r="K724" s="15" t="str">
        <f t="shared" ca="1" si="165"/>
        <v/>
      </c>
      <c r="L724" s="90" t="str">
        <f t="shared" ca="1" si="166"/>
        <v/>
      </c>
      <c r="M724" s="43" t="str">
        <f t="shared" ca="1" si="167"/>
        <v/>
      </c>
      <c r="N724" s="18" t="str">
        <f t="shared" ca="1" si="168"/>
        <v/>
      </c>
      <c r="O724" s="20"/>
      <c r="Q724" s="39" t="str">
        <f t="shared" si="172"/>
        <v/>
      </c>
      <c r="R724" s="29" t="str">
        <f t="shared" si="173"/>
        <v/>
      </c>
      <c r="S724" s="36" t="str">
        <f t="shared" si="174"/>
        <v/>
      </c>
      <c r="T724" s="26" t="str">
        <f t="shared" si="175"/>
        <v/>
      </c>
      <c r="U724" s="39" t="str">
        <f ca="1">IF($G724="", "", COUNTIF($G$11:$G$1010, "&lt;"&amp;$G724)+1+COUNTIF($G$11:$G724, $G724)-1)</f>
        <v/>
      </c>
      <c r="X724" s="39" t="str">
        <f t="shared" ca="1" si="169"/>
        <v/>
      </c>
      <c r="Z724" s="29" t="str">
        <f>IF($R724="", "", DATE(YEAR(Calendar!$BA$5), MONTH($D724), DAY($D724)))</f>
        <v/>
      </c>
      <c r="AA724" s="36" t="str">
        <f t="shared" si="176"/>
        <v/>
      </c>
      <c r="AC724" s="39" t="str">
        <f>IF($Z724="", "", IF(COUNTIF($Z$11:$Z724, $Z724)&gt;5, "X", COUNTIF($Z$11:$Z724, $Z724)))</f>
        <v/>
      </c>
      <c r="AD724" s="39" t="str">
        <f t="shared" si="177"/>
        <v/>
      </c>
      <c r="AF724" s="29" t="str">
        <f t="shared" si="178"/>
        <v/>
      </c>
      <c r="AJ724" s="39" t="str">
        <f t="shared" si="179"/>
        <v/>
      </c>
    </row>
    <row r="725" spans="1:36" x14ac:dyDescent="0.25">
      <c r="A725" s="20"/>
      <c r="B725" s="251"/>
      <c r="C725" s="252"/>
      <c r="D725" s="253"/>
      <c r="E725" s="254"/>
      <c r="F725" s="20"/>
      <c r="G725" s="32" t="str">
        <f t="shared" ca="1" si="170"/>
        <v/>
      </c>
      <c r="H725" s="18" t="str">
        <f t="shared" si="171"/>
        <v/>
      </c>
      <c r="I725" s="20"/>
      <c r="J725" s="12">
        <v>722</v>
      </c>
      <c r="K725" s="15" t="str">
        <f t="shared" ca="1" si="165"/>
        <v/>
      </c>
      <c r="L725" s="90" t="str">
        <f t="shared" ca="1" si="166"/>
        <v/>
      </c>
      <c r="M725" s="43" t="str">
        <f t="shared" ca="1" si="167"/>
        <v/>
      </c>
      <c r="N725" s="18" t="str">
        <f t="shared" ca="1" si="168"/>
        <v/>
      </c>
      <c r="O725" s="20"/>
      <c r="Q725" s="39" t="str">
        <f t="shared" si="172"/>
        <v/>
      </c>
      <c r="R725" s="29" t="str">
        <f t="shared" si="173"/>
        <v/>
      </c>
      <c r="S725" s="36" t="str">
        <f t="shared" si="174"/>
        <v/>
      </c>
      <c r="T725" s="26" t="str">
        <f t="shared" si="175"/>
        <v/>
      </c>
      <c r="U725" s="39" t="str">
        <f ca="1">IF($G725="", "", COUNTIF($G$11:$G$1010, "&lt;"&amp;$G725)+1+COUNTIF($G$11:$G725, $G725)-1)</f>
        <v/>
      </c>
      <c r="X725" s="39" t="str">
        <f t="shared" ca="1" si="169"/>
        <v/>
      </c>
      <c r="Z725" s="29" t="str">
        <f>IF($R725="", "", DATE(YEAR(Calendar!$BA$5), MONTH($D725), DAY($D725)))</f>
        <v/>
      </c>
      <c r="AA725" s="36" t="str">
        <f t="shared" si="176"/>
        <v/>
      </c>
      <c r="AC725" s="39" t="str">
        <f>IF($Z725="", "", IF(COUNTIF($Z$11:$Z725, $Z725)&gt;5, "X", COUNTIF($Z$11:$Z725, $Z725)))</f>
        <v/>
      </c>
      <c r="AD725" s="39" t="str">
        <f t="shared" si="177"/>
        <v/>
      </c>
      <c r="AF725" s="29" t="str">
        <f t="shared" si="178"/>
        <v/>
      </c>
      <c r="AJ725" s="39" t="str">
        <f t="shared" si="179"/>
        <v/>
      </c>
    </row>
    <row r="726" spans="1:36" x14ac:dyDescent="0.25">
      <c r="A726" s="20"/>
      <c r="B726" s="251"/>
      <c r="C726" s="252"/>
      <c r="D726" s="253"/>
      <c r="E726" s="254"/>
      <c r="F726" s="20"/>
      <c r="G726" s="32" t="str">
        <f t="shared" ca="1" si="170"/>
        <v/>
      </c>
      <c r="H726" s="18" t="str">
        <f t="shared" si="171"/>
        <v/>
      </c>
      <c r="I726" s="20"/>
      <c r="J726" s="12">
        <v>723</v>
      </c>
      <c r="K726" s="15" t="str">
        <f t="shared" ca="1" si="165"/>
        <v/>
      </c>
      <c r="L726" s="90" t="str">
        <f t="shared" ca="1" si="166"/>
        <v/>
      </c>
      <c r="M726" s="43" t="str">
        <f t="shared" ca="1" si="167"/>
        <v/>
      </c>
      <c r="N726" s="18" t="str">
        <f t="shared" ca="1" si="168"/>
        <v/>
      </c>
      <c r="O726" s="20"/>
      <c r="Q726" s="39" t="str">
        <f t="shared" si="172"/>
        <v/>
      </c>
      <c r="R726" s="29" t="str">
        <f t="shared" si="173"/>
        <v/>
      </c>
      <c r="S726" s="36" t="str">
        <f t="shared" si="174"/>
        <v/>
      </c>
      <c r="T726" s="26" t="str">
        <f t="shared" si="175"/>
        <v/>
      </c>
      <c r="U726" s="39" t="str">
        <f ca="1">IF($G726="", "", COUNTIF($G$11:$G$1010, "&lt;"&amp;$G726)+1+COUNTIF($G$11:$G726, $G726)-1)</f>
        <v/>
      </c>
      <c r="X726" s="39" t="str">
        <f t="shared" ca="1" si="169"/>
        <v/>
      </c>
      <c r="Z726" s="29" t="str">
        <f>IF($R726="", "", DATE(YEAR(Calendar!$BA$5), MONTH($D726), DAY($D726)))</f>
        <v/>
      </c>
      <c r="AA726" s="36" t="str">
        <f t="shared" si="176"/>
        <v/>
      </c>
      <c r="AC726" s="39" t="str">
        <f>IF($Z726="", "", IF(COUNTIF($Z$11:$Z726, $Z726)&gt;5, "X", COUNTIF($Z$11:$Z726, $Z726)))</f>
        <v/>
      </c>
      <c r="AD726" s="39" t="str">
        <f t="shared" si="177"/>
        <v/>
      </c>
      <c r="AF726" s="29" t="str">
        <f t="shared" si="178"/>
        <v/>
      </c>
      <c r="AJ726" s="39" t="str">
        <f t="shared" si="179"/>
        <v/>
      </c>
    </row>
    <row r="727" spans="1:36" x14ac:dyDescent="0.25">
      <c r="A727" s="20"/>
      <c r="B727" s="251"/>
      <c r="C727" s="252"/>
      <c r="D727" s="253"/>
      <c r="E727" s="254"/>
      <c r="F727" s="20"/>
      <c r="G727" s="32" t="str">
        <f t="shared" ca="1" si="170"/>
        <v/>
      </c>
      <c r="H727" s="18" t="str">
        <f t="shared" si="171"/>
        <v/>
      </c>
      <c r="I727" s="20"/>
      <c r="J727" s="12">
        <v>724</v>
      </c>
      <c r="K727" s="15" t="str">
        <f t="shared" ca="1" si="165"/>
        <v/>
      </c>
      <c r="L727" s="90" t="str">
        <f t="shared" ca="1" si="166"/>
        <v/>
      </c>
      <c r="M727" s="43" t="str">
        <f t="shared" ca="1" si="167"/>
        <v/>
      </c>
      <c r="N727" s="18" t="str">
        <f t="shared" ca="1" si="168"/>
        <v/>
      </c>
      <c r="O727" s="20"/>
      <c r="Q727" s="39" t="str">
        <f t="shared" si="172"/>
        <v/>
      </c>
      <c r="R727" s="29" t="str">
        <f t="shared" si="173"/>
        <v/>
      </c>
      <c r="S727" s="36" t="str">
        <f t="shared" si="174"/>
        <v/>
      </c>
      <c r="T727" s="26" t="str">
        <f t="shared" si="175"/>
        <v/>
      </c>
      <c r="U727" s="39" t="str">
        <f ca="1">IF($G727="", "", COUNTIF($G$11:$G$1010, "&lt;"&amp;$G727)+1+COUNTIF($G$11:$G727, $G727)-1)</f>
        <v/>
      </c>
      <c r="X727" s="39" t="str">
        <f t="shared" ca="1" si="169"/>
        <v/>
      </c>
      <c r="Z727" s="29" t="str">
        <f>IF($R727="", "", DATE(YEAR(Calendar!$BA$5), MONTH($D727), DAY($D727)))</f>
        <v/>
      </c>
      <c r="AA727" s="36" t="str">
        <f t="shared" si="176"/>
        <v/>
      </c>
      <c r="AC727" s="39" t="str">
        <f>IF($Z727="", "", IF(COUNTIF($Z$11:$Z727, $Z727)&gt;5, "X", COUNTIF($Z$11:$Z727, $Z727)))</f>
        <v/>
      </c>
      <c r="AD727" s="39" t="str">
        <f t="shared" si="177"/>
        <v/>
      </c>
      <c r="AF727" s="29" t="str">
        <f t="shared" si="178"/>
        <v/>
      </c>
      <c r="AJ727" s="39" t="str">
        <f t="shared" si="179"/>
        <v/>
      </c>
    </row>
    <row r="728" spans="1:36" x14ac:dyDescent="0.25">
      <c r="A728" s="20"/>
      <c r="B728" s="251"/>
      <c r="C728" s="252"/>
      <c r="D728" s="253"/>
      <c r="E728" s="254"/>
      <c r="F728" s="20"/>
      <c r="G728" s="32" t="str">
        <f t="shared" ca="1" si="170"/>
        <v/>
      </c>
      <c r="H728" s="18" t="str">
        <f t="shared" si="171"/>
        <v/>
      </c>
      <c r="I728" s="20"/>
      <c r="J728" s="12">
        <v>725</v>
      </c>
      <c r="K728" s="15" t="str">
        <f t="shared" ca="1" si="165"/>
        <v/>
      </c>
      <c r="L728" s="90" t="str">
        <f t="shared" ca="1" si="166"/>
        <v/>
      </c>
      <c r="M728" s="43" t="str">
        <f t="shared" ca="1" si="167"/>
        <v/>
      </c>
      <c r="N728" s="18" t="str">
        <f t="shared" ca="1" si="168"/>
        <v/>
      </c>
      <c r="O728" s="20"/>
      <c r="Q728" s="39" t="str">
        <f t="shared" si="172"/>
        <v/>
      </c>
      <c r="R728" s="29" t="str">
        <f t="shared" si="173"/>
        <v/>
      </c>
      <c r="S728" s="36" t="str">
        <f t="shared" si="174"/>
        <v/>
      </c>
      <c r="T728" s="26" t="str">
        <f t="shared" si="175"/>
        <v/>
      </c>
      <c r="U728" s="39" t="str">
        <f ca="1">IF($G728="", "", COUNTIF($G$11:$G$1010, "&lt;"&amp;$G728)+1+COUNTIF($G$11:$G728, $G728)-1)</f>
        <v/>
      </c>
      <c r="X728" s="39" t="str">
        <f t="shared" ca="1" si="169"/>
        <v/>
      </c>
      <c r="Z728" s="29" t="str">
        <f>IF($R728="", "", DATE(YEAR(Calendar!$BA$5), MONTH($D728), DAY($D728)))</f>
        <v/>
      </c>
      <c r="AA728" s="36" t="str">
        <f t="shared" si="176"/>
        <v/>
      </c>
      <c r="AC728" s="39" t="str">
        <f>IF($Z728="", "", IF(COUNTIF($Z$11:$Z728, $Z728)&gt;5, "X", COUNTIF($Z$11:$Z728, $Z728)))</f>
        <v/>
      </c>
      <c r="AD728" s="39" t="str">
        <f t="shared" si="177"/>
        <v/>
      </c>
      <c r="AF728" s="29" t="str">
        <f t="shared" si="178"/>
        <v/>
      </c>
      <c r="AJ728" s="39" t="str">
        <f t="shared" si="179"/>
        <v/>
      </c>
    </row>
    <row r="729" spans="1:36" x14ac:dyDescent="0.25">
      <c r="A729" s="20"/>
      <c r="B729" s="251"/>
      <c r="C729" s="252"/>
      <c r="D729" s="253"/>
      <c r="E729" s="254"/>
      <c r="F729" s="20"/>
      <c r="G729" s="32" t="str">
        <f t="shared" ca="1" si="170"/>
        <v/>
      </c>
      <c r="H729" s="18" t="str">
        <f t="shared" si="171"/>
        <v/>
      </c>
      <c r="I729" s="20"/>
      <c r="J729" s="12">
        <v>726</v>
      </c>
      <c r="K729" s="15" t="str">
        <f t="shared" ca="1" si="165"/>
        <v/>
      </c>
      <c r="L729" s="90" t="str">
        <f t="shared" ca="1" si="166"/>
        <v/>
      </c>
      <c r="M729" s="43" t="str">
        <f t="shared" ca="1" si="167"/>
        <v/>
      </c>
      <c r="N729" s="18" t="str">
        <f t="shared" ca="1" si="168"/>
        <v/>
      </c>
      <c r="O729" s="20"/>
      <c r="Q729" s="39" t="str">
        <f t="shared" si="172"/>
        <v/>
      </c>
      <c r="R729" s="29" t="str">
        <f t="shared" si="173"/>
        <v/>
      </c>
      <c r="S729" s="36" t="str">
        <f t="shared" si="174"/>
        <v/>
      </c>
      <c r="T729" s="26" t="str">
        <f t="shared" si="175"/>
        <v/>
      </c>
      <c r="U729" s="39" t="str">
        <f ca="1">IF($G729="", "", COUNTIF($G$11:$G$1010, "&lt;"&amp;$G729)+1+COUNTIF($G$11:$G729, $G729)-1)</f>
        <v/>
      </c>
      <c r="X729" s="39" t="str">
        <f t="shared" ca="1" si="169"/>
        <v/>
      </c>
      <c r="Z729" s="29" t="str">
        <f>IF($R729="", "", DATE(YEAR(Calendar!$BA$5), MONTH($D729), DAY($D729)))</f>
        <v/>
      </c>
      <c r="AA729" s="36" t="str">
        <f t="shared" si="176"/>
        <v/>
      </c>
      <c r="AC729" s="39" t="str">
        <f>IF($Z729="", "", IF(COUNTIF($Z$11:$Z729, $Z729)&gt;5, "X", COUNTIF($Z$11:$Z729, $Z729)))</f>
        <v/>
      </c>
      <c r="AD729" s="39" t="str">
        <f t="shared" si="177"/>
        <v/>
      </c>
      <c r="AF729" s="29" t="str">
        <f t="shared" si="178"/>
        <v/>
      </c>
      <c r="AJ729" s="39" t="str">
        <f t="shared" si="179"/>
        <v/>
      </c>
    </row>
    <row r="730" spans="1:36" x14ac:dyDescent="0.25">
      <c r="A730" s="20"/>
      <c r="B730" s="251"/>
      <c r="C730" s="252"/>
      <c r="D730" s="253"/>
      <c r="E730" s="254"/>
      <c r="F730" s="20"/>
      <c r="G730" s="32" t="str">
        <f t="shared" ca="1" si="170"/>
        <v/>
      </c>
      <c r="H730" s="18" t="str">
        <f t="shared" si="171"/>
        <v/>
      </c>
      <c r="I730" s="20"/>
      <c r="J730" s="12">
        <v>727</v>
      </c>
      <c r="K730" s="15" t="str">
        <f t="shared" ca="1" si="165"/>
        <v/>
      </c>
      <c r="L730" s="90" t="str">
        <f t="shared" ca="1" si="166"/>
        <v/>
      </c>
      <c r="M730" s="43" t="str">
        <f t="shared" ca="1" si="167"/>
        <v/>
      </c>
      <c r="N730" s="18" t="str">
        <f t="shared" ca="1" si="168"/>
        <v/>
      </c>
      <c r="O730" s="20"/>
      <c r="Q730" s="39" t="str">
        <f t="shared" si="172"/>
        <v/>
      </c>
      <c r="R730" s="29" t="str">
        <f t="shared" si="173"/>
        <v/>
      </c>
      <c r="S730" s="36" t="str">
        <f t="shared" si="174"/>
        <v/>
      </c>
      <c r="T730" s="26" t="str">
        <f t="shared" si="175"/>
        <v/>
      </c>
      <c r="U730" s="39" t="str">
        <f ca="1">IF($G730="", "", COUNTIF($G$11:$G$1010, "&lt;"&amp;$G730)+1+COUNTIF($G$11:$G730, $G730)-1)</f>
        <v/>
      </c>
      <c r="X730" s="39" t="str">
        <f t="shared" ca="1" si="169"/>
        <v/>
      </c>
      <c r="Z730" s="29" t="str">
        <f>IF($R730="", "", DATE(YEAR(Calendar!$BA$5), MONTH($D730), DAY($D730)))</f>
        <v/>
      </c>
      <c r="AA730" s="36" t="str">
        <f t="shared" si="176"/>
        <v/>
      </c>
      <c r="AC730" s="39" t="str">
        <f>IF($Z730="", "", IF(COUNTIF($Z$11:$Z730, $Z730)&gt;5, "X", COUNTIF($Z$11:$Z730, $Z730)))</f>
        <v/>
      </c>
      <c r="AD730" s="39" t="str">
        <f t="shared" si="177"/>
        <v/>
      </c>
      <c r="AF730" s="29" t="str">
        <f t="shared" si="178"/>
        <v/>
      </c>
      <c r="AJ730" s="39" t="str">
        <f t="shared" si="179"/>
        <v/>
      </c>
    </row>
    <row r="731" spans="1:36" x14ac:dyDescent="0.25">
      <c r="A731" s="20"/>
      <c r="B731" s="251"/>
      <c r="C731" s="252"/>
      <c r="D731" s="253"/>
      <c r="E731" s="254"/>
      <c r="F731" s="20"/>
      <c r="G731" s="32" t="str">
        <f t="shared" ca="1" si="170"/>
        <v/>
      </c>
      <c r="H731" s="18" t="str">
        <f t="shared" si="171"/>
        <v/>
      </c>
      <c r="I731" s="20"/>
      <c r="J731" s="12">
        <v>728</v>
      </c>
      <c r="K731" s="15" t="str">
        <f t="shared" ca="1" si="165"/>
        <v/>
      </c>
      <c r="L731" s="90" t="str">
        <f t="shared" ca="1" si="166"/>
        <v/>
      </c>
      <c r="M731" s="43" t="str">
        <f t="shared" ca="1" si="167"/>
        <v/>
      </c>
      <c r="N731" s="18" t="str">
        <f t="shared" ca="1" si="168"/>
        <v/>
      </c>
      <c r="O731" s="20"/>
      <c r="Q731" s="39" t="str">
        <f t="shared" si="172"/>
        <v/>
      </c>
      <c r="R731" s="29" t="str">
        <f t="shared" si="173"/>
        <v/>
      </c>
      <c r="S731" s="36" t="str">
        <f t="shared" si="174"/>
        <v/>
      </c>
      <c r="T731" s="26" t="str">
        <f t="shared" si="175"/>
        <v/>
      </c>
      <c r="U731" s="39" t="str">
        <f ca="1">IF($G731="", "", COUNTIF($G$11:$G$1010, "&lt;"&amp;$G731)+1+COUNTIF($G$11:$G731, $G731)-1)</f>
        <v/>
      </c>
      <c r="X731" s="39" t="str">
        <f t="shared" ca="1" si="169"/>
        <v/>
      </c>
      <c r="Z731" s="29" t="str">
        <f>IF($R731="", "", DATE(YEAR(Calendar!$BA$5), MONTH($D731), DAY($D731)))</f>
        <v/>
      </c>
      <c r="AA731" s="36" t="str">
        <f t="shared" si="176"/>
        <v/>
      </c>
      <c r="AC731" s="39" t="str">
        <f>IF($Z731="", "", IF(COUNTIF($Z$11:$Z731, $Z731)&gt;5, "X", COUNTIF($Z$11:$Z731, $Z731)))</f>
        <v/>
      </c>
      <c r="AD731" s="39" t="str">
        <f t="shared" si="177"/>
        <v/>
      </c>
      <c r="AF731" s="29" t="str">
        <f t="shared" si="178"/>
        <v/>
      </c>
      <c r="AJ731" s="39" t="str">
        <f t="shared" si="179"/>
        <v/>
      </c>
    </row>
    <row r="732" spans="1:36" x14ac:dyDescent="0.25">
      <c r="A732" s="20"/>
      <c r="B732" s="251"/>
      <c r="C732" s="252"/>
      <c r="D732" s="253"/>
      <c r="E732" s="254"/>
      <c r="F732" s="20"/>
      <c r="G732" s="32" t="str">
        <f t="shared" ca="1" si="170"/>
        <v/>
      </c>
      <c r="H732" s="18" t="str">
        <f t="shared" si="171"/>
        <v/>
      </c>
      <c r="I732" s="20"/>
      <c r="J732" s="12">
        <v>729</v>
      </c>
      <c r="K732" s="15" t="str">
        <f t="shared" ca="1" si="165"/>
        <v/>
      </c>
      <c r="L732" s="90" t="str">
        <f t="shared" ca="1" si="166"/>
        <v/>
      </c>
      <c r="M732" s="43" t="str">
        <f t="shared" ca="1" si="167"/>
        <v/>
      </c>
      <c r="N732" s="18" t="str">
        <f t="shared" ca="1" si="168"/>
        <v/>
      </c>
      <c r="O732" s="20"/>
      <c r="Q732" s="39" t="str">
        <f t="shared" si="172"/>
        <v/>
      </c>
      <c r="R732" s="29" t="str">
        <f t="shared" si="173"/>
        <v/>
      </c>
      <c r="S732" s="36" t="str">
        <f t="shared" si="174"/>
        <v/>
      </c>
      <c r="T732" s="26" t="str">
        <f t="shared" si="175"/>
        <v/>
      </c>
      <c r="U732" s="39" t="str">
        <f ca="1">IF($G732="", "", COUNTIF($G$11:$G$1010, "&lt;"&amp;$G732)+1+COUNTIF($G$11:$G732, $G732)-1)</f>
        <v/>
      </c>
      <c r="X732" s="39" t="str">
        <f t="shared" ca="1" si="169"/>
        <v/>
      </c>
      <c r="Z732" s="29" t="str">
        <f>IF($R732="", "", DATE(YEAR(Calendar!$BA$5), MONTH($D732), DAY($D732)))</f>
        <v/>
      </c>
      <c r="AA732" s="36" t="str">
        <f t="shared" si="176"/>
        <v/>
      </c>
      <c r="AC732" s="39" t="str">
        <f>IF($Z732="", "", IF(COUNTIF($Z$11:$Z732, $Z732)&gt;5, "X", COUNTIF($Z$11:$Z732, $Z732)))</f>
        <v/>
      </c>
      <c r="AD732" s="39" t="str">
        <f t="shared" si="177"/>
        <v/>
      </c>
      <c r="AF732" s="29" t="str">
        <f t="shared" si="178"/>
        <v/>
      </c>
      <c r="AJ732" s="39" t="str">
        <f t="shared" si="179"/>
        <v/>
      </c>
    </row>
    <row r="733" spans="1:36" x14ac:dyDescent="0.25">
      <c r="A733" s="20"/>
      <c r="B733" s="251"/>
      <c r="C733" s="252"/>
      <c r="D733" s="253"/>
      <c r="E733" s="254"/>
      <c r="F733" s="20"/>
      <c r="G733" s="32" t="str">
        <f t="shared" ca="1" si="170"/>
        <v/>
      </c>
      <c r="H733" s="18" t="str">
        <f t="shared" si="171"/>
        <v/>
      </c>
      <c r="I733" s="20"/>
      <c r="J733" s="12">
        <v>730</v>
      </c>
      <c r="K733" s="15" t="str">
        <f t="shared" ca="1" si="165"/>
        <v/>
      </c>
      <c r="L733" s="90" t="str">
        <f t="shared" ca="1" si="166"/>
        <v/>
      </c>
      <c r="M733" s="43" t="str">
        <f t="shared" ca="1" si="167"/>
        <v/>
      </c>
      <c r="N733" s="18" t="str">
        <f t="shared" ca="1" si="168"/>
        <v/>
      </c>
      <c r="O733" s="20"/>
      <c r="Q733" s="39" t="str">
        <f t="shared" si="172"/>
        <v/>
      </c>
      <c r="R733" s="29" t="str">
        <f t="shared" si="173"/>
        <v/>
      </c>
      <c r="S733" s="36" t="str">
        <f t="shared" si="174"/>
        <v/>
      </c>
      <c r="T733" s="26" t="str">
        <f t="shared" si="175"/>
        <v/>
      </c>
      <c r="U733" s="39" t="str">
        <f ca="1">IF($G733="", "", COUNTIF($G$11:$G$1010, "&lt;"&amp;$G733)+1+COUNTIF($G$11:$G733, $G733)-1)</f>
        <v/>
      </c>
      <c r="X733" s="39" t="str">
        <f t="shared" ca="1" si="169"/>
        <v/>
      </c>
      <c r="Z733" s="29" t="str">
        <f>IF($R733="", "", DATE(YEAR(Calendar!$BA$5), MONTH($D733), DAY($D733)))</f>
        <v/>
      </c>
      <c r="AA733" s="36" t="str">
        <f t="shared" si="176"/>
        <v/>
      </c>
      <c r="AC733" s="39" t="str">
        <f>IF($Z733="", "", IF(COUNTIF($Z$11:$Z733, $Z733)&gt;5, "X", COUNTIF($Z$11:$Z733, $Z733)))</f>
        <v/>
      </c>
      <c r="AD733" s="39" t="str">
        <f t="shared" si="177"/>
        <v/>
      </c>
      <c r="AF733" s="29" t="str">
        <f t="shared" si="178"/>
        <v/>
      </c>
      <c r="AJ733" s="39" t="str">
        <f t="shared" si="179"/>
        <v/>
      </c>
    </row>
    <row r="734" spans="1:36" x14ac:dyDescent="0.25">
      <c r="A734" s="20"/>
      <c r="B734" s="251"/>
      <c r="C734" s="252"/>
      <c r="D734" s="253"/>
      <c r="E734" s="254"/>
      <c r="F734" s="20"/>
      <c r="G734" s="32" t="str">
        <f t="shared" ca="1" si="170"/>
        <v/>
      </c>
      <c r="H734" s="18" t="str">
        <f t="shared" si="171"/>
        <v/>
      </c>
      <c r="I734" s="20"/>
      <c r="J734" s="12">
        <v>731</v>
      </c>
      <c r="K734" s="15" t="str">
        <f t="shared" ca="1" si="165"/>
        <v/>
      </c>
      <c r="L734" s="90" t="str">
        <f t="shared" ca="1" si="166"/>
        <v/>
      </c>
      <c r="M734" s="43" t="str">
        <f t="shared" ca="1" si="167"/>
        <v/>
      </c>
      <c r="N734" s="18" t="str">
        <f t="shared" ca="1" si="168"/>
        <v/>
      </c>
      <c r="O734" s="20"/>
      <c r="Q734" s="39" t="str">
        <f t="shared" si="172"/>
        <v/>
      </c>
      <c r="R734" s="29" t="str">
        <f t="shared" si="173"/>
        <v/>
      </c>
      <c r="S734" s="36" t="str">
        <f t="shared" si="174"/>
        <v/>
      </c>
      <c r="T734" s="26" t="str">
        <f t="shared" si="175"/>
        <v/>
      </c>
      <c r="U734" s="39" t="str">
        <f ca="1">IF($G734="", "", COUNTIF($G$11:$G$1010, "&lt;"&amp;$G734)+1+COUNTIF($G$11:$G734, $G734)-1)</f>
        <v/>
      </c>
      <c r="X734" s="39" t="str">
        <f t="shared" ca="1" si="169"/>
        <v/>
      </c>
      <c r="Z734" s="29" t="str">
        <f>IF($R734="", "", DATE(YEAR(Calendar!$BA$5), MONTH($D734), DAY($D734)))</f>
        <v/>
      </c>
      <c r="AA734" s="36" t="str">
        <f t="shared" si="176"/>
        <v/>
      </c>
      <c r="AC734" s="39" t="str">
        <f>IF($Z734="", "", IF(COUNTIF($Z$11:$Z734, $Z734)&gt;5, "X", COUNTIF($Z$11:$Z734, $Z734)))</f>
        <v/>
      </c>
      <c r="AD734" s="39" t="str">
        <f t="shared" si="177"/>
        <v/>
      </c>
      <c r="AF734" s="29" t="str">
        <f t="shared" si="178"/>
        <v/>
      </c>
      <c r="AJ734" s="39" t="str">
        <f t="shared" si="179"/>
        <v/>
      </c>
    </row>
    <row r="735" spans="1:36" x14ac:dyDescent="0.25">
      <c r="A735" s="20"/>
      <c r="B735" s="251"/>
      <c r="C735" s="252"/>
      <c r="D735" s="253"/>
      <c r="E735" s="254"/>
      <c r="F735" s="20"/>
      <c r="G735" s="32" t="str">
        <f t="shared" ca="1" si="170"/>
        <v/>
      </c>
      <c r="H735" s="18" t="str">
        <f t="shared" si="171"/>
        <v/>
      </c>
      <c r="I735" s="20"/>
      <c r="J735" s="12">
        <v>732</v>
      </c>
      <c r="K735" s="15" t="str">
        <f t="shared" ca="1" si="165"/>
        <v/>
      </c>
      <c r="L735" s="90" t="str">
        <f t="shared" ca="1" si="166"/>
        <v/>
      </c>
      <c r="M735" s="43" t="str">
        <f t="shared" ca="1" si="167"/>
        <v/>
      </c>
      <c r="N735" s="18" t="str">
        <f t="shared" ca="1" si="168"/>
        <v/>
      </c>
      <c r="O735" s="20"/>
      <c r="Q735" s="39" t="str">
        <f t="shared" si="172"/>
        <v/>
      </c>
      <c r="R735" s="29" t="str">
        <f t="shared" si="173"/>
        <v/>
      </c>
      <c r="S735" s="36" t="str">
        <f t="shared" si="174"/>
        <v/>
      </c>
      <c r="T735" s="26" t="str">
        <f t="shared" si="175"/>
        <v/>
      </c>
      <c r="U735" s="39" t="str">
        <f ca="1">IF($G735="", "", COUNTIF($G$11:$G$1010, "&lt;"&amp;$G735)+1+COUNTIF($G$11:$G735, $G735)-1)</f>
        <v/>
      </c>
      <c r="X735" s="39" t="str">
        <f t="shared" ca="1" si="169"/>
        <v/>
      </c>
      <c r="Z735" s="29" t="str">
        <f>IF($R735="", "", DATE(YEAR(Calendar!$BA$5), MONTH($D735), DAY($D735)))</f>
        <v/>
      </c>
      <c r="AA735" s="36" t="str">
        <f t="shared" si="176"/>
        <v/>
      </c>
      <c r="AC735" s="39" t="str">
        <f>IF($Z735="", "", IF(COUNTIF($Z$11:$Z735, $Z735)&gt;5, "X", COUNTIF($Z$11:$Z735, $Z735)))</f>
        <v/>
      </c>
      <c r="AD735" s="39" t="str">
        <f t="shared" si="177"/>
        <v/>
      </c>
      <c r="AF735" s="29" t="str">
        <f t="shared" si="178"/>
        <v/>
      </c>
      <c r="AJ735" s="39" t="str">
        <f t="shared" si="179"/>
        <v/>
      </c>
    </row>
    <row r="736" spans="1:36" x14ac:dyDescent="0.25">
      <c r="A736" s="20"/>
      <c r="B736" s="251"/>
      <c r="C736" s="252"/>
      <c r="D736" s="253"/>
      <c r="E736" s="254"/>
      <c r="F736" s="20"/>
      <c r="G736" s="32" t="str">
        <f t="shared" ca="1" si="170"/>
        <v/>
      </c>
      <c r="H736" s="18" t="str">
        <f t="shared" si="171"/>
        <v/>
      </c>
      <c r="I736" s="20"/>
      <c r="J736" s="12">
        <v>733</v>
      </c>
      <c r="K736" s="15" t="str">
        <f t="shared" ca="1" si="165"/>
        <v/>
      </c>
      <c r="L736" s="90" t="str">
        <f t="shared" ca="1" si="166"/>
        <v/>
      </c>
      <c r="M736" s="43" t="str">
        <f t="shared" ca="1" si="167"/>
        <v/>
      </c>
      <c r="N736" s="18" t="str">
        <f t="shared" ca="1" si="168"/>
        <v/>
      </c>
      <c r="O736" s="20"/>
      <c r="Q736" s="39" t="str">
        <f t="shared" si="172"/>
        <v/>
      </c>
      <c r="R736" s="29" t="str">
        <f t="shared" si="173"/>
        <v/>
      </c>
      <c r="S736" s="36" t="str">
        <f t="shared" si="174"/>
        <v/>
      </c>
      <c r="T736" s="26" t="str">
        <f t="shared" si="175"/>
        <v/>
      </c>
      <c r="U736" s="39" t="str">
        <f ca="1">IF($G736="", "", COUNTIF($G$11:$G$1010, "&lt;"&amp;$G736)+1+COUNTIF($G$11:$G736, $G736)-1)</f>
        <v/>
      </c>
      <c r="X736" s="39" t="str">
        <f t="shared" ca="1" si="169"/>
        <v/>
      </c>
      <c r="Z736" s="29" t="str">
        <f>IF($R736="", "", DATE(YEAR(Calendar!$BA$5), MONTH($D736), DAY($D736)))</f>
        <v/>
      </c>
      <c r="AA736" s="36" t="str">
        <f t="shared" si="176"/>
        <v/>
      </c>
      <c r="AC736" s="39" t="str">
        <f>IF($Z736="", "", IF(COUNTIF($Z$11:$Z736, $Z736)&gt;5, "X", COUNTIF($Z$11:$Z736, $Z736)))</f>
        <v/>
      </c>
      <c r="AD736" s="39" t="str">
        <f t="shared" si="177"/>
        <v/>
      </c>
      <c r="AF736" s="29" t="str">
        <f t="shared" si="178"/>
        <v/>
      </c>
      <c r="AJ736" s="39" t="str">
        <f t="shared" si="179"/>
        <v/>
      </c>
    </row>
    <row r="737" spans="1:36" x14ac:dyDescent="0.25">
      <c r="A737" s="20"/>
      <c r="B737" s="251"/>
      <c r="C737" s="252"/>
      <c r="D737" s="253"/>
      <c r="E737" s="254"/>
      <c r="F737" s="20"/>
      <c r="G737" s="32" t="str">
        <f t="shared" ca="1" si="170"/>
        <v/>
      </c>
      <c r="H737" s="18" t="str">
        <f t="shared" si="171"/>
        <v/>
      </c>
      <c r="I737" s="20"/>
      <c r="J737" s="12">
        <v>734</v>
      </c>
      <c r="K737" s="15" t="str">
        <f t="shared" ca="1" si="165"/>
        <v/>
      </c>
      <c r="L737" s="90" t="str">
        <f t="shared" ca="1" si="166"/>
        <v/>
      </c>
      <c r="M737" s="43" t="str">
        <f t="shared" ca="1" si="167"/>
        <v/>
      </c>
      <c r="N737" s="18" t="str">
        <f t="shared" ca="1" si="168"/>
        <v/>
      </c>
      <c r="O737" s="20"/>
      <c r="Q737" s="39" t="str">
        <f t="shared" si="172"/>
        <v/>
      </c>
      <c r="R737" s="29" t="str">
        <f t="shared" si="173"/>
        <v/>
      </c>
      <c r="S737" s="36" t="str">
        <f t="shared" si="174"/>
        <v/>
      </c>
      <c r="T737" s="26" t="str">
        <f t="shared" si="175"/>
        <v/>
      </c>
      <c r="U737" s="39" t="str">
        <f ca="1">IF($G737="", "", COUNTIF($G$11:$G$1010, "&lt;"&amp;$G737)+1+COUNTIF($G$11:$G737, $G737)-1)</f>
        <v/>
      </c>
      <c r="X737" s="39" t="str">
        <f t="shared" ca="1" si="169"/>
        <v/>
      </c>
      <c r="Z737" s="29" t="str">
        <f>IF($R737="", "", DATE(YEAR(Calendar!$BA$5), MONTH($D737), DAY($D737)))</f>
        <v/>
      </c>
      <c r="AA737" s="36" t="str">
        <f t="shared" si="176"/>
        <v/>
      </c>
      <c r="AC737" s="39" t="str">
        <f>IF($Z737="", "", IF(COUNTIF($Z$11:$Z737, $Z737)&gt;5, "X", COUNTIF($Z$11:$Z737, $Z737)))</f>
        <v/>
      </c>
      <c r="AD737" s="39" t="str">
        <f t="shared" si="177"/>
        <v/>
      </c>
      <c r="AF737" s="29" t="str">
        <f t="shared" si="178"/>
        <v/>
      </c>
      <c r="AJ737" s="39" t="str">
        <f t="shared" si="179"/>
        <v/>
      </c>
    </row>
    <row r="738" spans="1:36" x14ac:dyDescent="0.25">
      <c r="A738" s="20"/>
      <c r="B738" s="251"/>
      <c r="C738" s="252"/>
      <c r="D738" s="253"/>
      <c r="E738" s="254"/>
      <c r="F738" s="20"/>
      <c r="G738" s="32" t="str">
        <f t="shared" ca="1" si="170"/>
        <v/>
      </c>
      <c r="H738" s="18" t="str">
        <f t="shared" si="171"/>
        <v/>
      </c>
      <c r="I738" s="20"/>
      <c r="J738" s="12">
        <v>735</v>
      </c>
      <c r="K738" s="15" t="str">
        <f t="shared" ca="1" si="165"/>
        <v/>
      </c>
      <c r="L738" s="90" t="str">
        <f t="shared" ca="1" si="166"/>
        <v/>
      </c>
      <c r="M738" s="43" t="str">
        <f t="shared" ca="1" si="167"/>
        <v/>
      </c>
      <c r="N738" s="18" t="str">
        <f t="shared" ca="1" si="168"/>
        <v/>
      </c>
      <c r="O738" s="20"/>
      <c r="Q738" s="39" t="str">
        <f t="shared" si="172"/>
        <v/>
      </c>
      <c r="R738" s="29" t="str">
        <f t="shared" si="173"/>
        <v/>
      </c>
      <c r="S738" s="36" t="str">
        <f t="shared" si="174"/>
        <v/>
      </c>
      <c r="T738" s="26" t="str">
        <f t="shared" si="175"/>
        <v/>
      </c>
      <c r="U738" s="39" t="str">
        <f ca="1">IF($G738="", "", COUNTIF($G$11:$G$1010, "&lt;"&amp;$G738)+1+COUNTIF($G$11:$G738, $G738)-1)</f>
        <v/>
      </c>
      <c r="X738" s="39" t="str">
        <f t="shared" ca="1" si="169"/>
        <v/>
      </c>
      <c r="Z738" s="29" t="str">
        <f>IF($R738="", "", DATE(YEAR(Calendar!$BA$5), MONTH($D738), DAY($D738)))</f>
        <v/>
      </c>
      <c r="AA738" s="36" t="str">
        <f t="shared" si="176"/>
        <v/>
      </c>
      <c r="AC738" s="39" t="str">
        <f>IF($Z738="", "", IF(COUNTIF($Z$11:$Z738, $Z738)&gt;5, "X", COUNTIF($Z$11:$Z738, $Z738)))</f>
        <v/>
      </c>
      <c r="AD738" s="39" t="str">
        <f t="shared" si="177"/>
        <v/>
      </c>
      <c r="AF738" s="29" t="str">
        <f t="shared" si="178"/>
        <v/>
      </c>
      <c r="AJ738" s="39" t="str">
        <f t="shared" si="179"/>
        <v/>
      </c>
    </row>
    <row r="739" spans="1:36" x14ac:dyDescent="0.25">
      <c r="A739" s="20"/>
      <c r="B739" s="251"/>
      <c r="C739" s="252"/>
      <c r="D739" s="253"/>
      <c r="E739" s="254"/>
      <c r="F739" s="20"/>
      <c r="G739" s="32" t="str">
        <f t="shared" ca="1" si="170"/>
        <v/>
      </c>
      <c r="H739" s="18" t="str">
        <f t="shared" si="171"/>
        <v/>
      </c>
      <c r="I739" s="20"/>
      <c r="J739" s="12">
        <v>736</v>
      </c>
      <c r="K739" s="15" t="str">
        <f t="shared" ca="1" si="165"/>
        <v/>
      </c>
      <c r="L739" s="90" t="str">
        <f t="shared" ca="1" si="166"/>
        <v/>
      </c>
      <c r="M739" s="43" t="str">
        <f t="shared" ca="1" si="167"/>
        <v/>
      </c>
      <c r="N739" s="18" t="str">
        <f t="shared" ca="1" si="168"/>
        <v/>
      </c>
      <c r="O739" s="20"/>
      <c r="Q739" s="39" t="str">
        <f t="shared" si="172"/>
        <v/>
      </c>
      <c r="R739" s="29" t="str">
        <f t="shared" si="173"/>
        <v/>
      </c>
      <c r="S739" s="36" t="str">
        <f t="shared" si="174"/>
        <v/>
      </c>
      <c r="T739" s="26" t="str">
        <f t="shared" si="175"/>
        <v/>
      </c>
      <c r="U739" s="39" t="str">
        <f ca="1">IF($G739="", "", COUNTIF($G$11:$G$1010, "&lt;"&amp;$G739)+1+COUNTIF($G$11:$G739, $G739)-1)</f>
        <v/>
      </c>
      <c r="X739" s="39" t="str">
        <f t="shared" ca="1" si="169"/>
        <v/>
      </c>
      <c r="Z739" s="29" t="str">
        <f>IF($R739="", "", DATE(YEAR(Calendar!$BA$5), MONTH($D739), DAY($D739)))</f>
        <v/>
      </c>
      <c r="AA739" s="36" t="str">
        <f t="shared" si="176"/>
        <v/>
      </c>
      <c r="AC739" s="39" t="str">
        <f>IF($Z739="", "", IF(COUNTIF($Z$11:$Z739, $Z739)&gt;5, "X", COUNTIF($Z$11:$Z739, $Z739)))</f>
        <v/>
      </c>
      <c r="AD739" s="39" t="str">
        <f t="shared" si="177"/>
        <v/>
      </c>
      <c r="AF739" s="29" t="str">
        <f t="shared" si="178"/>
        <v/>
      </c>
      <c r="AJ739" s="39" t="str">
        <f t="shared" si="179"/>
        <v/>
      </c>
    </row>
    <row r="740" spans="1:36" x14ac:dyDescent="0.25">
      <c r="A740" s="20"/>
      <c r="B740" s="251"/>
      <c r="C740" s="252"/>
      <c r="D740" s="253"/>
      <c r="E740" s="254"/>
      <c r="F740" s="20"/>
      <c r="G740" s="32" t="str">
        <f t="shared" ca="1" si="170"/>
        <v/>
      </c>
      <c r="H740" s="18" t="str">
        <f t="shared" si="171"/>
        <v/>
      </c>
      <c r="I740" s="20"/>
      <c r="J740" s="12">
        <v>737</v>
      </c>
      <c r="K740" s="15" t="str">
        <f t="shared" ca="1" si="165"/>
        <v/>
      </c>
      <c r="L740" s="90" t="str">
        <f t="shared" ca="1" si="166"/>
        <v/>
      </c>
      <c r="M740" s="43" t="str">
        <f t="shared" ca="1" si="167"/>
        <v/>
      </c>
      <c r="N740" s="18" t="str">
        <f t="shared" ca="1" si="168"/>
        <v/>
      </c>
      <c r="O740" s="20"/>
      <c r="Q740" s="39" t="str">
        <f t="shared" si="172"/>
        <v/>
      </c>
      <c r="R740" s="29" t="str">
        <f t="shared" si="173"/>
        <v/>
      </c>
      <c r="S740" s="36" t="str">
        <f t="shared" si="174"/>
        <v/>
      </c>
      <c r="T740" s="26" t="str">
        <f t="shared" si="175"/>
        <v/>
      </c>
      <c r="U740" s="39" t="str">
        <f ca="1">IF($G740="", "", COUNTIF($G$11:$G$1010, "&lt;"&amp;$G740)+1+COUNTIF($G$11:$G740, $G740)-1)</f>
        <v/>
      </c>
      <c r="X740" s="39" t="str">
        <f t="shared" ca="1" si="169"/>
        <v/>
      </c>
      <c r="Z740" s="29" t="str">
        <f>IF($R740="", "", DATE(YEAR(Calendar!$BA$5), MONTH($D740), DAY($D740)))</f>
        <v/>
      </c>
      <c r="AA740" s="36" t="str">
        <f t="shared" si="176"/>
        <v/>
      </c>
      <c r="AC740" s="39" t="str">
        <f>IF($Z740="", "", IF(COUNTIF($Z$11:$Z740, $Z740)&gt;5, "X", COUNTIF($Z$11:$Z740, $Z740)))</f>
        <v/>
      </c>
      <c r="AD740" s="39" t="str">
        <f t="shared" si="177"/>
        <v/>
      </c>
      <c r="AF740" s="29" t="str">
        <f t="shared" si="178"/>
        <v/>
      </c>
      <c r="AJ740" s="39" t="str">
        <f t="shared" si="179"/>
        <v/>
      </c>
    </row>
    <row r="741" spans="1:36" x14ac:dyDescent="0.25">
      <c r="A741" s="20"/>
      <c r="B741" s="251"/>
      <c r="C741" s="252"/>
      <c r="D741" s="253"/>
      <c r="E741" s="254"/>
      <c r="F741" s="20"/>
      <c r="G741" s="32" t="str">
        <f t="shared" ca="1" si="170"/>
        <v/>
      </c>
      <c r="H741" s="18" t="str">
        <f t="shared" si="171"/>
        <v/>
      </c>
      <c r="I741" s="20"/>
      <c r="J741" s="12">
        <v>738</v>
      </c>
      <c r="K741" s="15" t="str">
        <f t="shared" ca="1" si="165"/>
        <v/>
      </c>
      <c r="L741" s="90" t="str">
        <f t="shared" ca="1" si="166"/>
        <v/>
      </c>
      <c r="M741" s="43" t="str">
        <f t="shared" ca="1" si="167"/>
        <v/>
      </c>
      <c r="N741" s="18" t="str">
        <f t="shared" ca="1" si="168"/>
        <v/>
      </c>
      <c r="O741" s="20"/>
      <c r="Q741" s="39" t="str">
        <f t="shared" si="172"/>
        <v/>
      </c>
      <c r="R741" s="29" t="str">
        <f t="shared" si="173"/>
        <v/>
      </c>
      <c r="S741" s="36" t="str">
        <f t="shared" si="174"/>
        <v/>
      </c>
      <c r="T741" s="26" t="str">
        <f t="shared" si="175"/>
        <v/>
      </c>
      <c r="U741" s="39" t="str">
        <f ca="1">IF($G741="", "", COUNTIF($G$11:$G$1010, "&lt;"&amp;$G741)+1+COUNTIF($G$11:$G741, $G741)-1)</f>
        <v/>
      </c>
      <c r="X741" s="39" t="str">
        <f t="shared" ca="1" si="169"/>
        <v/>
      </c>
      <c r="Z741" s="29" t="str">
        <f>IF($R741="", "", DATE(YEAR(Calendar!$BA$5), MONTH($D741), DAY($D741)))</f>
        <v/>
      </c>
      <c r="AA741" s="36" t="str">
        <f t="shared" si="176"/>
        <v/>
      </c>
      <c r="AC741" s="39" t="str">
        <f>IF($Z741="", "", IF(COUNTIF($Z$11:$Z741, $Z741)&gt;5, "X", COUNTIF($Z$11:$Z741, $Z741)))</f>
        <v/>
      </c>
      <c r="AD741" s="39" t="str">
        <f t="shared" si="177"/>
        <v/>
      </c>
      <c r="AF741" s="29" t="str">
        <f t="shared" si="178"/>
        <v/>
      </c>
      <c r="AJ741" s="39" t="str">
        <f t="shared" si="179"/>
        <v/>
      </c>
    </row>
    <row r="742" spans="1:36" x14ac:dyDescent="0.25">
      <c r="A742" s="20"/>
      <c r="B742" s="251"/>
      <c r="C742" s="252"/>
      <c r="D742" s="253"/>
      <c r="E742" s="254"/>
      <c r="F742" s="20"/>
      <c r="G742" s="32" t="str">
        <f t="shared" ca="1" si="170"/>
        <v/>
      </c>
      <c r="H742" s="18" t="str">
        <f t="shared" si="171"/>
        <v/>
      </c>
      <c r="I742" s="20"/>
      <c r="J742" s="12">
        <v>739</v>
      </c>
      <c r="K742" s="15" t="str">
        <f t="shared" ca="1" si="165"/>
        <v/>
      </c>
      <c r="L742" s="90" t="str">
        <f t="shared" ca="1" si="166"/>
        <v/>
      </c>
      <c r="M742" s="43" t="str">
        <f t="shared" ca="1" si="167"/>
        <v/>
      </c>
      <c r="N742" s="18" t="str">
        <f t="shared" ca="1" si="168"/>
        <v/>
      </c>
      <c r="O742" s="20"/>
      <c r="Q742" s="39" t="str">
        <f t="shared" si="172"/>
        <v/>
      </c>
      <c r="R742" s="29" t="str">
        <f t="shared" si="173"/>
        <v/>
      </c>
      <c r="S742" s="36" t="str">
        <f t="shared" si="174"/>
        <v/>
      </c>
      <c r="T742" s="26" t="str">
        <f t="shared" si="175"/>
        <v/>
      </c>
      <c r="U742" s="39" t="str">
        <f ca="1">IF($G742="", "", COUNTIF($G$11:$G$1010, "&lt;"&amp;$G742)+1+COUNTIF($G$11:$G742, $G742)-1)</f>
        <v/>
      </c>
      <c r="X742" s="39" t="str">
        <f t="shared" ca="1" si="169"/>
        <v/>
      </c>
      <c r="Z742" s="29" t="str">
        <f>IF($R742="", "", DATE(YEAR(Calendar!$BA$5), MONTH($D742), DAY($D742)))</f>
        <v/>
      </c>
      <c r="AA742" s="36" t="str">
        <f t="shared" si="176"/>
        <v/>
      </c>
      <c r="AC742" s="39" t="str">
        <f>IF($Z742="", "", IF(COUNTIF($Z$11:$Z742, $Z742)&gt;5, "X", COUNTIF($Z$11:$Z742, $Z742)))</f>
        <v/>
      </c>
      <c r="AD742" s="39" t="str">
        <f t="shared" si="177"/>
        <v/>
      </c>
      <c r="AF742" s="29" t="str">
        <f t="shared" si="178"/>
        <v/>
      </c>
      <c r="AJ742" s="39" t="str">
        <f t="shared" si="179"/>
        <v/>
      </c>
    </row>
    <row r="743" spans="1:36" x14ac:dyDescent="0.25">
      <c r="A743" s="20"/>
      <c r="B743" s="251"/>
      <c r="C743" s="252"/>
      <c r="D743" s="253"/>
      <c r="E743" s="254"/>
      <c r="F743" s="20"/>
      <c r="G743" s="32" t="str">
        <f t="shared" ca="1" si="170"/>
        <v/>
      </c>
      <c r="H743" s="18" t="str">
        <f t="shared" si="171"/>
        <v/>
      </c>
      <c r="I743" s="20"/>
      <c r="J743" s="12">
        <v>740</v>
      </c>
      <c r="K743" s="15" t="str">
        <f t="shared" ca="1" si="165"/>
        <v/>
      </c>
      <c r="L743" s="90" t="str">
        <f t="shared" ca="1" si="166"/>
        <v/>
      </c>
      <c r="M743" s="43" t="str">
        <f t="shared" ca="1" si="167"/>
        <v/>
      </c>
      <c r="N743" s="18" t="str">
        <f t="shared" ca="1" si="168"/>
        <v/>
      </c>
      <c r="O743" s="20"/>
      <c r="Q743" s="39" t="str">
        <f t="shared" si="172"/>
        <v/>
      </c>
      <c r="R743" s="29" t="str">
        <f t="shared" si="173"/>
        <v/>
      </c>
      <c r="S743" s="36" t="str">
        <f t="shared" si="174"/>
        <v/>
      </c>
      <c r="T743" s="26" t="str">
        <f t="shared" si="175"/>
        <v/>
      </c>
      <c r="U743" s="39" t="str">
        <f ca="1">IF($G743="", "", COUNTIF($G$11:$G$1010, "&lt;"&amp;$G743)+1+COUNTIF($G$11:$G743, $G743)-1)</f>
        <v/>
      </c>
      <c r="X743" s="39" t="str">
        <f t="shared" ca="1" si="169"/>
        <v/>
      </c>
      <c r="Z743" s="29" t="str">
        <f>IF($R743="", "", DATE(YEAR(Calendar!$BA$5), MONTH($D743), DAY($D743)))</f>
        <v/>
      </c>
      <c r="AA743" s="36" t="str">
        <f t="shared" si="176"/>
        <v/>
      </c>
      <c r="AC743" s="39" t="str">
        <f>IF($Z743="", "", IF(COUNTIF($Z$11:$Z743, $Z743)&gt;5, "X", COUNTIF($Z$11:$Z743, $Z743)))</f>
        <v/>
      </c>
      <c r="AD743" s="39" t="str">
        <f t="shared" si="177"/>
        <v/>
      </c>
      <c r="AF743" s="29" t="str">
        <f t="shared" si="178"/>
        <v/>
      </c>
      <c r="AJ743" s="39" t="str">
        <f t="shared" si="179"/>
        <v/>
      </c>
    </row>
    <row r="744" spans="1:36" x14ac:dyDescent="0.25">
      <c r="A744" s="20"/>
      <c r="B744" s="251"/>
      <c r="C744" s="252"/>
      <c r="D744" s="253"/>
      <c r="E744" s="254"/>
      <c r="F744" s="20"/>
      <c r="G744" s="32" t="str">
        <f t="shared" ca="1" si="170"/>
        <v/>
      </c>
      <c r="H744" s="18" t="str">
        <f t="shared" si="171"/>
        <v/>
      </c>
      <c r="I744" s="20"/>
      <c r="J744" s="12">
        <v>741</v>
      </c>
      <c r="K744" s="15" t="str">
        <f t="shared" ca="1" si="165"/>
        <v/>
      </c>
      <c r="L744" s="90" t="str">
        <f t="shared" ca="1" si="166"/>
        <v/>
      </c>
      <c r="M744" s="43" t="str">
        <f t="shared" ca="1" si="167"/>
        <v/>
      </c>
      <c r="N744" s="18" t="str">
        <f t="shared" ca="1" si="168"/>
        <v/>
      </c>
      <c r="O744" s="20"/>
      <c r="Q744" s="39" t="str">
        <f t="shared" si="172"/>
        <v/>
      </c>
      <c r="R744" s="29" t="str">
        <f t="shared" si="173"/>
        <v/>
      </c>
      <c r="S744" s="36" t="str">
        <f t="shared" si="174"/>
        <v/>
      </c>
      <c r="T744" s="26" t="str">
        <f t="shared" si="175"/>
        <v/>
      </c>
      <c r="U744" s="39" t="str">
        <f ca="1">IF($G744="", "", COUNTIF($G$11:$G$1010, "&lt;"&amp;$G744)+1+COUNTIF($G$11:$G744, $G744)-1)</f>
        <v/>
      </c>
      <c r="X744" s="39" t="str">
        <f t="shared" ca="1" si="169"/>
        <v/>
      </c>
      <c r="Z744" s="29" t="str">
        <f>IF($R744="", "", DATE(YEAR(Calendar!$BA$5), MONTH($D744), DAY($D744)))</f>
        <v/>
      </c>
      <c r="AA744" s="36" t="str">
        <f t="shared" si="176"/>
        <v/>
      </c>
      <c r="AC744" s="39" t="str">
        <f>IF($Z744="", "", IF(COUNTIF($Z$11:$Z744, $Z744)&gt;5, "X", COUNTIF($Z$11:$Z744, $Z744)))</f>
        <v/>
      </c>
      <c r="AD744" s="39" t="str">
        <f t="shared" si="177"/>
        <v/>
      </c>
      <c r="AF744" s="29" t="str">
        <f t="shared" si="178"/>
        <v/>
      </c>
      <c r="AJ744" s="39" t="str">
        <f t="shared" si="179"/>
        <v/>
      </c>
    </row>
    <row r="745" spans="1:36" x14ac:dyDescent="0.25">
      <c r="A745" s="20"/>
      <c r="B745" s="251"/>
      <c r="C745" s="252"/>
      <c r="D745" s="253"/>
      <c r="E745" s="254"/>
      <c r="F745" s="20"/>
      <c r="G745" s="32" t="str">
        <f t="shared" ca="1" si="170"/>
        <v/>
      </c>
      <c r="H745" s="18" t="str">
        <f t="shared" si="171"/>
        <v/>
      </c>
      <c r="I745" s="20"/>
      <c r="J745" s="12">
        <v>742</v>
      </c>
      <c r="K745" s="15" t="str">
        <f t="shared" ca="1" si="165"/>
        <v/>
      </c>
      <c r="L745" s="90" t="str">
        <f t="shared" ca="1" si="166"/>
        <v/>
      </c>
      <c r="M745" s="43" t="str">
        <f t="shared" ca="1" si="167"/>
        <v/>
      </c>
      <c r="N745" s="18" t="str">
        <f t="shared" ca="1" si="168"/>
        <v/>
      </c>
      <c r="O745" s="20"/>
      <c r="Q745" s="39" t="str">
        <f t="shared" si="172"/>
        <v/>
      </c>
      <c r="R745" s="29" t="str">
        <f t="shared" si="173"/>
        <v/>
      </c>
      <c r="S745" s="36" t="str">
        <f t="shared" si="174"/>
        <v/>
      </c>
      <c r="T745" s="26" t="str">
        <f t="shared" si="175"/>
        <v/>
      </c>
      <c r="U745" s="39" t="str">
        <f ca="1">IF($G745="", "", COUNTIF($G$11:$G$1010, "&lt;"&amp;$G745)+1+COUNTIF($G$11:$G745, $G745)-1)</f>
        <v/>
      </c>
      <c r="X745" s="39" t="str">
        <f t="shared" ca="1" si="169"/>
        <v/>
      </c>
      <c r="Z745" s="29" t="str">
        <f>IF($R745="", "", DATE(YEAR(Calendar!$BA$5), MONTH($D745), DAY($D745)))</f>
        <v/>
      </c>
      <c r="AA745" s="36" t="str">
        <f t="shared" si="176"/>
        <v/>
      </c>
      <c r="AC745" s="39" t="str">
        <f>IF($Z745="", "", IF(COUNTIF($Z$11:$Z745, $Z745)&gt;5, "X", COUNTIF($Z$11:$Z745, $Z745)))</f>
        <v/>
      </c>
      <c r="AD745" s="39" t="str">
        <f t="shared" si="177"/>
        <v/>
      </c>
      <c r="AF745" s="29" t="str">
        <f t="shared" si="178"/>
        <v/>
      </c>
      <c r="AJ745" s="39" t="str">
        <f t="shared" si="179"/>
        <v/>
      </c>
    </row>
    <row r="746" spans="1:36" x14ac:dyDescent="0.25">
      <c r="A746" s="20"/>
      <c r="B746" s="251"/>
      <c r="C746" s="252"/>
      <c r="D746" s="253"/>
      <c r="E746" s="254"/>
      <c r="F746" s="20"/>
      <c r="G746" s="32" t="str">
        <f t="shared" ca="1" si="170"/>
        <v/>
      </c>
      <c r="H746" s="18" t="str">
        <f t="shared" si="171"/>
        <v/>
      </c>
      <c r="I746" s="20"/>
      <c r="J746" s="12">
        <v>743</v>
      </c>
      <c r="K746" s="15" t="str">
        <f t="shared" ca="1" si="165"/>
        <v/>
      </c>
      <c r="L746" s="90" t="str">
        <f t="shared" ca="1" si="166"/>
        <v/>
      </c>
      <c r="M746" s="43" t="str">
        <f t="shared" ca="1" si="167"/>
        <v/>
      </c>
      <c r="N746" s="18" t="str">
        <f t="shared" ca="1" si="168"/>
        <v/>
      </c>
      <c r="O746" s="20"/>
      <c r="Q746" s="39" t="str">
        <f t="shared" si="172"/>
        <v/>
      </c>
      <c r="R746" s="29" t="str">
        <f t="shared" si="173"/>
        <v/>
      </c>
      <c r="S746" s="36" t="str">
        <f t="shared" si="174"/>
        <v/>
      </c>
      <c r="T746" s="26" t="str">
        <f t="shared" si="175"/>
        <v/>
      </c>
      <c r="U746" s="39" t="str">
        <f ca="1">IF($G746="", "", COUNTIF($G$11:$G$1010, "&lt;"&amp;$G746)+1+COUNTIF($G$11:$G746, $G746)-1)</f>
        <v/>
      </c>
      <c r="X746" s="39" t="str">
        <f t="shared" ca="1" si="169"/>
        <v/>
      </c>
      <c r="Z746" s="29" t="str">
        <f>IF($R746="", "", DATE(YEAR(Calendar!$BA$5), MONTH($D746), DAY($D746)))</f>
        <v/>
      </c>
      <c r="AA746" s="36" t="str">
        <f t="shared" si="176"/>
        <v/>
      </c>
      <c r="AC746" s="39" t="str">
        <f>IF($Z746="", "", IF(COUNTIF($Z$11:$Z746, $Z746)&gt;5, "X", COUNTIF($Z$11:$Z746, $Z746)))</f>
        <v/>
      </c>
      <c r="AD746" s="39" t="str">
        <f t="shared" si="177"/>
        <v/>
      </c>
      <c r="AF746" s="29" t="str">
        <f t="shared" si="178"/>
        <v/>
      </c>
      <c r="AJ746" s="39" t="str">
        <f t="shared" si="179"/>
        <v/>
      </c>
    </row>
    <row r="747" spans="1:36" x14ac:dyDescent="0.25">
      <c r="A747" s="20"/>
      <c r="B747" s="251"/>
      <c r="C747" s="252"/>
      <c r="D747" s="253"/>
      <c r="E747" s="254"/>
      <c r="F747" s="20"/>
      <c r="G747" s="32" t="str">
        <f t="shared" ca="1" si="170"/>
        <v/>
      </c>
      <c r="H747" s="18" t="str">
        <f t="shared" si="171"/>
        <v/>
      </c>
      <c r="I747" s="20"/>
      <c r="J747" s="12">
        <v>744</v>
      </c>
      <c r="K747" s="15" t="str">
        <f t="shared" ca="1" si="165"/>
        <v/>
      </c>
      <c r="L747" s="90" t="str">
        <f t="shared" ca="1" si="166"/>
        <v/>
      </c>
      <c r="M747" s="43" t="str">
        <f t="shared" ca="1" si="167"/>
        <v/>
      </c>
      <c r="N747" s="18" t="str">
        <f t="shared" ca="1" si="168"/>
        <v/>
      </c>
      <c r="O747" s="20"/>
      <c r="Q747" s="39" t="str">
        <f t="shared" si="172"/>
        <v/>
      </c>
      <c r="R747" s="29" t="str">
        <f t="shared" si="173"/>
        <v/>
      </c>
      <c r="S747" s="36" t="str">
        <f t="shared" si="174"/>
        <v/>
      </c>
      <c r="T747" s="26" t="str">
        <f t="shared" si="175"/>
        <v/>
      </c>
      <c r="U747" s="39" t="str">
        <f ca="1">IF($G747="", "", COUNTIF($G$11:$G$1010, "&lt;"&amp;$G747)+1+COUNTIF($G$11:$G747, $G747)-1)</f>
        <v/>
      </c>
      <c r="X747" s="39" t="str">
        <f t="shared" ca="1" si="169"/>
        <v/>
      </c>
      <c r="Z747" s="29" t="str">
        <f>IF($R747="", "", DATE(YEAR(Calendar!$BA$5), MONTH($D747), DAY($D747)))</f>
        <v/>
      </c>
      <c r="AA747" s="36" t="str">
        <f t="shared" si="176"/>
        <v/>
      </c>
      <c r="AC747" s="39" t="str">
        <f>IF($Z747="", "", IF(COUNTIF($Z$11:$Z747, $Z747)&gt;5, "X", COUNTIF($Z$11:$Z747, $Z747)))</f>
        <v/>
      </c>
      <c r="AD747" s="39" t="str">
        <f t="shared" si="177"/>
        <v/>
      </c>
      <c r="AF747" s="29" t="str">
        <f t="shared" si="178"/>
        <v/>
      </c>
      <c r="AJ747" s="39" t="str">
        <f t="shared" si="179"/>
        <v/>
      </c>
    </row>
    <row r="748" spans="1:36" x14ac:dyDescent="0.25">
      <c r="A748" s="20"/>
      <c r="B748" s="251"/>
      <c r="C748" s="252"/>
      <c r="D748" s="253"/>
      <c r="E748" s="254"/>
      <c r="F748" s="20"/>
      <c r="G748" s="32" t="str">
        <f t="shared" ca="1" si="170"/>
        <v/>
      </c>
      <c r="H748" s="18" t="str">
        <f t="shared" si="171"/>
        <v/>
      </c>
      <c r="I748" s="20"/>
      <c r="J748" s="12">
        <v>745</v>
      </c>
      <c r="K748" s="15" t="str">
        <f t="shared" ca="1" si="165"/>
        <v/>
      </c>
      <c r="L748" s="90" t="str">
        <f t="shared" ca="1" si="166"/>
        <v/>
      </c>
      <c r="M748" s="43" t="str">
        <f t="shared" ca="1" si="167"/>
        <v/>
      </c>
      <c r="N748" s="18" t="str">
        <f t="shared" ca="1" si="168"/>
        <v/>
      </c>
      <c r="O748" s="20"/>
      <c r="Q748" s="39" t="str">
        <f t="shared" si="172"/>
        <v/>
      </c>
      <c r="R748" s="29" t="str">
        <f t="shared" si="173"/>
        <v/>
      </c>
      <c r="S748" s="36" t="str">
        <f t="shared" si="174"/>
        <v/>
      </c>
      <c r="T748" s="26" t="str">
        <f t="shared" si="175"/>
        <v/>
      </c>
      <c r="U748" s="39" t="str">
        <f ca="1">IF($G748="", "", COUNTIF($G$11:$G$1010, "&lt;"&amp;$G748)+1+COUNTIF($G$11:$G748, $G748)-1)</f>
        <v/>
      </c>
      <c r="X748" s="39" t="str">
        <f t="shared" ca="1" si="169"/>
        <v/>
      </c>
      <c r="Z748" s="29" t="str">
        <f>IF($R748="", "", DATE(YEAR(Calendar!$BA$5), MONTH($D748), DAY($D748)))</f>
        <v/>
      </c>
      <c r="AA748" s="36" t="str">
        <f t="shared" si="176"/>
        <v/>
      </c>
      <c r="AC748" s="39" t="str">
        <f>IF($Z748="", "", IF(COUNTIF($Z$11:$Z748, $Z748)&gt;5, "X", COUNTIF($Z$11:$Z748, $Z748)))</f>
        <v/>
      </c>
      <c r="AD748" s="39" t="str">
        <f t="shared" si="177"/>
        <v/>
      </c>
      <c r="AF748" s="29" t="str">
        <f t="shared" si="178"/>
        <v/>
      </c>
      <c r="AJ748" s="39" t="str">
        <f t="shared" si="179"/>
        <v/>
      </c>
    </row>
    <row r="749" spans="1:36" x14ac:dyDescent="0.25">
      <c r="A749" s="20"/>
      <c r="B749" s="251"/>
      <c r="C749" s="252"/>
      <c r="D749" s="253"/>
      <c r="E749" s="254"/>
      <c r="F749" s="20"/>
      <c r="G749" s="32" t="str">
        <f t="shared" ca="1" si="170"/>
        <v/>
      </c>
      <c r="H749" s="18" t="str">
        <f t="shared" si="171"/>
        <v/>
      </c>
      <c r="I749" s="20"/>
      <c r="J749" s="12">
        <v>746</v>
      </c>
      <c r="K749" s="15" t="str">
        <f t="shared" ca="1" si="165"/>
        <v/>
      </c>
      <c r="L749" s="90" t="str">
        <f t="shared" ca="1" si="166"/>
        <v/>
      </c>
      <c r="M749" s="43" t="str">
        <f t="shared" ca="1" si="167"/>
        <v/>
      </c>
      <c r="N749" s="18" t="str">
        <f t="shared" ca="1" si="168"/>
        <v/>
      </c>
      <c r="O749" s="20"/>
      <c r="Q749" s="39" t="str">
        <f t="shared" si="172"/>
        <v/>
      </c>
      <c r="R749" s="29" t="str">
        <f t="shared" si="173"/>
        <v/>
      </c>
      <c r="S749" s="36" t="str">
        <f t="shared" si="174"/>
        <v/>
      </c>
      <c r="T749" s="26" t="str">
        <f t="shared" si="175"/>
        <v/>
      </c>
      <c r="U749" s="39" t="str">
        <f ca="1">IF($G749="", "", COUNTIF($G$11:$G$1010, "&lt;"&amp;$G749)+1+COUNTIF($G$11:$G749, $G749)-1)</f>
        <v/>
      </c>
      <c r="X749" s="39" t="str">
        <f t="shared" ca="1" si="169"/>
        <v/>
      </c>
      <c r="Z749" s="29" t="str">
        <f>IF($R749="", "", DATE(YEAR(Calendar!$BA$5), MONTH($D749), DAY($D749)))</f>
        <v/>
      </c>
      <c r="AA749" s="36" t="str">
        <f t="shared" si="176"/>
        <v/>
      </c>
      <c r="AC749" s="39" t="str">
        <f>IF($Z749="", "", IF(COUNTIF($Z$11:$Z749, $Z749)&gt;5, "X", COUNTIF($Z$11:$Z749, $Z749)))</f>
        <v/>
      </c>
      <c r="AD749" s="39" t="str">
        <f t="shared" si="177"/>
        <v/>
      </c>
      <c r="AF749" s="29" t="str">
        <f t="shared" si="178"/>
        <v/>
      </c>
      <c r="AJ749" s="39" t="str">
        <f t="shared" si="179"/>
        <v/>
      </c>
    </row>
    <row r="750" spans="1:36" x14ac:dyDescent="0.25">
      <c r="A750" s="20"/>
      <c r="B750" s="251"/>
      <c r="C750" s="252"/>
      <c r="D750" s="253"/>
      <c r="E750" s="254"/>
      <c r="F750" s="20"/>
      <c r="G750" s="32" t="str">
        <f t="shared" ca="1" si="170"/>
        <v/>
      </c>
      <c r="H750" s="18" t="str">
        <f t="shared" si="171"/>
        <v/>
      </c>
      <c r="I750" s="20"/>
      <c r="J750" s="12">
        <v>747</v>
      </c>
      <c r="K750" s="15" t="str">
        <f t="shared" ca="1" si="165"/>
        <v/>
      </c>
      <c r="L750" s="90" t="str">
        <f t="shared" ca="1" si="166"/>
        <v/>
      </c>
      <c r="M750" s="43" t="str">
        <f t="shared" ca="1" si="167"/>
        <v/>
      </c>
      <c r="N750" s="18" t="str">
        <f t="shared" ca="1" si="168"/>
        <v/>
      </c>
      <c r="O750" s="20"/>
      <c r="Q750" s="39" t="str">
        <f t="shared" si="172"/>
        <v/>
      </c>
      <c r="R750" s="29" t="str">
        <f t="shared" si="173"/>
        <v/>
      </c>
      <c r="S750" s="36" t="str">
        <f t="shared" si="174"/>
        <v/>
      </c>
      <c r="T750" s="26" t="str">
        <f t="shared" si="175"/>
        <v/>
      </c>
      <c r="U750" s="39" t="str">
        <f ca="1">IF($G750="", "", COUNTIF($G$11:$G$1010, "&lt;"&amp;$G750)+1+COUNTIF($G$11:$G750, $G750)-1)</f>
        <v/>
      </c>
      <c r="X750" s="39" t="str">
        <f t="shared" ca="1" si="169"/>
        <v/>
      </c>
      <c r="Z750" s="29" t="str">
        <f>IF($R750="", "", DATE(YEAR(Calendar!$BA$5), MONTH($D750), DAY($D750)))</f>
        <v/>
      </c>
      <c r="AA750" s="36" t="str">
        <f t="shared" si="176"/>
        <v/>
      </c>
      <c r="AC750" s="39" t="str">
        <f>IF($Z750="", "", IF(COUNTIF($Z$11:$Z750, $Z750)&gt;5, "X", COUNTIF($Z$11:$Z750, $Z750)))</f>
        <v/>
      </c>
      <c r="AD750" s="39" t="str">
        <f t="shared" si="177"/>
        <v/>
      </c>
      <c r="AF750" s="29" t="str">
        <f t="shared" si="178"/>
        <v/>
      </c>
      <c r="AJ750" s="39" t="str">
        <f t="shared" si="179"/>
        <v/>
      </c>
    </row>
    <row r="751" spans="1:36" x14ac:dyDescent="0.25">
      <c r="A751" s="20"/>
      <c r="B751" s="251"/>
      <c r="C751" s="252"/>
      <c r="D751" s="253"/>
      <c r="E751" s="254"/>
      <c r="F751" s="20"/>
      <c r="G751" s="32" t="str">
        <f t="shared" ca="1" si="170"/>
        <v/>
      </c>
      <c r="H751" s="18" t="str">
        <f t="shared" si="171"/>
        <v/>
      </c>
      <c r="I751" s="20"/>
      <c r="J751" s="12">
        <v>748</v>
      </c>
      <c r="K751" s="15" t="str">
        <f t="shared" ca="1" si="165"/>
        <v/>
      </c>
      <c r="L751" s="90" t="str">
        <f t="shared" ca="1" si="166"/>
        <v/>
      </c>
      <c r="M751" s="43" t="str">
        <f t="shared" ca="1" si="167"/>
        <v/>
      </c>
      <c r="N751" s="18" t="str">
        <f t="shared" ca="1" si="168"/>
        <v/>
      </c>
      <c r="O751" s="20"/>
      <c r="Q751" s="39" t="str">
        <f t="shared" si="172"/>
        <v/>
      </c>
      <c r="R751" s="29" t="str">
        <f t="shared" si="173"/>
        <v/>
      </c>
      <c r="S751" s="36" t="str">
        <f t="shared" si="174"/>
        <v/>
      </c>
      <c r="T751" s="26" t="str">
        <f t="shared" si="175"/>
        <v/>
      </c>
      <c r="U751" s="39" t="str">
        <f ca="1">IF($G751="", "", COUNTIF($G$11:$G$1010, "&lt;"&amp;$G751)+1+COUNTIF($G$11:$G751, $G751)-1)</f>
        <v/>
      </c>
      <c r="X751" s="39" t="str">
        <f t="shared" ca="1" si="169"/>
        <v/>
      </c>
      <c r="Z751" s="29" t="str">
        <f>IF($R751="", "", DATE(YEAR(Calendar!$BA$5), MONTH($D751), DAY($D751)))</f>
        <v/>
      </c>
      <c r="AA751" s="36" t="str">
        <f t="shared" si="176"/>
        <v/>
      </c>
      <c r="AC751" s="39" t="str">
        <f>IF($Z751="", "", IF(COUNTIF($Z$11:$Z751, $Z751)&gt;5, "X", COUNTIF($Z$11:$Z751, $Z751)))</f>
        <v/>
      </c>
      <c r="AD751" s="39" t="str">
        <f t="shared" si="177"/>
        <v/>
      </c>
      <c r="AF751" s="29" t="str">
        <f t="shared" si="178"/>
        <v/>
      </c>
      <c r="AJ751" s="39" t="str">
        <f t="shared" si="179"/>
        <v/>
      </c>
    </row>
    <row r="752" spans="1:36" x14ac:dyDescent="0.25">
      <c r="A752" s="20"/>
      <c r="B752" s="251"/>
      <c r="C752" s="252"/>
      <c r="D752" s="253"/>
      <c r="E752" s="254"/>
      <c r="F752" s="20"/>
      <c r="G752" s="32" t="str">
        <f t="shared" ca="1" si="170"/>
        <v/>
      </c>
      <c r="H752" s="18" t="str">
        <f t="shared" si="171"/>
        <v/>
      </c>
      <c r="I752" s="20"/>
      <c r="J752" s="12">
        <v>749</v>
      </c>
      <c r="K752" s="15" t="str">
        <f t="shared" ca="1" si="165"/>
        <v/>
      </c>
      <c r="L752" s="90" t="str">
        <f t="shared" ca="1" si="166"/>
        <v/>
      </c>
      <c r="M752" s="43" t="str">
        <f t="shared" ca="1" si="167"/>
        <v/>
      </c>
      <c r="N752" s="18" t="str">
        <f t="shared" ca="1" si="168"/>
        <v/>
      </c>
      <c r="O752" s="20"/>
      <c r="Q752" s="39" t="str">
        <f t="shared" si="172"/>
        <v/>
      </c>
      <c r="R752" s="29" t="str">
        <f t="shared" si="173"/>
        <v/>
      </c>
      <c r="S752" s="36" t="str">
        <f t="shared" si="174"/>
        <v/>
      </c>
      <c r="T752" s="26" t="str">
        <f t="shared" si="175"/>
        <v/>
      </c>
      <c r="U752" s="39" t="str">
        <f ca="1">IF($G752="", "", COUNTIF($G$11:$G$1010, "&lt;"&amp;$G752)+1+COUNTIF($G$11:$G752, $G752)-1)</f>
        <v/>
      </c>
      <c r="X752" s="39" t="str">
        <f t="shared" ca="1" si="169"/>
        <v/>
      </c>
      <c r="Z752" s="29" t="str">
        <f>IF($R752="", "", DATE(YEAR(Calendar!$BA$5), MONTH($D752), DAY($D752)))</f>
        <v/>
      </c>
      <c r="AA752" s="36" t="str">
        <f t="shared" si="176"/>
        <v/>
      </c>
      <c r="AC752" s="39" t="str">
        <f>IF($Z752="", "", IF(COUNTIF($Z$11:$Z752, $Z752)&gt;5, "X", COUNTIF($Z$11:$Z752, $Z752)))</f>
        <v/>
      </c>
      <c r="AD752" s="39" t="str">
        <f t="shared" si="177"/>
        <v/>
      </c>
      <c r="AF752" s="29" t="str">
        <f t="shared" si="178"/>
        <v/>
      </c>
      <c r="AJ752" s="39" t="str">
        <f t="shared" si="179"/>
        <v/>
      </c>
    </row>
    <row r="753" spans="1:36" x14ac:dyDescent="0.25">
      <c r="A753" s="20"/>
      <c r="B753" s="251"/>
      <c r="C753" s="252"/>
      <c r="D753" s="253"/>
      <c r="E753" s="254"/>
      <c r="F753" s="20"/>
      <c r="G753" s="32" t="str">
        <f t="shared" ca="1" si="170"/>
        <v/>
      </c>
      <c r="H753" s="18" t="str">
        <f t="shared" si="171"/>
        <v/>
      </c>
      <c r="I753" s="20"/>
      <c r="J753" s="12">
        <v>750</v>
      </c>
      <c r="K753" s="15" t="str">
        <f t="shared" ca="1" si="165"/>
        <v/>
      </c>
      <c r="L753" s="90" t="str">
        <f t="shared" ca="1" si="166"/>
        <v/>
      </c>
      <c r="M753" s="43" t="str">
        <f t="shared" ca="1" si="167"/>
        <v/>
      </c>
      <c r="N753" s="18" t="str">
        <f t="shared" ca="1" si="168"/>
        <v/>
      </c>
      <c r="O753" s="20"/>
      <c r="Q753" s="39" t="str">
        <f t="shared" si="172"/>
        <v/>
      </c>
      <c r="R753" s="29" t="str">
        <f t="shared" si="173"/>
        <v/>
      </c>
      <c r="S753" s="36" t="str">
        <f t="shared" si="174"/>
        <v/>
      </c>
      <c r="T753" s="26" t="str">
        <f t="shared" si="175"/>
        <v/>
      </c>
      <c r="U753" s="39" t="str">
        <f ca="1">IF($G753="", "", COUNTIF($G$11:$G$1010, "&lt;"&amp;$G753)+1+COUNTIF($G$11:$G753, $G753)-1)</f>
        <v/>
      </c>
      <c r="X753" s="39" t="str">
        <f t="shared" ca="1" si="169"/>
        <v/>
      </c>
      <c r="Z753" s="29" t="str">
        <f>IF($R753="", "", DATE(YEAR(Calendar!$BA$5), MONTH($D753), DAY($D753)))</f>
        <v/>
      </c>
      <c r="AA753" s="36" t="str">
        <f t="shared" si="176"/>
        <v/>
      </c>
      <c r="AC753" s="39" t="str">
        <f>IF($Z753="", "", IF(COUNTIF($Z$11:$Z753, $Z753)&gt;5, "X", COUNTIF($Z$11:$Z753, $Z753)))</f>
        <v/>
      </c>
      <c r="AD753" s="39" t="str">
        <f t="shared" si="177"/>
        <v/>
      </c>
      <c r="AF753" s="29" t="str">
        <f t="shared" si="178"/>
        <v/>
      </c>
      <c r="AJ753" s="39" t="str">
        <f t="shared" si="179"/>
        <v/>
      </c>
    </row>
    <row r="754" spans="1:36" x14ac:dyDescent="0.25">
      <c r="A754" s="20"/>
      <c r="B754" s="251"/>
      <c r="C754" s="252"/>
      <c r="D754" s="253"/>
      <c r="E754" s="254"/>
      <c r="F754" s="20"/>
      <c r="G754" s="32" t="str">
        <f t="shared" ca="1" si="170"/>
        <v/>
      </c>
      <c r="H754" s="18" t="str">
        <f t="shared" si="171"/>
        <v/>
      </c>
      <c r="I754" s="20"/>
      <c r="J754" s="12">
        <v>751</v>
      </c>
      <c r="K754" s="15" t="str">
        <f t="shared" ca="1" si="165"/>
        <v/>
      </c>
      <c r="L754" s="90" t="str">
        <f t="shared" ca="1" si="166"/>
        <v/>
      </c>
      <c r="M754" s="43" t="str">
        <f t="shared" ca="1" si="167"/>
        <v/>
      </c>
      <c r="N754" s="18" t="str">
        <f t="shared" ca="1" si="168"/>
        <v/>
      </c>
      <c r="O754" s="20"/>
      <c r="Q754" s="39" t="str">
        <f t="shared" si="172"/>
        <v/>
      </c>
      <c r="R754" s="29" t="str">
        <f t="shared" si="173"/>
        <v/>
      </c>
      <c r="S754" s="36" t="str">
        <f t="shared" si="174"/>
        <v/>
      </c>
      <c r="T754" s="26" t="str">
        <f t="shared" si="175"/>
        <v/>
      </c>
      <c r="U754" s="39" t="str">
        <f ca="1">IF($G754="", "", COUNTIF($G$11:$G$1010, "&lt;"&amp;$G754)+1+COUNTIF($G$11:$G754, $G754)-1)</f>
        <v/>
      </c>
      <c r="X754" s="39" t="str">
        <f t="shared" ca="1" si="169"/>
        <v/>
      </c>
      <c r="Z754" s="29" t="str">
        <f>IF($R754="", "", DATE(YEAR(Calendar!$BA$5), MONTH($D754), DAY($D754)))</f>
        <v/>
      </c>
      <c r="AA754" s="36" t="str">
        <f t="shared" si="176"/>
        <v/>
      </c>
      <c r="AC754" s="39" t="str">
        <f>IF($Z754="", "", IF(COUNTIF($Z$11:$Z754, $Z754)&gt;5, "X", COUNTIF($Z$11:$Z754, $Z754)))</f>
        <v/>
      </c>
      <c r="AD754" s="39" t="str">
        <f t="shared" si="177"/>
        <v/>
      </c>
      <c r="AF754" s="29" t="str">
        <f t="shared" si="178"/>
        <v/>
      </c>
      <c r="AJ754" s="39" t="str">
        <f t="shared" si="179"/>
        <v/>
      </c>
    </row>
    <row r="755" spans="1:36" x14ac:dyDescent="0.25">
      <c r="A755" s="20"/>
      <c r="B755" s="251"/>
      <c r="C755" s="252"/>
      <c r="D755" s="253"/>
      <c r="E755" s="254"/>
      <c r="F755" s="20"/>
      <c r="G755" s="32" t="str">
        <f t="shared" ca="1" si="170"/>
        <v/>
      </c>
      <c r="H755" s="18" t="str">
        <f t="shared" si="171"/>
        <v/>
      </c>
      <c r="I755" s="20"/>
      <c r="J755" s="12">
        <v>752</v>
      </c>
      <c r="K755" s="15" t="str">
        <f t="shared" ca="1" si="165"/>
        <v/>
      </c>
      <c r="L755" s="90" t="str">
        <f t="shared" ca="1" si="166"/>
        <v/>
      </c>
      <c r="M755" s="43" t="str">
        <f t="shared" ca="1" si="167"/>
        <v/>
      </c>
      <c r="N755" s="18" t="str">
        <f t="shared" ca="1" si="168"/>
        <v/>
      </c>
      <c r="O755" s="20"/>
      <c r="Q755" s="39" t="str">
        <f t="shared" si="172"/>
        <v/>
      </c>
      <c r="R755" s="29" t="str">
        <f t="shared" si="173"/>
        <v/>
      </c>
      <c r="S755" s="36" t="str">
        <f t="shared" si="174"/>
        <v/>
      </c>
      <c r="T755" s="26" t="str">
        <f t="shared" si="175"/>
        <v/>
      </c>
      <c r="U755" s="39" t="str">
        <f ca="1">IF($G755="", "", COUNTIF($G$11:$G$1010, "&lt;"&amp;$G755)+1+COUNTIF($G$11:$G755, $G755)-1)</f>
        <v/>
      </c>
      <c r="X755" s="39" t="str">
        <f t="shared" ca="1" si="169"/>
        <v/>
      </c>
      <c r="Z755" s="29" t="str">
        <f>IF($R755="", "", DATE(YEAR(Calendar!$BA$5), MONTH($D755), DAY($D755)))</f>
        <v/>
      </c>
      <c r="AA755" s="36" t="str">
        <f t="shared" si="176"/>
        <v/>
      </c>
      <c r="AC755" s="39" t="str">
        <f>IF($Z755="", "", IF(COUNTIF($Z$11:$Z755, $Z755)&gt;5, "X", COUNTIF($Z$11:$Z755, $Z755)))</f>
        <v/>
      </c>
      <c r="AD755" s="39" t="str">
        <f t="shared" si="177"/>
        <v/>
      </c>
      <c r="AF755" s="29" t="str">
        <f t="shared" si="178"/>
        <v/>
      </c>
      <c r="AJ755" s="39" t="str">
        <f t="shared" si="179"/>
        <v/>
      </c>
    </row>
    <row r="756" spans="1:36" x14ac:dyDescent="0.25">
      <c r="A756" s="20"/>
      <c r="B756" s="251"/>
      <c r="C756" s="252"/>
      <c r="D756" s="253"/>
      <c r="E756" s="254"/>
      <c r="F756" s="20"/>
      <c r="G756" s="32" t="str">
        <f t="shared" ca="1" si="170"/>
        <v/>
      </c>
      <c r="H756" s="18" t="str">
        <f t="shared" si="171"/>
        <v/>
      </c>
      <c r="I756" s="20"/>
      <c r="J756" s="12">
        <v>753</v>
      </c>
      <c r="K756" s="15" t="str">
        <f t="shared" ca="1" si="165"/>
        <v/>
      </c>
      <c r="L756" s="90" t="str">
        <f t="shared" ca="1" si="166"/>
        <v/>
      </c>
      <c r="M756" s="43" t="str">
        <f t="shared" ca="1" si="167"/>
        <v/>
      </c>
      <c r="N756" s="18" t="str">
        <f t="shared" ca="1" si="168"/>
        <v/>
      </c>
      <c r="O756" s="20"/>
      <c r="Q756" s="39" t="str">
        <f t="shared" si="172"/>
        <v/>
      </c>
      <c r="R756" s="29" t="str">
        <f t="shared" si="173"/>
        <v/>
      </c>
      <c r="S756" s="36" t="str">
        <f t="shared" si="174"/>
        <v/>
      </c>
      <c r="T756" s="26" t="str">
        <f t="shared" si="175"/>
        <v/>
      </c>
      <c r="U756" s="39" t="str">
        <f ca="1">IF($G756="", "", COUNTIF($G$11:$G$1010, "&lt;"&amp;$G756)+1+COUNTIF($G$11:$G756, $G756)-1)</f>
        <v/>
      </c>
      <c r="X756" s="39" t="str">
        <f t="shared" ca="1" si="169"/>
        <v/>
      </c>
      <c r="Z756" s="29" t="str">
        <f>IF($R756="", "", DATE(YEAR(Calendar!$BA$5), MONTH($D756), DAY($D756)))</f>
        <v/>
      </c>
      <c r="AA756" s="36" t="str">
        <f t="shared" si="176"/>
        <v/>
      </c>
      <c r="AC756" s="39" t="str">
        <f>IF($Z756="", "", IF(COUNTIF($Z$11:$Z756, $Z756)&gt;5, "X", COUNTIF($Z$11:$Z756, $Z756)))</f>
        <v/>
      </c>
      <c r="AD756" s="39" t="str">
        <f t="shared" si="177"/>
        <v/>
      </c>
      <c r="AF756" s="29" t="str">
        <f t="shared" si="178"/>
        <v/>
      </c>
      <c r="AJ756" s="39" t="str">
        <f t="shared" si="179"/>
        <v/>
      </c>
    </row>
    <row r="757" spans="1:36" x14ac:dyDescent="0.25">
      <c r="A757" s="20"/>
      <c r="B757" s="251"/>
      <c r="C757" s="252"/>
      <c r="D757" s="253"/>
      <c r="E757" s="254"/>
      <c r="F757" s="20"/>
      <c r="G757" s="32" t="str">
        <f t="shared" ca="1" si="170"/>
        <v/>
      </c>
      <c r="H757" s="18" t="str">
        <f t="shared" si="171"/>
        <v/>
      </c>
      <c r="I757" s="20"/>
      <c r="J757" s="12">
        <v>754</v>
      </c>
      <c r="K757" s="15" t="str">
        <f t="shared" ca="1" si="165"/>
        <v/>
      </c>
      <c r="L757" s="90" t="str">
        <f t="shared" ca="1" si="166"/>
        <v/>
      </c>
      <c r="M757" s="43" t="str">
        <f t="shared" ca="1" si="167"/>
        <v/>
      </c>
      <c r="N757" s="18" t="str">
        <f t="shared" ca="1" si="168"/>
        <v/>
      </c>
      <c r="O757" s="20"/>
      <c r="Q757" s="39" t="str">
        <f t="shared" si="172"/>
        <v/>
      </c>
      <c r="R757" s="29" t="str">
        <f t="shared" si="173"/>
        <v/>
      </c>
      <c r="S757" s="36" t="str">
        <f t="shared" si="174"/>
        <v/>
      </c>
      <c r="T757" s="26" t="str">
        <f t="shared" si="175"/>
        <v/>
      </c>
      <c r="U757" s="39" t="str">
        <f ca="1">IF($G757="", "", COUNTIF($G$11:$G$1010, "&lt;"&amp;$G757)+1+COUNTIF($G$11:$G757, $G757)-1)</f>
        <v/>
      </c>
      <c r="X757" s="39" t="str">
        <f t="shared" ca="1" si="169"/>
        <v/>
      </c>
      <c r="Z757" s="29" t="str">
        <f>IF($R757="", "", DATE(YEAR(Calendar!$BA$5), MONTH($D757), DAY($D757)))</f>
        <v/>
      </c>
      <c r="AA757" s="36" t="str">
        <f t="shared" si="176"/>
        <v/>
      </c>
      <c r="AC757" s="39" t="str">
        <f>IF($Z757="", "", IF(COUNTIF($Z$11:$Z757, $Z757)&gt;5, "X", COUNTIF($Z$11:$Z757, $Z757)))</f>
        <v/>
      </c>
      <c r="AD757" s="39" t="str">
        <f t="shared" si="177"/>
        <v/>
      </c>
      <c r="AF757" s="29" t="str">
        <f t="shared" si="178"/>
        <v/>
      </c>
      <c r="AJ757" s="39" t="str">
        <f t="shared" si="179"/>
        <v/>
      </c>
    </row>
    <row r="758" spans="1:36" x14ac:dyDescent="0.25">
      <c r="A758" s="20"/>
      <c r="B758" s="251"/>
      <c r="C758" s="252"/>
      <c r="D758" s="253"/>
      <c r="E758" s="254"/>
      <c r="F758" s="20"/>
      <c r="G758" s="32" t="str">
        <f t="shared" ca="1" si="170"/>
        <v/>
      </c>
      <c r="H758" s="18" t="str">
        <f t="shared" si="171"/>
        <v/>
      </c>
      <c r="I758" s="20"/>
      <c r="J758" s="12">
        <v>755</v>
      </c>
      <c r="K758" s="15" t="str">
        <f t="shared" ca="1" si="165"/>
        <v/>
      </c>
      <c r="L758" s="90" t="str">
        <f t="shared" ca="1" si="166"/>
        <v/>
      </c>
      <c r="M758" s="43" t="str">
        <f t="shared" ca="1" si="167"/>
        <v/>
      </c>
      <c r="N758" s="18" t="str">
        <f t="shared" ca="1" si="168"/>
        <v/>
      </c>
      <c r="O758" s="20"/>
      <c r="Q758" s="39" t="str">
        <f t="shared" si="172"/>
        <v/>
      </c>
      <c r="R758" s="29" t="str">
        <f t="shared" si="173"/>
        <v/>
      </c>
      <c r="S758" s="36" t="str">
        <f t="shared" si="174"/>
        <v/>
      </c>
      <c r="T758" s="26" t="str">
        <f t="shared" si="175"/>
        <v/>
      </c>
      <c r="U758" s="39" t="str">
        <f ca="1">IF($G758="", "", COUNTIF($G$11:$G$1010, "&lt;"&amp;$G758)+1+COUNTIF($G$11:$G758, $G758)-1)</f>
        <v/>
      </c>
      <c r="X758" s="39" t="str">
        <f t="shared" ca="1" si="169"/>
        <v/>
      </c>
      <c r="Z758" s="29" t="str">
        <f>IF($R758="", "", DATE(YEAR(Calendar!$BA$5), MONTH($D758), DAY($D758)))</f>
        <v/>
      </c>
      <c r="AA758" s="36" t="str">
        <f t="shared" si="176"/>
        <v/>
      </c>
      <c r="AC758" s="39" t="str">
        <f>IF($Z758="", "", IF(COUNTIF($Z$11:$Z758, $Z758)&gt;5, "X", COUNTIF($Z$11:$Z758, $Z758)))</f>
        <v/>
      </c>
      <c r="AD758" s="39" t="str">
        <f t="shared" si="177"/>
        <v/>
      </c>
      <c r="AF758" s="29" t="str">
        <f t="shared" si="178"/>
        <v/>
      </c>
      <c r="AJ758" s="39" t="str">
        <f t="shared" si="179"/>
        <v/>
      </c>
    </row>
    <row r="759" spans="1:36" x14ac:dyDescent="0.25">
      <c r="A759" s="20"/>
      <c r="B759" s="251"/>
      <c r="C759" s="252"/>
      <c r="D759" s="253"/>
      <c r="E759" s="254"/>
      <c r="F759" s="20"/>
      <c r="G759" s="32" t="str">
        <f t="shared" ca="1" si="170"/>
        <v/>
      </c>
      <c r="H759" s="18" t="str">
        <f t="shared" si="171"/>
        <v/>
      </c>
      <c r="I759" s="20"/>
      <c r="J759" s="12">
        <v>756</v>
      </c>
      <c r="K759" s="15" t="str">
        <f t="shared" ca="1" si="165"/>
        <v/>
      </c>
      <c r="L759" s="90" t="str">
        <f t="shared" ca="1" si="166"/>
        <v/>
      </c>
      <c r="M759" s="43" t="str">
        <f t="shared" ca="1" si="167"/>
        <v/>
      </c>
      <c r="N759" s="18" t="str">
        <f t="shared" ca="1" si="168"/>
        <v/>
      </c>
      <c r="O759" s="20"/>
      <c r="Q759" s="39" t="str">
        <f t="shared" si="172"/>
        <v/>
      </c>
      <c r="R759" s="29" t="str">
        <f t="shared" si="173"/>
        <v/>
      </c>
      <c r="S759" s="36" t="str">
        <f t="shared" si="174"/>
        <v/>
      </c>
      <c r="T759" s="26" t="str">
        <f t="shared" si="175"/>
        <v/>
      </c>
      <c r="U759" s="39" t="str">
        <f ca="1">IF($G759="", "", COUNTIF($G$11:$G$1010, "&lt;"&amp;$G759)+1+COUNTIF($G$11:$G759, $G759)-1)</f>
        <v/>
      </c>
      <c r="X759" s="39" t="str">
        <f t="shared" ca="1" si="169"/>
        <v/>
      </c>
      <c r="Z759" s="29" t="str">
        <f>IF($R759="", "", DATE(YEAR(Calendar!$BA$5), MONTH($D759), DAY($D759)))</f>
        <v/>
      </c>
      <c r="AA759" s="36" t="str">
        <f t="shared" si="176"/>
        <v/>
      </c>
      <c r="AC759" s="39" t="str">
        <f>IF($Z759="", "", IF(COUNTIF($Z$11:$Z759, $Z759)&gt;5, "X", COUNTIF($Z$11:$Z759, $Z759)))</f>
        <v/>
      </c>
      <c r="AD759" s="39" t="str">
        <f t="shared" si="177"/>
        <v/>
      </c>
      <c r="AF759" s="29" t="str">
        <f t="shared" si="178"/>
        <v/>
      </c>
      <c r="AJ759" s="39" t="str">
        <f t="shared" si="179"/>
        <v/>
      </c>
    </row>
    <row r="760" spans="1:36" x14ac:dyDescent="0.25">
      <c r="A760" s="20"/>
      <c r="B760" s="251"/>
      <c r="C760" s="252"/>
      <c r="D760" s="253"/>
      <c r="E760" s="254"/>
      <c r="F760" s="20"/>
      <c r="G760" s="32" t="str">
        <f t="shared" ca="1" si="170"/>
        <v/>
      </c>
      <c r="H760" s="18" t="str">
        <f t="shared" si="171"/>
        <v/>
      </c>
      <c r="I760" s="20"/>
      <c r="J760" s="12">
        <v>757</v>
      </c>
      <c r="K760" s="15" t="str">
        <f t="shared" ca="1" si="165"/>
        <v/>
      </c>
      <c r="L760" s="90" t="str">
        <f t="shared" ca="1" si="166"/>
        <v/>
      </c>
      <c r="M760" s="43" t="str">
        <f t="shared" ca="1" si="167"/>
        <v/>
      </c>
      <c r="N760" s="18" t="str">
        <f t="shared" ca="1" si="168"/>
        <v/>
      </c>
      <c r="O760" s="20"/>
      <c r="Q760" s="39" t="str">
        <f t="shared" si="172"/>
        <v/>
      </c>
      <c r="R760" s="29" t="str">
        <f t="shared" si="173"/>
        <v/>
      </c>
      <c r="S760" s="36" t="str">
        <f t="shared" si="174"/>
        <v/>
      </c>
      <c r="T760" s="26" t="str">
        <f t="shared" si="175"/>
        <v/>
      </c>
      <c r="U760" s="39" t="str">
        <f ca="1">IF($G760="", "", COUNTIF($G$11:$G$1010, "&lt;"&amp;$G760)+1+COUNTIF($G$11:$G760, $G760)-1)</f>
        <v/>
      </c>
      <c r="X760" s="39" t="str">
        <f t="shared" ca="1" si="169"/>
        <v/>
      </c>
      <c r="Z760" s="29" t="str">
        <f>IF($R760="", "", DATE(YEAR(Calendar!$BA$5), MONTH($D760), DAY($D760)))</f>
        <v/>
      </c>
      <c r="AA760" s="36" t="str">
        <f t="shared" si="176"/>
        <v/>
      </c>
      <c r="AC760" s="39" t="str">
        <f>IF($Z760="", "", IF(COUNTIF($Z$11:$Z760, $Z760)&gt;5, "X", COUNTIF($Z$11:$Z760, $Z760)))</f>
        <v/>
      </c>
      <c r="AD760" s="39" t="str">
        <f t="shared" si="177"/>
        <v/>
      </c>
      <c r="AF760" s="29" t="str">
        <f t="shared" si="178"/>
        <v/>
      </c>
      <c r="AJ760" s="39" t="str">
        <f t="shared" si="179"/>
        <v/>
      </c>
    </row>
    <row r="761" spans="1:36" x14ac:dyDescent="0.25">
      <c r="A761" s="20"/>
      <c r="B761" s="251"/>
      <c r="C761" s="252"/>
      <c r="D761" s="253"/>
      <c r="E761" s="254"/>
      <c r="F761" s="20"/>
      <c r="G761" s="32" t="str">
        <f t="shared" ca="1" si="170"/>
        <v/>
      </c>
      <c r="H761" s="18" t="str">
        <f t="shared" si="171"/>
        <v/>
      </c>
      <c r="I761" s="20"/>
      <c r="J761" s="12">
        <v>758</v>
      </c>
      <c r="K761" s="15" t="str">
        <f t="shared" ca="1" si="165"/>
        <v/>
      </c>
      <c r="L761" s="90" t="str">
        <f t="shared" ca="1" si="166"/>
        <v/>
      </c>
      <c r="M761" s="43" t="str">
        <f t="shared" ca="1" si="167"/>
        <v/>
      </c>
      <c r="N761" s="18" t="str">
        <f t="shared" ca="1" si="168"/>
        <v/>
      </c>
      <c r="O761" s="20"/>
      <c r="Q761" s="39" t="str">
        <f t="shared" si="172"/>
        <v/>
      </c>
      <c r="R761" s="29" t="str">
        <f t="shared" si="173"/>
        <v/>
      </c>
      <c r="S761" s="36" t="str">
        <f t="shared" si="174"/>
        <v/>
      </c>
      <c r="T761" s="26" t="str">
        <f t="shared" si="175"/>
        <v/>
      </c>
      <c r="U761" s="39" t="str">
        <f ca="1">IF($G761="", "", COUNTIF($G$11:$G$1010, "&lt;"&amp;$G761)+1+COUNTIF($G$11:$G761, $G761)-1)</f>
        <v/>
      </c>
      <c r="X761" s="39" t="str">
        <f t="shared" ca="1" si="169"/>
        <v/>
      </c>
      <c r="Z761" s="29" t="str">
        <f>IF($R761="", "", DATE(YEAR(Calendar!$BA$5), MONTH($D761), DAY($D761)))</f>
        <v/>
      </c>
      <c r="AA761" s="36" t="str">
        <f t="shared" si="176"/>
        <v/>
      </c>
      <c r="AC761" s="39" t="str">
        <f>IF($Z761="", "", IF(COUNTIF($Z$11:$Z761, $Z761)&gt;5, "X", COUNTIF($Z$11:$Z761, $Z761)))</f>
        <v/>
      </c>
      <c r="AD761" s="39" t="str">
        <f t="shared" si="177"/>
        <v/>
      </c>
      <c r="AF761" s="29" t="str">
        <f t="shared" si="178"/>
        <v/>
      </c>
      <c r="AJ761" s="39" t="str">
        <f t="shared" si="179"/>
        <v/>
      </c>
    </row>
    <row r="762" spans="1:36" x14ac:dyDescent="0.25">
      <c r="A762" s="20"/>
      <c r="B762" s="251"/>
      <c r="C762" s="252"/>
      <c r="D762" s="253"/>
      <c r="E762" s="254"/>
      <c r="F762" s="20"/>
      <c r="G762" s="32" t="str">
        <f t="shared" ca="1" si="170"/>
        <v/>
      </c>
      <c r="H762" s="18" t="str">
        <f t="shared" si="171"/>
        <v/>
      </c>
      <c r="I762" s="20"/>
      <c r="J762" s="12">
        <v>759</v>
      </c>
      <c r="K762" s="15" t="str">
        <f t="shared" ca="1" si="165"/>
        <v/>
      </c>
      <c r="L762" s="90" t="str">
        <f t="shared" ca="1" si="166"/>
        <v/>
      </c>
      <c r="M762" s="43" t="str">
        <f t="shared" ca="1" si="167"/>
        <v/>
      </c>
      <c r="N762" s="18" t="str">
        <f t="shared" ca="1" si="168"/>
        <v/>
      </c>
      <c r="O762" s="20"/>
      <c r="Q762" s="39" t="str">
        <f t="shared" si="172"/>
        <v/>
      </c>
      <c r="R762" s="29" t="str">
        <f t="shared" si="173"/>
        <v/>
      </c>
      <c r="S762" s="36" t="str">
        <f t="shared" si="174"/>
        <v/>
      </c>
      <c r="T762" s="26" t="str">
        <f t="shared" si="175"/>
        <v/>
      </c>
      <c r="U762" s="39" t="str">
        <f ca="1">IF($G762="", "", COUNTIF($G$11:$G$1010, "&lt;"&amp;$G762)+1+COUNTIF($G$11:$G762, $G762)-1)</f>
        <v/>
      </c>
      <c r="X762" s="39" t="str">
        <f t="shared" ca="1" si="169"/>
        <v/>
      </c>
      <c r="Z762" s="29" t="str">
        <f>IF($R762="", "", DATE(YEAR(Calendar!$BA$5), MONTH($D762), DAY($D762)))</f>
        <v/>
      </c>
      <c r="AA762" s="36" t="str">
        <f t="shared" si="176"/>
        <v/>
      </c>
      <c r="AC762" s="39" t="str">
        <f>IF($Z762="", "", IF(COUNTIF($Z$11:$Z762, $Z762)&gt;5, "X", COUNTIF($Z$11:$Z762, $Z762)))</f>
        <v/>
      </c>
      <c r="AD762" s="39" t="str">
        <f t="shared" si="177"/>
        <v/>
      </c>
      <c r="AF762" s="29" t="str">
        <f t="shared" si="178"/>
        <v/>
      </c>
      <c r="AJ762" s="39" t="str">
        <f t="shared" si="179"/>
        <v/>
      </c>
    </row>
    <row r="763" spans="1:36" x14ac:dyDescent="0.25">
      <c r="A763" s="20"/>
      <c r="B763" s="251"/>
      <c r="C763" s="252"/>
      <c r="D763" s="253"/>
      <c r="E763" s="254"/>
      <c r="F763" s="20"/>
      <c r="G763" s="32" t="str">
        <f t="shared" ca="1" si="170"/>
        <v/>
      </c>
      <c r="H763" s="18" t="str">
        <f t="shared" si="171"/>
        <v/>
      </c>
      <c r="I763" s="20"/>
      <c r="J763" s="12">
        <v>760</v>
      </c>
      <c r="K763" s="15" t="str">
        <f t="shared" ca="1" si="165"/>
        <v/>
      </c>
      <c r="L763" s="90" t="str">
        <f t="shared" ca="1" si="166"/>
        <v/>
      </c>
      <c r="M763" s="43" t="str">
        <f t="shared" ca="1" si="167"/>
        <v/>
      </c>
      <c r="N763" s="18" t="str">
        <f t="shared" ca="1" si="168"/>
        <v/>
      </c>
      <c r="O763" s="20"/>
      <c r="Q763" s="39" t="str">
        <f t="shared" si="172"/>
        <v/>
      </c>
      <c r="R763" s="29" t="str">
        <f t="shared" si="173"/>
        <v/>
      </c>
      <c r="S763" s="36" t="str">
        <f t="shared" si="174"/>
        <v/>
      </c>
      <c r="T763" s="26" t="str">
        <f t="shared" si="175"/>
        <v/>
      </c>
      <c r="U763" s="39" t="str">
        <f ca="1">IF($G763="", "", COUNTIF($G$11:$G$1010, "&lt;"&amp;$G763)+1+COUNTIF($G$11:$G763, $G763)-1)</f>
        <v/>
      </c>
      <c r="X763" s="39" t="str">
        <f t="shared" ca="1" si="169"/>
        <v/>
      </c>
      <c r="Z763" s="29" t="str">
        <f>IF($R763="", "", DATE(YEAR(Calendar!$BA$5), MONTH($D763), DAY($D763)))</f>
        <v/>
      </c>
      <c r="AA763" s="36" t="str">
        <f t="shared" si="176"/>
        <v/>
      </c>
      <c r="AC763" s="39" t="str">
        <f>IF($Z763="", "", IF(COUNTIF($Z$11:$Z763, $Z763)&gt;5, "X", COUNTIF($Z$11:$Z763, $Z763)))</f>
        <v/>
      </c>
      <c r="AD763" s="39" t="str">
        <f t="shared" si="177"/>
        <v/>
      </c>
      <c r="AF763" s="29" t="str">
        <f t="shared" si="178"/>
        <v/>
      </c>
      <c r="AJ763" s="39" t="str">
        <f t="shared" si="179"/>
        <v/>
      </c>
    </row>
    <row r="764" spans="1:36" x14ac:dyDescent="0.25">
      <c r="A764" s="20"/>
      <c r="B764" s="251"/>
      <c r="C764" s="252"/>
      <c r="D764" s="253"/>
      <c r="E764" s="254"/>
      <c r="F764" s="20"/>
      <c r="G764" s="32" t="str">
        <f t="shared" ca="1" si="170"/>
        <v/>
      </c>
      <c r="H764" s="18" t="str">
        <f t="shared" si="171"/>
        <v/>
      </c>
      <c r="I764" s="20"/>
      <c r="J764" s="12">
        <v>761</v>
      </c>
      <c r="K764" s="15" t="str">
        <f t="shared" ca="1" si="165"/>
        <v/>
      </c>
      <c r="L764" s="90" t="str">
        <f t="shared" ca="1" si="166"/>
        <v/>
      </c>
      <c r="M764" s="43" t="str">
        <f t="shared" ca="1" si="167"/>
        <v/>
      </c>
      <c r="N764" s="18" t="str">
        <f t="shared" ca="1" si="168"/>
        <v/>
      </c>
      <c r="O764" s="20"/>
      <c r="Q764" s="39" t="str">
        <f t="shared" si="172"/>
        <v/>
      </c>
      <c r="R764" s="29" t="str">
        <f t="shared" si="173"/>
        <v/>
      </c>
      <c r="S764" s="36" t="str">
        <f t="shared" si="174"/>
        <v/>
      </c>
      <c r="T764" s="26" t="str">
        <f t="shared" si="175"/>
        <v/>
      </c>
      <c r="U764" s="39" t="str">
        <f ca="1">IF($G764="", "", COUNTIF($G$11:$G$1010, "&lt;"&amp;$G764)+1+COUNTIF($G$11:$G764, $G764)-1)</f>
        <v/>
      </c>
      <c r="X764" s="39" t="str">
        <f t="shared" ca="1" si="169"/>
        <v/>
      </c>
      <c r="Z764" s="29" t="str">
        <f>IF($R764="", "", DATE(YEAR(Calendar!$BA$5), MONTH($D764), DAY($D764)))</f>
        <v/>
      </c>
      <c r="AA764" s="36" t="str">
        <f t="shared" si="176"/>
        <v/>
      </c>
      <c r="AC764" s="39" t="str">
        <f>IF($Z764="", "", IF(COUNTIF($Z$11:$Z764, $Z764)&gt;5, "X", COUNTIF($Z$11:$Z764, $Z764)))</f>
        <v/>
      </c>
      <c r="AD764" s="39" t="str">
        <f t="shared" si="177"/>
        <v/>
      </c>
      <c r="AF764" s="29" t="str">
        <f t="shared" si="178"/>
        <v/>
      </c>
      <c r="AJ764" s="39" t="str">
        <f t="shared" si="179"/>
        <v/>
      </c>
    </row>
    <row r="765" spans="1:36" x14ac:dyDescent="0.25">
      <c r="A765" s="20"/>
      <c r="B765" s="251"/>
      <c r="C765" s="252"/>
      <c r="D765" s="253"/>
      <c r="E765" s="254"/>
      <c r="F765" s="20"/>
      <c r="G765" s="32" t="str">
        <f t="shared" ca="1" si="170"/>
        <v/>
      </c>
      <c r="H765" s="18" t="str">
        <f t="shared" si="171"/>
        <v/>
      </c>
      <c r="I765" s="20"/>
      <c r="J765" s="12">
        <v>762</v>
      </c>
      <c r="K765" s="15" t="str">
        <f t="shared" ca="1" si="165"/>
        <v/>
      </c>
      <c r="L765" s="90" t="str">
        <f t="shared" ca="1" si="166"/>
        <v/>
      </c>
      <c r="M765" s="43" t="str">
        <f t="shared" ca="1" si="167"/>
        <v/>
      </c>
      <c r="N765" s="18" t="str">
        <f t="shared" ca="1" si="168"/>
        <v/>
      </c>
      <c r="O765" s="20"/>
      <c r="Q765" s="39" t="str">
        <f t="shared" si="172"/>
        <v/>
      </c>
      <c r="R765" s="29" t="str">
        <f t="shared" si="173"/>
        <v/>
      </c>
      <c r="S765" s="36" t="str">
        <f t="shared" si="174"/>
        <v/>
      </c>
      <c r="T765" s="26" t="str">
        <f t="shared" si="175"/>
        <v/>
      </c>
      <c r="U765" s="39" t="str">
        <f ca="1">IF($G765="", "", COUNTIF($G$11:$G$1010, "&lt;"&amp;$G765)+1+COUNTIF($G$11:$G765, $G765)-1)</f>
        <v/>
      </c>
      <c r="X765" s="39" t="str">
        <f t="shared" ca="1" si="169"/>
        <v/>
      </c>
      <c r="Z765" s="29" t="str">
        <f>IF($R765="", "", DATE(YEAR(Calendar!$BA$5), MONTH($D765), DAY($D765)))</f>
        <v/>
      </c>
      <c r="AA765" s="36" t="str">
        <f t="shared" si="176"/>
        <v/>
      </c>
      <c r="AC765" s="39" t="str">
        <f>IF($Z765="", "", IF(COUNTIF($Z$11:$Z765, $Z765)&gt;5, "X", COUNTIF($Z$11:$Z765, $Z765)))</f>
        <v/>
      </c>
      <c r="AD765" s="39" t="str">
        <f t="shared" si="177"/>
        <v/>
      </c>
      <c r="AF765" s="29" t="str">
        <f t="shared" si="178"/>
        <v/>
      </c>
      <c r="AJ765" s="39" t="str">
        <f t="shared" si="179"/>
        <v/>
      </c>
    </row>
    <row r="766" spans="1:36" x14ac:dyDescent="0.25">
      <c r="A766" s="20"/>
      <c r="B766" s="251"/>
      <c r="C766" s="252"/>
      <c r="D766" s="253"/>
      <c r="E766" s="254"/>
      <c r="F766" s="20"/>
      <c r="G766" s="32" t="str">
        <f t="shared" ca="1" si="170"/>
        <v/>
      </c>
      <c r="H766" s="18" t="str">
        <f t="shared" si="171"/>
        <v/>
      </c>
      <c r="I766" s="20"/>
      <c r="J766" s="12">
        <v>763</v>
      </c>
      <c r="K766" s="15" t="str">
        <f t="shared" ca="1" si="165"/>
        <v/>
      </c>
      <c r="L766" s="90" t="str">
        <f t="shared" ca="1" si="166"/>
        <v/>
      </c>
      <c r="M766" s="43" t="str">
        <f t="shared" ca="1" si="167"/>
        <v/>
      </c>
      <c r="N766" s="18" t="str">
        <f t="shared" ca="1" si="168"/>
        <v/>
      </c>
      <c r="O766" s="20"/>
      <c r="Q766" s="39" t="str">
        <f t="shared" si="172"/>
        <v/>
      </c>
      <c r="R766" s="29" t="str">
        <f t="shared" si="173"/>
        <v/>
      </c>
      <c r="S766" s="36" t="str">
        <f t="shared" si="174"/>
        <v/>
      </c>
      <c r="T766" s="26" t="str">
        <f t="shared" si="175"/>
        <v/>
      </c>
      <c r="U766" s="39" t="str">
        <f ca="1">IF($G766="", "", COUNTIF($G$11:$G$1010, "&lt;"&amp;$G766)+1+COUNTIF($G$11:$G766, $G766)-1)</f>
        <v/>
      </c>
      <c r="X766" s="39" t="str">
        <f t="shared" ca="1" si="169"/>
        <v/>
      </c>
      <c r="Z766" s="29" t="str">
        <f>IF($R766="", "", DATE(YEAR(Calendar!$BA$5), MONTH($D766), DAY($D766)))</f>
        <v/>
      </c>
      <c r="AA766" s="36" t="str">
        <f t="shared" si="176"/>
        <v/>
      </c>
      <c r="AC766" s="39" t="str">
        <f>IF($Z766="", "", IF(COUNTIF($Z$11:$Z766, $Z766)&gt;5, "X", COUNTIF($Z$11:$Z766, $Z766)))</f>
        <v/>
      </c>
      <c r="AD766" s="39" t="str">
        <f t="shared" si="177"/>
        <v/>
      </c>
      <c r="AF766" s="29" t="str">
        <f t="shared" si="178"/>
        <v/>
      </c>
      <c r="AJ766" s="39" t="str">
        <f t="shared" si="179"/>
        <v/>
      </c>
    </row>
    <row r="767" spans="1:36" x14ac:dyDescent="0.25">
      <c r="A767" s="20"/>
      <c r="B767" s="251"/>
      <c r="C767" s="252"/>
      <c r="D767" s="253"/>
      <c r="E767" s="254"/>
      <c r="F767" s="20"/>
      <c r="G767" s="32" t="str">
        <f t="shared" ca="1" si="170"/>
        <v/>
      </c>
      <c r="H767" s="18" t="str">
        <f t="shared" si="171"/>
        <v/>
      </c>
      <c r="I767" s="20"/>
      <c r="J767" s="12">
        <v>764</v>
      </c>
      <c r="K767" s="15" t="str">
        <f t="shared" ca="1" si="165"/>
        <v/>
      </c>
      <c r="L767" s="90" t="str">
        <f t="shared" ca="1" si="166"/>
        <v/>
      </c>
      <c r="M767" s="43" t="str">
        <f t="shared" ca="1" si="167"/>
        <v/>
      </c>
      <c r="N767" s="18" t="str">
        <f t="shared" ca="1" si="168"/>
        <v/>
      </c>
      <c r="O767" s="20"/>
      <c r="Q767" s="39" t="str">
        <f t="shared" si="172"/>
        <v/>
      </c>
      <c r="R767" s="29" t="str">
        <f t="shared" si="173"/>
        <v/>
      </c>
      <c r="S767" s="36" t="str">
        <f t="shared" si="174"/>
        <v/>
      </c>
      <c r="T767" s="26" t="str">
        <f t="shared" si="175"/>
        <v/>
      </c>
      <c r="U767" s="39" t="str">
        <f ca="1">IF($G767="", "", COUNTIF($G$11:$G$1010, "&lt;"&amp;$G767)+1+COUNTIF($G$11:$G767, $G767)-1)</f>
        <v/>
      </c>
      <c r="X767" s="39" t="str">
        <f t="shared" ca="1" si="169"/>
        <v/>
      </c>
      <c r="Z767" s="29" t="str">
        <f>IF($R767="", "", DATE(YEAR(Calendar!$BA$5), MONTH($D767), DAY($D767)))</f>
        <v/>
      </c>
      <c r="AA767" s="36" t="str">
        <f t="shared" si="176"/>
        <v/>
      </c>
      <c r="AC767" s="39" t="str">
        <f>IF($Z767="", "", IF(COUNTIF($Z$11:$Z767, $Z767)&gt;5, "X", COUNTIF($Z$11:$Z767, $Z767)))</f>
        <v/>
      </c>
      <c r="AD767" s="39" t="str">
        <f t="shared" si="177"/>
        <v/>
      </c>
      <c r="AF767" s="29" t="str">
        <f t="shared" si="178"/>
        <v/>
      </c>
      <c r="AJ767" s="39" t="str">
        <f t="shared" si="179"/>
        <v/>
      </c>
    </row>
    <row r="768" spans="1:36" x14ac:dyDescent="0.25">
      <c r="A768" s="20"/>
      <c r="B768" s="251"/>
      <c r="C768" s="252"/>
      <c r="D768" s="253"/>
      <c r="E768" s="254"/>
      <c r="F768" s="20"/>
      <c r="G768" s="32" t="str">
        <f t="shared" ca="1" si="170"/>
        <v/>
      </c>
      <c r="H768" s="18" t="str">
        <f t="shared" si="171"/>
        <v/>
      </c>
      <c r="I768" s="20"/>
      <c r="J768" s="12">
        <v>765</v>
      </c>
      <c r="K768" s="15" t="str">
        <f t="shared" ca="1" si="165"/>
        <v/>
      </c>
      <c r="L768" s="90" t="str">
        <f t="shared" ca="1" si="166"/>
        <v/>
      </c>
      <c r="M768" s="43" t="str">
        <f t="shared" ca="1" si="167"/>
        <v/>
      </c>
      <c r="N768" s="18" t="str">
        <f t="shared" ca="1" si="168"/>
        <v/>
      </c>
      <c r="O768" s="20"/>
      <c r="Q768" s="39" t="str">
        <f t="shared" si="172"/>
        <v/>
      </c>
      <c r="R768" s="29" t="str">
        <f t="shared" si="173"/>
        <v/>
      </c>
      <c r="S768" s="36" t="str">
        <f t="shared" si="174"/>
        <v/>
      </c>
      <c r="T768" s="26" t="str">
        <f t="shared" si="175"/>
        <v/>
      </c>
      <c r="U768" s="39" t="str">
        <f ca="1">IF($G768="", "", COUNTIF($G$11:$G$1010, "&lt;"&amp;$G768)+1+COUNTIF($G$11:$G768, $G768)-1)</f>
        <v/>
      </c>
      <c r="X768" s="39" t="str">
        <f t="shared" ca="1" si="169"/>
        <v/>
      </c>
      <c r="Z768" s="29" t="str">
        <f>IF($R768="", "", DATE(YEAR(Calendar!$BA$5), MONTH($D768), DAY($D768)))</f>
        <v/>
      </c>
      <c r="AA768" s="36" t="str">
        <f t="shared" si="176"/>
        <v/>
      </c>
      <c r="AC768" s="39" t="str">
        <f>IF($Z768="", "", IF(COUNTIF($Z$11:$Z768, $Z768)&gt;5, "X", COUNTIF($Z$11:$Z768, $Z768)))</f>
        <v/>
      </c>
      <c r="AD768" s="39" t="str">
        <f t="shared" si="177"/>
        <v/>
      </c>
      <c r="AF768" s="29" t="str">
        <f t="shared" si="178"/>
        <v/>
      </c>
      <c r="AJ768" s="39" t="str">
        <f t="shared" si="179"/>
        <v/>
      </c>
    </row>
    <row r="769" spans="1:36" x14ac:dyDescent="0.25">
      <c r="A769" s="20"/>
      <c r="B769" s="251"/>
      <c r="C769" s="252"/>
      <c r="D769" s="253"/>
      <c r="E769" s="254"/>
      <c r="F769" s="20"/>
      <c r="G769" s="32" t="str">
        <f t="shared" ca="1" si="170"/>
        <v/>
      </c>
      <c r="H769" s="18" t="str">
        <f t="shared" si="171"/>
        <v/>
      </c>
      <c r="I769" s="20"/>
      <c r="J769" s="12">
        <v>766</v>
      </c>
      <c r="K769" s="15" t="str">
        <f t="shared" ca="1" si="165"/>
        <v/>
      </c>
      <c r="L769" s="90" t="str">
        <f t="shared" ca="1" si="166"/>
        <v/>
      </c>
      <c r="M769" s="43" t="str">
        <f t="shared" ca="1" si="167"/>
        <v/>
      </c>
      <c r="N769" s="18" t="str">
        <f t="shared" ca="1" si="168"/>
        <v/>
      </c>
      <c r="O769" s="20"/>
      <c r="Q769" s="39" t="str">
        <f t="shared" si="172"/>
        <v/>
      </c>
      <c r="R769" s="29" t="str">
        <f t="shared" si="173"/>
        <v/>
      </c>
      <c r="S769" s="36" t="str">
        <f t="shared" si="174"/>
        <v/>
      </c>
      <c r="T769" s="26" t="str">
        <f t="shared" si="175"/>
        <v/>
      </c>
      <c r="U769" s="39" t="str">
        <f ca="1">IF($G769="", "", COUNTIF($G$11:$G$1010, "&lt;"&amp;$G769)+1+COUNTIF($G$11:$G769, $G769)-1)</f>
        <v/>
      </c>
      <c r="X769" s="39" t="str">
        <f t="shared" ca="1" si="169"/>
        <v/>
      </c>
      <c r="Z769" s="29" t="str">
        <f>IF($R769="", "", DATE(YEAR(Calendar!$BA$5), MONTH($D769), DAY($D769)))</f>
        <v/>
      </c>
      <c r="AA769" s="36" t="str">
        <f t="shared" si="176"/>
        <v/>
      </c>
      <c r="AC769" s="39" t="str">
        <f>IF($Z769="", "", IF(COUNTIF($Z$11:$Z769, $Z769)&gt;5, "X", COUNTIF($Z$11:$Z769, $Z769)))</f>
        <v/>
      </c>
      <c r="AD769" s="39" t="str">
        <f t="shared" si="177"/>
        <v/>
      </c>
      <c r="AF769" s="29" t="str">
        <f t="shared" si="178"/>
        <v/>
      </c>
      <c r="AJ769" s="39" t="str">
        <f t="shared" si="179"/>
        <v/>
      </c>
    </row>
    <row r="770" spans="1:36" x14ac:dyDescent="0.25">
      <c r="A770" s="20"/>
      <c r="B770" s="251"/>
      <c r="C770" s="252"/>
      <c r="D770" s="253"/>
      <c r="E770" s="254"/>
      <c r="F770" s="20"/>
      <c r="G770" s="32" t="str">
        <f t="shared" ca="1" si="170"/>
        <v/>
      </c>
      <c r="H770" s="18" t="str">
        <f t="shared" si="171"/>
        <v/>
      </c>
      <c r="I770" s="20"/>
      <c r="J770" s="12">
        <v>767</v>
      </c>
      <c r="K770" s="15" t="str">
        <f t="shared" ca="1" si="165"/>
        <v/>
      </c>
      <c r="L770" s="90" t="str">
        <f t="shared" ca="1" si="166"/>
        <v/>
      </c>
      <c r="M770" s="43" t="str">
        <f t="shared" ca="1" si="167"/>
        <v/>
      </c>
      <c r="N770" s="18" t="str">
        <f t="shared" ca="1" si="168"/>
        <v/>
      </c>
      <c r="O770" s="20"/>
      <c r="Q770" s="39" t="str">
        <f t="shared" si="172"/>
        <v/>
      </c>
      <c r="R770" s="29" t="str">
        <f t="shared" si="173"/>
        <v/>
      </c>
      <c r="S770" s="36" t="str">
        <f t="shared" si="174"/>
        <v/>
      </c>
      <c r="T770" s="26" t="str">
        <f t="shared" si="175"/>
        <v/>
      </c>
      <c r="U770" s="39" t="str">
        <f ca="1">IF($G770="", "", COUNTIF($G$11:$G$1010, "&lt;"&amp;$G770)+1+COUNTIF($G$11:$G770, $G770)-1)</f>
        <v/>
      </c>
      <c r="X770" s="39" t="str">
        <f t="shared" ca="1" si="169"/>
        <v/>
      </c>
      <c r="Z770" s="29" t="str">
        <f>IF($R770="", "", DATE(YEAR(Calendar!$BA$5), MONTH($D770), DAY($D770)))</f>
        <v/>
      </c>
      <c r="AA770" s="36" t="str">
        <f t="shared" si="176"/>
        <v/>
      </c>
      <c r="AC770" s="39" t="str">
        <f>IF($Z770="", "", IF(COUNTIF($Z$11:$Z770, $Z770)&gt;5, "X", COUNTIF($Z$11:$Z770, $Z770)))</f>
        <v/>
      </c>
      <c r="AD770" s="39" t="str">
        <f t="shared" si="177"/>
        <v/>
      </c>
      <c r="AF770" s="29" t="str">
        <f t="shared" si="178"/>
        <v/>
      </c>
      <c r="AJ770" s="39" t="str">
        <f t="shared" si="179"/>
        <v/>
      </c>
    </row>
    <row r="771" spans="1:36" x14ac:dyDescent="0.25">
      <c r="A771" s="20"/>
      <c r="B771" s="251"/>
      <c r="C771" s="252"/>
      <c r="D771" s="253"/>
      <c r="E771" s="254"/>
      <c r="F771" s="20"/>
      <c r="G771" s="32" t="str">
        <f t="shared" ca="1" si="170"/>
        <v/>
      </c>
      <c r="H771" s="18" t="str">
        <f t="shared" si="171"/>
        <v/>
      </c>
      <c r="I771" s="20"/>
      <c r="J771" s="12">
        <v>768</v>
      </c>
      <c r="K771" s="15" t="str">
        <f t="shared" ca="1" si="165"/>
        <v/>
      </c>
      <c r="L771" s="90" t="str">
        <f t="shared" ca="1" si="166"/>
        <v/>
      </c>
      <c r="M771" s="43" t="str">
        <f t="shared" ca="1" si="167"/>
        <v/>
      </c>
      <c r="N771" s="18" t="str">
        <f t="shared" ca="1" si="168"/>
        <v/>
      </c>
      <c r="O771" s="20"/>
      <c r="Q771" s="39" t="str">
        <f t="shared" si="172"/>
        <v/>
      </c>
      <c r="R771" s="29" t="str">
        <f t="shared" si="173"/>
        <v/>
      </c>
      <c r="S771" s="36" t="str">
        <f t="shared" si="174"/>
        <v/>
      </c>
      <c r="T771" s="26" t="str">
        <f t="shared" si="175"/>
        <v/>
      </c>
      <c r="U771" s="39" t="str">
        <f ca="1">IF($G771="", "", COUNTIF($G$11:$G$1010, "&lt;"&amp;$G771)+1+COUNTIF($G$11:$G771, $G771)-1)</f>
        <v/>
      </c>
      <c r="X771" s="39" t="str">
        <f t="shared" ca="1" si="169"/>
        <v/>
      </c>
      <c r="Z771" s="29" t="str">
        <f>IF($R771="", "", DATE(YEAR(Calendar!$BA$5), MONTH($D771), DAY($D771)))</f>
        <v/>
      </c>
      <c r="AA771" s="36" t="str">
        <f t="shared" si="176"/>
        <v/>
      </c>
      <c r="AC771" s="39" t="str">
        <f>IF($Z771="", "", IF(COUNTIF($Z$11:$Z771, $Z771)&gt;5, "X", COUNTIF($Z$11:$Z771, $Z771)))</f>
        <v/>
      </c>
      <c r="AD771" s="39" t="str">
        <f t="shared" si="177"/>
        <v/>
      </c>
      <c r="AF771" s="29" t="str">
        <f t="shared" si="178"/>
        <v/>
      </c>
      <c r="AJ771" s="39" t="str">
        <f t="shared" si="179"/>
        <v/>
      </c>
    </row>
    <row r="772" spans="1:36" x14ac:dyDescent="0.25">
      <c r="A772" s="20"/>
      <c r="B772" s="251"/>
      <c r="C772" s="252"/>
      <c r="D772" s="253"/>
      <c r="E772" s="254"/>
      <c r="F772" s="20"/>
      <c r="G772" s="32" t="str">
        <f t="shared" ca="1" si="170"/>
        <v/>
      </c>
      <c r="H772" s="18" t="str">
        <f t="shared" si="171"/>
        <v/>
      </c>
      <c r="I772" s="20"/>
      <c r="J772" s="12">
        <v>769</v>
      </c>
      <c r="K772" s="15" t="str">
        <f t="shared" ca="1" si="165"/>
        <v/>
      </c>
      <c r="L772" s="90" t="str">
        <f t="shared" ca="1" si="166"/>
        <v/>
      </c>
      <c r="M772" s="43" t="str">
        <f t="shared" ca="1" si="167"/>
        <v/>
      </c>
      <c r="N772" s="18" t="str">
        <f t="shared" ca="1" si="168"/>
        <v/>
      </c>
      <c r="O772" s="20"/>
      <c r="Q772" s="39" t="str">
        <f t="shared" si="172"/>
        <v/>
      </c>
      <c r="R772" s="29" t="str">
        <f t="shared" si="173"/>
        <v/>
      </c>
      <c r="S772" s="36" t="str">
        <f t="shared" si="174"/>
        <v/>
      </c>
      <c r="T772" s="26" t="str">
        <f t="shared" si="175"/>
        <v/>
      </c>
      <c r="U772" s="39" t="str">
        <f ca="1">IF($G772="", "", COUNTIF($G$11:$G$1010, "&lt;"&amp;$G772)+1+COUNTIF($G$11:$G772, $G772)-1)</f>
        <v/>
      </c>
      <c r="X772" s="39" t="str">
        <f t="shared" ca="1" si="169"/>
        <v/>
      </c>
      <c r="Z772" s="29" t="str">
        <f>IF($R772="", "", DATE(YEAR(Calendar!$BA$5), MONTH($D772), DAY($D772)))</f>
        <v/>
      </c>
      <c r="AA772" s="36" t="str">
        <f t="shared" si="176"/>
        <v/>
      </c>
      <c r="AC772" s="39" t="str">
        <f>IF($Z772="", "", IF(COUNTIF($Z$11:$Z772, $Z772)&gt;5, "X", COUNTIF($Z$11:$Z772, $Z772)))</f>
        <v/>
      </c>
      <c r="AD772" s="39" t="str">
        <f t="shared" si="177"/>
        <v/>
      </c>
      <c r="AF772" s="29" t="str">
        <f t="shared" si="178"/>
        <v/>
      </c>
      <c r="AJ772" s="39" t="str">
        <f t="shared" si="179"/>
        <v/>
      </c>
    </row>
    <row r="773" spans="1:36" x14ac:dyDescent="0.25">
      <c r="A773" s="20"/>
      <c r="B773" s="251"/>
      <c r="C773" s="252"/>
      <c r="D773" s="253"/>
      <c r="E773" s="254"/>
      <c r="F773" s="20"/>
      <c r="G773" s="32" t="str">
        <f t="shared" ca="1" si="170"/>
        <v/>
      </c>
      <c r="H773" s="18" t="str">
        <f t="shared" si="171"/>
        <v/>
      </c>
      <c r="I773" s="20"/>
      <c r="J773" s="12">
        <v>770</v>
      </c>
      <c r="K773" s="15" t="str">
        <f t="shared" ref="K773:K836" ca="1" si="180">IFERROR(INDEX($B$11:$B$1010, MATCH($J773, $U$11:$U$1010, 0)), "")</f>
        <v/>
      </c>
      <c r="L773" s="90" t="str">
        <f t="shared" ref="L773:L836" ca="1" si="181">IFERROR(INDEX($C$11:$C$1010, MATCH($J773, $U$11:$U$1010, 0)), "")</f>
        <v/>
      </c>
      <c r="M773" s="43" t="str">
        <f t="shared" ref="M773:M836" ca="1" si="182">IFERROR(INDEX($G$11:$G$1010, MATCH($J773, $U$11:$U$1010, 0)), "")</f>
        <v/>
      </c>
      <c r="N773" s="18" t="str">
        <f t="shared" ref="N773:N836" ca="1" si="183">IFERROR(INDEX($H$11:$H$1010, MATCH($J773, $U$11:$U$1010, 0)), "")</f>
        <v/>
      </c>
      <c r="O773" s="20"/>
      <c r="Q773" s="39" t="str">
        <f t="shared" si="172"/>
        <v/>
      </c>
      <c r="R773" s="29" t="str">
        <f t="shared" si="173"/>
        <v/>
      </c>
      <c r="S773" s="36" t="str">
        <f t="shared" si="174"/>
        <v/>
      </c>
      <c r="T773" s="26" t="str">
        <f t="shared" si="175"/>
        <v/>
      </c>
      <c r="U773" s="39" t="str">
        <f ca="1">IF($G773="", "", COUNTIF($G$11:$G$1010, "&lt;"&amp;$G773)+1+COUNTIF($G$11:$G773, $G773)-1)</f>
        <v/>
      </c>
      <c r="X773" s="39" t="str">
        <f t="shared" ref="X773:X836" ca="1" si="184">IF($M773="", "", IF($M773=$R$4, $Q$3, (IF(AND($M773&gt;=$R$6, $M773&lt;=$R$7), $Q$4, IF(TEXT($M773, "mmm yyy")=TEXT($R$4, "mmm yyyy"), $Q$5, "")))))</f>
        <v/>
      </c>
      <c r="Z773" s="29" t="str">
        <f>IF($R773="", "", DATE(YEAR(Calendar!$BA$5), MONTH($D773), DAY($D773)))</f>
        <v/>
      </c>
      <c r="AA773" s="36" t="str">
        <f t="shared" si="176"/>
        <v/>
      </c>
      <c r="AC773" s="39" t="str">
        <f>IF($Z773="", "", IF(COUNTIF($Z$11:$Z773, $Z773)&gt;5, "X", COUNTIF($Z$11:$Z773, $Z773)))</f>
        <v/>
      </c>
      <c r="AD773" s="39" t="str">
        <f t="shared" si="177"/>
        <v/>
      </c>
      <c r="AF773" s="29" t="str">
        <f t="shared" si="178"/>
        <v/>
      </c>
      <c r="AJ773" s="39" t="str">
        <f t="shared" si="179"/>
        <v/>
      </c>
    </row>
    <row r="774" spans="1:36" x14ac:dyDescent="0.25">
      <c r="A774" s="20"/>
      <c r="B774" s="251"/>
      <c r="C774" s="252"/>
      <c r="D774" s="253"/>
      <c r="E774" s="254"/>
      <c r="F774" s="20"/>
      <c r="G774" s="32" t="str">
        <f t="shared" ca="1" si="170"/>
        <v/>
      </c>
      <c r="H774" s="18" t="str">
        <f t="shared" si="171"/>
        <v/>
      </c>
      <c r="I774" s="20"/>
      <c r="J774" s="12">
        <v>771</v>
      </c>
      <c r="K774" s="15" t="str">
        <f t="shared" ca="1" si="180"/>
        <v/>
      </c>
      <c r="L774" s="90" t="str">
        <f t="shared" ca="1" si="181"/>
        <v/>
      </c>
      <c r="M774" s="43" t="str">
        <f t="shared" ca="1" si="182"/>
        <v/>
      </c>
      <c r="N774" s="18" t="str">
        <f t="shared" ca="1" si="183"/>
        <v/>
      </c>
      <c r="O774" s="20"/>
      <c r="Q774" s="39" t="str">
        <f t="shared" si="172"/>
        <v/>
      </c>
      <c r="R774" s="29" t="str">
        <f t="shared" si="173"/>
        <v/>
      </c>
      <c r="S774" s="36" t="str">
        <f t="shared" si="174"/>
        <v/>
      </c>
      <c r="T774" s="26" t="str">
        <f t="shared" si="175"/>
        <v/>
      </c>
      <c r="U774" s="39" t="str">
        <f ca="1">IF($G774="", "", COUNTIF($G$11:$G$1010, "&lt;"&amp;$G774)+1+COUNTIF($G$11:$G774, $G774)-1)</f>
        <v/>
      </c>
      <c r="X774" s="39" t="str">
        <f t="shared" ca="1" si="184"/>
        <v/>
      </c>
      <c r="Z774" s="29" t="str">
        <f>IF($R774="", "", DATE(YEAR(Calendar!$BA$5), MONTH($D774), DAY($D774)))</f>
        <v/>
      </c>
      <c r="AA774" s="36" t="str">
        <f t="shared" si="176"/>
        <v/>
      </c>
      <c r="AC774" s="39" t="str">
        <f>IF($Z774="", "", IF(COUNTIF($Z$11:$Z774, $Z774)&gt;5, "X", COUNTIF($Z$11:$Z774, $Z774)))</f>
        <v/>
      </c>
      <c r="AD774" s="39" t="str">
        <f t="shared" si="177"/>
        <v/>
      </c>
      <c r="AF774" s="29" t="str">
        <f t="shared" si="178"/>
        <v/>
      </c>
      <c r="AJ774" s="39" t="str">
        <f t="shared" si="179"/>
        <v/>
      </c>
    </row>
    <row r="775" spans="1:36" x14ac:dyDescent="0.25">
      <c r="A775" s="20"/>
      <c r="B775" s="251"/>
      <c r="C775" s="252"/>
      <c r="D775" s="253"/>
      <c r="E775" s="254"/>
      <c r="F775" s="20"/>
      <c r="G775" s="32" t="str">
        <f t="shared" ca="1" si="170"/>
        <v/>
      </c>
      <c r="H775" s="18" t="str">
        <f t="shared" si="171"/>
        <v/>
      </c>
      <c r="I775" s="20"/>
      <c r="J775" s="12">
        <v>772</v>
      </c>
      <c r="K775" s="15" t="str">
        <f t="shared" ca="1" si="180"/>
        <v/>
      </c>
      <c r="L775" s="90" t="str">
        <f t="shared" ca="1" si="181"/>
        <v/>
      </c>
      <c r="M775" s="43" t="str">
        <f t="shared" ca="1" si="182"/>
        <v/>
      </c>
      <c r="N775" s="18" t="str">
        <f t="shared" ca="1" si="183"/>
        <v/>
      </c>
      <c r="O775" s="20"/>
      <c r="Q775" s="39" t="str">
        <f t="shared" si="172"/>
        <v/>
      </c>
      <c r="R775" s="29" t="str">
        <f t="shared" si="173"/>
        <v/>
      </c>
      <c r="S775" s="36" t="str">
        <f t="shared" si="174"/>
        <v/>
      </c>
      <c r="T775" s="26" t="str">
        <f t="shared" si="175"/>
        <v/>
      </c>
      <c r="U775" s="39" t="str">
        <f ca="1">IF($G775="", "", COUNTIF($G$11:$G$1010, "&lt;"&amp;$G775)+1+COUNTIF($G$11:$G775, $G775)-1)</f>
        <v/>
      </c>
      <c r="X775" s="39" t="str">
        <f t="shared" ca="1" si="184"/>
        <v/>
      </c>
      <c r="Z775" s="29" t="str">
        <f>IF($R775="", "", DATE(YEAR(Calendar!$BA$5), MONTH($D775), DAY($D775)))</f>
        <v/>
      </c>
      <c r="AA775" s="36" t="str">
        <f t="shared" si="176"/>
        <v/>
      </c>
      <c r="AC775" s="39" t="str">
        <f>IF($Z775="", "", IF(COUNTIF($Z$11:$Z775, $Z775)&gt;5, "X", COUNTIF($Z$11:$Z775, $Z775)))</f>
        <v/>
      </c>
      <c r="AD775" s="39" t="str">
        <f t="shared" si="177"/>
        <v/>
      </c>
      <c r="AF775" s="29" t="str">
        <f t="shared" si="178"/>
        <v/>
      </c>
      <c r="AJ775" s="39" t="str">
        <f t="shared" si="179"/>
        <v/>
      </c>
    </row>
    <row r="776" spans="1:36" x14ac:dyDescent="0.25">
      <c r="A776" s="20"/>
      <c r="B776" s="251"/>
      <c r="C776" s="252"/>
      <c r="D776" s="253"/>
      <c r="E776" s="254"/>
      <c r="F776" s="20"/>
      <c r="G776" s="32" t="str">
        <f t="shared" ca="1" si="170"/>
        <v/>
      </c>
      <c r="H776" s="18" t="str">
        <f t="shared" si="171"/>
        <v/>
      </c>
      <c r="I776" s="20"/>
      <c r="J776" s="12">
        <v>773</v>
      </c>
      <c r="K776" s="15" t="str">
        <f t="shared" ca="1" si="180"/>
        <v/>
      </c>
      <c r="L776" s="90" t="str">
        <f t="shared" ca="1" si="181"/>
        <v/>
      </c>
      <c r="M776" s="43" t="str">
        <f t="shared" ca="1" si="182"/>
        <v/>
      </c>
      <c r="N776" s="18" t="str">
        <f t="shared" ca="1" si="183"/>
        <v/>
      </c>
      <c r="O776" s="20"/>
      <c r="Q776" s="39" t="str">
        <f t="shared" si="172"/>
        <v/>
      </c>
      <c r="R776" s="29" t="str">
        <f t="shared" si="173"/>
        <v/>
      </c>
      <c r="S776" s="36" t="str">
        <f t="shared" si="174"/>
        <v/>
      </c>
      <c r="T776" s="26" t="str">
        <f t="shared" si="175"/>
        <v/>
      </c>
      <c r="U776" s="39" t="str">
        <f ca="1">IF($G776="", "", COUNTIF($G$11:$G$1010, "&lt;"&amp;$G776)+1+COUNTIF($G$11:$G776, $G776)-1)</f>
        <v/>
      </c>
      <c r="X776" s="39" t="str">
        <f t="shared" ca="1" si="184"/>
        <v/>
      </c>
      <c r="Z776" s="29" t="str">
        <f>IF($R776="", "", DATE(YEAR(Calendar!$BA$5), MONTH($D776), DAY($D776)))</f>
        <v/>
      </c>
      <c r="AA776" s="36" t="str">
        <f t="shared" si="176"/>
        <v/>
      </c>
      <c r="AC776" s="39" t="str">
        <f>IF($Z776="", "", IF(COUNTIF($Z$11:$Z776, $Z776)&gt;5, "X", COUNTIF($Z$11:$Z776, $Z776)))</f>
        <v/>
      </c>
      <c r="AD776" s="39" t="str">
        <f t="shared" si="177"/>
        <v/>
      </c>
      <c r="AF776" s="29" t="str">
        <f t="shared" si="178"/>
        <v/>
      </c>
      <c r="AJ776" s="39" t="str">
        <f t="shared" si="179"/>
        <v/>
      </c>
    </row>
    <row r="777" spans="1:36" x14ac:dyDescent="0.25">
      <c r="A777" s="20"/>
      <c r="B777" s="251"/>
      <c r="C777" s="252"/>
      <c r="D777" s="253"/>
      <c r="E777" s="254"/>
      <c r="F777" s="20"/>
      <c r="G777" s="32" t="str">
        <f t="shared" ca="1" si="170"/>
        <v/>
      </c>
      <c r="H777" s="18" t="str">
        <f t="shared" si="171"/>
        <v/>
      </c>
      <c r="I777" s="20"/>
      <c r="J777" s="12">
        <v>774</v>
      </c>
      <c r="K777" s="15" t="str">
        <f t="shared" ca="1" si="180"/>
        <v/>
      </c>
      <c r="L777" s="90" t="str">
        <f t="shared" ca="1" si="181"/>
        <v/>
      </c>
      <c r="M777" s="43" t="str">
        <f t="shared" ca="1" si="182"/>
        <v/>
      </c>
      <c r="N777" s="18" t="str">
        <f t="shared" ca="1" si="183"/>
        <v/>
      </c>
      <c r="O777" s="20"/>
      <c r="Q777" s="39" t="str">
        <f t="shared" si="172"/>
        <v/>
      </c>
      <c r="R777" s="29" t="str">
        <f t="shared" si="173"/>
        <v/>
      </c>
      <c r="S777" s="36" t="str">
        <f t="shared" si="174"/>
        <v/>
      </c>
      <c r="T777" s="26" t="str">
        <f t="shared" si="175"/>
        <v/>
      </c>
      <c r="U777" s="39" t="str">
        <f ca="1">IF($G777="", "", COUNTIF($G$11:$G$1010, "&lt;"&amp;$G777)+1+COUNTIF($G$11:$G777, $G777)-1)</f>
        <v/>
      </c>
      <c r="X777" s="39" t="str">
        <f t="shared" ca="1" si="184"/>
        <v/>
      </c>
      <c r="Z777" s="29" t="str">
        <f>IF($R777="", "", DATE(YEAR(Calendar!$BA$5), MONTH($D777), DAY($D777)))</f>
        <v/>
      </c>
      <c r="AA777" s="36" t="str">
        <f t="shared" si="176"/>
        <v/>
      </c>
      <c r="AC777" s="39" t="str">
        <f>IF($Z777="", "", IF(COUNTIF($Z$11:$Z777, $Z777)&gt;5, "X", COUNTIF($Z$11:$Z777, $Z777)))</f>
        <v/>
      </c>
      <c r="AD777" s="39" t="str">
        <f t="shared" si="177"/>
        <v/>
      </c>
      <c r="AF777" s="29" t="str">
        <f t="shared" si="178"/>
        <v/>
      </c>
      <c r="AJ777" s="39" t="str">
        <f t="shared" si="179"/>
        <v/>
      </c>
    </row>
    <row r="778" spans="1:36" x14ac:dyDescent="0.25">
      <c r="A778" s="20"/>
      <c r="B778" s="251"/>
      <c r="C778" s="252"/>
      <c r="D778" s="253"/>
      <c r="E778" s="254"/>
      <c r="F778" s="20"/>
      <c r="G778" s="32" t="str">
        <f t="shared" ca="1" si="170"/>
        <v/>
      </c>
      <c r="H778" s="18" t="str">
        <f t="shared" si="171"/>
        <v/>
      </c>
      <c r="I778" s="20"/>
      <c r="J778" s="12">
        <v>775</v>
      </c>
      <c r="K778" s="15" t="str">
        <f t="shared" ca="1" si="180"/>
        <v/>
      </c>
      <c r="L778" s="90" t="str">
        <f t="shared" ca="1" si="181"/>
        <v/>
      </c>
      <c r="M778" s="43" t="str">
        <f t="shared" ca="1" si="182"/>
        <v/>
      </c>
      <c r="N778" s="18" t="str">
        <f t="shared" ca="1" si="183"/>
        <v/>
      </c>
      <c r="O778" s="20"/>
      <c r="Q778" s="39" t="str">
        <f t="shared" si="172"/>
        <v/>
      </c>
      <c r="R778" s="29" t="str">
        <f t="shared" si="173"/>
        <v/>
      </c>
      <c r="S778" s="36" t="str">
        <f t="shared" si="174"/>
        <v/>
      </c>
      <c r="T778" s="26" t="str">
        <f t="shared" si="175"/>
        <v/>
      </c>
      <c r="U778" s="39" t="str">
        <f ca="1">IF($G778="", "", COUNTIF($G$11:$G$1010, "&lt;"&amp;$G778)+1+COUNTIF($G$11:$G778, $G778)-1)</f>
        <v/>
      </c>
      <c r="X778" s="39" t="str">
        <f t="shared" ca="1" si="184"/>
        <v/>
      </c>
      <c r="Z778" s="29" t="str">
        <f>IF($R778="", "", DATE(YEAR(Calendar!$BA$5), MONTH($D778), DAY($D778)))</f>
        <v/>
      </c>
      <c r="AA778" s="36" t="str">
        <f t="shared" si="176"/>
        <v/>
      </c>
      <c r="AC778" s="39" t="str">
        <f>IF($Z778="", "", IF(COUNTIF($Z$11:$Z778, $Z778)&gt;5, "X", COUNTIF($Z$11:$Z778, $Z778)))</f>
        <v/>
      </c>
      <c r="AD778" s="39" t="str">
        <f t="shared" si="177"/>
        <v/>
      </c>
      <c r="AF778" s="29" t="str">
        <f t="shared" si="178"/>
        <v/>
      </c>
      <c r="AJ778" s="39" t="str">
        <f t="shared" si="179"/>
        <v/>
      </c>
    </row>
    <row r="779" spans="1:36" x14ac:dyDescent="0.25">
      <c r="A779" s="20"/>
      <c r="B779" s="251"/>
      <c r="C779" s="252"/>
      <c r="D779" s="253"/>
      <c r="E779" s="254"/>
      <c r="F779" s="20"/>
      <c r="G779" s="32" t="str">
        <f t="shared" ca="1" si="170"/>
        <v/>
      </c>
      <c r="H779" s="18" t="str">
        <f t="shared" si="171"/>
        <v/>
      </c>
      <c r="I779" s="20"/>
      <c r="J779" s="12">
        <v>776</v>
      </c>
      <c r="K779" s="15" t="str">
        <f t="shared" ca="1" si="180"/>
        <v/>
      </c>
      <c r="L779" s="90" t="str">
        <f t="shared" ca="1" si="181"/>
        <v/>
      </c>
      <c r="M779" s="43" t="str">
        <f t="shared" ca="1" si="182"/>
        <v/>
      </c>
      <c r="N779" s="18" t="str">
        <f t="shared" ca="1" si="183"/>
        <v/>
      </c>
      <c r="O779" s="20"/>
      <c r="Q779" s="39" t="str">
        <f t="shared" si="172"/>
        <v/>
      </c>
      <c r="R779" s="29" t="str">
        <f t="shared" si="173"/>
        <v/>
      </c>
      <c r="S779" s="36" t="str">
        <f t="shared" si="174"/>
        <v/>
      </c>
      <c r="T779" s="26" t="str">
        <f t="shared" si="175"/>
        <v/>
      </c>
      <c r="U779" s="39" t="str">
        <f ca="1">IF($G779="", "", COUNTIF($G$11:$G$1010, "&lt;"&amp;$G779)+1+COUNTIF($G$11:$G779, $G779)-1)</f>
        <v/>
      </c>
      <c r="X779" s="39" t="str">
        <f t="shared" ca="1" si="184"/>
        <v/>
      </c>
      <c r="Z779" s="29" t="str">
        <f>IF($R779="", "", DATE(YEAR(Calendar!$BA$5), MONTH($D779), DAY($D779)))</f>
        <v/>
      </c>
      <c r="AA779" s="36" t="str">
        <f t="shared" si="176"/>
        <v/>
      </c>
      <c r="AC779" s="39" t="str">
        <f>IF($Z779="", "", IF(COUNTIF($Z$11:$Z779, $Z779)&gt;5, "X", COUNTIF($Z$11:$Z779, $Z779)))</f>
        <v/>
      </c>
      <c r="AD779" s="39" t="str">
        <f t="shared" si="177"/>
        <v/>
      </c>
      <c r="AF779" s="29" t="str">
        <f t="shared" si="178"/>
        <v/>
      </c>
      <c r="AJ779" s="39" t="str">
        <f t="shared" si="179"/>
        <v/>
      </c>
    </row>
    <row r="780" spans="1:36" x14ac:dyDescent="0.25">
      <c r="A780" s="20"/>
      <c r="B780" s="251"/>
      <c r="C780" s="252"/>
      <c r="D780" s="253"/>
      <c r="E780" s="254"/>
      <c r="F780" s="20"/>
      <c r="G780" s="32" t="str">
        <f t="shared" ref="G780:G843" ca="1" si="185">IF($R$4&gt;$R780, $T780, $R780)</f>
        <v/>
      </c>
      <c r="H780" s="18" t="str">
        <f t="shared" ref="H780:H843" si="186">IF($E780="", "", IFERROR(YEARFRAC(DATE($E780, MONTH($D780), DAY($D780)), $G780), ""))</f>
        <v/>
      </c>
      <c r="I780" s="20"/>
      <c r="J780" s="12">
        <v>777</v>
      </c>
      <c r="K780" s="15" t="str">
        <f t="shared" ca="1" si="180"/>
        <v/>
      </c>
      <c r="L780" s="90" t="str">
        <f t="shared" ca="1" si="181"/>
        <v/>
      </c>
      <c r="M780" s="43" t="str">
        <f t="shared" ca="1" si="182"/>
        <v/>
      </c>
      <c r="N780" s="18" t="str">
        <f t="shared" ca="1" si="183"/>
        <v/>
      </c>
      <c r="O780" s="20"/>
      <c r="Q780" s="39" t="str">
        <f t="shared" ref="Q780:Q843" si="187">IF($B780="", "", IF(COUNTIF($B$11:$B$1010, $B780)&gt;1, "X", ""))</f>
        <v/>
      </c>
      <c r="R780" s="29" t="str">
        <f t="shared" ref="R780:R843" si="188">IF($D780="", "", DATE(YEAR($R$4), MONTH($D780), DAY($D780)))</f>
        <v/>
      </c>
      <c r="S780" s="36" t="str">
        <f t="shared" ref="S780:S843" si="189">IF($E780="", "", IFERROR(YEARFRAC(DATE($E780, MONTH($D780), DAY($D780)), $R780), ""))</f>
        <v/>
      </c>
      <c r="T780" s="26" t="str">
        <f t="shared" ref="T780:T843" si="190">IF($D780="", "", DATE(YEAR($R$4)+1, MONTH($D780), DAY($D780)))</f>
        <v/>
      </c>
      <c r="U780" s="39" t="str">
        <f ca="1">IF($G780="", "", COUNTIF($G$11:$G$1010, "&lt;"&amp;$G780)+1+COUNTIF($G$11:$G780, $G780)-1)</f>
        <v/>
      </c>
      <c r="X780" s="39" t="str">
        <f t="shared" ca="1" si="184"/>
        <v/>
      </c>
      <c r="Z780" s="29" t="str">
        <f>IF($R780="", "", DATE(YEAR(Calendar!$BA$5), MONTH($D780), DAY($D780)))</f>
        <v/>
      </c>
      <c r="AA780" s="36" t="str">
        <f t="shared" ref="AA780:AA843" si="191">IF($E780="", "", IFERROR(YEARFRAC(DATE($E780, MONTH($D780), DAY($D780)), $Z780), ""))</f>
        <v/>
      </c>
      <c r="AC780" s="39" t="str">
        <f>IF($Z780="", "", IF(COUNTIF($Z$11:$Z780, $Z780)&gt;5, "X", COUNTIF($Z$11:$Z780, $Z780)))</f>
        <v/>
      </c>
      <c r="AD780" s="39" t="str">
        <f t="shared" ref="AD780:AD843" si="192">IF($Z780="", "", $Z780+($AC780*0.1))</f>
        <v/>
      </c>
      <c r="AF780" s="29" t="str">
        <f t="shared" ref="AF780:AF843" si="193">IF($AC780="X", $Z780, "")</f>
        <v/>
      </c>
      <c r="AJ780" s="39" t="str">
        <f t="shared" ref="AJ780:AJ843" si="194">IF($C780="", "", IF(COUNTIF($AH$11:$AH$20, $C780)=0, "X", ""))</f>
        <v/>
      </c>
    </row>
    <row r="781" spans="1:36" x14ac:dyDescent="0.25">
      <c r="A781" s="20"/>
      <c r="B781" s="251"/>
      <c r="C781" s="252"/>
      <c r="D781" s="253"/>
      <c r="E781" s="254"/>
      <c r="F781" s="20"/>
      <c r="G781" s="32" t="str">
        <f t="shared" ca="1" si="185"/>
        <v/>
      </c>
      <c r="H781" s="18" t="str">
        <f t="shared" si="186"/>
        <v/>
      </c>
      <c r="I781" s="20"/>
      <c r="J781" s="12">
        <v>778</v>
      </c>
      <c r="K781" s="15" t="str">
        <f t="shared" ca="1" si="180"/>
        <v/>
      </c>
      <c r="L781" s="90" t="str">
        <f t="shared" ca="1" si="181"/>
        <v/>
      </c>
      <c r="M781" s="43" t="str">
        <f t="shared" ca="1" si="182"/>
        <v/>
      </c>
      <c r="N781" s="18" t="str">
        <f t="shared" ca="1" si="183"/>
        <v/>
      </c>
      <c r="O781" s="20"/>
      <c r="Q781" s="39" t="str">
        <f t="shared" si="187"/>
        <v/>
      </c>
      <c r="R781" s="29" t="str">
        <f t="shared" si="188"/>
        <v/>
      </c>
      <c r="S781" s="36" t="str">
        <f t="shared" si="189"/>
        <v/>
      </c>
      <c r="T781" s="26" t="str">
        <f t="shared" si="190"/>
        <v/>
      </c>
      <c r="U781" s="39" t="str">
        <f ca="1">IF($G781="", "", COUNTIF($G$11:$G$1010, "&lt;"&amp;$G781)+1+COUNTIF($G$11:$G781, $G781)-1)</f>
        <v/>
      </c>
      <c r="X781" s="39" t="str">
        <f t="shared" ca="1" si="184"/>
        <v/>
      </c>
      <c r="Z781" s="29" t="str">
        <f>IF($R781="", "", DATE(YEAR(Calendar!$BA$5), MONTH($D781), DAY($D781)))</f>
        <v/>
      </c>
      <c r="AA781" s="36" t="str">
        <f t="shared" si="191"/>
        <v/>
      </c>
      <c r="AC781" s="39" t="str">
        <f>IF($Z781="", "", IF(COUNTIF($Z$11:$Z781, $Z781)&gt;5, "X", COUNTIF($Z$11:$Z781, $Z781)))</f>
        <v/>
      </c>
      <c r="AD781" s="39" t="str">
        <f t="shared" si="192"/>
        <v/>
      </c>
      <c r="AF781" s="29" t="str">
        <f t="shared" si="193"/>
        <v/>
      </c>
      <c r="AJ781" s="39" t="str">
        <f t="shared" si="194"/>
        <v/>
      </c>
    </row>
    <row r="782" spans="1:36" x14ac:dyDescent="0.25">
      <c r="A782" s="20"/>
      <c r="B782" s="251"/>
      <c r="C782" s="252"/>
      <c r="D782" s="253"/>
      <c r="E782" s="254"/>
      <c r="F782" s="20"/>
      <c r="G782" s="32" t="str">
        <f t="shared" ca="1" si="185"/>
        <v/>
      </c>
      <c r="H782" s="18" t="str">
        <f t="shared" si="186"/>
        <v/>
      </c>
      <c r="I782" s="20"/>
      <c r="J782" s="12">
        <v>779</v>
      </c>
      <c r="K782" s="15" t="str">
        <f t="shared" ca="1" si="180"/>
        <v/>
      </c>
      <c r="L782" s="90" t="str">
        <f t="shared" ca="1" si="181"/>
        <v/>
      </c>
      <c r="M782" s="43" t="str">
        <f t="shared" ca="1" si="182"/>
        <v/>
      </c>
      <c r="N782" s="18" t="str">
        <f t="shared" ca="1" si="183"/>
        <v/>
      </c>
      <c r="O782" s="20"/>
      <c r="Q782" s="39" t="str">
        <f t="shared" si="187"/>
        <v/>
      </c>
      <c r="R782" s="29" t="str">
        <f t="shared" si="188"/>
        <v/>
      </c>
      <c r="S782" s="36" t="str">
        <f t="shared" si="189"/>
        <v/>
      </c>
      <c r="T782" s="26" t="str">
        <f t="shared" si="190"/>
        <v/>
      </c>
      <c r="U782" s="39" t="str">
        <f ca="1">IF($G782="", "", COUNTIF($G$11:$G$1010, "&lt;"&amp;$G782)+1+COUNTIF($G$11:$G782, $G782)-1)</f>
        <v/>
      </c>
      <c r="X782" s="39" t="str">
        <f t="shared" ca="1" si="184"/>
        <v/>
      </c>
      <c r="Z782" s="29" t="str">
        <f>IF($R782="", "", DATE(YEAR(Calendar!$BA$5), MONTH($D782), DAY($D782)))</f>
        <v/>
      </c>
      <c r="AA782" s="36" t="str">
        <f t="shared" si="191"/>
        <v/>
      </c>
      <c r="AC782" s="39" t="str">
        <f>IF($Z782="", "", IF(COUNTIF($Z$11:$Z782, $Z782)&gt;5, "X", COUNTIF($Z$11:$Z782, $Z782)))</f>
        <v/>
      </c>
      <c r="AD782" s="39" t="str">
        <f t="shared" si="192"/>
        <v/>
      </c>
      <c r="AF782" s="29" t="str">
        <f t="shared" si="193"/>
        <v/>
      </c>
      <c r="AJ782" s="39" t="str">
        <f t="shared" si="194"/>
        <v/>
      </c>
    </row>
    <row r="783" spans="1:36" x14ac:dyDescent="0.25">
      <c r="A783" s="20"/>
      <c r="B783" s="251"/>
      <c r="C783" s="252"/>
      <c r="D783" s="253"/>
      <c r="E783" s="254"/>
      <c r="F783" s="20"/>
      <c r="G783" s="32" t="str">
        <f t="shared" ca="1" si="185"/>
        <v/>
      </c>
      <c r="H783" s="18" t="str">
        <f t="shared" si="186"/>
        <v/>
      </c>
      <c r="I783" s="20"/>
      <c r="J783" s="12">
        <v>780</v>
      </c>
      <c r="K783" s="15" t="str">
        <f t="shared" ca="1" si="180"/>
        <v/>
      </c>
      <c r="L783" s="90" t="str">
        <f t="shared" ca="1" si="181"/>
        <v/>
      </c>
      <c r="M783" s="43" t="str">
        <f t="shared" ca="1" si="182"/>
        <v/>
      </c>
      <c r="N783" s="18" t="str">
        <f t="shared" ca="1" si="183"/>
        <v/>
      </c>
      <c r="O783" s="20"/>
      <c r="Q783" s="39" t="str">
        <f t="shared" si="187"/>
        <v/>
      </c>
      <c r="R783" s="29" t="str">
        <f t="shared" si="188"/>
        <v/>
      </c>
      <c r="S783" s="36" t="str">
        <f t="shared" si="189"/>
        <v/>
      </c>
      <c r="T783" s="26" t="str">
        <f t="shared" si="190"/>
        <v/>
      </c>
      <c r="U783" s="39" t="str">
        <f ca="1">IF($G783="", "", COUNTIF($G$11:$G$1010, "&lt;"&amp;$G783)+1+COUNTIF($G$11:$G783, $G783)-1)</f>
        <v/>
      </c>
      <c r="X783" s="39" t="str">
        <f t="shared" ca="1" si="184"/>
        <v/>
      </c>
      <c r="Z783" s="29" t="str">
        <f>IF($R783="", "", DATE(YEAR(Calendar!$BA$5), MONTH($D783), DAY($D783)))</f>
        <v/>
      </c>
      <c r="AA783" s="36" t="str">
        <f t="shared" si="191"/>
        <v/>
      </c>
      <c r="AC783" s="39" t="str">
        <f>IF($Z783="", "", IF(COUNTIF($Z$11:$Z783, $Z783)&gt;5, "X", COUNTIF($Z$11:$Z783, $Z783)))</f>
        <v/>
      </c>
      <c r="AD783" s="39" t="str">
        <f t="shared" si="192"/>
        <v/>
      </c>
      <c r="AF783" s="29" t="str">
        <f t="shared" si="193"/>
        <v/>
      </c>
      <c r="AJ783" s="39" t="str">
        <f t="shared" si="194"/>
        <v/>
      </c>
    </row>
    <row r="784" spans="1:36" x14ac:dyDescent="0.25">
      <c r="A784" s="20"/>
      <c r="B784" s="251"/>
      <c r="C784" s="252"/>
      <c r="D784" s="253"/>
      <c r="E784" s="254"/>
      <c r="F784" s="20"/>
      <c r="G784" s="32" t="str">
        <f t="shared" ca="1" si="185"/>
        <v/>
      </c>
      <c r="H784" s="18" t="str">
        <f t="shared" si="186"/>
        <v/>
      </c>
      <c r="I784" s="20"/>
      <c r="J784" s="12">
        <v>781</v>
      </c>
      <c r="K784" s="15" t="str">
        <f t="shared" ca="1" si="180"/>
        <v/>
      </c>
      <c r="L784" s="90" t="str">
        <f t="shared" ca="1" si="181"/>
        <v/>
      </c>
      <c r="M784" s="43" t="str">
        <f t="shared" ca="1" si="182"/>
        <v/>
      </c>
      <c r="N784" s="18" t="str">
        <f t="shared" ca="1" si="183"/>
        <v/>
      </c>
      <c r="O784" s="20"/>
      <c r="Q784" s="39" t="str">
        <f t="shared" si="187"/>
        <v/>
      </c>
      <c r="R784" s="29" t="str">
        <f t="shared" si="188"/>
        <v/>
      </c>
      <c r="S784" s="36" t="str">
        <f t="shared" si="189"/>
        <v/>
      </c>
      <c r="T784" s="26" t="str">
        <f t="shared" si="190"/>
        <v/>
      </c>
      <c r="U784" s="39" t="str">
        <f ca="1">IF($G784="", "", COUNTIF($G$11:$G$1010, "&lt;"&amp;$G784)+1+COUNTIF($G$11:$G784, $G784)-1)</f>
        <v/>
      </c>
      <c r="X784" s="39" t="str">
        <f t="shared" ca="1" si="184"/>
        <v/>
      </c>
      <c r="Z784" s="29" t="str">
        <f>IF($R784="", "", DATE(YEAR(Calendar!$BA$5), MONTH($D784), DAY($D784)))</f>
        <v/>
      </c>
      <c r="AA784" s="36" t="str">
        <f t="shared" si="191"/>
        <v/>
      </c>
      <c r="AC784" s="39" t="str">
        <f>IF($Z784="", "", IF(COUNTIF($Z$11:$Z784, $Z784)&gt;5, "X", COUNTIF($Z$11:$Z784, $Z784)))</f>
        <v/>
      </c>
      <c r="AD784" s="39" t="str">
        <f t="shared" si="192"/>
        <v/>
      </c>
      <c r="AF784" s="29" t="str">
        <f t="shared" si="193"/>
        <v/>
      </c>
      <c r="AJ784" s="39" t="str">
        <f t="shared" si="194"/>
        <v/>
      </c>
    </row>
    <row r="785" spans="1:36" x14ac:dyDescent="0.25">
      <c r="A785" s="20"/>
      <c r="B785" s="251"/>
      <c r="C785" s="252"/>
      <c r="D785" s="253"/>
      <c r="E785" s="254"/>
      <c r="F785" s="20"/>
      <c r="G785" s="32" t="str">
        <f t="shared" ca="1" si="185"/>
        <v/>
      </c>
      <c r="H785" s="18" t="str">
        <f t="shared" si="186"/>
        <v/>
      </c>
      <c r="I785" s="20"/>
      <c r="J785" s="12">
        <v>782</v>
      </c>
      <c r="K785" s="15" t="str">
        <f t="shared" ca="1" si="180"/>
        <v/>
      </c>
      <c r="L785" s="90" t="str">
        <f t="shared" ca="1" si="181"/>
        <v/>
      </c>
      <c r="M785" s="43" t="str">
        <f t="shared" ca="1" si="182"/>
        <v/>
      </c>
      <c r="N785" s="18" t="str">
        <f t="shared" ca="1" si="183"/>
        <v/>
      </c>
      <c r="O785" s="20"/>
      <c r="Q785" s="39" t="str">
        <f t="shared" si="187"/>
        <v/>
      </c>
      <c r="R785" s="29" t="str">
        <f t="shared" si="188"/>
        <v/>
      </c>
      <c r="S785" s="36" t="str">
        <f t="shared" si="189"/>
        <v/>
      </c>
      <c r="T785" s="26" t="str">
        <f t="shared" si="190"/>
        <v/>
      </c>
      <c r="U785" s="39" t="str">
        <f ca="1">IF($G785="", "", COUNTIF($G$11:$G$1010, "&lt;"&amp;$G785)+1+COUNTIF($G$11:$G785, $G785)-1)</f>
        <v/>
      </c>
      <c r="X785" s="39" t="str">
        <f t="shared" ca="1" si="184"/>
        <v/>
      </c>
      <c r="Z785" s="29" t="str">
        <f>IF($R785="", "", DATE(YEAR(Calendar!$BA$5), MONTH($D785), DAY($D785)))</f>
        <v/>
      </c>
      <c r="AA785" s="36" t="str">
        <f t="shared" si="191"/>
        <v/>
      </c>
      <c r="AC785" s="39" t="str">
        <f>IF($Z785="", "", IF(COUNTIF($Z$11:$Z785, $Z785)&gt;5, "X", COUNTIF($Z$11:$Z785, $Z785)))</f>
        <v/>
      </c>
      <c r="AD785" s="39" t="str">
        <f t="shared" si="192"/>
        <v/>
      </c>
      <c r="AF785" s="29" t="str">
        <f t="shared" si="193"/>
        <v/>
      </c>
      <c r="AJ785" s="39" t="str">
        <f t="shared" si="194"/>
        <v/>
      </c>
    </row>
    <row r="786" spans="1:36" x14ac:dyDescent="0.25">
      <c r="A786" s="20"/>
      <c r="B786" s="251"/>
      <c r="C786" s="252"/>
      <c r="D786" s="253"/>
      <c r="E786" s="254"/>
      <c r="F786" s="20"/>
      <c r="G786" s="32" t="str">
        <f t="shared" ca="1" si="185"/>
        <v/>
      </c>
      <c r="H786" s="18" t="str">
        <f t="shared" si="186"/>
        <v/>
      </c>
      <c r="I786" s="20"/>
      <c r="J786" s="12">
        <v>783</v>
      </c>
      <c r="K786" s="15" t="str">
        <f t="shared" ca="1" si="180"/>
        <v/>
      </c>
      <c r="L786" s="90" t="str">
        <f t="shared" ca="1" si="181"/>
        <v/>
      </c>
      <c r="M786" s="43" t="str">
        <f t="shared" ca="1" si="182"/>
        <v/>
      </c>
      <c r="N786" s="18" t="str">
        <f t="shared" ca="1" si="183"/>
        <v/>
      </c>
      <c r="O786" s="20"/>
      <c r="Q786" s="39" t="str">
        <f t="shared" si="187"/>
        <v/>
      </c>
      <c r="R786" s="29" t="str">
        <f t="shared" si="188"/>
        <v/>
      </c>
      <c r="S786" s="36" t="str">
        <f t="shared" si="189"/>
        <v/>
      </c>
      <c r="T786" s="26" t="str">
        <f t="shared" si="190"/>
        <v/>
      </c>
      <c r="U786" s="39" t="str">
        <f ca="1">IF($G786="", "", COUNTIF($G$11:$G$1010, "&lt;"&amp;$G786)+1+COUNTIF($G$11:$G786, $G786)-1)</f>
        <v/>
      </c>
      <c r="X786" s="39" t="str">
        <f t="shared" ca="1" si="184"/>
        <v/>
      </c>
      <c r="Z786" s="29" t="str">
        <f>IF($R786="", "", DATE(YEAR(Calendar!$BA$5), MONTH($D786), DAY($D786)))</f>
        <v/>
      </c>
      <c r="AA786" s="36" t="str">
        <f t="shared" si="191"/>
        <v/>
      </c>
      <c r="AC786" s="39" t="str">
        <f>IF($Z786="", "", IF(COUNTIF($Z$11:$Z786, $Z786)&gt;5, "X", COUNTIF($Z$11:$Z786, $Z786)))</f>
        <v/>
      </c>
      <c r="AD786" s="39" t="str">
        <f t="shared" si="192"/>
        <v/>
      </c>
      <c r="AF786" s="29" t="str">
        <f t="shared" si="193"/>
        <v/>
      </c>
      <c r="AJ786" s="39" t="str">
        <f t="shared" si="194"/>
        <v/>
      </c>
    </row>
    <row r="787" spans="1:36" x14ac:dyDescent="0.25">
      <c r="A787" s="20"/>
      <c r="B787" s="251"/>
      <c r="C787" s="252"/>
      <c r="D787" s="253"/>
      <c r="E787" s="254"/>
      <c r="F787" s="20"/>
      <c r="G787" s="32" t="str">
        <f t="shared" ca="1" si="185"/>
        <v/>
      </c>
      <c r="H787" s="18" t="str">
        <f t="shared" si="186"/>
        <v/>
      </c>
      <c r="I787" s="20"/>
      <c r="J787" s="12">
        <v>784</v>
      </c>
      <c r="K787" s="15" t="str">
        <f t="shared" ca="1" si="180"/>
        <v/>
      </c>
      <c r="L787" s="90" t="str">
        <f t="shared" ca="1" si="181"/>
        <v/>
      </c>
      <c r="M787" s="43" t="str">
        <f t="shared" ca="1" si="182"/>
        <v/>
      </c>
      <c r="N787" s="18" t="str">
        <f t="shared" ca="1" si="183"/>
        <v/>
      </c>
      <c r="O787" s="20"/>
      <c r="Q787" s="39" t="str">
        <f t="shared" si="187"/>
        <v/>
      </c>
      <c r="R787" s="29" t="str">
        <f t="shared" si="188"/>
        <v/>
      </c>
      <c r="S787" s="36" t="str">
        <f t="shared" si="189"/>
        <v/>
      </c>
      <c r="T787" s="26" t="str">
        <f t="shared" si="190"/>
        <v/>
      </c>
      <c r="U787" s="39" t="str">
        <f ca="1">IF($G787="", "", COUNTIF($G$11:$G$1010, "&lt;"&amp;$G787)+1+COUNTIF($G$11:$G787, $G787)-1)</f>
        <v/>
      </c>
      <c r="X787" s="39" t="str">
        <f t="shared" ca="1" si="184"/>
        <v/>
      </c>
      <c r="Z787" s="29" t="str">
        <f>IF($R787="", "", DATE(YEAR(Calendar!$BA$5), MONTH($D787), DAY($D787)))</f>
        <v/>
      </c>
      <c r="AA787" s="36" t="str">
        <f t="shared" si="191"/>
        <v/>
      </c>
      <c r="AC787" s="39" t="str">
        <f>IF($Z787="", "", IF(COUNTIF($Z$11:$Z787, $Z787)&gt;5, "X", COUNTIF($Z$11:$Z787, $Z787)))</f>
        <v/>
      </c>
      <c r="AD787" s="39" t="str">
        <f t="shared" si="192"/>
        <v/>
      </c>
      <c r="AF787" s="29" t="str">
        <f t="shared" si="193"/>
        <v/>
      </c>
      <c r="AJ787" s="39" t="str">
        <f t="shared" si="194"/>
        <v/>
      </c>
    </row>
    <row r="788" spans="1:36" x14ac:dyDescent="0.25">
      <c r="A788" s="20"/>
      <c r="B788" s="251"/>
      <c r="C788" s="252"/>
      <c r="D788" s="253"/>
      <c r="E788" s="254"/>
      <c r="F788" s="20"/>
      <c r="G788" s="32" t="str">
        <f t="shared" ca="1" si="185"/>
        <v/>
      </c>
      <c r="H788" s="18" t="str">
        <f t="shared" si="186"/>
        <v/>
      </c>
      <c r="I788" s="20"/>
      <c r="J788" s="12">
        <v>785</v>
      </c>
      <c r="K788" s="15" t="str">
        <f t="shared" ca="1" si="180"/>
        <v/>
      </c>
      <c r="L788" s="90" t="str">
        <f t="shared" ca="1" si="181"/>
        <v/>
      </c>
      <c r="M788" s="43" t="str">
        <f t="shared" ca="1" si="182"/>
        <v/>
      </c>
      <c r="N788" s="18" t="str">
        <f t="shared" ca="1" si="183"/>
        <v/>
      </c>
      <c r="O788" s="20"/>
      <c r="Q788" s="39" t="str">
        <f t="shared" si="187"/>
        <v/>
      </c>
      <c r="R788" s="29" t="str">
        <f t="shared" si="188"/>
        <v/>
      </c>
      <c r="S788" s="36" t="str">
        <f t="shared" si="189"/>
        <v/>
      </c>
      <c r="T788" s="26" t="str">
        <f t="shared" si="190"/>
        <v/>
      </c>
      <c r="U788" s="39" t="str">
        <f ca="1">IF($G788="", "", COUNTIF($G$11:$G$1010, "&lt;"&amp;$G788)+1+COUNTIF($G$11:$G788, $G788)-1)</f>
        <v/>
      </c>
      <c r="X788" s="39" t="str">
        <f t="shared" ca="1" si="184"/>
        <v/>
      </c>
      <c r="Z788" s="29" t="str">
        <f>IF($R788="", "", DATE(YEAR(Calendar!$BA$5), MONTH($D788), DAY($D788)))</f>
        <v/>
      </c>
      <c r="AA788" s="36" t="str">
        <f t="shared" si="191"/>
        <v/>
      </c>
      <c r="AC788" s="39" t="str">
        <f>IF($Z788="", "", IF(COUNTIF($Z$11:$Z788, $Z788)&gt;5, "X", COUNTIF($Z$11:$Z788, $Z788)))</f>
        <v/>
      </c>
      <c r="AD788" s="39" t="str">
        <f t="shared" si="192"/>
        <v/>
      </c>
      <c r="AF788" s="29" t="str">
        <f t="shared" si="193"/>
        <v/>
      </c>
      <c r="AJ788" s="39" t="str">
        <f t="shared" si="194"/>
        <v/>
      </c>
    </row>
    <row r="789" spans="1:36" x14ac:dyDescent="0.25">
      <c r="A789" s="20"/>
      <c r="B789" s="251"/>
      <c r="C789" s="252"/>
      <c r="D789" s="253"/>
      <c r="E789" s="254"/>
      <c r="F789" s="20"/>
      <c r="G789" s="32" t="str">
        <f t="shared" ca="1" si="185"/>
        <v/>
      </c>
      <c r="H789" s="18" t="str">
        <f t="shared" si="186"/>
        <v/>
      </c>
      <c r="I789" s="20"/>
      <c r="J789" s="12">
        <v>786</v>
      </c>
      <c r="K789" s="15" t="str">
        <f t="shared" ca="1" si="180"/>
        <v/>
      </c>
      <c r="L789" s="90" t="str">
        <f t="shared" ca="1" si="181"/>
        <v/>
      </c>
      <c r="M789" s="43" t="str">
        <f t="shared" ca="1" si="182"/>
        <v/>
      </c>
      <c r="N789" s="18" t="str">
        <f t="shared" ca="1" si="183"/>
        <v/>
      </c>
      <c r="O789" s="20"/>
      <c r="Q789" s="39" t="str">
        <f t="shared" si="187"/>
        <v/>
      </c>
      <c r="R789" s="29" t="str">
        <f t="shared" si="188"/>
        <v/>
      </c>
      <c r="S789" s="36" t="str">
        <f t="shared" si="189"/>
        <v/>
      </c>
      <c r="T789" s="26" t="str">
        <f t="shared" si="190"/>
        <v/>
      </c>
      <c r="U789" s="39" t="str">
        <f ca="1">IF($G789="", "", COUNTIF($G$11:$G$1010, "&lt;"&amp;$G789)+1+COUNTIF($G$11:$G789, $G789)-1)</f>
        <v/>
      </c>
      <c r="X789" s="39" t="str">
        <f t="shared" ca="1" si="184"/>
        <v/>
      </c>
      <c r="Z789" s="29" t="str">
        <f>IF($R789="", "", DATE(YEAR(Calendar!$BA$5), MONTH($D789), DAY($D789)))</f>
        <v/>
      </c>
      <c r="AA789" s="36" t="str">
        <f t="shared" si="191"/>
        <v/>
      </c>
      <c r="AC789" s="39" t="str">
        <f>IF($Z789="", "", IF(COUNTIF($Z$11:$Z789, $Z789)&gt;5, "X", COUNTIF($Z$11:$Z789, $Z789)))</f>
        <v/>
      </c>
      <c r="AD789" s="39" t="str">
        <f t="shared" si="192"/>
        <v/>
      </c>
      <c r="AF789" s="29" t="str">
        <f t="shared" si="193"/>
        <v/>
      </c>
      <c r="AJ789" s="39" t="str">
        <f t="shared" si="194"/>
        <v/>
      </c>
    </row>
    <row r="790" spans="1:36" x14ac:dyDescent="0.25">
      <c r="A790" s="20"/>
      <c r="B790" s="251"/>
      <c r="C790" s="252"/>
      <c r="D790" s="253"/>
      <c r="E790" s="254"/>
      <c r="F790" s="20"/>
      <c r="G790" s="32" t="str">
        <f t="shared" ca="1" si="185"/>
        <v/>
      </c>
      <c r="H790" s="18" t="str">
        <f t="shared" si="186"/>
        <v/>
      </c>
      <c r="I790" s="20"/>
      <c r="J790" s="12">
        <v>787</v>
      </c>
      <c r="K790" s="15" t="str">
        <f t="shared" ca="1" si="180"/>
        <v/>
      </c>
      <c r="L790" s="90" t="str">
        <f t="shared" ca="1" si="181"/>
        <v/>
      </c>
      <c r="M790" s="43" t="str">
        <f t="shared" ca="1" si="182"/>
        <v/>
      </c>
      <c r="N790" s="18" t="str">
        <f t="shared" ca="1" si="183"/>
        <v/>
      </c>
      <c r="O790" s="20"/>
      <c r="Q790" s="39" t="str">
        <f t="shared" si="187"/>
        <v/>
      </c>
      <c r="R790" s="29" t="str">
        <f t="shared" si="188"/>
        <v/>
      </c>
      <c r="S790" s="36" t="str">
        <f t="shared" si="189"/>
        <v/>
      </c>
      <c r="T790" s="26" t="str">
        <f t="shared" si="190"/>
        <v/>
      </c>
      <c r="U790" s="39" t="str">
        <f ca="1">IF($G790="", "", COUNTIF($G$11:$G$1010, "&lt;"&amp;$G790)+1+COUNTIF($G$11:$G790, $G790)-1)</f>
        <v/>
      </c>
      <c r="X790" s="39" t="str">
        <f t="shared" ca="1" si="184"/>
        <v/>
      </c>
      <c r="Z790" s="29" t="str">
        <f>IF($R790="", "", DATE(YEAR(Calendar!$BA$5), MONTH($D790), DAY($D790)))</f>
        <v/>
      </c>
      <c r="AA790" s="36" t="str">
        <f t="shared" si="191"/>
        <v/>
      </c>
      <c r="AC790" s="39" t="str">
        <f>IF($Z790="", "", IF(COUNTIF($Z$11:$Z790, $Z790)&gt;5, "X", COUNTIF($Z$11:$Z790, $Z790)))</f>
        <v/>
      </c>
      <c r="AD790" s="39" t="str">
        <f t="shared" si="192"/>
        <v/>
      </c>
      <c r="AF790" s="29" t="str">
        <f t="shared" si="193"/>
        <v/>
      </c>
      <c r="AJ790" s="39" t="str">
        <f t="shared" si="194"/>
        <v/>
      </c>
    </row>
    <row r="791" spans="1:36" x14ac:dyDescent="0.25">
      <c r="A791" s="20"/>
      <c r="B791" s="251"/>
      <c r="C791" s="252"/>
      <c r="D791" s="253"/>
      <c r="E791" s="254"/>
      <c r="F791" s="20"/>
      <c r="G791" s="32" t="str">
        <f t="shared" ca="1" si="185"/>
        <v/>
      </c>
      <c r="H791" s="18" t="str">
        <f t="shared" si="186"/>
        <v/>
      </c>
      <c r="I791" s="20"/>
      <c r="J791" s="12">
        <v>788</v>
      </c>
      <c r="K791" s="15" t="str">
        <f t="shared" ca="1" si="180"/>
        <v/>
      </c>
      <c r="L791" s="90" t="str">
        <f t="shared" ca="1" si="181"/>
        <v/>
      </c>
      <c r="M791" s="43" t="str">
        <f t="shared" ca="1" si="182"/>
        <v/>
      </c>
      <c r="N791" s="18" t="str">
        <f t="shared" ca="1" si="183"/>
        <v/>
      </c>
      <c r="O791" s="20"/>
      <c r="Q791" s="39" t="str">
        <f t="shared" si="187"/>
        <v/>
      </c>
      <c r="R791" s="29" t="str">
        <f t="shared" si="188"/>
        <v/>
      </c>
      <c r="S791" s="36" t="str">
        <f t="shared" si="189"/>
        <v/>
      </c>
      <c r="T791" s="26" t="str">
        <f t="shared" si="190"/>
        <v/>
      </c>
      <c r="U791" s="39" t="str">
        <f ca="1">IF($G791="", "", COUNTIF($G$11:$G$1010, "&lt;"&amp;$G791)+1+COUNTIF($G$11:$G791, $G791)-1)</f>
        <v/>
      </c>
      <c r="X791" s="39" t="str">
        <f t="shared" ca="1" si="184"/>
        <v/>
      </c>
      <c r="Z791" s="29" t="str">
        <f>IF($R791="", "", DATE(YEAR(Calendar!$BA$5), MONTH($D791), DAY($D791)))</f>
        <v/>
      </c>
      <c r="AA791" s="36" t="str">
        <f t="shared" si="191"/>
        <v/>
      </c>
      <c r="AC791" s="39" t="str">
        <f>IF($Z791="", "", IF(COUNTIF($Z$11:$Z791, $Z791)&gt;5, "X", COUNTIF($Z$11:$Z791, $Z791)))</f>
        <v/>
      </c>
      <c r="AD791" s="39" t="str">
        <f t="shared" si="192"/>
        <v/>
      </c>
      <c r="AF791" s="29" t="str">
        <f t="shared" si="193"/>
        <v/>
      </c>
      <c r="AJ791" s="39" t="str">
        <f t="shared" si="194"/>
        <v/>
      </c>
    </row>
    <row r="792" spans="1:36" x14ac:dyDescent="0.25">
      <c r="A792" s="20"/>
      <c r="B792" s="251"/>
      <c r="C792" s="252"/>
      <c r="D792" s="253"/>
      <c r="E792" s="254"/>
      <c r="F792" s="20"/>
      <c r="G792" s="32" t="str">
        <f t="shared" ca="1" si="185"/>
        <v/>
      </c>
      <c r="H792" s="18" t="str">
        <f t="shared" si="186"/>
        <v/>
      </c>
      <c r="I792" s="20"/>
      <c r="J792" s="12">
        <v>789</v>
      </c>
      <c r="K792" s="15" t="str">
        <f t="shared" ca="1" si="180"/>
        <v/>
      </c>
      <c r="L792" s="90" t="str">
        <f t="shared" ca="1" si="181"/>
        <v/>
      </c>
      <c r="M792" s="43" t="str">
        <f t="shared" ca="1" si="182"/>
        <v/>
      </c>
      <c r="N792" s="18" t="str">
        <f t="shared" ca="1" si="183"/>
        <v/>
      </c>
      <c r="O792" s="20"/>
      <c r="Q792" s="39" t="str">
        <f t="shared" si="187"/>
        <v/>
      </c>
      <c r="R792" s="29" t="str">
        <f t="shared" si="188"/>
        <v/>
      </c>
      <c r="S792" s="36" t="str">
        <f t="shared" si="189"/>
        <v/>
      </c>
      <c r="T792" s="26" t="str">
        <f t="shared" si="190"/>
        <v/>
      </c>
      <c r="U792" s="39" t="str">
        <f ca="1">IF($G792="", "", COUNTIF($G$11:$G$1010, "&lt;"&amp;$G792)+1+COUNTIF($G$11:$G792, $G792)-1)</f>
        <v/>
      </c>
      <c r="X792" s="39" t="str">
        <f t="shared" ca="1" si="184"/>
        <v/>
      </c>
      <c r="Z792" s="29" t="str">
        <f>IF($R792="", "", DATE(YEAR(Calendar!$BA$5), MONTH($D792), DAY($D792)))</f>
        <v/>
      </c>
      <c r="AA792" s="36" t="str">
        <f t="shared" si="191"/>
        <v/>
      </c>
      <c r="AC792" s="39" t="str">
        <f>IF($Z792="", "", IF(COUNTIF($Z$11:$Z792, $Z792)&gt;5, "X", COUNTIF($Z$11:$Z792, $Z792)))</f>
        <v/>
      </c>
      <c r="AD792" s="39" t="str">
        <f t="shared" si="192"/>
        <v/>
      </c>
      <c r="AF792" s="29" t="str">
        <f t="shared" si="193"/>
        <v/>
      </c>
      <c r="AJ792" s="39" t="str">
        <f t="shared" si="194"/>
        <v/>
      </c>
    </row>
    <row r="793" spans="1:36" x14ac:dyDescent="0.25">
      <c r="A793" s="20"/>
      <c r="B793" s="251"/>
      <c r="C793" s="252"/>
      <c r="D793" s="253"/>
      <c r="E793" s="254"/>
      <c r="F793" s="20"/>
      <c r="G793" s="32" t="str">
        <f t="shared" ca="1" si="185"/>
        <v/>
      </c>
      <c r="H793" s="18" t="str">
        <f t="shared" si="186"/>
        <v/>
      </c>
      <c r="I793" s="20"/>
      <c r="J793" s="12">
        <v>790</v>
      </c>
      <c r="K793" s="15" t="str">
        <f t="shared" ca="1" si="180"/>
        <v/>
      </c>
      <c r="L793" s="90" t="str">
        <f t="shared" ca="1" si="181"/>
        <v/>
      </c>
      <c r="M793" s="43" t="str">
        <f t="shared" ca="1" si="182"/>
        <v/>
      </c>
      <c r="N793" s="18" t="str">
        <f t="shared" ca="1" si="183"/>
        <v/>
      </c>
      <c r="O793" s="20"/>
      <c r="Q793" s="39" t="str">
        <f t="shared" si="187"/>
        <v/>
      </c>
      <c r="R793" s="29" t="str">
        <f t="shared" si="188"/>
        <v/>
      </c>
      <c r="S793" s="36" t="str">
        <f t="shared" si="189"/>
        <v/>
      </c>
      <c r="T793" s="26" t="str">
        <f t="shared" si="190"/>
        <v/>
      </c>
      <c r="U793" s="39" t="str">
        <f ca="1">IF($G793="", "", COUNTIF($G$11:$G$1010, "&lt;"&amp;$G793)+1+COUNTIF($G$11:$G793, $G793)-1)</f>
        <v/>
      </c>
      <c r="X793" s="39" t="str">
        <f t="shared" ca="1" si="184"/>
        <v/>
      </c>
      <c r="Z793" s="29" t="str">
        <f>IF($R793="", "", DATE(YEAR(Calendar!$BA$5), MONTH($D793), DAY($D793)))</f>
        <v/>
      </c>
      <c r="AA793" s="36" t="str">
        <f t="shared" si="191"/>
        <v/>
      </c>
      <c r="AC793" s="39" t="str">
        <f>IF($Z793="", "", IF(COUNTIF($Z$11:$Z793, $Z793)&gt;5, "X", COUNTIF($Z$11:$Z793, $Z793)))</f>
        <v/>
      </c>
      <c r="AD793" s="39" t="str">
        <f t="shared" si="192"/>
        <v/>
      </c>
      <c r="AF793" s="29" t="str">
        <f t="shared" si="193"/>
        <v/>
      </c>
      <c r="AJ793" s="39" t="str">
        <f t="shared" si="194"/>
        <v/>
      </c>
    </row>
    <row r="794" spans="1:36" x14ac:dyDescent="0.25">
      <c r="A794" s="20"/>
      <c r="B794" s="251"/>
      <c r="C794" s="252"/>
      <c r="D794" s="253"/>
      <c r="E794" s="254"/>
      <c r="F794" s="20"/>
      <c r="G794" s="32" t="str">
        <f t="shared" ca="1" si="185"/>
        <v/>
      </c>
      <c r="H794" s="18" t="str">
        <f t="shared" si="186"/>
        <v/>
      </c>
      <c r="I794" s="20"/>
      <c r="J794" s="12">
        <v>791</v>
      </c>
      <c r="K794" s="15" t="str">
        <f t="shared" ca="1" si="180"/>
        <v/>
      </c>
      <c r="L794" s="90" t="str">
        <f t="shared" ca="1" si="181"/>
        <v/>
      </c>
      <c r="M794" s="43" t="str">
        <f t="shared" ca="1" si="182"/>
        <v/>
      </c>
      <c r="N794" s="18" t="str">
        <f t="shared" ca="1" si="183"/>
        <v/>
      </c>
      <c r="O794" s="20"/>
      <c r="Q794" s="39" t="str">
        <f t="shared" si="187"/>
        <v/>
      </c>
      <c r="R794" s="29" t="str">
        <f t="shared" si="188"/>
        <v/>
      </c>
      <c r="S794" s="36" t="str">
        <f t="shared" si="189"/>
        <v/>
      </c>
      <c r="T794" s="26" t="str">
        <f t="shared" si="190"/>
        <v/>
      </c>
      <c r="U794" s="39" t="str">
        <f ca="1">IF($G794="", "", COUNTIF($G$11:$G$1010, "&lt;"&amp;$G794)+1+COUNTIF($G$11:$G794, $G794)-1)</f>
        <v/>
      </c>
      <c r="X794" s="39" t="str">
        <f t="shared" ca="1" si="184"/>
        <v/>
      </c>
      <c r="Z794" s="29" t="str">
        <f>IF($R794="", "", DATE(YEAR(Calendar!$BA$5), MONTH($D794), DAY($D794)))</f>
        <v/>
      </c>
      <c r="AA794" s="36" t="str">
        <f t="shared" si="191"/>
        <v/>
      </c>
      <c r="AC794" s="39" t="str">
        <f>IF($Z794="", "", IF(COUNTIF($Z$11:$Z794, $Z794)&gt;5, "X", COUNTIF($Z$11:$Z794, $Z794)))</f>
        <v/>
      </c>
      <c r="AD794" s="39" t="str">
        <f t="shared" si="192"/>
        <v/>
      </c>
      <c r="AF794" s="29" t="str">
        <f t="shared" si="193"/>
        <v/>
      </c>
      <c r="AJ794" s="39" t="str">
        <f t="shared" si="194"/>
        <v/>
      </c>
    </row>
    <row r="795" spans="1:36" x14ac:dyDescent="0.25">
      <c r="A795" s="20"/>
      <c r="B795" s="251"/>
      <c r="C795" s="252"/>
      <c r="D795" s="253"/>
      <c r="E795" s="254"/>
      <c r="F795" s="20"/>
      <c r="G795" s="32" t="str">
        <f t="shared" ca="1" si="185"/>
        <v/>
      </c>
      <c r="H795" s="18" t="str">
        <f t="shared" si="186"/>
        <v/>
      </c>
      <c r="I795" s="20"/>
      <c r="J795" s="12">
        <v>792</v>
      </c>
      <c r="K795" s="15" t="str">
        <f t="shared" ca="1" si="180"/>
        <v/>
      </c>
      <c r="L795" s="90" t="str">
        <f t="shared" ca="1" si="181"/>
        <v/>
      </c>
      <c r="M795" s="43" t="str">
        <f t="shared" ca="1" si="182"/>
        <v/>
      </c>
      <c r="N795" s="18" t="str">
        <f t="shared" ca="1" si="183"/>
        <v/>
      </c>
      <c r="O795" s="20"/>
      <c r="Q795" s="39" t="str">
        <f t="shared" si="187"/>
        <v/>
      </c>
      <c r="R795" s="29" t="str">
        <f t="shared" si="188"/>
        <v/>
      </c>
      <c r="S795" s="36" t="str">
        <f t="shared" si="189"/>
        <v/>
      </c>
      <c r="T795" s="26" t="str">
        <f t="shared" si="190"/>
        <v/>
      </c>
      <c r="U795" s="39" t="str">
        <f ca="1">IF($G795="", "", COUNTIF($G$11:$G$1010, "&lt;"&amp;$G795)+1+COUNTIF($G$11:$G795, $G795)-1)</f>
        <v/>
      </c>
      <c r="X795" s="39" t="str">
        <f t="shared" ca="1" si="184"/>
        <v/>
      </c>
      <c r="Z795" s="29" t="str">
        <f>IF($R795="", "", DATE(YEAR(Calendar!$BA$5), MONTH($D795), DAY($D795)))</f>
        <v/>
      </c>
      <c r="AA795" s="36" t="str">
        <f t="shared" si="191"/>
        <v/>
      </c>
      <c r="AC795" s="39" t="str">
        <f>IF($Z795="", "", IF(COUNTIF($Z$11:$Z795, $Z795)&gt;5, "X", COUNTIF($Z$11:$Z795, $Z795)))</f>
        <v/>
      </c>
      <c r="AD795" s="39" t="str">
        <f t="shared" si="192"/>
        <v/>
      </c>
      <c r="AF795" s="29" t="str">
        <f t="shared" si="193"/>
        <v/>
      </c>
      <c r="AJ795" s="39" t="str">
        <f t="shared" si="194"/>
        <v/>
      </c>
    </row>
    <row r="796" spans="1:36" x14ac:dyDescent="0.25">
      <c r="A796" s="20"/>
      <c r="B796" s="251"/>
      <c r="C796" s="252"/>
      <c r="D796" s="253"/>
      <c r="E796" s="254"/>
      <c r="F796" s="20"/>
      <c r="G796" s="32" t="str">
        <f t="shared" ca="1" si="185"/>
        <v/>
      </c>
      <c r="H796" s="18" t="str">
        <f t="shared" si="186"/>
        <v/>
      </c>
      <c r="I796" s="20"/>
      <c r="J796" s="12">
        <v>793</v>
      </c>
      <c r="K796" s="15" t="str">
        <f t="shared" ca="1" si="180"/>
        <v/>
      </c>
      <c r="L796" s="90" t="str">
        <f t="shared" ca="1" si="181"/>
        <v/>
      </c>
      <c r="M796" s="43" t="str">
        <f t="shared" ca="1" si="182"/>
        <v/>
      </c>
      <c r="N796" s="18" t="str">
        <f t="shared" ca="1" si="183"/>
        <v/>
      </c>
      <c r="O796" s="20"/>
      <c r="Q796" s="39" t="str">
        <f t="shared" si="187"/>
        <v/>
      </c>
      <c r="R796" s="29" t="str">
        <f t="shared" si="188"/>
        <v/>
      </c>
      <c r="S796" s="36" t="str">
        <f t="shared" si="189"/>
        <v/>
      </c>
      <c r="T796" s="26" t="str">
        <f t="shared" si="190"/>
        <v/>
      </c>
      <c r="U796" s="39" t="str">
        <f ca="1">IF($G796="", "", COUNTIF($G$11:$G$1010, "&lt;"&amp;$G796)+1+COUNTIF($G$11:$G796, $G796)-1)</f>
        <v/>
      </c>
      <c r="X796" s="39" t="str">
        <f t="shared" ca="1" si="184"/>
        <v/>
      </c>
      <c r="Z796" s="29" t="str">
        <f>IF($R796="", "", DATE(YEAR(Calendar!$BA$5), MONTH($D796), DAY($D796)))</f>
        <v/>
      </c>
      <c r="AA796" s="36" t="str">
        <f t="shared" si="191"/>
        <v/>
      </c>
      <c r="AC796" s="39" t="str">
        <f>IF($Z796="", "", IF(COUNTIF($Z$11:$Z796, $Z796)&gt;5, "X", COUNTIF($Z$11:$Z796, $Z796)))</f>
        <v/>
      </c>
      <c r="AD796" s="39" t="str">
        <f t="shared" si="192"/>
        <v/>
      </c>
      <c r="AF796" s="29" t="str">
        <f t="shared" si="193"/>
        <v/>
      </c>
      <c r="AJ796" s="39" t="str">
        <f t="shared" si="194"/>
        <v/>
      </c>
    </row>
    <row r="797" spans="1:36" x14ac:dyDescent="0.25">
      <c r="A797" s="20"/>
      <c r="B797" s="251"/>
      <c r="C797" s="252"/>
      <c r="D797" s="253"/>
      <c r="E797" s="254"/>
      <c r="F797" s="20"/>
      <c r="G797" s="32" t="str">
        <f t="shared" ca="1" si="185"/>
        <v/>
      </c>
      <c r="H797" s="18" t="str">
        <f t="shared" si="186"/>
        <v/>
      </c>
      <c r="I797" s="20"/>
      <c r="J797" s="12">
        <v>794</v>
      </c>
      <c r="K797" s="15" t="str">
        <f t="shared" ca="1" si="180"/>
        <v/>
      </c>
      <c r="L797" s="90" t="str">
        <f t="shared" ca="1" si="181"/>
        <v/>
      </c>
      <c r="M797" s="43" t="str">
        <f t="shared" ca="1" si="182"/>
        <v/>
      </c>
      <c r="N797" s="18" t="str">
        <f t="shared" ca="1" si="183"/>
        <v/>
      </c>
      <c r="O797" s="20"/>
      <c r="Q797" s="39" t="str">
        <f t="shared" si="187"/>
        <v/>
      </c>
      <c r="R797" s="29" t="str">
        <f t="shared" si="188"/>
        <v/>
      </c>
      <c r="S797" s="36" t="str">
        <f t="shared" si="189"/>
        <v/>
      </c>
      <c r="T797" s="26" t="str">
        <f t="shared" si="190"/>
        <v/>
      </c>
      <c r="U797" s="39" t="str">
        <f ca="1">IF($G797="", "", COUNTIF($G$11:$G$1010, "&lt;"&amp;$G797)+1+COUNTIF($G$11:$G797, $G797)-1)</f>
        <v/>
      </c>
      <c r="X797" s="39" t="str">
        <f t="shared" ca="1" si="184"/>
        <v/>
      </c>
      <c r="Z797" s="29" t="str">
        <f>IF($R797="", "", DATE(YEAR(Calendar!$BA$5), MONTH($D797), DAY($D797)))</f>
        <v/>
      </c>
      <c r="AA797" s="36" t="str">
        <f t="shared" si="191"/>
        <v/>
      </c>
      <c r="AC797" s="39" t="str">
        <f>IF($Z797="", "", IF(COUNTIF($Z$11:$Z797, $Z797)&gt;5, "X", COUNTIF($Z$11:$Z797, $Z797)))</f>
        <v/>
      </c>
      <c r="AD797" s="39" t="str">
        <f t="shared" si="192"/>
        <v/>
      </c>
      <c r="AF797" s="29" t="str">
        <f t="shared" si="193"/>
        <v/>
      </c>
      <c r="AJ797" s="39" t="str">
        <f t="shared" si="194"/>
        <v/>
      </c>
    </row>
    <row r="798" spans="1:36" x14ac:dyDescent="0.25">
      <c r="A798" s="20"/>
      <c r="B798" s="251"/>
      <c r="C798" s="252"/>
      <c r="D798" s="253"/>
      <c r="E798" s="254"/>
      <c r="F798" s="20"/>
      <c r="G798" s="32" t="str">
        <f t="shared" ca="1" si="185"/>
        <v/>
      </c>
      <c r="H798" s="18" t="str">
        <f t="shared" si="186"/>
        <v/>
      </c>
      <c r="I798" s="20"/>
      <c r="J798" s="12">
        <v>795</v>
      </c>
      <c r="K798" s="15" t="str">
        <f t="shared" ca="1" si="180"/>
        <v/>
      </c>
      <c r="L798" s="90" t="str">
        <f t="shared" ca="1" si="181"/>
        <v/>
      </c>
      <c r="M798" s="43" t="str">
        <f t="shared" ca="1" si="182"/>
        <v/>
      </c>
      <c r="N798" s="18" t="str">
        <f t="shared" ca="1" si="183"/>
        <v/>
      </c>
      <c r="O798" s="20"/>
      <c r="Q798" s="39" t="str">
        <f t="shared" si="187"/>
        <v/>
      </c>
      <c r="R798" s="29" t="str">
        <f t="shared" si="188"/>
        <v/>
      </c>
      <c r="S798" s="36" t="str">
        <f t="shared" si="189"/>
        <v/>
      </c>
      <c r="T798" s="26" t="str">
        <f t="shared" si="190"/>
        <v/>
      </c>
      <c r="U798" s="39" t="str">
        <f ca="1">IF($G798="", "", COUNTIF($G$11:$G$1010, "&lt;"&amp;$G798)+1+COUNTIF($G$11:$G798, $G798)-1)</f>
        <v/>
      </c>
      <c r="X798" s="39" t="str">
        <f t="shared" ca="1" si="184"/>
        <v/>
      </c>
      <c r="Z798" s="29" t="str">
        <f>IF($R798="", "", DATE(YEAR(Calendar!$BA$5), MONTH($D798), DAY($D798)))</f>
        <v/>
      </c>
      <c r="AA798" s="36" t="str">
        <f t="shared" si="191"/>
        <v/>
      </c>
      <c r="AC798" s="39" t="str">
        <f>IF($Z798="", "", IF(COUNTIF($Z$11:$Z798, $Z798)&gt;5, "X", COUNTIF($Z$11:$Z798, $Z798)))</f>
        <v/>
      </c>
      <c r="AD798" s="39" t="str">
        <f t="shared" si="192"/>
        <v/>
      </c>
      <c r="AF798" s="29" t="str">
        <f t="shared" si="193"/>
        <v/>
      </c>
      <c r="AJ798" s="39" t="str">
        <f t="shared" si="194"/>
        <v/>
      </c>
    </row>
    <row r="799" spans="1:36" x14ac:dyDescent="0.25">
      <c r="A799" s="20"/>
      <c r="B799" s="251"/>
      <c r="C799" s="252"/>
      <c r="D799" s="253"/>
      <c r="E799" s="254"/>
      <c r="F799" s="20"/>
      <c r="G799" s="32" t="str">
        <f t="shared" ca="1" si="185"/>
        <v/>
      </c>
      <c r="H799" s="18" t="str">
        <f t="shared" si="186"/>
        <v/>
      </c>
      <c r="I799" s="20"/>
      <c r="J799" s="12">
        <v>796</v>
      </c>
      <c r="K799" s="15" t="str">
        <f t="shared" ca="1" si="180"/>
        <v/>
      </c>
      <c r="L799" s="90" t="str">
        <f t="shared" ca="1" si="181"/>
        <v/>
      </c>
      <c r="M799" s="43" t="str">
        <f t="shared" ca="1" si="182"/>
        <v/>
      </c>
      <c r="N799" s="18" t="str">
        <f t="shared" ca="1" si="183"/>
        <v/>
      </c>
      <c r="O799" s="20"/>
      <c r="Q799" s="39" t="str">
        <f t="shared" si="187"/>
        <v/>
      </c>
      <c r="R799" s="29" t="str">
        <f t="shared" si="188"/>
        <v/>
      </c>
      <c r="S799" s="36" t="str">
        <f t="shared" si="189"/>
        <v/>
      </c>
      <c r="T799" s="26" t="str">
        <f t="shared" si="190"/>
        <v/>
      </c>
      <c r="U799" s="39" t="str">
        <f ca="1">IF($G799="", "", COUNTIF($G$11:$G$1010, "&lt;"&amp;$G799)+1+COUNTIF($G$11:$G799, $G799)-1)</f>
        <v/>
      </c>
      <c r="X799" s="39" t="str">
        <f t="shared" ca="1" si="184"/>
        <v/>
      </c>
      <c r="Z799" s="29" t="str">
        <f>IF($R799="", "", DATE(YEAR(Calendar!$BA$5), MONTH($D799), DAY($D799)))</f>
        <v/>
      </c>
      <c r="AA799" s="36" t="str">
        <f t="shared" si="191"/>
        <v/>
      </c>
      <c r="AC799" s="39" t="str">
        <f>IF($Z799="", "", IF(COUNTIF($Z$11:$Z799, $Z799)&gt;5, "X", COUNTIF($Z$11:$Z799, $Z799)))</f>
        <v/>
      </c>
      <c r="AD799" s="39" t="str">
        <f t="shared" si="192"/>
        <v/>
      </c>
      <c r="AF799" s="29" t="str">
        <f t="shared" si="193"/>
        <v/>
      </c>
      <c r="AJ799" s="39" t="str">
        <f t="shared" si="194"/>
        <v/>
      </c>
    </row>
    <row r="800" spans="1:36" x14ac:dyDescent="0.25">
      <c r="A800" s="20"/>
      <c r="B800" s="251"/>
      <c r="C800" s="252"/>
      <c r="D800" s="253"/>
      <c r="E800" s="254"/>
      <c r="F800" s="20"/>
      <c r="G800" s="32" t="str">
        <f t="shared" ca="1" si="185"/>
        <v/>
      </c>
      <c r="H800" s="18" t="str">
        <f t="shared" si="186"/>
        <v/>
      </c>
      <c r="I800" s="20"/>
      <c r="J800" s="12">
        <v>797</v>
      </c>
      <c r="K800" s="15" t="str">
        <f t="shared" ca="1" si="180"/>
        <v/>
      </c>
      <c r="L800" s="90" t="str">
        <f t="shared" ca="1" si="181"/>
        <v/>
      </c>
      <c r="M800" s="43" t="str">
        <f t="shared" ca="1" si="182"/>
        <v/>
      </c>
      <c r="N800" s="18" t="str">
        <f t="shared" ca="1" si="183"/>
        <v/>
      </c>
      <c r="O800" s="20"/>
      <c r="Q800" s="39" t="str">
        <f t="shared" si="187"/>
        <v/>
      </c>
      <c r="R800" s="29" t="str">
        <f t="shared" si="188"/>
        <v/>
      </c>
      <c r="S800" s="36" t="str">
        <f t="shared" si="189"/>
        <v/>
      </c>
      <c r="T800" s="26" t="str">
        <f t="shared" si="190"/>
        <v/>
      </c>
      <c r="U800" s="39" t="str">
        <f ca="1">IF($G800="", "", COUNTIF($G$11:$G$1010, "&lt;"&amp;$G800)+1+COUNTIF($G$11:$G800, $G800)-1)</f>
        <v/>
      </c>
      <c r="X800" s="39" t="str">
        <f t="shared" ca="1" si="184"/>
        <v/>
      </c>
      <c r="Z800" s="29" t="str">
        <f>IF($R800="", "", DATE(YEAR(Calendar!$BA$5), MONTH($D800), DAY($D800)))</f>
        <v/>
      </c>
      <c r="AA800" s="36" t="str">
        <f t="shared" si="191"/>
        <v/>
      </c>
      <c r="AC800" s="39" t="str">
        <f>IF($Z800="", "", IF(COUNTIF($Z$11:$Z800, $Z800)&gt;5, "X", COUNTIF($Z$11:$Z800, $Z800)))</f>
        <v/>
      </c>
      <c r="AD800" s="39" t="str">
        <f t="shared" si="192"/>
        <v/>
      </c>
      <c r="AF800" s="29" t="str">
        <f t="shared" si="193"/>
        <v/>
      </c>
      <c r="AJ800" s="39" t="str">
        <f t="shared" si="194"/>
        <v/>
      </c>
    </row>
    <row r="801" spans="1:36" x14ac:dyDescent="0.25">
      <c r="A801" s="20"/>
      <c r="B801" s="251"/>
      <c r="C801" s="252"/>
      <c r="D801" s="253"/>
      <c r="E801" s="254"/>
      <c r="F801" s="20"/>
      <c r="G801" s="32" t="str">
        <f t="shared" ca="1" si="185"/>
        <v/>
      </c>
      <c r="H801" s="18" t="str">
        <f t="shared" si="186"/>
        <v/>
      </c>
      <c r="I801" s="20"/>
      <c r="J801" s="12">
        <v>798</v>
      </c>
      <c r="K801" s="15" t="str">
        <f t="shared" ca="1" si="180"/>
        <v/>
      </c>
      <c r="L801" s="90" t="str">
        <f t="shared" ca="1" si="181"/>
        <v/>
      </c>
      <c r="M801" s="43" t="str">
        <f t="shared" ca="1" si="182"/>
        <v/>
      </c>
      <c r="N801" s="18" t="str">
        <f t="shared" ca="1" si="183"/>
        <v/>
      </c>
      <c r="O801" s="20"/>
      <c r="Q801" s="39" t="str">
        <f t="shared" si="187"/>
        <v/>
      </c>
      <c r="R801" s="29" t="str">
        <f t="shared" si="188"/>
        <v/>
      </c>
      <c r="S801" s="36" t="str">
        <f t="shared" si="189"/>
        <v/>
      </c>
      <c r="T801" s="26" t="str">
        <f t="shared" si="190"/>
        <v/>
      </c>
      <c r="U801" s="39" t="str">
        <f ca="1">IF($G801="", "", COUNTIF($G$11:$G$1010, "&lt;"&amp;$G801)+1+COUNTIF($G$11:$G801, $G801)-1)</f>
        <v/>
      </c>
      <c r="X801" s="39" t="str">
        <f t="shared" ca="1" si="184"/>
        <v/>
      </c>
      <c r="Z801" s="29" t="str">
        <f>IF($R801="", "", DATE(YEAR(Calendar!$BA$5), MONTH($D801), DAY($D801)))</f>
        <v/>
      </c>
      <c r="AA801" s="36" t="str">
        <f t="shared" si="191"/>
        <v/>
      </c>
      <c r="AC801" s="39" t="str">
        <f>IF($Z801="", "", IF(COUNTIF($Z$11:$Z801, $Z801)&gt;5, "X", COUNTIF($Z$11:$Z801, $Z801)))</f>
        <v/>
      </c>
      <c r="AD801" s="39" t="str">
        <f t="shared" si="192"/>
        <v/>
      </c>
      <c r="AF801" s="29" t="str">
        <f t="shared" si="193"/>
        <v/>
      </c>
      <c r="AJ801" s="39" t="str">
        <f t="shared" si="194"/>
        <v/>
      </c>
    </row>
    <row r="802" spans="1:36" x14ac:dyDescent="0.25">
      <c r="A802" s="20"/>
      <c r="B802" s="251"/>
      <c r="C802" s="252"/>
      <c r="D802" s="253"/>
      <c r="E802" s="254"/>
      <c r="F802" s="20"/>
      <c r="G802" s="32" t="str">
        <f t="shared" ca="1" si="185"/>
        <v/>
      </c>
      <c r="H802" s="18" t="str">
        <f t="shared" si="186"/>
        <v/>
      </c>
      <c r="I802" s="20"/>
      <c r="J802" s="12">
        <v>799</v>
      </c>
      <c r="K802" s="15" t="str">
        <f t="shared" ca="1" si="180"/>
        <v/>
      </c>
      <c r="L802" s="90" t="str">
        <f t="shared" ca="1" si="181"/>
        <v/>
      </c>
      <c r="M802" s="43" t="str">
        <f t="shared" ca="1" si="182"/>
        <v/>
      </c>
      <c r="N802" s="18" t="str">
        <f t="shared" ca="1" si="183"/>
        <v/>
      </c>
      <c r="O802" s="20"/>
      <c r="Q802" s="39" t="str">
        <f t="shared" si="187"/>
        <v/>
      </c>
      <c r="R802" s="29" t="str">
        <f t="shared" si="188"/>
        <v/>
      </c>
      <c r="S802" s="36" t="str">
        <f t="shared" si="189"/>
        <v/>
      </c>
      <c r="T802" s="26" t="str">
        <f t="shared" si="190"/>
        <v/>
      </c>
      <c r="U802" s="39" t="str">
        <f ca="1">IF($G802="", "", COUNTIF($G$11:$G$1010, "&lt;"&amp;$G802)+1+COUNTIF($G$11:$G802, $G802)-1)</f>
        <v/>
      </c>
      <c r="X802" s="39" t="str">
        <f t="shared" ca="1" si="184"/>
        <v/>
      </c>
      <c r="Z802" s="29" t="str">
        <f>IF($R802="", "", DATE(YEAR(Calendar!$BA$5), MONTH($D802), DAY($D802)))</f>
        <v/>
      </c>
      <c r="AA802" s="36" t="str">
        <f t="shared" si="191"/>
        <v/>
      </c>
      <c r="AC802" s="39" t="str">
        <f>IF($Z802="", "", IF(COUNTIF($Z$11:$Z802, $Z802)&gt;5, "X", COUNTIF($Z$11:$Z802, $Z802)))</f>
        <v/>
      </c>
      <c r="AD802" s="39" t="str">
        <f t="shared" si="192"/>
        <v/>
      </c>
      <c r="AF802" s="29" t="str">
        <f t="shared" si="193"/>
        <v/>
      </c>
      <c r="AJ802" s="39" t="str">
        <f t="shared" si="194"/>
        <v/>
      </c>
    </row>
    <row r="803" spans="1:36" x14ac:dyDescent="0.25">
      <c r="A803" s="20"/>
      <c r="B803" s="251"/>
      <c r="C803" s="252"/>
      <c r="D803" s="253"/>
      <c r="E803" s="254"/>
      <c r="F803" s="20"/>
      <c r="G803" s="32" t="str">
        <f t="shared" ca="1" si="185"/>
        <v/>
      </c>
      <c r="H803" s="18" t="str">
        <f t="shared" si="186"/>
        <v/>
      </c>
      <c r="I803" s="20"/>
      <c r="J803" s="12">
        <v>800</v>
      </c>
      <c r="K803" s="15" t="str">
        <f t="shared" ca="1" si="180"/>
        <v/>
      </c>
      <c r="L803" s="90" t="str">
        <f t="shared" ca="1" si="181"/>
        <v/>
      </c>
      <c r="M803" s="43" t="str">
        <f t="shared" ca="1" si="182"/>
        <v/>
      </c>
      <c r="N803" s="18" t="str">
        <f t="shared" ca="1" si="183"/>
        <v/>
      </c>
      <c r="O803" s="20"/>
      <c r="Q803" s="39" t="str">
        <f t="shared" si="187"/>
        <v/>
      </c>
      <c r="R803" s="29" t="str">
        <f t="shared" si="188"/>
        <v/>
      </c>
      <c r="S803" s="36" t="str">
        <f t="shared" si="189"/>
        <v/>
      </c>
      <c r="T803" s="26" t="str">
        <f t="shared" si="190"/>
        <v/>
      </c>
      <c r="U803" s="39" t="str">
        <f ca="1">IF($G803="", "", COUNTIF($G$11:$G$1010, "&lt;"&amp;$G803)+1+COUNTIF($G$11:$G803, $G803)-1)</f>
        <v/>
      </c>
      <c r="X803" s="39" t="str">
        <f t="shared" ca="1" si="184"/>
        <v/>
      </c>
      <c r="Z803" s="29" t="str">
        <f>IF($R803="", "", DATE(YEAR(Calendar!$BA$5), MONTH($D803), DAY($D803)))</f>
        <v/>
      </c>
      <c r="AA803" s="36" t="str">
        <f t="shared" si="191"/>
        <v/>
      </c>
      <c r="AC803" s="39" t="str">
        <f>IF($Z803="", "", IF(COUNTIF($Z$11:$Z803, $Z803)&gt;5, "X", COUNTIF($Z$11:$Z803, $Z803)))</f>
        <v/>
      </c>
      <c r="AD803" s="39" t="str">
        <f t="shared" si="192"/>
        <v/>
      </c>
      <c r="AF803" s="29" t="str">
        <f t="shared" si="193"/>
        <v/>
      </c>
      <c r="AJ803" s="39" t="str">
        <f t="shared" si="194"/>
        <v/>
      </c>
    </row>
    <row r="804" spans="1:36" x14ac:dyDescent="0.25">
      <c r="A804" s="20"/>
      <c r="B804" s="251"/>
      <c r="C804" s="252"/>
      <c r="D804" s="253"/>
      <c r="E804" s="254"/>
      <c r="F804" s="20"/>
      <c r="G804" s="32" t="str">
        <f t="shared" ca="1" si="185"/>
        <v/>
      </c>
      <c r="H804" s="18" t="str">
        <f t="shared" si="186"/>
        <v/>
      </c>
      <c r="I804" s="20"/>
      <c r="J804" s="12">
        <v>801</v>
      </c>
      <c r="K804" s="15" t="str">
        <f t="shared" ca="1" si="180"/>
        <v/>
      </c>
      <c r="L804" s="90" t="str">
        <f t="shared" ca="1" si="181"/>
        <v/>
      </c>
      <c r="M804" s="43" t="str">
        <f t="shared" ca="1" si="182"/>
        <v/>
      </c>
      <c r="N804" s="18" t="str">
        <f t="shared" ca="1" si="183"/>
        <v/>
      </c>
      <c r="O804" s="20"/>
      <c r="Q804" s="39" t="str">
        <f t="shared" si="187"/>
        <v/>
      </c>
      <c r="R804" s="29" t="str">
        <f t="shared" si="188"/>
        <v/>
      </c>
      <c r="S804" s="36" t="str">
        <f t="shared" si="189"/>
        <v/>
      </c>
      <c r="T804" s="26" t="str">
        <f t="shared" si="190"/>
        <v/>
      </c>
      <c r="U804" s="39" t="str">
        <f ca="1">IF($G804="", "", COUNTIF($G$11:$G$1010, "&lt;"&amp;$G804)+1+COUNTIF($G$11:$G804, $G804)-1)</f>
        <v/>
      </c>
      <c r="X804" s="39" t="str">
        <f t="shared" ca="1" si="184"/>
        <v/>
      </c>
      <c r="Z804" s="29" t="str">
        <f>IF($R804="", "", DATE(YEAR(Calendar!$BA$5), MONTH($D804), DAY($D804)))</f>
        <v/>
      </c>
      <c r="AA804" s="36" t="str">
        <f t="shared" si="191"/>
        <v/>
      </c>
      <c r="AC804" s="39" t="str">
        <f>IF($Z804="", "", IF(COUNTIF($Z$11:$Z804, $Z804)&gt;5, "X", COUNTIF($Z$11:$Z804, $Z804)))</f>
        <v/>
      </c>
      <c r="AD804" s="39" t="str">
        <f t="shared" si="192"/>
        <v/>
      </c>
      <c r="AF804" s="29" t="str">
        <f t="shared" si="193"/>
        <v/>
      </c>
      <c r="AJ804" s="39" t="str">
        <f t="shared" si="194"/>
        <v/>
      </c>
    </row>
    <row r="805" spans="1:36" x14ac:dyDescent="0.25">
      <c r="A805" s="20"/>
      <c r="B805" s="251"/>
      <c r="C805" s="252"/>
      <c r="D805" s="253"/>
      <c r="E805" s="254"/>
      <c r="F805" s="20"/>
      <c r="G805" s="32" t="str">
        <f t="shared" ca="1" si="185"/>
        <v/>
      </c>
      <c r="H805" s="18" t="str">
        <f t="shared" si="186"/>
        <v/>
      </c>
      <c r="I805" s="20"/>
      <c r="J805" s="12">
        <v>802</v>
      </c>
      <c r="K805" s="15" t="str">
        <f t="shared" ca="1" si="180"/>
        <v/>
      </c>
      <c r="L805" s="90" t="str">
        <f t="shared" ca="1" si="181"/>
        <v/>
      </c>
      <c r="M805" s="43" t="str">
        <f t="shared" ca="1" si="182"/>
        <v/>
      </c>
      <c r="N805" s="18" t="str">
        <f t="shared" ca="1" si="183"/>
        <v/>
      </c>
      <c r="O805" s="20"/>
      <c r="Q805" s="39" t="str">
        <f t="shared" si="187"/>
        <v/>
      </c>
      <c r="R805" s="29" t="str">
        <f t="shared" si="188"/>
        <v/>
      </c>
      <c r="S805" s="36" t="str">
        <f t="shared" si="189"/>
        <v/>
      </c>
      <c r="T805" s="26" t="str">
        <f t="shared" si="190"/>
        <v/>
      </c>
      <c r="U805" s="39" t="str">
        <f ca="1">IF($G805="", "", COUNTIF($G$11:$G$1010, "&lt;"&amp;$G805)+1+COUNTIF($G$11:$G805, $G805)-1)</f>
        <v/>
      </c>
      <c r="X805" s="39" t="str">
        <f t="shared" ca="1" si="184"/>
        <v/>
      </c>
      <c r="Z805" s="29" t="str">
        <f>IF($R805="", "", DATE(YEAR(Calendar!$BA$5), MONTH($D805), DAY($D805)))</f>
        <v/>
      </c>
      <c r="AA805" s="36" t="str">
        <f t="shared" si="191"/>
        <v/>
      </c>
      <c r="AC805" s="39" t="str">
        <f>IF($Z805="", "", IF(COUNTIF($Z$11:$Z805, $Z805)&gt;5, "X", COUNTIF($Z$11:$Z805, $Z805)))</f>
        <v/>
      </c>
      <c r="AD805" s="39" t="str">
        <f t="shared" si="192"/>
        <v/>
      </c>
      <c r="AF805" s="29" t="str">
        <f t="shared" si="193"/>
        <v/>
      </c>
      <c r="AJ805" s="39" t="str">
        <f t="shared" si="194"/>
        <v/>
      </c>
    </row>
    <row r="806" spans="1:36" x14ac:dyDescent="0.25">
      <c r="A806" s="20"/>
      <c r="B806" s="251"/>
      <c r="C806" s="252"/>
      <c r="D806" s="253"/>
      <c r="E806" s="254"/>
      <c r="F806" s="20"/>
      <c r="G806" s="32" t="str">
        <f t="shared" ca="1" si="185"/>
        <v/>
      </c>
      <c r="H806" s="18" t="str">
        <f t="shared" si="186"/>
        <v/>
      </c>
      <c r="I806" s="20"/>
      <c r="J806" s="12">
        <v>803</v>
      </c>
      <c r="K806" s="15" t="str">
        <f t="shared" ca="1" si="180"/>
        <v/>
      </c>
      <c r="L806" s="90" t="str">
        <f t="shared" ca="1" si="181"/>
        <v/>
      </c>
      <c r="M806" s="43" t="str">
        <f t="shared" ca="1" si="182"/>
        <v/>
      </c>
      <c r="N806" s="18" t="str">
        <f t="shared" ca="1" si="183"/>
        <v/>
      </c>
      <c r="O806" s="20"/>
      <c r="Q806" s="39" t="str">
        <f t="shared" si="187"/>
        <v/>
      </c>
      <c r="R806" s="29" t="str">
        <f t="shared" si="188"/>
        <v/>
      </c>
      <c r="S806" s="36" t="str">
        <f t="shared" si="189"/>
        <v/>
      </c>
      <c r="T806" s="26" t="str">
        <f t="shared" si="190"/>
        <v/>
      </c>
      <c r="U806" s="39" t="str">
        <f ca="1">IF($G806="", "", COUNTIF($G$11:$G$1010, "&lt;"&amp;$G806)+1+COUNTIF($G$11:$G806, $G806)-1)</f>
        <v/>
      </c>
      <c r="X806" s="39" t="str">
        <f t="shared" ca="1" si="184"/>
        <v/>
      </c>
      <c r="Z806" s="29" t="str">
        <f>IF($R806="", "", DATE(YEAR(Calendar!$BA$5), MONTH($D806), DAY($D806)))</f>
        <v/>
      </c>
      <c r="AA806" s="36" t="str">
        <f t="shared" si="191"/>
        <v/>
      </c>
      <c r="AC806" s="39" t="str">
        <f>IF($Z806="", "", IF(COUNTIF($Z$11:$Z806, $Z806)&gt;5, "X", COUNTIF($Z$11:$Z806, $Z806)))</f>
        <v/>
      </c>
      <c r="AD806" s="39" t="str">
        <f t="shared" si="192"/>
        <v/>
      </c>
      <c r="AF806" s="29" t="str">
        <f t="shared" si="193"/>
        <v/>
      </c>
      <c r="AJ806" s="39" t="str">
        <f t="shared" si="194"/>
        <v/>
      </c>
    </row>
    <row r="807" spans="1:36" x14ac:dyDescent="0.25">
      <c r="A807" s="20"/>
      <c r="B807" s="251"/>
      <c r="C807" s="252"/>
      <c r="D807" s="253"/>
      <c r="E807" s="254"/>
      <c r="F807" s="20"/>
      <c r="G807" s="32" t="str">
        <f t="shared" ca="1" si="185"/>
        <v/>
      </c>
      <c r="H807" s="18" t="str">
        <f t="shared" si="186"/>
        <v/>
      </c>
      <c r="I807" s="20"/>
      <c r="J807" s="12">
        <v>804</v>
      </c>
      <c r="K807" s="15" t="str">
        <f t="shared" ca="1" si="180"/>
        <v/>
      </c>
      <c r="L807" s="90" t="str">
        <f t="shared" ca="1" si="181"/>
        <v/>
      </c>
      <c r="M807" s="43" t="str">
        <f t="shared" ca="1" si="182"/>
        <v/>
      </c>
      <c r="N807" s="18" t="str">
        <f t="shared" ca="1" si="183"/>
        <v/>
      </c>
      <c r="O807" s="20"/>
      <c r="Q807" s="39" t="str">
        <f t="shared" si="187"/>
        <v/>
      </c>
      <c r="R807" s="29" t="str">
        <f t="shared" si="188"/>
        <v/>
      </c>
      <c r="S807" s="36" t="str">
        <f t="shared" si="189"/>
        <v/>
      </c>
      <c r="T807" s="26" t="str">
        <f t="shared" si="190"/>
        <v/>
      </c>
      <c r="U807" s="39" t="str">
        <f ca="1">IF($G807="", "", COUNTIF($G$11:$G$1010, "&lt;"&amp;$G807)+1+COUNTIF($G$11:$G807, $G807)-1)</f>
        <v/>
      </c>
      <c r="X807" s="39" t="str">
        <f t="shared" ca="1" si="184"/>
        <v/>
      </c>
      <c r="Z807" s="29" t="str">
        <f>IF($R807="", "", DATE(YEAR(Calendar!$BA$5), MONTH($D807), DAY($D807)))</f>
        <v/>
      </c>
      <c r="AA807" s="36" t="str">
        <f t="shared" si="191"/>
        <v/>
      </c>
      <c r="AC807" s="39" t="str">
        <f>IF($Z807="", "", IF(COUNTIF($Z$11:$Z807, $Z807)&gt;5, "X", COUNTIF($Z$11:$Z807, $Z807)))</f>
        <v/>
      </c>
      <c r="AD807" s="39" t="str">
        <f t="shared" si="192"/>
        <v/>
      </c>
      <c r="AF807" s="29" t="str">
        <f t="shared" si="193"/>
        <v/>
      </c>
      <c r="AJ807" s="39" t="str">
        <f t="shared" si="194"/>
        <v/>
      </c>
    </row>
    <row r="808" spans="1:36" x14ac:dyDescent="0.25">
      <c r="A808" s="20"/>
      <c r="B808" s="251"/>
      <c r="C808" s="252"/>
      <c r="D808" s="253"/>
      <c r="E808" s="254"/>
      <c r="F808" s="20"/>
      <c r="G808" s="32" t="str">
        <f t="shared" ca="1" si="185"/>
        <v/>
      </c>
      <c r="H808" s="18" t="str">
        <f t="shared" si="186"/>
        <v/>
      </c>
      <c r="I808" s="20"/>
      <c r="J808" s="12">
        <v>805</v>
      </c>
      <c r="K808" s="15" t="str">
        <f t="shared" ca="1" si="180"/>
        <v/>
      </c>
      <c r="L808" s="90" t="str">
        <f t="shared" ca="1" si="181"/>
        <v/>
      </c>
      <c r="M808" s="43" t="str">
        <f t="shared" ca="1" si="182"/>
        <v/>
      </c>
      <c r="N808" s="18" t="str">
        <f t="shared" ca="1" si="183"/>
        <v/>
      </c>
      <c r="O808" s="20"/>
      <c r="Q808" s="39" t="str">
        <f t="shared" si="187"/>
        <v/>
      </c>
      <c r="R808" s="29" t="str">
        <f t="shared" si="188"/>
        <v/>
      </c>
      <c r="S808" s="36" t="str">
        <f t="shared" si="189"/>
        <v/>
      </c>
      <c r="T808" s="26" t="str">
        <f t="shared" si="190"/>
        <v/>
      </c>
      <c r="U808" s="39" t="str">
        <f ca="1">IF($G808="", "", COUNTIF($G$11:$G$1010, "&lt;"&amp;$G808)+1+COUNTIF($G$11:$G808, $G808)-1)</f>
        <v/>
      </c>
      <c r="X808" s="39" t="str">
        <f t="shared" ca="1" si="184"/>
        <v/>
      </c>
      <c r="Z808" s="29" t="str">
        <f>IF($R808="", "", DATE(YEAR(Calendar!$BA$5), MONTH($D808), DAY($D808)))</f>
        <v/>
      </c>
      <c r="AA808" s="36" t="str">
        <f t="shared" si="191"/>
        <v/>
      </c>
      <c r="AC808" s="39" t="str">
        <f>IF($Z808="", "", IF(COUNTIF($Z$11:$Z808, $Z808)&gt;5, "X", COUNTIF($Z$11:$Z808, $Z808)))</f>
        <v/>
      </c>
      <c r="AD808" s="39" t="str">
        <f t="shared" si="192"/>
        <v/>
      </c>
      <c r="AF808" s="29" t="str">
        <f t="shared" si="193"/>
        <v/>
      </c>
      <c r="AJ808" s="39" t="str">
        <f t="shared" si="194"/>
        <v/>
      </c>
    </row>
    <row r="809" spans="1:36" x14ac:dyDescent="0.25">
      <c r="A809" s="20"/>
      <c r="B809" s="251"/>
      <c r="C809" s="252"/>
      <c r="D809" s="253"/>
      <c r="E809" s="254"/>
      <c r="F809" s="20"/>
      <c r="G809" s="32" t="str">
        <f t="shared" ca="1" si="185"/>
        <v/>
      </c>
      <c r="H809" s="18" t="str">
        <f t="shared" si="186"/>
        <v/>
      </c>
      <c r="I809" s="20"/>
      <c r="J809" s="12">
        <v>806</v>
      </c>
      <c r="K809" s="15" t="str">
        <f t="shared" ca="1" si="180"/>
        <v/>
      </c>
      <c r="L809" s="90" t="str">
        <f t="shared" ca="1" si="181"/>
        <v/>
      </c>
      <c r="M809" s="43" t="str">
        <f t="shared" ca="1" si="182"/>
        <v/>
      </c>
      <c r="N809" s="18" t="str">
        <f t="shared" ca="1" si="183"/>
        <v/>
      </c>
      <c r="O809" s="20"/>
      <c r="Q809" s="39" t="str">
        <f t="shared" si="187"/>
        <v/>
      </c>
      <c r="R809" s="29" t="str">
        <f t="shared" si="188"/>
        <v/>
      </c>
      <c r="S809" s="36" t="str">
        <f t="shared" si="189"/>
        <v/>
      </c>
      <c r="T809" s="26" t="str">
        <f t="shared" si="190"/>
        <v/>
      </c>
      <c r="U809" s="39" t="str">
        <f ca="1">IF($G809="", "", COUNTIF($G$11:$G$1010, "&lt;"&amp;$G809)+1+COUNTIF($G$11:$G809, $G809)-1)</f>
        <v/>
      </c>
      <c r="X809" s="39" t="str">
        <f t="shared" ca="1" si="184"/>
        <v/>
      </c>
      <c r="Z809" s="29" t="str">
        <f>IF($R809="", "", DATE(YEAR(Calendar!$BA$5), MONTH($D809), DAY($D809)))</f>
        <v/>
      </c>
      <c r="AA809" s="36" t="str">
        <f t="shared" si="191"/>
        <v/>
      </c>
      <c r="AC809" s="39" t="str">
        <f>IF($Z809="", "", IF(COUNTIF($Z$11:$Z809, $Z809)&gt;5, "X", COUNTIF($Z$11:$Z809, $Z809)))</f>
        <v/>
      </c>
      <c r="AD809" s="39" t="str">
        <f t="shared" si="192"/>
        <v/>
      </c>
      <c r="AF809" s="29" t="str">
        <f t="shared" si="193"/>
        <v/>
      </c>
      <c r="AJ809" s="39" t="str">
        <f t="shared" si="194"/>
        <v/>
      </c>
    </row>
    <row r="810" spans="1:36" x14ac:dyDescent="0.25">
      <c r="A810" s="20"/>
      <c r="B810" s="251"/>
      <c r="C810" s="252"/>
      <c r="D810" s="253"/>
      <c r="E810" s="254"/>
      <c r="F810" s="20"/>
      <c r="G810" s="32" t="str">
        <f t="shared" ca="1" si="185"/>
        <v/>
      </c>
      <c r="H810" s="18" t="str">
        <f t="shared" si="186"/>
        <v/>
      </c>
      <c r="I810" s="20"/>
      <c r="J810" s="12">
        <v>807</v>
      </c>
      <c r="K810" s="15" t="str">
        <f t="shared" ca="1" si="180"/>
        <v/>
      </c>
      <c r="L810" s="90" t="str">
        <f t="shared" ca="1" si="181"/>
        <v/>
      </c>
      <c r="M810" s="43" t="str">
        <f t="shared" ca="1" si="182"/>
        <v/>
      </c>
      <c r="N810" s="18" t="str">
        <f t="shared" ca="1" si="183"/>
        <v/>
      </c>
      <c r="O810" s="20"/>
      <c r="Q810" s="39" t="str">
        <f t="shared" si="187"/>
        <v/>
      </c>
      <c r="R810" s="29" t="str">
        <f t="shared" si="188"/>
        <v/>
      </c>
      <c r="S810" s="36" t="str">
        <f t="shared" si="189"/>
        <v/>
      </c>
      <c r="T810" s="26" t="str">
        <f t="shared" si="190"/>
        <v/>
      </c>
      <c r="U810" s="39" t="str">
        <f ca="1">IF($G810="", "", COUNTIF($G$11:$G$1010, "&lt;"&amp;$G810)+1+COUNTIF($G$11:$G810, $G810)-1)</f>
        <v/>
      </c>
      <c r="X810" s="39" t="str">
        <f t="shared" ca="1" si="184"/>
        <v/>
      </c>
      <c r="Z810" s="29" t="str">
        <f>IF($R810="", "", DATE(YEAR(Calendar!$BA$5), MONTH($D810), DAY($D810)))</f>
        <v/>
      </c>
      <c r="AA810" s="36" t="str">
        <f t="shared" si="191"/>
        <v/>
      </c>
      <c r="AC810" s="39" t="str">
        <f>IF($Z810="", "", IF(COUNTIF($Z$11:$Z810, $Z810)&gt;5, "X", COUNTIF($Z$11:$Z810, $Z810)))</f>
        <v/>
      </c>
      <c r="AD810" s="39" t="str">
        <f t="shared" si="192"/>
        <v/>
      </c>
      <c r="AF810" s="29" t="str">
        <f t="shared" si="193"/>
        <v/>
      </c>
      <c r="AJ810" s="39" t="str">
        <f t="shared" si="194"/>
        <v/>
      </c>
    </row>
    <row r="811" spans="1:36" x14ac:dyDescent="0.25">
      <c r="A811" s="20"/>
      <c r="B811" s="251"/>
      <c r="C811" s="252"/>
      <c r="D811" s="253"/>
      <c r="E811" s="254"/>
      <c r="F811" s="20"/>
      <c r="G811" s="32" t="str">
        <f t="shared" ca="1" si="185"/>
        <v/>
      </c>
      <c r="H811" s="18" t="str">
        <f t="shared" si="186"/>
        <v/>
      </c>
      <c r="I811" s="20"/>
      <c r="J811" s="12">
        <v>808</v>
      </c>
      <c r="K811" s="15" t="str">
        <f t="shared" ca="1" si="180"/>
        <v/>
      </c>
      <c r="L811" s="90" t="str">
        <f t="shared" ca="1" si="181"/>
        <v/>
      </c>
      <c r="M811" s="43" t="str">
        <f t="shared" ca="1" si="182"/>
        <v/>
      </c>
      <c r="N811" s="18" t="str">
        <f t="shared" ca="1" si="183"/>
        <v/>
      </c>
      <c r="O811" s="20"/>
      <c r="Q811" s="39" t="str">
        <f t="shared" si="187"/>
        <v/>
      </c>
      <c r="R811" s="29" t="str">
        <f t="shared" si="188"/>
        <v/>
      </c>
      <c r="S811" s="36" t="str">
        <f t="shared" si="189"/>
        <v/>
      </c>
      <c r="T811" s="26" t="str">
        <f t="shared" si="190"/>
        <v/>
      </c>
      <c r="U811" s="39" t="str">
        <f ca="1">IF($G811="", "", COUNTIF($G$11:$G$1010, "&lt;"&amp;$G811)+1+COUNTIF($G$11:$G811, $G811)-1)</f>
        <v/>
      </c>
      <c r="X811" s="39" t="str">
        <f t="shared" ca="1" si="184"/>
        <v/>
      </c>
      <c r="Z811" s="29" t="str">
        <f>IF($R811="", "", DATE(YEAR(Calendar!$BA$5), MONTH($D811), DAY($D811)))</f>
        <v/>
      </c>
      <c r="AA811" s="36" t="str">
        <f t="shared" si="191"/>
        <v/>
      </c>
      <c r="AC811" s="39" t="str">
        <f>IF($Z811="", "", IF(COUNTIF($Z$11:$Z811, $Z811)&gt;5, "X", COUNTIF($Z$11:$Z811, $Z811)))</f>
        <v/>
      </c>
      <c r="AD811" s="39" t="str">
        <f t="shared" si="192"/>
        <v/>
      </c>
      <c r="AF811" s="29" t="str">
        <f t="shared" si="193"/>
        <v/>
      </c>
      <c r="AJ811" s="39" t="str">
        <f t="shared" si="194"/>
        <v/>
      </c>
    </row>
    <row r="812" spans="1:36" x14ac:dyDescent="0.25">
      <c r="A812" s="20"/>
      <c r="B812" s="251"/>
      <c r="C812" s="252"/>
      <c r="D812" s="253"/>
      <c r="E812" s="254"/>
      <c r="F812" s="20"/>
      <c r="G812" s="32" t="str">
        <f t="shared" ca="1" si="185"/>
        <v/>
      </c>
      <c r="H812" s="18" t="str">
        <f t="shared" si="186"/>
        <v/>
      </c>
      <c r="I812" s="20"/>
      <c r="J812" s="12">
        <v>809</v>
      </c>
      <c r="K812" s="15" t="str">
        <f t="shared" ca="1" si="180"/>
        <v/>
      </c>
      <c r="L812" s="90" t="str">
        <f t="shared" ca="1" si="181"/>
        <v/>
      </c>
      <c r="M812" s="43" t="str">
        <f t="shared" ca="1" si="182"/>
        <v/>
      </c>
      <c r="N812" s="18" t="str">
        <f t="shared" ca="1" si="183"/>
        <v/>
      </c>
      <c r="O812" s="20"/>
      <c r="Q812" s="39" t="str">
        <f t="shared" si="187"/>
        <v/>
      </c>
      <c r="R812" s="29" t="str">
        <f t="shared" si="188"/>
        <v/>
      </c>
      <c r="S812" s="36" t="str">
        <f t="shared" si="189"/>
        <v/>
      </c>
      <c r="T812" s="26" t="str">
        <f t="shared" si="190"/>
        <v/>
      </c>
      <c r="U812" s="39" t="str">
        <f ca="1">IF($G812="", "", COUNTIF($G$11:$G$1010, "&lt;"&amp;$G812)+1+COUNTIF($G$11:$G812, $G812)-1)</f>
        <v/>
      </c>
      <c r="X812" s="39" t="str">
        <f t="shared" ca="1" si="184"/>
        <v/>
      </c>
      <c r="Z812" s="29" t="str">
        <f>IF($R812="", "", DATE(YEAR(Calendar!$BA$5), MONTH($D812), DAY($D812)))</f>
        <v/>
      </c>
      <c r="AA812" s="36" t="str">
        <f t="shared" si="191"/>
        <v/>
      </c>
      <c r="AC812" s="39" t="str">
        <f>IF($Z812="", "", IF(COUNTIF($Z$11:$Z812, $Z812)&gt;5, "X", COUNTIF($Z$11:$Z812, $Z812)))</f>
        <v/>
      </c>
      <c r="AD812" s="39" t="str">
        <f t="shared" si="192"/>
        <v/>
      </c>
      <c r="AF812" s="29" t="str">
        <f t="shared" si="193"/>
        <v/>
      </c>
      <c r="AJ812" s="39" t="str">
        <f t="shared" si="194"/>
        <v/>
      </c>
    </row>
    <row r="813" spans="1:36" x14ac:dyDescent="0.25">
      <c r="A813" s="20"/>
      <c r="B813" s="251"/>
      <c r="C813" s="252"/>
      <c r="D813" s="253"/>
      <c r="E813" s="254"/>
      <c r="F813" s="20"/>
      <c r="G813" s="32" t="str">
        <f t="shared" ca="1" si="185"/>
        <v/>
      </c>
      <c r="H813" s="18" t="str">
        <f t="shared" si="186"/>
        <v/>
      </c>
      <c r="I813" s="20"/>
      <c r="J813" s="12">
        <v>810</v>
      </c>
      <c r="K813" s="15" t="str">
        <f t="shared" ca="1" si="180"/>
        <v/>
      </c>
      <c r="L813" s="90" t="str">
        <f t="shared" ca="1" si="181"/>
        <v/>
      </c>
      <c r="M813" s="43" t="str">
        <f t="shared" ca="1" si="182"/>
        <v/>
      </c>
      <c r="N813" s="18" t="str">
        <f t="shared" ca="1" si="183"/>
        <v/>
      </c>
      <c r="O813" s="20"/>
      <c r="Q813" s="39" t="str">
        <f t="shared" si="187"/>
        <v/>
      </c>
      <c r="R813" s="29" t="str">
        <f t="shared" si="188"/>
        <v/>
      </c>
      <c r="S813" s="36" t="str">
        <f t="shared" si="189"/>
        <v/>
      </c>
      <c r="T813" s="26" t="str">
        <f t="shared" si="190"/>
        <v/>
      </c>
      <c r="U813" s="39" t="str">
        <f ca="1">IF($G813="", "", COUNTIF($G$11:$G$1010, "&lt;"&amp;$G813)+1+COUNTIF($G$11:$G813, $G813)-1)</f>
        <v/>
      </c>
      <c r="X813" s="39" t="str">
        <f t="shared" ca="1" si="184"/>
        <v/>
      </c>
      <c r="Z813" s="29" t="str">
        <f>IF($R813="", "", DATE(YEAR(Calendar!$BA$5), MONTH($D813), DAY($D813)))</f>
        <v/>
      </c>
      <c r="AA813" s="36" t="str">
        <f t="shared" si="191"/>
        <v/>
      </c>
      <c r="AC813" s="39" t="str">
        <f>IF($Z813="", "", IF(COUNTIF($Z$11:$Z813, $Z813)&gt;5, "X", COUNTIF($Z$11:$Z813, $Z813)))</f>
        <v/>
      </c>
      <c r="AD813" s="39" t="str">
        <f t="shared" si="192"/>
        <v/>
      </c>
      <c r="AF813" s="29" t="str">
        <f t="shared" si="193"/>
        <v/>
      </c>
      <c r="AJ813" s="39" t="str">
        <f t="shared" si="194"/>
        <v/>
      </c>
    </row>
    <row r="814" spans="1:36" x14ac:dyDescent="0.25">
      <c r="A814" s="20"/>
      <c r="B814" s="251"/>
      <c r="C814" s="252"/>
      <c r="D814" s="253"/>
      <c r="E814" s="254"/>
      <c r="F814" s="20"/>
      <c r="G814" s="32" t="str">
        <f t="shared" ca="1" si="185"/>
        <v/>
      </c>
      <c r="H814" s="18" t="str">
        <f t="shared" si="186"/>
        <v/>
      </c>
      <c r="I814" s="20"/>
      <c r="J814" s="12">
        <v>811</v>
      </c>
      <c r="K814" s="15" t="str">
        <f t="shared" ca="1" si="180"/>
        <v/>
      </c>
      <c r="L814" s="90" t="str">
        <f t="shared" ca="1" si="181"/>
        <v/>
      </c>
      <c r="M814" s="43" t="str">
        <f t="shared" ca="1" si="182"/>
        <v/>
      </c>
      <c r="N814" s="18" t="str">
        <f t="shared" ca="1" si="183"/>
        <v/>
      </c>
      <c r="O814" s="20"/>
      <c r="Q814" s="39" t="str">
        <f t="shared" si="187"/>
        <v/>
      </c>
      <c r="R814" s="29" t="str">
        <f t="shared" si="188"/>
        <v/>
      </c>
      <c r="S814" s="36" t="str">
        <f t="shared" si="189"/>
        <v/>
      </c>
      <c r="T814" s="26" t="str">
        <f t="shared" si="190"/>
        <v/>
      </c>
      <c r="U814" s="39" t="str">
        <f ca="1">IF($G814="", "", COUNTIF($G$11:$G$1010, "&lt;"&amp;$G814)+1+COUNTIF($G$11:$G814, $G814)-1)</f>
        <v/>
      </c>
      <c r="X814" s="39" t="str">
        <f t="shared" ca="1" si="184"/>
        <v/>
      </c>
      <c r="Z814" s="29" t="str">
        <f>IF($R814="", "", DATE(YEAR(Calendar!$BA$5), MONTH($D814), DAY($D814)))</f>
        <v/>
      </c>
      <c r="AA814" s="36" t="str">
        <f t="shared" si="191"/>
        <v/>
      </c>
      <c r="AC814" s="39" t="str">
        <f>IF($Z814="", "", IF(COUNTIF($Z$11:$Z814, $Z814)&gt;5, "X", COUNTIF($Z$11:$Z814, $Z814)))</f>
        <v/>
      </c>
      <c r="AD814" s="39" t="str">
        <f t="shared" si="192"/>
        <v/>
      </c>
      <c r="AF814" s="29" t="str">
        <f t="shared" si="193"/>
        <v/>
      </c>
      <c r="AJ814" s="39" t="str">
        <f t="shared" si="194"/>
        <v/>
      </c>
    </row>
    <row r="815" spans="1:36" x14ac:dyDescent="0.25">
      <c r="A815" s="20"/>
      <c r="B815" s="251"/>
      <c r="C815" s="252"/>
      <c r="D815" s="253"/>
      <c r="E815" s="254"/>
      <c r="F815" s="20"/>
      <c r="G815" s="32" t="str">
        <f t="shared" ca="1" si="185"/>
        <v/>
      </c>
      <c r="H815" s="18" t="str">
        <f t="shared" si="186"/>
        <v/>
      </c>
      <c r="I815" s="20"/>
      <c r="J815" s="12">
        <v>812</v>
      </c>
      <c r="K815" s="15" t="str">
        <f t="shared" ca="1" si="180"/>
        <v/>
      </c>
      <c r="L815" s="90" t="str">
        <f t="shared" ca="1" si="181"/>
        <v/>
      </c>
      <c r="M815" s="43" t="str">
        <f t="shared" ca="1" si="182"/>
        <v/>
      </c>
      <c r="N815" s="18" t="str">
        <f t="shared" ca="1" si="183"/>
        <v/>
      </c>
      <c r="O815" s="20"/>
      <c r="Q815" s="39" t="str">
        <f t="shared" si="187"/>
        <v/>
      </c>
      <c r="R815" s="29" t="str">
        <f t="shared" si="188"/>
        <v/>
      </c>
      <c r="S815" s="36" t="str">
        <f t="shared" si="189"/>
        <v/>
      </c>
      <c r="T815" s="26" t="str">
        <f t="shared" si="190"/>
        <v/>
      </c>
      <c r="U815" s="39" t="str">
        <f ca="1">IF($G815="", "", COUNTIF($G$11:$G$1010, "&lt;"&amp;$G815)+1+COUNTIF($G$11:$G815, $G815)-1)</f>
        <v/>
      </c>
      <c r="X815" s="39" t="str">
        <f t="shared" ca="1" si="184"/>
        <v/>
      </c>
      <c r="Z815" s="29" t="str">
        <f>IF($R815="", "", DATE(YEAR(Calendar!$BA$5), MONTH($D815), DAY($D815)))</f>
        <v/>
      </c>
      <c r="AA815" s="36" t="str">
        <f t="shared" si="191"/>
        <v/>
      </c>
      <c r="AC815" s="39" t="str">
        <f>IF($Z815="", "", IF(COUNTIF($Z$11:$Z815, $Z815)&gt;5, "X", COUNTIF($Z$11:$Z815, $Z815)))</f>
        <v/>
      </c>
      <c r="AD815" s="39" t="str">
        <f t="shared" si="192"/>
        <v/>
      </c>
      <c r="AF815" s="29" t="str">
        <f t="shared" si="193"/>
        <v/>
      </c>
      <c r="AJ815" s="39" t="str">
        <f t="shared" si="194"/>
        <v/>
      </c>
    </row>
    <row r="816" spans="1:36" x14ac:dyDescent="0.25">
      <c r="A816" s="20"/>
      <c r="B816" s="251"/>
      <c r="C816" s="252"/>
      <c r="D816" s="253"/>
      <c r="E816" s="254"/>
      <c r="F816" s="20"/>
      <c r="G816" s="32" t="str">
        <f t="shared" ca="1" si="185"/>
        <v/>
      </c>
      <c r="H816" s="18" t="str">
        <f t="shared" si="186"/>
        <v/>
      </c>
      <c r="I816" s="20"/>
      <c r="J816" s="12">
        <v>813</v>
      </c>
      <c r="K816" s="15" t="str">
        <f t="shared" ca="1" si="180"/>
        <v/>
      </c>
      <c r="L816" s="90" t="str">
        <f t="shared" ca="1" si="181"/>
        <v/>
      </c>
      <c r="M816" s="43" t="str">
        <f t="shared" ca="1" si="182"/>
        <v/>
      </c>
      <c r="N816" s="18" t="str">
        <f t="shared" ca="1" si="183"/>
        <v/>
      </c>
      <c r="O816" s="20"/>
      <c r="Q816" s="39" t="str">
        <f t="shared" si="187"/>
        <v/>
      </c>
      <c r="R816" s="29" t="str">
        <f t="shared" si="188"/>
        <v/>
      </c>
      <c r="S816" s="36" t="str">
        <f t="shared" si="189"/>
        <v/>
      </c>
      <c r="T816" s="26" t="str">
        <f t="shared" si="190"/>
        <v/>
      </c>
      <c r="U816" s="39" t="str">
        <f ca="1">IF($G816="", "", COUNTIF($G$11:$G$1010, "&lt;"&amp;$G816)+1+COUNTIF($G$11:$G816, $G816)-1)</f>
        <v/>
      </c>
      <c r="X816" s="39" t="str">
        <f t="shared" ca="1" si="184"/>
        <v/>
      </c>
      <c r="Z816" s="29" t="str">
        <f>IF($R816="", "", DATE(YEAR(Calendar!$BA$5), MONTH($D816), DAY($D816)))</f>
        <v/>
      </c>
      <c r="AA816" s="36" t="str">
        <f t="shared" si="191"/>
        <v/>
      </c>
      <c r="AC816" s="39" t="str">
        <f>IF($Z816="", "", IF(COUNTIF($Z$11:$Z816, $Z816)&gt;5, "X", COUNTIF($Z$11:$Z816, $Z816)))</f>
        <v/>
      </c>
      <c r="AD816" s="39" t="str">
        <f t="shared" si="192"/>
        <v/>
      </c>
      <c r="AF816" s="29" t="str">
        <f t="shared" si="193"/>
        <v/>
      </c>
      <c r="AJ816" s="39" t="str">
        <f t="shared" si="194"/>
        <v/>
      </c>
    </row>
    <row r="817" spans="1:36" x14ac:dyDescent="0.25">
      <c r="A817" s="20"/>
      <c r="B817" s="251"/>
      <c r="C817" s="252"/>
      <c r="D817" s="253"/>
      <c r="E817" s="254"/>
      <c r="F817" s="20"/>
      <c r="G817" s="32" t="str">
        <f t="shared" ca="1" si="185"/>
        <v/>
      </c>
      <c r="H817" s="18" t="str">
        <f t="shared" si="186"/>
        <v/>
      </c>
      <c r="I817" s="20"/>
      <c r="J817" s="12">
        <v>814</v>
      </c>
      <c r="K817" s="15" t="str">
        <f t="shared" ca="1" si="180"/>
        <v/>
      </c>
      <c r="L817" s="90" t="str">
        <f t="shared" ca="1" si="181"/>
        <v/>
      </c>
      <c r="M817" s="43" t="str">
        <f t="shared" ca="1" si="182"/>
        <v/>
      </c>
      <c r="N817" s="18" t="str">
        <f t="shared" ca="1" si="183"/>
        <v/>
      </c>
      <c r="O817" s="20"/>
      <c r="Q817" s="39" t="str">
        <f t="shared" si="187"/>
        <v/>
      </c>
      <c r="R817" s="29" t="str">
        <f t="shared" si="188"/>
        <v/>
      </c>
      <c r="S817" s="36" t="str">
        <f t="shared" si="189"/>
        <v/>
      </c>
      <c r="T817" s="26" t="str">
        <f t="shared" si="190"/>
        <v/>
      </c>
      <c r="U817" s="39" t="str">
        <f ca="1">IF($G817="", "", COUNTIF($G$11:$G$1010, "&lt;"&amp;$G817)+1+COUNTIF($G$11:$G817, $G817)-1)</f>
        <v/>
      </c>
      <c r="X817" s="39" t="str">
        <f t="shared" ca="1" si="184"/>
        <v/>
      </c>
      <c r="Z817" s="29" t="str">
        <f>IF($R817="", "", DATE(YEAR(Calendar!$BA$5), MONTH($D817), DAY($D817)))</f>
        <v/>
      </c>
      <c r="AA817" s="36" t="str">
        <f t="shared" si="191"/>
        <v/>
      </c>
      <c r="AC817" s="39" t="str">
        <f>IF($Z817="", "", IF(COUNTIF($Z$11:$Z817, $Z817)&gt;5, "X", COUNTIF($Z$11:$Z817, $Z817)))</f>
        <v/>
      </c>
      <c r="AD817" s="39" t="str">
        <f t="shared" si="192"/>
        <v/>
      </c>
      <c r="AF817" s="29" t="str">
        <f t="shared" si="193"/>
        <v/>
      </c>
      <c r="AJ817" s="39" t="str">
        <f t="shared" si="194"/>
        <v/>
      </c>
    </row>
    <row r="818" spans="1:36" x14ac:dyDescent="0.25">
      <c r="A818" s="20"/>
      <c r="B818" s="251"/>
      <c r="C818" s="252"/>
      <c r="D818" s="253"/>
      <c r="E818" s="254"/>
      <c r="F818" s="20"/>
      <c r="G818" s="32" t="str">
        <f t="shared" ca="1" si="185"/>
        <v/>
      </c>
      <c r="H818" s="18" t="str">
        <f t="shared" si="186"/>
        <v/>
      </c>
      <c r="I818" s="20"/>
      <c r="J818" s="12">
        <v>815</v>
      </c>
      <c r="K818" s="15" t="str">
        <f t="shared" ca="1" si="180"/>
        <v/>
      </c>
      <c r="L818" s="90" t="str">
        <f t="shared" ca="1" si="181"/>
        <v/>
      </c>
      <c r="M818" s="43" t="str">
        <f t="shared" ca="1" si="182"/>
        <v/>
      </c>
      <c r="N818" s="18" t="str">
        <f t="shared" ca="1" si="183"/>
        <v/>
      </c>
      <c r="O818" s="20"/>
      <c r="Q818" s="39" t="str">
        <f t="shared" si="187"/>
        <v/>
      </c>
      <c r="R818" s="29" t="str">
        <f t="shared" si="188"/>
        <v/>
      </c>
      <c r="S818" s="36" t="str">
        <f t="shared" si="189"/>
        <v/>
      </c>
      <c r="T818" s="26" t="str">
        <f t="shared" si="190"/>
        <v/>
      </c>
      <c r="U818" s="39" t="str">
        <f ca="1">IF($G818="", "", COUNTIF($G$11:$G$1010, "&lt;"&amp;$G818)+1+COUNTIF($G$11:$G818, $G818)-1)</f>
        <v/>
      </c>
      <c r="X818" s="39" t="str">
        <f t="shared" ca="1" si="184"/>
        <v/>
      </c>
      <c r="Z818" s="29" t="str">
        <f>IF($R818="", "", DATE(YEAR(Calendar!$BA$5), MONTH($D818), DAY($D818)))</f>
        <v/>
      </c>
      <c r="AA818" s="36" t="str">
        <f t="shared" si="191"/>
        <v/>
      </c>
      <c r="AC818" s="39" t="str">
        <f>IF($Z818="", "", IF(COUNTIF($Z$11:$Z818, $Z818)&gt;5, "X", COUNTIF($Z$11:$Z818, $Z818)))</f>
        <v/>
      </c>
      <c r="AD818" s="39" t="str">
        <f t="shared" si="192"/>
        <v/>
      </c>
      <c r="AF818" s="29" t="str">
        <f t="shared" si="193"/>
        <v/>
      </c>
      <c r="AJ818" s="39" t="str">
        <f t="shared" si="194"/>
        <v/>
      </c>
    </row>
    <row r="819" spans="1:36" x14ac:dyDescent="0.25">
      <c r="A819" s="20"/>
      <c r="B819" s="251"/>
      <c r="C819" s="252"/>
      <c r="D819" s="253"/>
      <c r="E819" s="254"/>
      <c r="F819" s="20"/>
      <c r="G819" s="32" t="str">
        <f t="shared" ca="1" si="185"/>
        <v/>
      </c>
      <c r="H819" s="18" t="str">
        <f t="shared" si="186"/>
        <v/>
      </c>
      <c r="I819" s="20"/>
      <c r="J819" s="12">
        <v>816</v>
      </c>
      <c r="K819" s="15" t="str">
        <f t="shared" ca="1" si="180"/>
        <v/>
      </c>
      <c r="L819" s="90" t="str">
        <f t="shared" ca="1" si="181"/>
        <v/>
      </c>
      <c r="M819" s="43" t="str">
        <f t="shared" ca="1" si="182"/>
        <v/>
      </c>
      <c r="N819" s="18" t="str">
        <f t="shared" ca="1" si="183"/>
        <v/>
      </c>
      <c r="O819" s="20"/>
      <c r="Q819" s="39" t="str">
        <f t="shared" si="187"/>
        <v/>
      </c>
      <c r="R819" s="29" t="str">
        <f t="shared" si="188"/>
        <v/>
      </c>
      <c r="S819" s="36" t="str">
        <f t="shared" si="189"/>
        <v/>
      </c>
      <c r="T819" s="26" t="str">
        <f t="shared" si="190"/>
        <v/>
      </c>
      <c r="U819" s="39" t="str">
        <f ca="1">IF($G819="", "", COUNTIF($G$11:$G$1010, "&lt;"&amp;$G819)+1+COUNTIF($G$11:$G819, $G819)-1)</f>
        <v/>
      </c>
      <c r="X819" s="39" t="str">
        <f t="shared" ca="1" si="184"/>
        <v/>
      </c>
      <c r="Z819" s="29" t="str">
        <f>IF($R819="", "", DATE(YEAR(Calendar!$BA$5), MONTH($D819), DAY($D819)))</f>
        <v/>
      </c>
      <c r="AA819" s="36" t="str">
        <f t="shared" si="191"/>
        <v/>
      </c>
      <c r="AC819" s="39" t="str">
        <f>IF($Z819="", "", IF(COUNTIF($Z$11:$Z819, $Z819)&gt;5, "X", COUNTIF($Z$11:$Z819, $Z819)))</f>
        <v/>
      </c>
      <c r="AD819" s="39" t="str">
        <f t="shared" si="192"/>
        <v/>
      </c>
      <c r="AF819" s="29" t="str">
        <f t="shared" si="193"/>
        <v/>
      </c>
      <c r="AJ819" s="39" t="str">
        <f t="shared" si="194"/>
        <v/>
      </c>
    </row>
    <row r="820" spans="1:36" x14ac:dyDescent="0.25">
      <c r="A820" s="20"/>
      <c r="B820" s="251"/>
      <c r="C820" s="252"/>
      <c r="D820" s="253"/>
      <c r="E820" s="254"/>
      <c r="F820" s="20"/>
      <c r="G820" s="32" t="str">
        <f t="shared" ca="1" si="185"/>
        <v/>
      </c>
      <c r="H820" s="18" t="str">
        <f t="shared" si="186"/>
        <v/>
      </c>
      <c r="I820" s="20"/>
      <c r="J820" s="12">
        <v>817</v>
      </c>
      <c r="K820" s="15" t="str">
        <f t="shared" ca="1" si="180"/>
        <v/>
      </c>
      <c r="L820" s="90" t="str">
        <f t="shared" ca="1" si="181"/>
        <v/>
      </c>
      <c r="M820" s="43" t="str">
        <f t="shared" ca="1" si="182"/>
        <v/>
      </c>
      <c r="N820" s="18" t="str">
        <f t="shared" ca="1" si="183"/>
        <v/>
      </c>
      <c r="O820" s="20"/>
      <c r="Q820" s="39" t="str">
        <f t="shared" si="187"/>
        <v/>
      </c>
      <c r="R820" s="29" t="str">
        <f t="shared" si="188"/>
        <v/>
      </c>
      <c r="S820" s="36" t="str">
        <f t="shared" si="189"/>
        <v/>
      </c>
      <c r="T820" s="26" t="str">
        <f t="shared" si="190"/>
        <v/>
      </c>
      <c r="U820" s="39" t="str">
        <f ca="1">IF($G820="", "", COUNTIF($G$11:$G$1010, "&lt;"&amp;$G820)+1+COUNTIF($G$11:$G820, $G820)-1)</f>
        <v/>
      </c>
      <c r="X820" s="39" t="str">
        <f t="shared" ca="1" si="184"/>
        <v/>
      </c>
      <c r="Z820" s="29" t="str">
        <f>IF($R820="", "", DATE(YEAR(Calendar!$BA$5), MONTH($D820), DAY($D820)))</f>
        <v/>
      </c>
      <c r="AA820" s="36" t="str">
        <f t="shared" si="191"/>
        <v/>
      </c>
      <c r="AC820" s="39" t="str">
        <f>IF($Z820="", "", IF(COUNTIF($Z$11:$Z820, $Z820)&gt;5, "X", COUNTIF($Z$11:$Z820, $Z820)))</f>
        <v/>
      </c>
      <c r="AD820" s="39" t="str">
        <f t="shared" si="192"/>
        <v/>
      </c>
      <c r="AF820" s="29" t="str">
        <f t="shared" si="193"/>
        <v/>
      </c>
      <c r="AJ820" s="39" t="str">
        <f t="shared" si="194"/>
        <v/>
      </c>
    </row>
    <row r="821" spans="1:36" x14ac:dyDescent="0.25">
      <c r="A821" s="20"/>
      <c r="B821" s="251"/>
      <c r="C821" s="252"/>
      <c r="D821" s="253"/>
      <c r="E821" s="254"/>
      <c r="F821" s="20"/>
      <c r="G821" s="32" t="str">
        <f t="shared" ca="1" si="185"/>
        <v/>
      </c>
      <c r="H821" s="18" t="str">
        <f t="shared" si="186"/>
        <v/>
      </c>
      <c r="I821" s="20"/>
      <c r="J821" s="12">
        <v>818</v>
      </c>
      <c r="K821" s="15" t="str">
        <f t="shared" ca="1" si="180"/>
        <v/>
      </c>
      <c r="L821" s="90" t="str">
        <f t="shared" ca="1" si="181"/>
        <v/>
      </c>
      <c r="M821" s="43" t="str">
        <f t="shared" ca="1" si="182"/>
        <v/>
      </c>
      <c r="N821" s="18" t="str">
        <f t="shared" ca="1" si="183"/>
        <v/>
      </c>
      <c r="O821" s="20"/>
      <c r="Q821" s="39" t="str">
        <f t="shared" si="187"/>
        <v/>
      </c>
      <c r="R821" s="29" t="str">
        <f t="shared" si="188"/>
        <v/>
      </c>
      <c r="S821" s="36" t="str">
        <f t="shared" si="189"/>
        <v/>
      </c>
      <c r="T821" s="26" t="str">
        <f t="shared" si="190"/>
        <v/>
      </c>
      <c r="U821" s="39" t="str">
        <f ca="1">IF($G821="", "", COUNTIF($G$11:$G$1010, "&lt;"&amp;$G821)+1+COUNTIF($G$11:$G821, $G821)-1)</f>
        <v/>
      </c>
      <c r="X821" s="39" t="str">
        <f t="shared" ca="1" si="184"/>
        <v/>
      </c>
      <c r="Z821" s="29" t="str">
        <f>IF($R821="", "", DATE(YEAR(Calendar!$BA$5), MONTH($D821), DAY($D821)))</f>
        <v/>
      </c>
      <c r="AA821" s="36" t="str">
        <f t="shared" si="191"/>
        <v/>
      </c>
      <c r="AC821" s="39" t="str">
        <f>IF($Z821="", "", IF(COUNTIF($Z$11:$Z821, $Z821)&gt;5, "X", COUNTIF($Z$11:$Z821, $Z821)))</f>
        <v/>
      </c>
      <c r="AD821" s="39" t="str">
        <f t="shared" si="192"/>
        <v/>
      </c>
      <c r="AF821" s="29" t="str">
        <f t="shared" si="193"/>
        <v/>
      </c>
      <c r="AJ821" s="39" t="str">
        <f t="shared" si="194"/>
        <v/>
      </c>
    </row>
    <row r="822" spans="1:36" x14ac:dyDescent="0.25">
      <c r="A822" s="20"/>
      <c r="B822" s="251"/>
      <c r="C822" s="252"/>
      <c r="D822" s="253"/>
      <c r="E822" s="254"/>
      <c r="F822" s="20"/>
      <c r="G822" s="32" t="str">
        <f t="shared" ca="1" si="185"/>
        <v/>
      </c>
      <c r="H822" s="18" t="str">
        <f t="shared" si="186"/>
        <v/>
      </c>
      <c r="I822" s="20"/>
      <c r="J822" s="12">
        <v>819</v>
      </c>
      <c r="K822" s="15" t="str">
        <f t="shared" ca="1" si="180"/>
        <v/>
      </c>
      <c r="L822" s="90" t="str">
        <f t="shared" ca="1" si="181"/>
        <v/>
      </c>
      <c r="M822" s="43" t="str">
        <f t="shared" ca="1" si="182"/>
        <v/>
      </c>
      <c r="N822" s="18" t="str">
        <f t="shared" ca="1" si="183"/>
        <v/>
      </c>
      <c r="O822" s="20"/>
      <c r="Q822" s="39" t="str">
        <f t="shared" si="187"/>
        <v/>
      </c>
      <c r="R822" s="29" t="str">
        <f t="shared" si="188"/>
        <v/>
      </c>
      <c r="S822" s="36" t="str">
        <f t="shared" si="189"/>
        <v/>
      </c>
      <c r="T822" s="26" t="str">
        <f t="shared" si="190"/>
        <v/>
      </c>
      <c r="U822" s="39" t="str">
        <f ca="1">IF($G822="", "", COUNTIF($G$11:$G$1010, "&lt;"&amp;$G822)+1+COUNTIF($G$11:$G822, $G822)-1)</f>
        <v/>
      </c>
      <c r="X822" s="39" t="str">
        <f t="shared" ca="1" si="184"/>
        <v/>
      </c>
      <c r="Z822" s="29" t="str">
        <f>IF($R822="", "", DATE(YEAR(Calendar!$BA$5), MONTH($D822), DAY($D822)))</f>
        <v/>
      </c>
      <c r="AA822" s="36" t="str">
        <f t="shared" si="191"/>
        <v/>
      </c>
      <c r="AC822" s="39" t="str">
        <f>IF($Z822="", "", IF(COUNTIF($Z$11:$Z822, $Z822)&gt;5, "X", COUNTIF($Z$11:$Z822, $Z822)))</f>
        <v/>
      </c>
      <c r="AD822" s="39" t="str">
        <f t="shared" si="192"/>
        <v/>
      </c>
      <c r="AF822" s="29" t="str">
        <f t="shared" si="193"/>
        <v/>
      </c>
      <c r="AJ822" s="39" t="str">
        <f t="shared" si="194"/>
        <v/>
      </c>
    </row>
    <row r="823" spans="1:36" x14ac:dyDescent="0.25">
      <c r="A823" s="20"/>
      <c r="B823" s="251"/>
      <c r="C823" s="252"/>
      <c r="D823" s="253"/>
      <c r="E823" s="254"/>
      <c r="F823" s="20"/>
      <c r="G823" s="32" t="str">
        <f t="shared" ca="1" si="185"/>
        <v/>
      </c>
      <c r="H823" s="18" t="str">
        <f t="shared" si="186"/>
        <v/>
      </c>
      <c r="I823" s="20"/>
      <c r="J823" s="12">
        <v>820</v>
      </c>
      <c r="K823" s="15" t="str">
        <f t="shared" ca="1" si="180"/>
        <v/>
      </c>
      <c r="L823" s="90" t="str">
        <f t="shared" ca="1" si="181"/>
        <v/>
      </c>
      <c r="M823" s="43" t="str">
        <f t="shared" ca="1" si="182"/>
        <v/>
      </c>
      <c r="N823" s="18" t="str">
        <f t="shared" ca="1" si="183"/>
        <v/>
      </c>
      <c r="O823" s="20"/>
      <c r="Q823" s="39" t="str">
        <f t="shared" si="187"/>
        <v/>
      </c>
      <c r="R823" s="29" t="str">
        <f t="shared" si="188"/>
        <v/>
      </c>
      <c r="S823" s="36" t="str">
        <f t="shared" si="189"/>
        <v/>
      </c>
      <c r="T823" s="26" t="str">
        <f t="shared" si="190"/>
        <v/>
      </c>
      <c r="U823" s="39" t="str">
        <f ca="1">IF($G823="", "", COUNTIF($G$11:$G$1010, "&lt;"&amp;$G823)+1+COUNTIF($G$11:$G823, $G823)-1)</f>
        <v/>
      </c>
      <c r="X823" s="39" t="str">
        <f t="shared" ca="1" si="184"/>
        <v/>
      </c>
      <c r="Z823" s="29" t="str">
        <f>IF($R823="", "", DATE(YEAR(Calendar!$BA$5), MONTH($D823), DAY($D823)))</f>
        <v/>
      </c>
      <c r="AA823" s="36" t="str">
        <f t="shared" si="191"/>
        <v/>
      </c>
      <c r="AC823" s="39" t="str">
        <f>IF($Z823="", "", IF(COUNTIF($Z$11:$Z823, $Z823)&gt;5, "X", COUNTIF($Z$11:$Z823, $Z823)))</f>
        <v/>
      </c>
      <c r="AD823" s="39" t="str">
        <f t="shared" si="192"/>
        <v/>
      </c>
      <c r="AF823" s="29" t="str">
        <f t="shared" si="193"/>
        <v/>
      </c>
      <c r="AJ823" s="39" t="str">
        <f t="shared" si="194"/>
        <v/>
      </c>
    </row>
    <row r="824" spans="1:36" x14ac:dyDescent="0.25">
      <c r="A824" s="20"/>
      <c r="B824" s="251"/>
      <c r="C824" s="252"/>
      <c r="D824" s="253"/>
      <c r="E824" s="254"/>
      <c r="F824" s="20"/>
      <c r="G824" s="32" t="str">
        <f t="shared" ca="1" si="185"/>
        <v/>
      </c>
      <c r="H824" s="18" t="str">
        <f t="shared" si="186"/>
        <v/>
      </c>
      <c r="I824" s="20"/>
      <c r="J824" s="12">
        <v>821</v>
      </c>
      <c r="K824" s="15" t="str">
        <f t="shared" ca="1" si="180"/>
        <v/>
      </c>
      <c r="L824" s="90" t="str">
        <f t="shared" ca="1" si="181"/>
        <v/>
      </c>
      <c r="M824" s="43" t="str">
        <f t="shared" ca="1" si="182"/>
        <v/>
      </c>
      <c r="N824" s="18" t="str">
        <f t="shared" ca="1" si="183"/>
        <v/>
      </c>
      <c r="O824" s="20"/>
      <c r="Q824" s="39" t="str">
        <f t="shared" si="187"/>
        <v/>
      </c>
      <c r="R824" s="29" t="str">
        <f t="shared" si="188"/>
        <v/>
      </c>
      <c r="S824" s="36" t="str">
        <f t="shared" si="189"/>
        <v/>
      </c>
      <c r="T824" s="26" t="str">
        <f t="shared" si="190"/>
        <v/>
      </c>
      <c r="U824" s="39" t="str">
        <f ca="1">IF($G824="", "", COUNTIF($G$11:$G$1010, "&lt;"&amp;$G824)+1+COUNTIF($G$11:$G824, $G824)-1)</f>
        <v/>
      </c>
      <c r="X824" s="39" t="str">
        <f t="shared" ca="1" si="184"/>
        <v/>
      </c>
      <c r="Z824" s="29" t="str">
        <f>IF($R824="", "", DATE(YEAR(Calendar!$BA$5), MONTH($D824), DAY($D824)))</f>
        <v/>
      </c>
      <c r="AA824" s="36" t="str">
        <f t="shared" si="191"/>
        <v/>
      </c>
      <c r="AC824" s="39" t="str">
        <f>IF($Z824="", "", IF(COUNTIF($Z$11:$Z824, $Z824)&gt;5, "X", COUNTIF($Z$11:$Z824, $Z824)))</f>
        <v/>
      </c>
      <c r="AD824" s="39" t="str">
        <f t="shared" si="192"/>
        <v/>
      </c>
      <c r="AF824" s="29" t="str">
        <f t="shared" si="193"/>
        <v/>
      </c>
      <c r="AJ824" s="39" t="str">
        <f t="shared" si="194"/>
        <v/>
      </c>
    </row>
    <row r="825" spans="1:36" x14ac:dyDescent="0.25">
      <c r="A825" s="20"/>
      <c r="B825" s="251"/>
      <c r="C825" s="252"/>
      <c r="D825" s="253"/>
      <c r="E825" s="254"/>
      <c r="F825" s="20"/>
      <c r="G825" s="32" t="str">
        <f t="shared" ca="1" si="185"/>
        <v/>
      </c>
      <c r="H825" s="18" t="str">
        <f t="shared" si="186"/>
        <v/>
      </c>
      <c r="I825" s="20"/>
      <c r="J825" s="12">
        <v>822</v>
      </c>
      <c r="K825" s="15" t="str">
        <f t="shared" ca="1" si="180"/>
        <v/>
      </c>
      <c r="L825" s="90" t="str">
        <f t="shared" ca="1" si="181"/>
        <v/>
      </c>
      <c r="M825" s="43" t="str">
        <f t="shared" ca="1" si="182"/>
        <v/>
      </c>
      <c r="N825" s="18" t="str">
        <f t="shared" ca="1" si="183"/>
        <v/>
      </c>
      <c r="O825" s="20"/>
      <c r="Q825" s="39" t="str">
        <f t="shared" si="187"/>
        <v/>
      </c>
      <c r="R825" s="29" t="str">
        <f t="shared" si="188"/>
        <v/>
      </c>
      <c r="S825" s="36" t="str">
        <f t="shared" si="189"/>
        <v/>
      </c>
      <c r="T825" s="26" t="str">
        <f t="shared" si="190"/>
        <v/>
      </c>
      <c r="U825" s="39" t="str">
        <f ca="1">IF($G825="", "", COUNTIF($G$11:$G$1010, "&lt;"&amp;$G825)+1+COUNTIF($G$11:$G825, $G825)-1)</f>
        <v/>
      </c>
      <c r="X825" s="39" t="str">
        <f t="shared" ca="1" si="184"/>
        <v/>
      </c>
      <c r="Z825" s="29" t="str">
        <f>IF($R825="", "", DATE(YEAR(Calendar!$BA$5), MONTH($D825), DAY($D825)))</f>
        <v/>
      </c>
      <c r="AA825" s="36" t="str">
        <f t="shared" si="191"/>
        <v/>
      </c>
      <c r="AC825" s="39" t="str">
        <f>IF($Z825="", "", IF(COUNTIF($Z$11:$Z825, $Z825)&gt;5, "X", COUNTIF($Z$11:$Z825, $Z825)))</f>
        <v/>
      </c>
      <c r="AD825" s="39" t="str">
        <f t="shared" si="192"/>
        <v/>
      </c>
      <c r="AF825" s="29" t="str">
        <f t="shared" si="193"/>
        <v/>
      </c>
      <c r="AJ825" s="39" t="str">
        <f t="shared" si="194"/>
        <v/>
      </c>
    </row>
    <row r="826" spans="1:36" x14ac:dyDescent="0.25">
      <c r="A826" s="20"/>
      <c r="B826" s="251"/>
      <c r="C826" s="252"/>
      <c r="D826" s="253"/>
      <c r="E826" s="254"/>
      <c r="F826" s="20"/>
      <c r="G826" s="32" t="str">
        <f t="shared" ca="1" si="185"/>
        <v/>
      </c>
      <c r="H826" s="18" t="str">
        <f t="shared" si="186"/>
        <v/>
      </c>
      <c r="I826" s="20"/>
      <c r="J826" s="12">
        <v>823</v>
      </c>
      <c r="K826" s="15" t="str">
        <f t="shared" ca="1" si="180"/>
        <v/>
      </c>
      <c r="L826" s="90" t="str">
        <f t="shared" ca="1" si="181"/>
        <v/>
      </c>
      <c r="M826" s="43" t="str">
        <f t="shared" ca="1" si="182"/>
        <v/>
      </c>
      <c r="N826" s="18" t="str">
        <f t="shared" ca="1" si="183"/>
        <v/>
      </c>
      <c r="O826" s="20"/>
      <c r="Q826" s="39" t="str">
        <f t="shared" si="187"/>
        <v/>
      </c>
      <c r="R826" s="29" t="str">
        <f t="shared" si="188"/>
        <v/>
      </c>
      <c r="S826" s="36" t="str">
        <f t="shared" si="189"/>
        <v/>
      </c>
      <c r="T826" s="26" t="str">
        <f t="shared" si="190"/>
        <v/>
      </c>
      <c r="U826" s="39" t="str">
        <f ca="1">IF($G826="", "", COUNTIF($G$11:$G$1010, "&lt;"&amp;$G826)+1+COUNTIF($G$11:$G826, $G826)-1)</f>
        <v/>
      </c>
      <c r="X826" s="39" t="str">
        <f t="shared" ca="1" si="184"/>
        <v/>
      </c>
      <c r="Z826" s="29" t="str">
        <f>IF($R826="", "", DATE(YEAR(Calendar!$BA$5), MONTH($D826), DAY($D826)))</f>
        <v/>
      </c>
      <c r="AA826" s="36" t="str">
        <f t="shared" si="191"/>
        <v/>
      </c>
      <c r="AC826" s="39" t="str">
        <f>IF($Z826="", "", IF(COUNTIF($Z$11:$Z826, $Z826)&gt;5, "X", COUNTIF($Z$11:$Z826, $Z826)))</f>
        <v/>
      </c>
      <c r="AD826" s="39" t="str">
        <f t="shared" si="192"/>
        <v/>
      </c>
      <c r="AF826" s="29" t="str">
        <f t="shared" si="193"/>
        <v/>
      </c>
      <c r="AJ826" s="39" t="str">
        <f t="shared" si="194"/>
        <v/>
      </c>
    </row>
    <row r="827" spans="1:36" x14ac:dyDescent="0.25">
      <c r="A827" s="20"/>
      <c r="B827" s="251"/>
      <c r="C827" s="252"/>
      <c r="D827" s="253"/>
      <c r="E827" s="254"/>
      <c r="F827" s="20"/>
      <c r="G827" s="32" t="str">
        <f t="shared" ca="1" si="185"/>
        <v/>
      </c>
      <c r="H827" s="18" t="str">
        <f t="shared" si="186"/>
        <v/>
      </c>
      <c r="I827" s="20"/>
      <c r="J827" s="12">
        <v>824</v>
      </c>
      <c r="K827" s="15" t="str">
        <f t="shared" ca="1" si="180"/>
        <v/>
      </c>
      <c r="L827" s="90" t="str">
        <f t="shared" ca="1" si="181"/>
        <v/>
      </c>
      <c r="M827" s="43" t="str">
        <f t="shared" ca="1" si="182"/>
        <v/>
      </c>
      <c r="N827" s="18" t="str">
        <f t="shared" ca="1" si="183"/>
        <v/>
      </c>
      <c r="O827" s="20"/>
      <c r="Q827" s="39" t="str">
        <f t="shared" si="187"/>
        <v/>
      </c>
      <c r="R827" s="29" t="str">
        <f t="shared" si="188"/>
        <v/>
      </c>
      <c r="S827" s="36" t="str">
        <f t="shared" si="189"/>
        <v/>
      </c>
      <c r="T827" s="26" t="str">
        <f t="shared" si="190"/>
        <v/>
      </c>
      <c r="U827" s="39" t="str">
        <f ca="1">IF($G827="", "", COUNTIF($G$11:$G$1010, "&lt;"&amp;$G827)+1+COUNTIF($G$11:$G827, $G827)-1)</f>
        <v/>
      </c>
      <c r="X827" s="39" t="str">
        <f t="shared" ca="1" si="184"/>
        <v/>
      </c>
      <c r="Z827" s="29" t="str">
        <f>IF($R827="", "", DATE(YEAR(Calendar!$BA$5), MONTH($D827), DAY($D827)))</f>
        <v/>
      </c>
      <c r="AA827" s="36" t="str">
        <f t="shared" si="191"/>
        <v/>
      </c>
      <c r="AC827" s="39" t="str">
        <f>IF($Z827="", "", IF(COUNTIF($Z$11:$Z827, $Z827)&gt;5, "X", COUNTIF($Z$11:$Z827, $Z827)))</f>
        <v/>
      </c>
      <c r="AD827" s="39" t="str">
        <f t="shared" si="192"/>
        <v/>
      </c>
      <c r="AF827" s="29" t="str">
        <f t="shared" si="193"/>
        <v/>
      </c>
      <c r="AJ827" s="39" t="str">
        <f t="shared" si="194"/>
        <v/>
      </c>
    </row>
    <row r="828" spans="1:36" x14ac:dyDescent="0.25">
      <c r="A828" s="20"/>
      <c r="B828" s="251"/>
      <c r="C828" s="252"/>
      <c r="D828" s="253"/>
      <c r="E828" s="254"/>
      <c r="F828" s="20"/>
      <c r="G828" s="32" t="str">
        <f t="shared" ca="1" si="185"/>
        <v/>
      </c>
      <c r="H828" s="18" t="str">
        <f t="shared" si="186"/>
        <v/>
      </c>
      <c r="I828" s="20"/>
      <c r="J828" s="12">
        <v>825</v>
      </c>
      <c r="K828" s="15" t="str">
        <f t="shared" ca="1" si="180"/>
        <v/>
      </c>
      <c r="L828" s="90" t="str">
        <f t="shared" ca="1" si="181"/>
        <v/>
      </c>
      <c r="M828" s="43" t="str">
        <f t="shared" ca="1" si="182"/>
        <v/>
      </c>
      <c r="N828" s="18" t="str">
        <f t="shared" ca="1" si="183"/>
        <v/>
      </c>
      <c r="O828" s="20"/>
      <c r="Q828" s="39" t="str">
        <f t="shared" si="187"/>
        <v/>
      </c>
      <c r="R828" s="29" t="str">
        <f t="shared" si="188"/>
        <v/>
      </c>
      <c r="S828" s="36" t="str">
        <f t="shared" si="189"/>
        <v/>
      </c>
      <c r="T828" s="26" t="str">
        <f t="shared" si="190"/>
        <v/>
      </c>
      <c r="U828" s="39" t="str">
        <f ca="1">IF($G828="", "", COUNTIF($G$11:$G$1010, "&lt;"&amp;$G828)+1+COUNTIF($G$11:$G828, $G828)-1)</f>
        <v/>
      </c>
      <c r="X828" s="39" t="str">
        <f t="shared" ca="1" si="184"/>
        <v/>
      </c>
      <c r="Z828" s="29" t="str">
        <f>IF($R828="", "", DATE(YEAR(Calendar!$BA$5), MONTH($D828), DAY($D828)))</f>
        <v/>
      </c>
      <c r="AA828" s="36" t="str">
        <f t="shared" si="191"/>
        <v/>
      </c>
      <c r="AC828" s="39" t="str">
        <f>IF($Z828="", "", IF(COUNTIF($Z$11:$Z828, $Z828)&gt;5, "X", COUNTIF($Z$11:$Z828, $Z828)))</f>
        <v/>
      </c>
      <c r="AD828" s="39" t="str">
        <f t="shared" si="192"/>
        <v/>
      </c>
      <c r="AF828" s="29" t="str">
        <f t="shared" si="193"/>
        <v/>
      </c>
      <c r="AJ828" s="39" t="str">
        <f t="shared" si="194"/>
        <v/>
      </c>
    </row>
    <row r="829" spans="1:36" x14ac:dyDescent="0.25">
      <c r="A829" s="20"/>
      <c r="B829" s="251"/>
      <c r="C829" s="252"/>
      <c r="D829" s="253"/>
      <c r="E829" s="254"/>
      <c r="F829" s="20"/>
      <c r="G829" s="32" t="str">
        <f t="shared" ca="1" si="185"/>
        <v/>
      </c>
      <c r="H829" s="18" t="str">
        <f t="shared" si="186"/>
        <v/>
      </c>
      <c r="I829" s="20"/>
      <c r="J829" s="12">
        <v>826</v>
      </c>
      <c r="K829" s="15" t="str">
        <f t="shared" ca="1" si="180"/>
        <v/>
      </c>
      <c r="L829" s="90" t="str">
        <f t="shared" ca="1" si="181"/>
        <v/>
      </c>
      <c r="M829" s="43" t="str">
        <f t="shared" ca="1" si="182"/>
        <v/>
      </c>
      <c r="N829" s="18" t="str">
        <f t="shared" ca="1" si="183"/>
        <v/>
      </c>
      <c r="O829" s="20"/>
      <c r="Q829" s="39" t="str">
        <f t="shared" si="187"/>
        <v/>
      </c>
      <c r="R829" s="29" t="str">
        <f t="shared" si="188"/>
        <v/>
      </c>
      <c r="S829" s="36" t="str">
        <f t="shared" si="189"/>
        <v/>
      </c>
      <c r="T829" s="26" t="str">
        <f t="shared" si="190"/>
        <v/>
      </c>
      <c r="U829" s="39" t="str">
        <f ca="1">IF($G829="", "", COUNTIF($G$11:$G$1010, "&lt;"&amp;$G829)+1+COUNTIF($G$11:$G829, $G829)-1)</f>
        <v/>
      </c>
      <c r="X829" s="39" t="str">
        <f t="shared" ca="1" si="184"/>
        <v/>
      </c>
      <c r="Z829" s="29" t="str">
        <f>IF($R829="", "", DATE(YEAR(Calendar!$BA$5), MONTH($D829), DAY($D829)))</f>
        <v/>
      </c>
      <c r="AA829" s="36" t="str">
        <f t="shared" si="191"/>
        <v/>
      </c>
      <c r="AC829" s="39" t="str">
        <f>IF($Z829="", "", IF(COUNTIF($Z$11:$Z829, $Z829)&gt;5, "X", COUNTIF($Z$11:$Z829, $Z829)))</f>
        <v/>
      </c>
      <c r="AD829" s="39" t="str">
        <f t="shared" si="192"/>
        <v/>
      </c>
      <c r="AF829" s="29" t="str">
        <f t="shared" si="193"/>
        <v/>
      </c>
      <c r="AJ829" s="39" t="str">
        <f t="shared" si="194"/>
        <v/>
      </c>
    </row>
    <row r="830" spans="1:36" x14ac:dyDescent="0.25">
      <c r="A830" s="20"/>
      <c r="B830" s="251"/>
      <c r="C830" s="252"/>
      <c r="D830" s="253"/>
      <c r="E830" s="254"/>
      <c r="F830" s="20"/>
      <c r="G830" s="32" t="str">
        <f t="shared" ca="1" si="185"/>
        <v/>
      </c>
      <c r="H830" s="18" t="str">
        <f t="shared" si="186"/>
        <v/>
      </c>
      <c r="I830" s="20"/>
      <c r="J830" s="12">
        <v>827</v>
      </c>
      <c r="K830" s="15" t="str">
        <f t="shared" ca="1" si="180"/>
        <v/>
      </c>
      <c r="L830" s="90" t="str">
        <f t="shared" ca="1" si="181"/>
        <v/>
      </c>
      <c r="M830" s="43" t="str">
        <f t="shared" ca="1" si="182"/>
        <v/>
      </c>
      <c r="N830" s="18" t="str">
        <f t="shared" ca="1" si="183"/>
        <v/>
      </c>
      <c r="O830" s="20"/>
      <c r="Q830" s="39" t="str">
        <f t="shared" si="187"/>
        <v/>
      </c>
      <c r="R830" s="29" t="str">
        <f t="shared" si="188"/>
        <v/>
      </c>
      <c r="S830" s="36" t="str">
        <f t="shared" si="189"/>
        <v/>
      </c>
      <c r="T830" s="26" t="str">
        <f t="shared" si="190"/>
        <v/>
      </c>
      <c r="U830" s="39" t="str">
        <f ca="1">IF($G830="", "", COUNTIF($G$11:$G$1010, "&lt;"&amp;$G830)+1+COUNTIF($G$11:$G830, $G830)-1)</f>
        <v/>
      </c>
      <c r="X830" s="39" t="str">
        <f t="shared" ca="1" si="184"/>
        <v/>
      </c>
      <c r="Z830" s="29" t="str">
        <f>IF($R830="", "", DATE(YEAR(Calendar!$BA$5), MONTH($D830), DAY($D830)))</f>
        <v/>
      </c>
      <c r="AA830" s="36" t="str">
        <f t="shared" si="191"/>
        <v/>
      </c>
      <c r="AC830" s="39" t="str">
        <f>IF($Z830="", "", IF(COUNTIF($Z$11:$Z830, $Z830)&gt;5, "X", COUNTIF($Z$11:$Z830, $Z830)))</f>
        <v/>
      </c>
      <c r="AD830" s="39" t="str">
        <f t="shared" si="192"/>
        <v/>
      </c>
      <c r="AF830" s="29" t="str">
        <f t="shared" si="193"/>
        <v/>
      </c>
      <c r="AJ830" s="39" t="str">
        <f t="shared" si="194"/>
        <v/>
      </c>
    </row>
    <row r="831" spans="1:36" x14ac:dyDescent="0.25">
      <c r="A831" s="20"/>
      <c r="B831" s="251"/>
      <c r="C831" s="252"/>
      <c r="D831" s="253"/>
      <c r="E831" s="254"/>
      <c r="F831" s="20"/>
      <c r="G831" s="32" t="str">
        <f t="shared" ca="1" si="185"/>
        <v/>
      </c>
      <c r="H831" s="18" t="str">
        <f t="shared" si="186"/>
        <v/>
      </c>
      <c r="I831" s="20"/>
      <c r="J831" s="12">
        <v>828</v>
      </c>
      <c r="K831" s="15" t="str">
        <f t="shared" ca="1" si="180"/>
        <v/>
      </c>
      <c r="L831" s="90" t="str">
        <f t="shared" ca="1" si="181"/>
        <v/>
      </c>
      <c r="M831" s="43" t="str">
        <f t="shared" ca="1" si="182"/>
        <v/>
      </c>
      <c r="N831" s="18" t="str">
        <f t="shared" ca="1" si="183"/>
        <v/>
      </c>
      <c r="O831" s="20"/>
      <c r="Q831" s="39" t="str">
        <f t="shared" si="187"/>
        <v/>
      </c>
      <c r="R831" s="29" t="str">
        <f t="shared" si="188"/>
        <v/>
      </c>
      <c r="S831" s="36" t="str">
        <f t="shared" si="189"/>
        <v/>
      </c>
      <c r="T831" s="26" t="str">
        <f t="shared" si="190"/>
        <v/>
      </c>
      <c r="U831" s="39" t="str">
        <f ca="1">IF($G831="", "", COUNTIF($G$11:$G$1010, "&lt;"&amp;$G831)+1+COUNTIF($G$11:$G831, $G831)-1)</f>
        <v/>
      </c>
      <c r="X831" s="39" t="str">
        <f t="shared" ca="1" si="184"/>
        <v/>
      </c>
      <c r="Z831" s="29" t="str">
        <f>IF($R831="", "", DATE(YEAR(Calendar!$BA$5), MONTH($D831), DAY($D831)))</f>
        <v/>
      </c>
      <c r="AA831" s="36" t="str">
        <f t="shared" si="191"/>
        <v/>
      </c>
      <c r="AC831" s="39" t="str">
        <f>IF($Z831="", "", IF(COUNTIF($Z$11:$Z831, $Z831)&gt;5, "X", COUNTIF($Z$11:$Z831, $Z831)))</f>
        <v/>
      </c>
      <c r="AD831" s="39" t="str">
        <f t="shared" si="192"/>
        <v/>
      </c>
      <c r="AF831" s="29" t="str">
        <f t="shared" si="193"/>
        <v/>
      </c>
      <c r="AJ831" s="39" t="str">
        <f t="shared" si="194"/>
        <v/>
      </c>
    </row>
    <row r="832" spans="1:36" x14ac:dyDescent="0.25">
      <c r="A832" s="20"/>
      <c r="B832" s="251"/>
      <c r="C832" s="252"/>
      <c r="D832" s="253"/>
      <c r="E832" s="254"/>
      <c r="F832" s="20"/>
      <c r="G832" s="32" t="str">
        <f t="shared" ca="1" si="185"/>
        <v/>
      </c>
      <c r="H832" s="18" t="str">
        <f t="shared" si="186"/>
        <v/>
      </c>
      <c r="I832" s="20"/>
      <c r="J832" s="12">
        <v>829</v>
      </c>
      <c r="K832" s="15" t="str">
        <f t="shared" ca="1" si="180"/>
        <v/>
      </c>
      <c r="L832" s="90" t="str">
        <f t="shared" ca="1" si="181"/>
        <v/>
      </c>
      <c r="M832" s="43" t="str">
        <f t="shared" ca="1" si="182"/>
        <v/>
      </c>
      <c r="N832" s="18" t="str">
        <f t="shared" ca="1" si="183"/>
        <v/>
      </c>
      <c r="O832" s="20"/>
      <c r="Q832" s="39" t="str">
        <f t="shared" si="187"/>
        <v/>
      </c>
      <c r="R832" s="29" t="str">
        <f t="shared" si="188"/>
        <v/>
      </c>
      <c r="S832" s="36" t="str">
        <f t="shared" si="189"/>
        <v/>
      </c>
      <c r="T832" s="26" t="str">
        <f t="shared" si="190"/>
        <v/>
      </c>
      <c r="U832" s="39" t="str">
        <f ca="1">IF($G832="", "", COUNTIF($G$11:$G$1010, "&lt;"&amp;$G832)+1+COUNTIF($G$11:$G832, $G832)-1)</f>
        <v/>
      </c>
      <c r="X832" s="39" t="str">
        <f t="shared" ca="1" si="184"/>
        <v/>
      </c>
      <c r="Z832" s="29" t="str">
        <f>IF($R832="", "", DATE(YEAR(Calendar!$BA$5), MONTH($D832), DAY($D832)))</f>
        <v/>
      </c>
      <c r="AA832" s="36" t="str">
        <f t="shared" si="191"/>
        <v/>
      </c>
      <c r="AC832" s="39" t="str">
        <f>IF($Z832="", "", IF(COUNTIF($Z$11:$Z832, $Z832)&gt;5, "X", COUNTIF($Z$11:$Z832, $Z832)))</f>
        <v/>
      </c>
      <c r="AD832" s="39" t="str">
        <f t="shared" si="192"/>
        <v/>
      </c>
      <c r="AF832" s="29" t="str">
        <f t="shared" si="193"/>
        <v/>
      </c>
      <c r="AJ832" s="39" t="str">
        <f t="shared" si="194"/>
        <v/>
      </c>
    </row>
    <row r="833" spans="1:36" x14ac:dyDescent="0.25">
      <c r="A833" s="20"/>
      <c r="B833" s="251"/>
      <c r="C833" s="252"/>
      <c r="D833" s="253"/>
      <c r="E833" s="254"/>
      <c r="F833" s="20"/>
      <c r="G833" s="32" t="str">
        <f t="shared" ca="1" si="185"/>
        <v/>
      </c>
      <c r="H833" s="18" t="str">
        <f t="shared" si="186"/>
        <v/>
      </c>
      <c r="I833" s="20"/>
      <c r="J833" s="12">
        <v>830</v>
      </c>
      <c r="K833" s="15" t="str">
        <f t="shared" ca="1" si="180"/>
        <v/>
      </c>
      <c r="L833" s="90" t="str">
        <f t="shared" ca="1" si="181"/>
        <v/>
      </c>
      <c r="M833" s="43" t="str">
        <f t="shared" ca="1" si="182"/>
        <v/>
      </c>
      <c r="N833" s="18" t="str">
        <f t="shared" ca="1" si="183"/>
        <v/>
      </c>
      <c r="O833" s="20"/>
      <c r="Q833" s="39" t="str">
        <f t="shared" si="187"/>
        <v/>
      </c>
      <c r="R833" s="29" t="str">
        <f t="shared" si="188"/>
        <v/>
      </c>
      <c r="S833" s="36" t="str">
        <f t="shared" si="189"/>
        <v/>
      </c>
      <c r="T833" s="26" t="str">
        <f t="shared" si="190"/>
        <v/>
      </c>
      <c r="U833" s="39" t="str">
        <f ca="1">IF($G833="", "", COUNTIF($G$11:$G$1010, "&lt;"&amp;$G833)+1+COUNTIF($G$11:$G833, $G833)-1)</f>
        <v/>
      </c>
      <c r="X833" s="39" t="str">
        <f t="shared" ca="1" si="184"/>
        <v/>
      </c>
      <c r="Z833" s="29" t="str">
        <f>IF($R833="", "", DATE(YEAR(Calendar!$BA$5), MONTH($D833), DAY($D833)))</f>
        <v/>
      </c>
      <c r="AA833" s="36" t="str">
        <f t="shared" si="191"/>
        <v/>
      </c>
      <c r="AC833" s="39" t="str">
        <f>IF($Z833="", "", IF(COUNTIF($Z$11:$Z833, $Z833)&gt;5, "X", COUNTIF($Z$11:$Z833, $Z833)))</f>
        <v/>
      </c>
      <c r="AD833" s="39" t="str">
        <f t="shared" si="192"/>
        <v/>
      </c>
      <c r="AF833" s="29" t="str">
        <f t="shared" si="193"/>
        <v/>
      </c>
      <c r="AJ833" s="39" t="str">
        <f t="shared" si="194"/>
        <v/>
      </c>
    </row>
    <row r="834" spans="1:36" x14ac:dyDescent="0.25">
      <c r="A834" s="20"/>
      <c r="B834" s="251"/>
      <c r="C834" s="252"/>
      <c r="D834" s="253"/>
      <c r="E834" s="254"/>
      <c r="F834" s="20"/>
      <c r="G834" s="32" t="str">
        <f t="shared" ca="1" si="185"/>
        <v/>
      </c>
      <c r="H834" s="18" t="str">
        <f t="shared" si="186"/>
        <v/>
      </c>
      <c r="I834" s="20"/>
      <c r="J834" s="12">
        <v>831</v>
      </c>
      <c r="K834" s="15" t="str">
        <f t="shared" ca="1" si="180"/>
        <v/>
      </c>
      <c r="L834" s="90" t="str">
        <f t="shared" ca="1" si="181"/>
        <v/>
      </c>
      <c r="M834" s="43" t="str">
        <f t="shared" ca="1" si="182"/>
        <v/>
      </c>
      <c r="N834" s="18" t="str">
        <f t="shared" ca="1" si="183"/>
        <v/>
      </c>
      <c r="O834" s="20"/>
      <c r="Q834" s="39" t="str">
        <f t="shared" si="187"/>
        <v/>
      </c>
      <c r="R834" s="29" t="str">
        <f t="shared" si="188"/>
        <v/>
      </c>
      <c r="S834" s="36" t="str">
        <f t="shared" si="189"/>
        <v/>
      </c>
      <c r="T834" s="26" t="str">
        <f t="shared" si="190"/>
        <v/>
      </c>
      <c r="U834" s="39" t="str">
        <f ca="1">IF($G834="", "", COUNTIF($G$11:$G$1010, "&lt;"&amp;$G834)+1+COUNTIF($G$11:$G834, $G834)-1)</f>
        <v/>
      </c>
      <c r="X834" s="39" t="str">
        <f t="shared" ca="1" si="184"/>
        <v/>
      </c>
      <c r="Z834" s="29" t="str">
        <f>IF($R834="", "", DATE(YEAR(Calendar!$BA$5), MONTH($D834), DAY($D834)))</f>
        <v/>
      </c>
      <c r="AA834" s="36" t="str">
        <f t="shared" si="191"/>
        <v/>
      </c>
      <c r="AC834" s="39" t="str">
        <f>IF($Z834="", "", IF(COUNTIF($Z$11:$Z834, $Z834)&gt;5, "X", COUNTIF($Z$11:$Z834, $Z834)))</f>
        <v/>
      </c>
      <c r="AD834" s="39" t="str">
        <f t="shared" si="192"/>
        <v/>
      </c>
      <c r="AF834" s="29" t="str">
        <f t="shared" si="193"/>
        <v/>
      </c>
      <c r="AJ834" s="39" t="str">
        <f t="shared" si="194"/>
        <v/>
      </c>
    </row>
    <row r="835" spans="1:36" x14ac:dyDescent="0.25">
      <c r="A835" s="20"/>
      <c r="B835" s="251"/>
      <c r="C835" s="252"/>
      <c r="D835" s="253"/>
      <c r="E835" s="254"/>
      <c r="F835" s="20"/>
      <c r="G835" s="32" t="str">
        <f t="shared" ca="1" si="185"/>
        <v/>
      </c>
      <c r="H835" s="18" t="str">
        <f t="shared" si="186"/>
        <v/>
      </c>
      <c r="I835" s="20"/>
      <c r="J835" s="12">
        <v>832</v>
      </c>
      <c r="K835" s="15" t="str">
        <f t="shared" ca="1" si="180"/>
        <v/>
      </c>
      <c r="L835" s="90" t="str">
        <f t="shared" ca="1" si="181"/>
        <v/>
      </c>
      <c r="M835" s="43" t="str">
        <f t="shared" ca="1" si="182"/>
        <v/>
      </c>
      <c r="N835" s="18" t="str">
        <f t="shared" ca="1" si="183"/>
        <v/>
      </c>
      <c r="O835" s="20"/>
      <c r="Q835" s="39" t="str">
        <f t="shared" si="187"/>
        <v/>
      </c>
      <c r="R835" s="29" t="str">
        <f t="shared" si="188"/>
        <v/>
      </c>
      <c r="S835" s="36" t="str">
        <f t="shared" si="189"/>
        <v/>
      </c>
      <c r="T835" s="26" t="str">
        <f t="shared" si="190"/>
        <v/>
      </c>
      <c r="U835" s="39" t="str">
        <f ca="1">IF($G835="", "", COUNTIF($G$11:$G$1010, "&lt;"&amp;$G835)+1+COUNTIF($G$11:$G835, $G835)-1)</f>
        <v/>
      </c>
      <c r="X835" s="39" t="str">
        <f t="shared" ca="1" si="184"/>
        <v/>
      </c>
      <c r="Z835" s="29" t="str">
        <f>IF($R835="", "", DATE(YEAR(Calendar!$BA$5), MONTH($D835), DAY($D835)))</f>
        <v/>
      </c>
      <c r="AA835" s="36" t="str">
        <f t="shared" si="191"/>
        <v/>
      </c>
      <c r="AC835" s="39" t="str">
        <f>IF($Z835="", "", IF(COUNTIF($Z$11:$Z835, $Z835)&gt;5, "X", COUNTIF($Z$11:$Z835, $Z835)))</f>
        <v/>
      </c>
      <c r="AD835" s="39" t="str">
        <f t="shared" si="192"/>
        <v/>
      </c>
      <c r="AF835" s="29" t="str">
        <f t="shared" si="193"/>
        <v/>
      </c>
      <c r="AJ835" s="39" t="str">
        <f t="shared" si="194"/>
        <v/>
      </c>
    </row>
    <row r="836" spans="1:36" x14ac:dyDescent="0.25">
      <c r="A836" s="20"/>
      <c r="B836" s="251"/>
      <c r="C836" s="252"/>
      <c r="D836" s="253"/>
      <c r="E836" s="254"/>
      <c r="F836" s="20"/>
      <c r="G836" s="32" t="str">
        <f t="shared" ca="1" si="185"/>
        <v/>
      </c>
      <c r="H836" s="18" t="str">
        <f t="shared" si="186"/>
        <v/>
      </c>
      <c r="I836" s="20"/>
      <c r="J836" s="12">
        <v>833</v>
      </c>
      <c r="K836" s="15" t="str">
        <f t="shared" ca="1" si="180"/>
        <v/>
      </c>
      <c r="L836" s="90" t="str">
        <f t="shared" ca="1" si="181"/>
        <v/>
      </c>
      <c r="M836" s="43" t="str">
        <f t="shared" ca="1" si="182"/>
        <v/>
      </c>
      <c r="N836" s="18" t="str">
        <f t="shared" ca="1" si="183"/>
        <v/>
      </c>
      <c r="O836" s="20"/>
      <c r="Q836" s="39" t="str">
        <f t="shared" si="187"/>
        <v/>
      </c>
      <c r="R836" s="29" t="str">
        <f t="shared" si="188"/>
        <v/>
      </c>
      <c r="S836" s="36" t="str">
        <f t="shared" si="189"/>
        <v/>
      </c>
      <c r="T836" s="26" t="str">
        <f t="shared" si="190"/>
        <v/>
      </c>
      <c r="U836" s="39" t="str">
        <f ca="1">IF($G836="", "", COUNTIF($G$11:$G$1010, "&lt;"&amp;$G836)+1+COUNTIF($G$11:$G836, $G836)-1)</f>
        <v/>
      </c>
      <c r="X836" s="39" t="str">
        <f t="shared" ca="1" si="184"/>
        <v/>
      </c>
      <c r="Z836" s="29" t="str">
        <f>IF($R836="", "", DATE(YEAR(Calendar!$BA$5), MONTH($D836), DAY($D836)))</f>
        <v/>
      </c>
      <c r="AA836" s="36" t="str">
        <f t="shared" si="191"/>
        <v/>
      </c>
      <c r="AC836" s="39" t="str">
        <f>IF($Z836="", "", IF(COUNTIF($Z$11:$Z836, $Z836)&gt;5, "X", COUNTIF($Z$11:$Z836, $Z836)))</f>
        <v/>
      </c>
      <c r="AD836" s="39" t="str">
        <f t="shared" si="192"/>
        <v/>
      </c>
      <c r="AF836" s="29" t="str">
        <f t="shared" si="193"/>
        <v/>
      </c>
      <c r="AJ836" s="39" t="str">
        <f t="shared" si="194"/>
        <v/>
      </c>
    </row>
    <row r="837" spans="1:36" x14ac:dyDescent="0.25">
      <c r="A837" s="20"/>
      <c r="B837" s="251"/>
      <c r="C837" s="252"/>
      <c r="D837" s="253"/>
      <c r="E837" s="254"/>
      <c r="F837" s="20"/>
      <c r="G837" s="32" t="str">
        <f t="shared" ca="1" si="185"/>
        <v/>
      </c>
      <c r="H837" s="18" t="str">
        <f t="shared" si="186"/>
        <v/>
      </c>
      <c r="I837" s="20"/>
      <c r="J837" s="12">
        <v>834</v>
      </c>
      <c r="K837" s="15" t="str">
        <f t="shared" ref="K837:K900" ca="1" si="195">IFERROR(INDEX($B$11:$B$1010, MATCH($J837, $U$11:$U$1010, 0)), "")</f>
        <v/>
      </c>
      <c r="L837" s="90" t="str">
        <f t="shared" ref="L837:L900" ca="1" si="196">IFERROR(INDEX($C$11:$C$1010, MATCH($J837, $U$11:$U$1010, 0)), "")</f>
        <v/>
      </c>
      <c r="M837" s="43" t="str">
        <f t="shared" ref="M837:M900" ca="1" si="197">IFERROR(INDEX($G$11:$G$1010, MATCH($J837, $U$11:$U$1010, 0)), "")</f>
        <v/>
      </c>
      <c r="N837" s="18" t="str">
        <f t="shared" ref="N837:N900" ca="1" si="198">IFERROR(INDEX($H$11:$H$1010, MATCH($J837, $U$11:$U$1010, 0)), "")</f>
        <v/>
      </c>
      <c r="O837" s="20"/>
      <c r="Q837" s="39" t="str">
        <f t="shared" si="187"/>
        <v/>
      </c>
      <c r="R837" s="29" t="str">
        <f t="shared" si="188"/>
        <v/>
      </c>
      <c r="S837" s="36" t="str">
        <f t="shared" si="189"/>
        <v/>
      </c>
      <c r="T837" s="26" t="str">
        <f t="shared" si="190"/>
        <v/>
      </c>
      <c r="U837" s="39" t="str">
        <f ca="1">IF($G837="", "", COUNTIF($G$11:$G$1010, "&lt;"&amp;$G837)+1+COUNTIF($G$11:$G837, $G837)-1)</f>
        <v/>
      </c>
      <c r="X837" s="39" t="str">
        <f t="shared" ref="X837:X900" ca="1" si="199">IF($M837="", "", IF($M837=$R$4, $Q$3, (IF(AND($M837&gt;=$R$6, $M837&lt;=$R$7), $Q$4, IF(TEXT($M837, "mmm yyy")=TEXT($R$4, "mmm yyyy"), $Q$5, "")))))</f>
        <v/>
      </c>
      <c r="Z837" s="29" t="str">
        <f>IF($R837="", "", DATE(YEAR(Calendar!$BA$5), MONTH($D837), DAY($D837)))</f>
        <v/>
      </c>
      <c r="AA837" s="36" t="str">
        <f t="shared" si="191"/>
        <v/>
      </c>
      <c r="AC837" s="39" t="str">
        <f>IF($Z837="", "", IF(COUNTIF($Z$11:$Z837, $Z837)&gt;5, "X", COUNTIF($Z$11:$Z837, $Z837)))</f>
        <v/>
      </c>
      <c r="AD837" s="39" t="str">
        <f t="shared" si="192"/>
        <v/>
      </c>
      <c r="AF837" s="29" t="str">
        <f t="shared" si="193"/>
        <v/>
      </c>
      <c r="AJ837" s="39" t="str">
        <f t="shared" si="194"/>
        <v/>
      </c>
    </row>
    <row r="838" spans="1:36" x14ac:dyDescent="0.25">
      <c r="A838" s="20"/>
      <c r="B838" s="251"/>
      <c r="C838" s="252"/>
      <c r="D838" s="253"/>
      <c r="E838" s="254"/>
      <c r="F838" s="20"/>
      <c r="G838" s="32" t="str">
        <f t="shared" ca="1" si="185"/>
        <v/>
      </c>
      <c r="H838" s="18" t="str">
        <f t="shared" si="186"/>
        <v/>
      </c>
      <c r="I838" s="20"/>
      <c r="J838" s="12">
        <v>835</v>
      </c>
      <c r="K838" s="15" t="str">
        <f t="shared" ca="1" si="195"/>
        <v/>
      </c>
      <c r="L838" s="90" t="str">
        <f t="shared" ca="1" si="196"/>
        <v/>
      </c>
      <c r="M838" s="43" t="str">
        <f t="shared" ca="1" si="197"/>
        <v/>
      </c>
      <c r="N838" s="18" t="str">
        <f t="shared" ca="1" si="198"/>
        <v/>
      </c>
      <c r="O838" s="20"/>
      <c r="Q838" s="39" t="str">
        <f t="shared" si="187"/>
        <v/>
      </c>
      <c r="R838" s="29" t="str">
        <f t="shared" si="188"/>
        <v/>
      </c>
      <c r="S838" s="36" t="str">
        <f t="shared" si="189"/>
        <v/>
      </c>
      <c r="T838" s="26" t="str">
        <f t="shared" si="190"/>
        <v/>
      </c>
      <c r="U838" s="39" t="str">
        <f ca="1">IF($G838="", "", COUNTIF($G$11:$G$1010, "&lt;"&amp;$G838)+1+COUNTIF($G$11:$G838, $G838)-1)</f>
        <v/>
      </c>
      <c r="X838" s="39" t="str">
        <f t="shared" ca="1" si="199"/>
        <v/>
      </c>
      <c r="Z838" s="29" t="str">
        <f>IF($R838="", "", DATE(YEAR(Calendar!$BA$5), MONTH($D838), DAY($D838)))</f>
        <v/>
      </c>
      <c r="AA838" s="36" t="str">
        <f t="shared" si="191"/>
        <v/>
      </c>
      <c r="AC838" s="39" t="str">
        <f>IF($Z838="", "", IF(COUNTIF($Z$11:$Z838, $Z838)&gt;5, "X", COUNTIF($Z$11:$Z838, $Z838)))</f>
        <v/>
      </c>
      <c r="AD838" s="39" t="str">
        <f t="shared" si="192"/>
        <v/>
      </c>
      <c r="AF838" s="29" t="str">
        <f t="shared" si="193"/>
        <v/>
      </c>
      <c r="AJ838" s="39" t="str">
        <f t="shared" si="194"/>
        <v/>
      </c>
    </row>
    <row r="839" spans="1:36" x14ac:dyDescent="0.25">
      <c r="A839" s="20"/>
      <c r="B839" s="251"/>
      <c r="C839" s="252"/>
      <c r="D839" s="253"/>
      <c r="E839" s="254"/>
      <c r="F839" s="20"/>
      <c r="G839" s="32" t="str">
        <f t="shared" ca="1" si="185"/>
        <v/>
      </c>
      <c r="H839" s="18" t="str">
        <f t="shared" si="186"/>
        <v/>
      </c>
      <c r="I839" s="20"/>
      <c r="J839" s="12">
        <v>836</v>
      </c>
      <c r="K839" s="15" t="str">
        <f t="shared" ca="1" si="195"/>
        <v/>
      </c>
      <c r="L839" s="90" t="str">
        <f t="shared" ca="1" si="196"/>
        <v/>
      </c>
      <c r="M839" s="43" t="str">
        <f t="shared" ca="1" si="197"/>
        <v/>
      </c>
      <c r="N839" s="18" t="str">
        <f t="shared" ca="1" si="198"/>
        <v/>
      </c>
      <c r="O839" s="20"/>
      <c r="Q839" s="39" t="str">
        <f t="shared" si="187"/>
        <v/>
      </c>
      <c r="R839" s="29" t="str">
        <f t="shared" si="188"/>
        <v/>
      </c>
      <c r="S839" s="36" t="str">
        <f t="shared" si="189"/>
        <v/>
      </c>
      <c r="T839" s="26" t="str">
        <f t="shared" si="190"/>
        <v/>
      </c>
      <c r="U839" s="39" t="str">
        <f ca="1">IF($G839="", "", COUNTIF($G$11:$G$1010, "&lt;"&amp;$G839)+1+COUNTIF($G$11:$G839, $G839)-1)</f>
        <v/>
      </c>
      <c r="X839" s="39" t="str">
        <f t="shared" ca="1" si="199"/>
        <v/>
      </c>
      <c r="Z839" s="29" t="str">
        <f>IF($R839="", "", DATE(YEAR(Calendar!$BA$5), MONTH($D839), DAY($D839)))</f>
        <v/>
      </c>
      <c r="AA839" s="36" t="str">
        <f t="shared" si="191"/>
        <v/>
      </c>
      <c r="AC839" s="39" t="str">
        <f>IF($Z839="", "", IF(COUNTIF($Z$11:$Z839, $Z839)&gt;5, "X", COUNTIF($Z$11:$Z839, $Z839)))</f>
        <v/>
      </c>
      <c r="AD839" s="39" t="str">
        <f t="shared" si="192"/>
        <v/>
      </c>
      <c r="AF839" s="29" t="str">
        <f t="shared" si="193"/>
        <v/>
      </c>
      <c r="AJ839" s="39" t="str">
        <f t="shared" si="194"/>
        <v/>
      </c>
    </row>
    <row r="840" spans="1:36" x14ac:dyDescent="0.25">
      <c r="A840" s="20"/>
      <c r="B840" s="251"/>
      <c r="C840" s="252"/>
      <c r="D840" s="253"/>
      <c r="E840" s="254"/>
      <c r="F840" s="20"/>
      <c r="G840" s="32" t="str">
        <f t="shared" ca="1" si="185"/>
        <v/>
      </c>
      <c r="H840" s="18" t="str">
        <f t="shared" si="186"/>
        <v/>
      </c>
      <c r="I840" s="20"/>
      <c r="J840" s="12">
        <v>837</v>
      </c>
      <c r="K840" s="15" t="str">
        <f t="shared" ca="1" si="195"/>
        <v/>
      </c>
      <c r="L840" s="90" t="str">
        <f t="shared" ca="1" si="196"/>
        <v/>
      </c>
      <c r="M840" s="43" t="str">
        <f t="shared" ca="1" si="197"/>
        <v/>
      </c>
      <c r="N840" s="18" t="str">
        <f t="shared" ca="1" si="198"/>
        <v/>
      </c>
      <c r="O840" s="20"/>
      <c r="Q840" s="39" t="str">
        <f t="shared" si="187"/>
        <v/>
      </c>
      <c r="R840" s="29" t="str">
        <f t="shared" si="188"/>
        <v/>
      </c>
      <c r="S840" s="36" t="str">
        <f t="shared" si="189"/>
        <v/>
      </c>
      <c r="T840" s="26" t="str">
        <f t="shared" si="190"/>
        <v/>
      </c>
      <c r="U840" s="39" t="str">
        <f ca="1">IF($G840="", "", COUNTIF($G$11:$G$1010, "&lt;"&amp;$G840)+1+COUNTIF($G$11:$G840, $G840)-1)</f>
        <v/>
      </c>
      <c r="X840" s="39" t="str">
        <f t="shared" ca="1" si="199"/>
        <v/>
      </c>
      <c r="Z840" s="29" t="str">
        <f>IF($R840="", "", DATE(YEAR(Calendar!$BA$5), MONTH($D840), DAY($D840)))</f>
        <v/>
      </c>
      <c r="AA840" s="36" t="str">
        <f t="shared" si="191"/>
        <v/>
      </c>
      <c r="AC840" s="39" t="str">
        <f>IF($Z840="", "", IF(COUNTIF($Z$11:$Z840, $Z840)&gt;5, "X", COUNTIF($Z$11:$Z840, $Z840)))</f>
        <v/>
      </c>
      <c r="AD840" s="39" t="str">
        <f t="shared" si="192"/>
        <v/>
      </c>
      <c r="AF840" s="29" t="str">
        <f t="shared" si="193"/>
        <v/>
      </c>
      <c r="AJ840" s="39" t="str">
        <f t="shared" si="194"/>
        <v/>
      </c>
    </row>
    <row r="841" spans="1:36" x14ac:dyDescent="0.25">
      <c r="A841" s="20"/>
      <c r="B841" s="251"/>
      <c r="C841" s="252"/>
      <c r="D841" s="253"/>
      <c r="E841" s="254"/>
      <c r="F841" s="20"/>
      <c r="G841" s="32" t="str">
        <f t="shared" ca="1" si="185"/>
        <v/>
      </c>
      <c r="H841" s="18" t="str">
        <f t="shared" si="186"/>
        <v/>
      </c>
      <c r="I841" s="20"/>
      <c r="J841" s="12">
        <v>838</v>
      </c>
      <c r="K841" s="15" t="str">
        <f t="shared" ca="1" si="195"/>
        <v/>
      </c>
      <c r="L841" s="90" t="str">
        <f t="shared" ca="1" si="196"/>
        <v/>
      </c>
      <c r="M841" s="43" t="str">
        <f t="shared" ca="1" si="197"/>
        <v/>
      </c>
      <c r="N841" s="18" t="str">
        <f t="shared" ca="1" si="198"/>
        <v/>
      </c>
      <c r="O841" s="20"/>
      <c r="Q841" s="39" t="str">
        <f t="shared" si="187"/>
        <v/>
      </c>
      <c r="R841" s="29" t="str">
        <f t="shared" si="188"/>
        <v/>
      </c>
      <c r="S841" s="36" t="str">
        <f t="shared" si="189"/>
        <v/>
      </c>
      <c r="T841" s="26" t="str">
        <f t="shared" si="190"/>
        <v/>
      </c>
      <c r="U841" s="39" t="str">
        <f ca="1">IF($G841="", "", COUNTIF($G$11:$G$1010, "&lt;"&amp;$G841)+1+COUNTIF($G$11:$G841, $G841)-1)</f>
        <v/>
      </c>
      <c r="X841" s="39" t="str">
        <f t="shared" ca="1" si="199"/>
        <v/>
      </c>
      <c r="Z841" s="29" t="str">
        <f>IF($R841="", "", DATE(YEAR(Calendar!$BA$5), MONTH($D841), DAY($D841)))</f>
        <v/>
      </c>
      <c r="AA841" s="36" t="str">
        <f t="shared" si="191"/>
        <v/>
      </c>
      <c r="AC841" s="39" t="str">
        <f>IF($Z841="", "", IF(COUNTIF($Z$11:$Z841, $Z841)&gt;5, "X", COUNTIF($Z$11:$Z841, $Z841)))</f>
        <v/>
      </c>
      <c r="AD841" s="39" t="str">
        <f t="shared" si="192"/>
        <v/>
      </c>
      <c r="AF841" s="29" t="str">
        <f t="shared" si="193"/>
        <v/>
      </c>
      <c r="AJ841" s="39" t="str">
        <f t="shared" si="194"/>
        <v/>
      </c>
    </row>
    <row r="842" spans="1:36" x14ac:dyDescent="0.25">
      <c r="A842" s="20"/>
      <c r="B842" s="251"/>
      <c r="C842" s="252"/>
      <c r="D842" s="253"/>
      <c r="E842" s="254"/>
      <c r="F842" s="20"/>
      <c r="G842" s="32" t="str">
        <f t="shared" ca="1" si="185"/>
        <v/>
      </c>
      <c r="H842" s="18" t="str">
        <f t="shared" si="186"/>
        <v/>
      </c>
      <c r="I842" s="20"/>
      <c r="J842" s="12">
        <v>839</v>
      </c>
      <c r="K842" s="15" t="str">
        <f t="shared" ca="1" si="195"/>
        <v/>
      </c>
      <c r="L842" s="90" t="str">
        <f t="shared" ca="1" si="196"/>
        <v/>
      </c>
      <c r="M842" s="43" t="str">
        <f t="shared" ca="1" si="197"/>
        <v/>
      </c>
      <c r="N842" s="18" t="str">
        <f t="shared" ca="1" si="198"/>
        <v/>
      </c>
      <c r="O842" s="20"/>
      <c r="Q842" s="39" t="str">
        <f t="shared" si="187"/>
        <v/>
      </c>
      <c r="R842" s="29" t="str">
        <f t="shared" si="188"/>
        <v/>
      </c>
      <c r="S842" s="36" t="str">
        <f t="shared" si="189"/>
        <v/>
      </c>
      <c r="T842" s="26" t="str">
        <f t="shared" si="190"/>
        <v/>
      </c>
      <c r="U842" s="39" t="str">
        <f ca="1">IF($G842="", "", COUNTIF($G$11:$G$1010, "&lt;"&amp;$G842)+1+COUNTIF($G$11:$G842, $G842)-1)</f>
        <v/>
      </c>
      <c r="X842" s="39" t="str">
        <f t="shared" ca="1" si="199"/>
        <v/>
      </c>
      <c r="Z842" s="29" t="str">
        <f>IF($R842="", "", DATE(YEAR(Calendar!$BA$5), MONTH($D842), DAY($D842)))</f>
        <v/>
      </c>
      <c r="AA842" s="36" t="str">
        <f t="shared" si="191"/>
        <v/>
      </c>
      <c r="AC842" s="39" t="str">
        <f>IF($Z842="", "", IF(COUNTIF($Z$11:$Z842, $Z842)&gt;5, "X", COUNTIF($Z$11:$Z842, $Z842)))</f>
        <v/>
      </c>
      <c r="AD842" s="39" t="str">
        <f t="shared" si="192"/>
        <v/>
      </c>
      <c r="AF842" s="29" t="str">
        <f t="shared" si="193"/>
        <v/>
      </c>
      <c r="AJ842" s="39" t="str">
        <f t="shared" si="194"/>
        <v/>
      </c>
    </row>
    <row r="843" spans="1:36" x14ac:dyDescent="0.25">
      <c r="A843" s="20"/>
      <c r="B843" s="251"/>
      <c r="C843" s="252"/>
      <c r="D843" s="253"/>
      <c r="E843" s="254"/>
      <c r="F843" s="20"/>
      <c r="G843" s="32" t="str">
        <f t="shared" ca="1" si="185"/>
        <v/>
      </c>
      <c r="H843" s="18" t="str">
        <f t="shared" si="186"/>
        <v/>
      </c>
      <c r="I843" s="20"/>
      <c r="J843" s="12">
        <v>840</v>
      </c>
      <c r="K843" s="15" t="str">
        <f t="shared" ca="1" si="195"/>
        <v/>
      </c>
      <c r="L843" s="90" t="str">
        <f t="shared" ca="1" si="196"/>
        <v/>
      </c>
      <c r="M843" s="43" t="str">
        <f t="shared" ca="1" si="197"/>
        <v/>
      </c>
      <c r="N843" s="18" t="str">
        <f t="shared" ca="1" si="198"/>
        <v/>
      </c>
      <c r="O843" s="20"/>
      <c r="Q843" s="39" t="str">
        <f t="shared" si="187"/>
        <v/>
      </c>
      <c r="R843" s="29" t="str">
        <f t="shared" si="188"/>
        <v/>
      </c>
      <c r="S843" s="36" t="str">
        <f t="shared" si="189"/>
        <v/>
      </c>
      <c r="T843" s="26" t="str">
        <f t="shared" si="190"/>
        <v/>
      </c>
      <c r="U843" s="39" t="str">
        <f ca="1">IF($G843="", "", COUNTIF($G$11:$G$1010, "&lt;"&amp;$G843)+1+COUNTIF($G$11:$G843, $G843)-1)</f>
        <v/>
      </c>
      <c r="X843" s="39" t="str">
        <f t="shared" ca="1" si="199"/>
        <v/>
      </c>
      <c r="Z843" s="29" t="str">
        <f>IF($R843="", "", DATE(YEAR(Calendar!$BA$5), MONTH($D843), DAY($D843)))</f>
        <v/>
      </c>
      <c r="AA843" s="36" t="str">
        <f t="shared" si="191"/>
        <v/>
      </c>
      <c r="AC843" s="39" t="str">
        <f>IF($Z843="", "", IF(COUNTIF($Z$11:$Z843, $Z843)&gt;5, "X", COUNTIF($Z$11:$Z843, $Z843)))</f>
        <v/>
      </c>
      <c r="AD843" s="39" t="str">
        <f t="shared" si="192"/>
        <v/>
      </c>
      <c r="AF843" s="29" t="str">
        <f t="shared" si="193"/>
        <v/>
      </c>
      <c r="AJ843" s="39" t="str">
        <f t="shared" si="194"/>
        <v/>
      </c>
    </row>
    <row r="844" spans="1:36" x14ac:dyDescent="0.25">
      <c r="A844" s="20"/>
      <c r="B844" s="251"/>
      <c r="C844" s="252"/>
      <c r="D844" s="253"/>
      <c r="E844" s="254"/>
      <c r="F844" s="20"/>
      <c r="G844" s="32" t="str">
        <f t="shared" ref="G844:G907" ca="1" si="200">IF($R$4&gt;$R844, $T844, $R844)</f>
        <v/>
      </c>
      <c r="H844" s="18" t="str">
        <f t="shared" ref="H844:H907" si="201">IF($E844="", "", IFERROR(YEARFRAC(DATE($E844, MONTH($D844), DAY($D844)), $G844), ""))</f>
        <v/>
      </c>
      <c r="I844" s="20"/>
      <c r="J844" s="12">
        <v>841</v>
      </c>
      <c r="K844" s="15" t="str">
        <f t="shared" ca="1" si="195"/>
        <v/>
      </c>
      <c r="L844" s="90" t="str">
        <f t="shared" ca="1" si="196"/>
        <v/>
      </c>
      <c r="M844" s="43" t="str">
        <f t="shared" ca="1" si="197"/>
        <v/>
      </c>
      <c r="N844" s="18" t="str">
        <f t="shared" ca="1" si="198"/>
        <v/>
      </c>
      <c r="O844" s="20"/>
      <c r="Q844" s="39" t="str">
        <f t="shared" ref="Q844:Q907" si="202">IF($B844="", "", IF(COUNTIF($B$11:$B$1010, $B844)&gt;1, "X", ""))</f>
        <v/>
      </c>
      <c r="R844" s="29" t="str">
        <f t="shared" ref="R844:R907" si="203">IF($D844="", "", DATE(YEAR($R$4), MONTH($D844), DAY($D844)))</f>
        <v/>
      </c>
      <c r="S844" s="36" t="str">
        <f t="shared" ref="S844:S907" si="204">IF($E844="", "", IFERROR(YEARFRAC(DATE($E844, MONTH($D844), DAY($D844)), $R844), ""))</f>
        <v/>
      </c>
      <c r="T844" s="26" t="str">
        <f t="shared" ref="T844:T907" si="205">IF($D844="", "", DATE(YEAR($R$4)+1, MONTH($D844), DAY($D844)))</f>
        <v/>
      </c>
      <c r="U844" s="39" t="str">
        <f ca="1">IF($G844="", "", COUNTIF($G$11:$G$1010, "&lt;"&amp;$G844)+1+COUNTIF($G$11:$G844, $G844)-1)</f>
        <v/>
      </c>
      <c r="X844" s="39" t="str">
        <f t="shared" ca="1" si="199"/>
        <v/>
      </c>
      <c r="Z844" s="29" t="str">
        <f>IF($R844="", "", DATE(YEAR(Calendar!$BA$5), MONTH($D844), DAY($D844)))</f>
        <v/>
      </c>
      <c r="AA844" s="36" t="str">
        <f t="shared" ref="AA844:AA907" si="206">IF($E844="", "", IFERROR(YEARFRAC(DATE($E844, MONTH($D844), DAY($D844)), $Z844), ""))</f>
        <v/>
      </c>
      <c r="AC844" s="39" t="str">
        <f>IF($Z844="", "", IF(COUNTIF($Z$11:$Z844, $Z844)&gt;5, "X", COUNTIF($Z$11:$Z844, $Z844)))</f>
        <v/>
      </c>
      <c r="AD844" s="39" t="str">
        <f t="shared" ref="AD844:AD907" si="207">IF($Z844="", "", $Z844+($AC844*0.1))</f>
        <v/>
      </c>
      <c r="AF844" s="29" t="str">
        <f t="shared" ref="AF844:AF907" si="208">IF($AC844="X", $Z844, "")</f>
        <v/>
      </c>
      <c r="AJ844" s="39" t="str">
        <f t="shared" ref="AJ844:AJ907" si="209">IF($C844="", "", IF(COUNTIF($AH$11:$AH$20, $C844)=0, "X", ""))</f>
        <v/>
      </c>
    </row>
    <row r="845" spans="1:36" x14ac:dyDescent="0.25">
      <c r="A845" s="20"/>
      <c r="B845" s="251"/>
      <c r="C845" s="252"/>
      <c r="D845" s="253"/>
      <c r="E845" s="254"/>
      <c r="F845" s="20"/>
      <c r="G845" s="32" t="str">
        <f t="shared" ca="1" si="200"/>
        <v/>
      </c>
      <c r="H845" s="18" t="str">
        <f t="shared" si="201"/>
        <v/>
      </c>
      <c r="I845" s="20"/>
      <c r="J845" s="12">
        <v>842</v>
      </c>
      <c r="K845" s="15" t="str">
        <f t="shared" ca="1" si="195"/>
        <v/>
      </c>
      <c r="L845" s="90" t="str">
        <f t="shared" ca="1" si="196"/>
        <v/>
      </c>
      <c r="M845" s="43" t="str">
        <f t="shared" ca="1" si="197"/>
        <v/>
      </c>
      <c r="N845" s="18" t="str">
        <f t="shared" ca="1" si="198"/>
        <v/>
      </c>
      <c r="O845" s="20"/>
      <c r="Q845" s="39" t="str">
        <f t="shared" si="202"/>
        <v/>
      </c>
      <c r="R845" s="29" t="str">
        <f t="shared" si="203"/>
        <v/>
      </c>
      <c r="S845" s="36" t="str">
        <f t="shared" si="204"/>
        <v/>
      </c>
      <c r="T845" s="26" t="str">
        <f t="shared" si="205"/>
        <v/>
      </c>
      <c r="U845" s="39" t="str">
        <f ca="1">IF($G845="", "", COUNTIF($G$11:$G$1010, "&lt;"&amp;$G845)+1+COUNTIF($G$11:$G845, $G845)-1)</f>
        <v/>
      </c>
      <c r="X845" s="39" t="str">
        <f t="shared" ca="1" si="199"/>
        <v/>
      </c>
      <c r="Z845" s="29" t="str">
        <f>IF($R845="", "", DATE(YEAR(Calendar!$BA$5), MONTH($D845), DAY($D845)))</f>
        <v/>
      </c>
      <c r="AA845" s="36" t="str">
        <f t="shared" si="206"/>
        <v/>
      </c>
      <c r="AC845" s="39" t="str">
        <f>IF($Z845="", "", IF(COUNTIF($Z$11:$Z845, $Z845)&gt;5, "X", COUNTIF($Z$11:$Z845, $Z845)))</f>
        <v/>
      </c>
      <c r="AD845" s="39" t="str">
        <f t="shared" si="207"/>
        <v/>
      </c>
      <c r="AF845" s="29" t="str">
        <f t="shared" si="208"/>
        <v/>
      </c>
      <c r="AJ845" s="39" t="str">
        <f t="shared" si="209"/>
        <v/>
      </c>
    </row>
    <row r="846" spans="1:36" x14ac:dyDescent="0.25">
      <c r="A846" s="20"/>
      <c r="B846" s="251"/>
      <c r="C846" s="252"/>
      <c r="D846" s="253"/>
      <c r="E846" s="254"/>
      <c r="F846" s="20"/>
      <c r="G846" s="32" t="str">
        <f t="shared" ca="1" si="200"/>
        <v/>
      </c>
      <c r="H846" s="18" t="str">
        <f t="shared" si="201"/>
        <v/>
      </c>
      <c r="I846" s="20"/>
      <c r="J846" s="12">
        <v>843</v>
      </c>
      <c r="K846" s="15" t="str">
        <f t="shared" ca="1" si="195"/>
        <v/>
      </c>
      <c r="L846" s="90" t="str">
        <f t="shared" ca="1" si="196"/>
        <v/>
      </c>
      <c r="M846" s="43" t="str">
        <f t="shared" ca="1" si="197"/>
        <v/>
      </c>
      <c r="N846" s="18" t="str">
        <f t="shared" ca="1" si="198"/>
        <v/>
      </c>
      <c r="O846" s="20"/>
      <c r="Q846" s="39" t="str">
        <f t="shared" si="202"/>
        <v/>
      </c>
      <c r="R846" s="29" t="str">
        <f t="shared" si="203"/>
        <v/>
      </c>
      <c r="S846" s="36" t="str">
        <f t="shared" si="204"/>
        <v/>
      </c>
      <c r="T846" s="26" t="str">
        <f t="shared" si="205"/>
        <v/>
      </c>
      <c r="U846" s="39" t="str">
        <f ca="1">IF($G846="", "", COUNTIF($G$11:$G$1010, "&lt;"&amp;$G846)+1+COUNTIF($G$11:$G846, $G846)-1)</f>
        <v/>
      </c>
      <c r="X846" s="39" t="str">
        <f t="shared" ca="1" si="199"/>
        <v/>
      </c>
      <c r="Z846" s="29" t="str">
        <f>IF($R846="", "", DATE(YEAR(Calendar!$BA$5), MONTH($D846), DAY($D846)))</f>
        <v/>
      </c>
      <c r="AA846" s="36" t="str">
        <f t="shared" si="206"/>
        <v/>
      </c>
      <c r="AC846" s="39" t="str">
        <f>IF($Z846="", "", IF(COUNTIF($Z$11:$Z846, $Z846)&gt;5, "X", COUNTIF($Z$11:$Z846, $Z846)))</f>
        <v/>
      </c>
      <c r="AD846" s="39" t="str">
        <f t="shared" si="207"/>
        <v/>
      </c>
      <c r="AF846" s="29" t="str">
        <f t="shared" si="208"/>
        <v/>
      </c>
      <c r="AJ846" s="39" t="str">
        <f t="shared" si="209"/>
        <v/>
      </c>
    </row>
    <row r="847" spans="1:36" x14ac:dyDescent="0.25">
      <c r="A847" s="20"/>
      <c r="B847" s="251"/>
      <c r="C847" s="252"/>
      <c r="D847" s="253"/>
      <c r="E847" s="254"/>
      <c r="F847" s="20"/>
      <c r="G847" s="32" t="str">
        <f t="shared" ca="1" si="200"/>
        <v/>
      </c>
      <c r="H847" s="18" t="str">
        <f t="shared" si="201"/>
        <v/>
      </c>
      <c r="I847" s="20"/>
      <c r="J847" s="12">
        <v>844</v>
      </c>
      <c r="K847" s="15" t="str">
        <f t="shared" ca="1" si="195"/>
        <v/>
      </c>
      <c r="L847" s="90" t="str">
        <f t="shared" ca="1" si="196"/>
        <v/>
      </c>
      <c r="M847" s="43" t="str">
        <f t="shared" ca="1" si="197"/>
        <v/>
      </c>
      <c r="N847" s="18" t="str">
        <f t="shared" ca="1" si="198"/>
        <v/>
      </c>
      <c r="O847" s="20"/>
      <c r="Q847" s="39" t="str">
        <f t="shared" si="202"/>
        <v/>
      </c>
      <c r="R847" s="29" t="str">
        <f t="shared" si="203"/>
        <v/>
      </c>
      <c r="S847" s="36" t="str">
        <f t="shared" si="204"/>
        <v/>
      </c>
      <c r="T847" s="26" t="str">
        <f t="shared" si="205"/>
        <v/>
      </c>
      <c r="U847" s="39" t="str">
        <f ca="1">IF($G847="", "", COUNTIF($G$11:$G$1010, "&lt;"&amp;$G847)+1+COUNTIF($G$11:$G847, $G847)-1)</f>
        <v/>
      </c>
      <c r="X847" s="39" t="str">
        <f t="shared" ca="1" si="199"/>
        <v/>
      </c>
      <c r="Z847" s="29" t="str">
        <f>IF($R847="", "", DATE(YEAR(Calendar!$BA$5), MONTH($D847), DAY($D847)))</f>
        <v/>
      </c>
      <c r="AA847" s="36" t="str">
        <f t="shared" si="206"/>
        <v/>
      </c>
      <c r="AC847" s="39" t="str">
        <f>IF($Z847="", "", IF(COUNTIF($Z$11:$Z847, $Z847)&gt;5, "X", COUNTIF($Z$11:$Z847, $Z847)))</f>
        <v/>
      </c>
      <c r="AD847" s="39" t="str">
        <f t="shared" si="207"/>
        <v/>
      </c>
      <c r="AF847" s="29" t="str">
        <f t="shared" si="208"/>
        <v/>
      </c>
      <c r="AJ847" s="39" t="str">
        <f t="shared" si="209"/>
        <v/>
      </c>
    </row>
    <row r="848" spans="1:36" x14ac:dyDescent="0.25">
      <c r="A848" s="20"/>
      <c r="B848" s="251"/>
      <c r="C848" s="252"/>
      <c r="D848" s="253"/>
      <c r="E848" s="254"/>
      <c r="F848" s="20"/>
      <c r="G848" s="32" t="str">
        <f t="shared" ca="1" si="200"/>
        <v/>
      </c>
      <c r="H848" s="18" t="str">
        <f t="shared" si="201"/>
        <v/>
      </c>
      <c r="I848" s="20"/>
      <c r="J848" s="12">
        <v>845</v>
      </c>
      <c r="K848" s="15" t="str">
        <f t="shared" ca="1" si="195"/>
        <v/>
      </c>
      <c r="L848" s="90" t="str">
        <f t="shared" ca="1" si="196"/>
        <v/>
      </c>
      <c r="M848" s="43" t="str">
        <f t="shared" ca="1" si="197"/>
        <v/>
      </c>
      <c r="N848" s="18" t="str">
        <f t="shared" ca="1" si="198"/>
        <v/>
      </c>
      <c r="O848" s="20"/>
      <c r="Q848" s="39" t="str">
        <f t="shared" si="202"/>
        <v/>
      </c>
      <c r="R848" s="29" t="str">
        <f t="shared" si="203"/>
        <v/>
      </c>
      <c r="S848" s="36" t="str">
        <f t="shared" si="204"/>
        <v/>
      </c>
      <c r="T848" s="26" t="str">
        <f t="shared" si="205"/>
        <v/>
      </c>
      <c r="U848" s="39" t="str">
        <f ca="1">IF($G848="", "", COUNTIF($G$11:$G$1010, "&lt;"&amp;$G848)+1+COUNTIF($G$11:$G848, $G848)-1)</f>
        <v/>
      </c>
      <c r="X848" s="39" t="str">
        <f t="shared" ca="1" si="199"/>
        <v/>
      </c>
      <c r="Z848" s="29" t="str">
        <f>IF($R848="", "", DATE(YEAR(Calendar!$BA$5), MONTH($D848), DAY($D848)))</f>
        <v/>
      </c>
      <c r="AA848" s="36" t="str">
        <f t="shared" si="206"/>
        <v/>
      </c>
      <c r="AC848" s="39" t="str">
        <f>IF($Z848="", "", IF(COUNTIF($Z$11:$Z848, $Z848)&gt;5, "X", COUNTIF($Z$11:$Z848, $Z848)))</f>
        <v/>
      </c>
      <c r="AD848" s="39" t="str">
        <f t="shared" si="207"/>
        <v/>
      </c>
      <c r="AF848" s="29" t="str">
        <f t="shared" si="208"/>
        <v/>
      </c>
      <c r="AJ848" s="39" t="str">
        <f t="shared" si="209"/>
        <v/>
      </c>
    </row>
    <row r="849" spans="1:36" x14ac:dyDescent="0.25">
      <c r="A849" s="20"/>
      <c r="B849" s="251"/>
      <c r="C849" s="252"/>
      <c r="D849" s="253"/>
      <c r="E849" s="254"/>
      <c r="F849" s="20"/>
      <c r="G849" s="32" t="str">
        <f t="shared" ca="1" si="200"/>
        <v/>
      </c>
      <c r="H849" s="18" t="str">
        <f t="shared" si="201"/>
        <v/>
      </c>
      <c r="I849" s="20"/>
      <c r="J849" s="12">
        <v>846</v>
      </c>
      <c r="K849" s="15" t="str">
        <f t="shared" ca="1" si="195"/>
        <v/>
      </c>
      <c r="L849" s="90" t="str">
        <f t="shared" ca="1" si="196"/>
        <v/>
      </c>
      <c r="M849" s="43" t="str">
        <f t="shared" ca="1" si="197"/>
        <v/>
      </c>
      <c r="N849" s="18" t="str">
        <f t="shared" ca="1" si="198"/>
        <v/>
      </c>
      <c r="O849" s="20"/>
      <c r="Q849" s="39" t="str">
        <f t="shared" si="202"/>
        <v/>
      </c>
      <c r="R849" s="29" t="str">
        <f t="shared" si="203"/>
        <v/>
      </c>
      <c r="S849" s="36" t="str">
        <f t="shared" si="204"/>
        <v/>
      </c>
      <c r="T849" s="26" t="str">
        <f t="shared" si="205"/>
        <v/>
      </c>
      <c r="U849" s="39" t="str">
        <f ca="1">IF($G849="", "", COUNTIF($G$11:$G$1010, "&lt;"&amp;$G849)+1+COUNTIF($G$11:$G849, $G849)-1)</f>
        <v/>
      </c>
      <c r="X849" s="39" t="str">
        <f t="shared" ca="1" si="199"/>
        <v/>
      </c>
      <c r="Z849" s="29" t="str">
        <f>IF($R849="", "", DATE(YEAR(Calendar!$BA$5), MONTH($D849), DAY($D849)))</f>
        <v/>
      </c>
      <c r="AA849" s="36" t="str">
        <f t="shared" si="206"/>
        <v/>
      </c>
      <c r="AC849" s="39" t="str">
        <f>IF($Z849="", "", IF(COUNTIF($Z$11:$Z849, $Z849)&gt;5, "X", COUNTIF($Z$11:$Z849, $Z849)))</f>
        <v/>
      </c>
      <c r="AD849" s="39" t="str">
        <f t="shared" si="207"/>
        <v/>
      </c>
      <c r="AF849" s="29" t="str">
        <f t="shared" si="208"/>
        <v/>
      </c>
      <c r="AJ849" s="39" t="str">
        <f t="shared" si="209"/>
        <v/>
      </c>
    </row>
    <row r="850" spans="1:36" x14ac:dyDescent="0.25">
      <c r="A850" s="20"/>
      <c r="B850" s="251"/>
      <c r="C850" s="252"/>
      <c r="D850" s="253"/>
      <c r="E850" s="254"/>
      <c r="F850" s="20"/>
      <c r="G850" s="32" t="str">
        <f t="shared" ca="1" si="200"/>
        <v/>
      </c>
      <c r="H850" s="18" t="str">
        <f t="shared" si="201"/>
        <v/>
      </c>
      <c r="I850" s="20"/>
      <c r="J850" s="12">
        <v>847</v>
      </c>
      <c r="K850" s="15" t="str">
        <f t="shared" ca="1" si="195"/>
        <v/>
      </c>
      <c r="L850" s="90" t="str">
        <f t="shared" ca="1" si="196"/>
        <v/>
      </c>
      <c r="M850" s="43" t="str">
        <f t="shared" ca="1" si="197"/>
        <v/>
      </c>
      <c r="N850" s="18" t="str">
        <f t="shared" ca="1" si="198"/>
        <v/>
      </c>
      <c r="O850" s="20"/>
      <c r="Q850" s="39" t="str">
        <f t="shared" si="202"/>
        <v/>
      </c>
      <c r="R850" s="29" t="str">
        <f t="shared" si="203"/>
        <v/>
      </c>
      <c r="S850" s="36" t="str">
        <f t="shared" si="204"/>
        <v/>
      </c>
      <c r="T850" s="26" t="str">
        <f t="shared" si="205"/>
        <v/>
      </c>
      <c r="U850" s="39" t="str">
        <f ca="1">IF($G850="", "", COUNTIF($G$11:$G$1010, "&lt;"&amp;$G850)+1+COUNTIF($G$11:$G850, $G850)-1)</f>
        <v/>
      </c>
      <c r="X850" s="39" t="str">
        <f t="shared" ca="1" si="199"/>
        <v/>
      </c>
      <c r="Z850" s="29" t="str">
        <f>IF($R850="", "", DATE(YEAR(Calendar!$BA$5), MONTH($D850), DAY($D850)))</f>
        <v/>
      </c>
      <c r="AA850" s="36" t="str">
        <f t="shared" si="206"/>
        <v/>
      </c>
      <c r="AC850" s="39" t="str">
        <f>IF($Z850="", "", IF(COUNTIF($Z$11:$Z850, $Z850)&gt;5, "X", COUNTIF($Z$11:$Z850, $Z850)))</f>
        <v/>
      </c>
      <c r="AD850" s="39" t="str">
        <f t="shared" si="207"/>
        <v/>
      </c>
      <c r="AF850" s="29" t="str">
        <f t="shared" si="208"/>
        <v/>
      </c>
      <c r="AJ850" s="39" t="str">
        <f t="shared" si="209"/>
        <v/>
      </c>
    </row>
    <row r="851" spans="1:36" x14ac:dyDescent="0.25">
      <c r="A851" s="20"/>
      <c r="B851" s="251"/>
      <c r="C851" s="252"/>
      <c r="D851" s="253"/>
      <c r="E851" s="254"/>
      <c r="F851" s="20"/>
      <c r="G851" s="32" t="str">
        <f t="shared" ca="1" si="200"/>
        <v/>
      </c>
      <c r="H851" s="18" t="str">
        <f t="shared" si="201"/>
        <v/>
      </c>
      <c r="I851" s="20"/>
      <c r="J851" s="12">
        <v>848</v>
      </c>
      <c r="K851" s="15" t="str">
        <f t="shared" ca="1" si="195"/>
        <v/>
      </c>
      <c r="L851" s="90" t="str">
        <f t="shared" ca="1" si="196"/>
        <v/>
      </c>
      <c r="M851" s="43" t="str">
        <f t="shared" ca="1" si="197"/>
        <v/>
      </c>
      <c r="N851" s="18" t="str">
        <f t="shared" ca="1" si="198"/>
        <v/>
      </c>
      <c r="O851" s="20"/>
      <c r="Q851" s="39" t="str">
        <f t="shared" si="202"/>
        <v/>
      </c>
      <c r="R851" s="29" t="str">
        <f t="shared" si="203"/>
        <v/>
      </c>
      <c r="S851" s="36" t="str">
        <f t="shared" si="204"/>
        <v/>
      </c>
      <c r="T851" s="26" t="str">
        <f t="shared" si="205"/>
        <v/>
      </c>
      <c r="U851" s="39" t="str">
        <f ca="1">IF($G851="", "", COUNTIF($G$11:$G$1010, "&lt;"&amp;$G851)+1+COUNTIF($G$11:$G851, $G851)-1)</f>
        <v/>
      </c>
      <c r="X851" s="39" t="str">
        <f t="shared" ca="1" si="199"/>
        <v/>
      </c>
      <c r="Z851" s="29" t="str">
        <f>IF($R851="", "", DATE(YEAR(Calendar!$BA$5), MONTH($D851), DAY($D851)))</f>
        <v/>
      </c>
      <c r="AA851" s="36" t="str">
        <f t="shared" si="206"/>
        <v/>
      </c>
      <c r="AC851" s="39" t="str">
        <f>IF($Z851="", "", IF(COUNTIF($Z$11:$Z851, $Z851)&gt;5, "X", COUNTIF($Z$11:$Z851, $Z851)))</f>
        <v/>
      </c>
      <c r="AD851" s="39" t="str">
        <f t="shared" si="207"/>
        <v/>
      </c>
      <c r="AF851" s="29" t="str">
        <f t="shared" si="208"/>
        <v/>
      </c>
      <c r="AJ851" s="39" t="str">
        <f t="shared" si="209"/>
        <v/>
      </c>
    </row>
    <row r="852" spans="1:36" x14ac:dyDescent="0.25">
      <c r="A852" s="20"/>
      <c r="B852" s="251"/>
      <c r="C852" s="252"/>
      <c r="D852" s="253"/>
      <c r="E852" s="254"/>
      <c r="F852" s="20"/>
      <c r="G852" s="32" t="str">
        <f t="shared" ca="1" si="200"/>
        <v/>
      </c>
      <c r="H852" s="18" t="str">
        <f t="shared" si="201"/>
        <v/>
      </c>
      <c r="I852" s="20"/>
      <c r="J852" s="12">
        <v>849</v>
      </c>
      <c r="K852" s="15" t="str">
        <f t="shared" ca="1" si="195"/>
        <v/>
      </c>
      <c r="L852" s="90" t="str">
        <f t="shared" ca="1" si="196"/>
        <v/>
      </c>
      <c r="M852" s="43" t="str">
        <f t="shared" ca="1" si="197"/>
        <v/>
      </c>
      <c r="N852" s="18" t="str">
        <f t="shared" ca="1" si="198"/>
        <v/>
      </c>
      <c r="O852" s="20"/>
      <c r="Q852" s="39" t="str">
        <f t="shared" si="202"/>
        <v/>
      </c>
      <c r="R852" s="29" t="str">
        <f t="shared" si="203"/>
        <v/>
      </c>
      <c r="S852" s="36" t="str">
        <f t="shared" si="204"/>
        <v/>
      </c>
      <c r="T852" s="26" t="str">
        <f t="shared" si="205"/>
        <v/>
      </c>
      <c r="U852" s="39" t="str">
        <f ca="1">IF($G852="", "", COUNTIF($G$11:$G$1010, "&lt;"&amp;$G852)+1+COUNTIF($G$11:$G852, $G852)-1)</f>
        <v/>
      </c>
      <c r="X852" s="39" t="str">
        <f t="shared" ca="1" si="199"/>
        <v/>
      </c>
      <c r="Z852" s="29" t="str">
        <f>IF($R852="", "", DATE(YEAR(Calendar!$BA$5), MONTH($D852), DAY($D852)))</f>
        <v/>
      </c>
      <c r="AA852" s="36" t="str">
        <f t="shared" si="206"/>
        <v/>
      </c>
      <c r="AC852" s="39" t="str">
        <f>IF($Z852="", "", IF(COUNTIF($Z$11:$Z852, $Z852)&gt;5, "X", COUNTIF($Z$11:$Z852, $Z852)))</f>
        <v/>
      </c>
      <c r="AD852" s="39" t="str">
        <f t="shared" si="207"/>
        <v/>
      </c>
      <c r="AF852" s="29" t="str">
        <f t="shared" si="208"/>
        <v/>
      </c>
      <c r="AJ852" s="39" t="str">
        <f t="shared" si="209"/>
        <v/>
      </c>
    </row>
    <row r="853" spans="1:36" x14ac:dyDescent="0.25">
      <c r="A853" s="20"/>
      <c r="B853" s="251"/>
      <c r="C853" s="252"/>
      <c r="D853" s="253"/>
      <c r="E853" s="254"/>
      <c r="F853" s="20"/>
      <c r="G853" s="32" t="str">
        <f t="shared" ca="1" si="200"/>
        <v/>
      </c>
      <c r="H853" s="18" t="str">
        <f t="shared" si="201"/>
        <v/>
      </c>
      <c r="I853" s="20"/>
      <c r="J853" s="12">
        <v>850</v>
      </c>
      <c r="K853" s="15" t="str">
        <f t="shared" ca="1" si="195"/>
        <v/>
      </c>
      <c r="L853" s="90" t="str">
        <f t="shared" ca="1" si="196"/>
        <v/>
      </c>
      <c r="M853" s="43" t="str">
        <f t="shared" ca="1" si="197"/>
        <v/>
      </c>
      <c r="N853" s="18" t="str">
        <f t="shared" ca="1" si="198"/>
        <v/>
      </c>
      <c r="O853" s="20"/>
      <c r="Q853" s="39" t="str">
        <f t="shared" si="202"/>
        <v/>
      </c>
      <c r="R853" s="29" t="str">
        <f t="shared" si="203"/>
        <v/>
      </c>
      <c r="S853" s="36" t="str">
        <f t="shared" si="204"/>
        <v/>
      </c>
      <c r="T853" s="26" t="str">
        <f t="shared" si="205"/>
        <v/>
      </c>
      <c r="U853" s="39" t="str">
        <f ca="1">IF($G853="", "", COUNTIF($G$11:$G$1010, "&lt;"&amp;$G853)+1+COUNTIF($G$11:$G853, $G853)-1)</f>
        <v/>
      </c>
      <c r="X853" s="39" t="str">
        <f t="shared" ca="1" si="199"/>
        <v/>
      </c>
      <c r="Z853" s="29" t="str">
        <f>IF($R853="", "", DATE(YEAR(Calendar!$BA$5), MONTH($D853), DAY($D853)))</f>
        <v/>
      </c>
      <c r="AA853" s="36" t="str">
        <f t="shared" si="206"/>
        <v/>
      </c>
      <c r="AC853" s="39" t="str">
        <f>IF($Z853="", "", IF(COUNTIF($Z$11:$Z853, $Z853)&gt;5, "X", COUNTIF($Z$11:$Z853, $Z853)))</f>
        <v/>
      </c>
      <c r="AD853" s="39" t="str">
        <f t="shared" si="207"/>
        <v/>
      </c>
      <c r="AF853" s="29" t="str">
        <f t="shared" si="208"/>
        <v/>
      </c>
      <c r="AJ853" s="39" t="str">
        <f t="shared" si="209"/>
        <v/>
      </c>
    </row>
    <row r="854" spans="1:36" x14ac:dyDescent="0.25">
      <c r="A854" s="20"/>
      <c r="B854" s="251"/>
      <c r="C854" s="252"/>
      <c r="D854" s="253"/>
      <c r="E854" s="254"/>
      <c r="F854" s="20"/>
      <c r="G854" s="32" t="str">
        <f t="shared" ca="1" si="200"/>
        <v/>
      </c>
      <c r="H854" s="18" t="str">
        <f t="shared" si="201"/>
        <v/>
      </c>
      <c r="I854" s="20"/>
      <c r="J854" s="12">
        <v>851</v>
      </c>
      <c r="K854" s="15" t="str">
        <f t="shared" ca="1" si="195"/>
        <v/>
      </c>
      <c r="L854" s="90" t="str">
        <f t="shared" ca="1" si="196"/>
        <v/>
      </c>
      <c r="M854" s="43" t="str">
        <f t="shared" ca="1" si="197"/>
        <v/>
      </c>
      <c r="N854" s="18" t="str">
        <f t="shared" ca="1" si="198"/>
        <v/>
      </c>
      <c r="O854" s="20"/>
      <c r="Q854" s="39" t="str">
        <f t="shared" si="202"/>
        <v/>
      </c>
      <c r="R854" s="29" t="str">
        <f t="shared" si="203"/>
        <v/>
      </c>
      <c r="S854" s="36" t="str">
        <f t="shared" si="204"/>
        <v/>
      </c>
      <c r="T854" s="26" t="str">
        <f t="shared" si="205"/>
        <v/>
      </c>
      <c r="U854" s="39" t="str">
        <f ca="1">IF($G854="", "", COUNTIF($G$11:$G$1010, "&lt;"&amp;$G854)+1+COUNTIF($G$11:$G854, $G854)-1)</f>
        <v/>
      </c>
      <c r="X854" s="39" t="str">
        <f t="shared" ca="1" si="199"/>
        <v/>
      </c>
      <c r="Z854" s="29" t="str">
        <f>IF($R854="", "", DATE(YEAR(Calendar!$BA$5), MONTH($D854), DAY($D854)))</f>
        <v/>
      </c>
      <c r="AA854" s="36" t="str">
        <f t="shared" si="206"/>
        <v/>
      </c>
      <c r="AC854" s="39" t="str">
        <f>IF($Z854="", "", IF(COUNTIF($Z$11:$Z854, $Z854)&gt;5, "X", COUNTIF($Z$11:$Z854, $Z854)))</f>
        <v/>
      </c>
      <c r="AD854" s="39" t="str">
        <f t="shared" si="207"/>
        <v/>
      </c>
      <c r="AF854" s="29" t="str">
        <f t="shared" si="208"/>
        <v/>
      </c>
      <c r="AJ854" s="39" t="str">
        <f t="shared" si="209"/>
        <v/>
      </c>
    </row>
    <row r="855" spans="1:36" x14ac:dyDescent="0.25">
      <c r="A855" s="20"/>
      <c r="B855" s="251"/>
      <c r="C855" s="252"/>
      <c r="D855" s="253"/>
      <c r="E855" s="254"/>
      <c r="F855" s="20"/>
      <c r="G855" s="32" t="str">
        <f t="shared" ca="1" si="200"/>
        <v/>
      </c>
      <c r="H855" s="18" t="str">
        <f t="shared" si="201"/>
        <v/>
      </c>
      <c r="I855" s="20"/>
      <c r="J855" s="12">
        <v>852</v>
      </c>
      <c r="K855" s="15" t="str">
        <f t="shared" ca="1" si="195"/>
        <v/>
      </c>
      <c r="L855" s="90" t="str">
        <f t="shared" ca="1" si="196"/>
        <v/>
      </c>
      <c r="M855" s="43" t="str">
        <f t="shared" ca="1" si="197"/>
        <v/>
      </c>
      <c r="N855" s="18" t="str">
        <f t="shared" ca="1" si="198"/>
        <v/>
      </c>
      <c r="O855" s="20"/>
      <c r="Q855" s="39" t="str">
        <f t="shared" si="202"/>
        <v/>
      </c>
      <c r="R855" s="29" t="str">
        <f t="shared" si="203"/>
        <v/>
      </c>
      <c r="S855" s="36" t="str">
        <f t="shared" si="204"/>
        <v/>
      </c>
      <c r="T855" s="26" t="str">
        <f t="shared" si="205"/>
        <v/>
      </c>
      <c r="U855" s="39" t="str">
        <f ca="1">IF($G855="", "", COUNTIF($G$11:$G$1010, "&lt;"&amp;$G855)+1+COUNTIF($G$11:$G855, $G855)-1)</f>
        <v/>
      </c>
      <c r="X855" s="39" t="str">
        <f t="shared" ca="1" si="199"/>
        <v/>
      </c>
      <c r="Z855" s="29" t="str">
        <f>IF($R855="", "", DATE(YEAR(Calendar!$BA$5), MONTH($D855), DAY($D855)))</f>
        <v/>
      </c>
      <c r="AA855" s="36" t="str">
        <f t="shared" si="206"/>
        <v/>
      </c>
      <c r="AC855" s="39" t="str">
        <f>IF($Z855="", "", IF(COUNTIF($Z$11:$Z855, $Z855)&gt;5, "X", COUNTIF($Z$11:$Z855, $Z855)))</f>
        <v/>
      </c>
      <c r="AD855" s="39" t="str">
        <f t="shared" si="207"/>
        <v/>
      </c>
      <c r="AF855" s="29" t="str">
        <f t="shared" si="208"/>
        <v/>
      </c>
      <c r="AJ855" s="39" t="str">
        <f t="shared" si="209"/>
        <v/>
      </c>
    </row>
    <row r="856" spans="1:36" x14ac:dyDescent="0.25">
      <c r="A856" s="20"/>
      <c r="B856" s="251"/>
      <c r="C856" s="252"/>
      <c r="D856" s="253"/>
      <c r="E856" s="254"/>
      <c r="F856" s="20"/>
      <c r="G856" s="32" t="str">
        <f t="shared" ca="1" si="200"/>
        <v/>
      </c>
      <c r="H856" s="18" t="str">
        <f t="shared" si="201"/>
        <v/>
      </c>
      <c r="I856" s="20"/>
      <c r="J856" s="12">
        <v>853</v>
      </c>
      <c r="K856" s="15" t="str">
        <f t="shared" ca="1" si="195"/>
        <v/>
      </c>
      <c r="L856" s="90" t="str">
        <f t="shared" ca="1" si="196"/>
        <v/>
      </c>
      <c r="M856" s="43" t="str">
        <f t="shared" ca="1" si="197"/>
        <v/>
      </c>
      <c r="N856" s="18" t="str">
        <f t="shared" ca="1" si="198"/>
        <v/>
      </c>
      <c r="O856" s="20"/>
      <c r="Q856" s="39" t="str">
        <f t="shared" si="202"/>
        <v/>
      </c>
      <c r="R856" s="29" t="str">
        <f t="shared" si="203"/>
        <v/>
      </c>
      <c r="S856" s="36" t="str">
        <f t="shared" si="204"/>
        <v/>
      </c>
      <c r="T856" s="26" t="str">
        <f t="shared" si="205"/>
        <v/>
      </c>
      <c r="U856" s="39" t="str">
        <f ca="1">IF($G856="", "", COUNTIF($G$11:$G$1010, "&lt;"&amp;$G856)+1+COUNTIF($G$11:$G856, $G856)-1)</f>
        <v/>
      </c>
      <c r="X856" s="39" t="str">
        <f t="shared" ca="1" si="199"/>
        <v/>
      </c>
      <c r="Z856" s="29" t="str">
        <f>IF($R856="", "", DATE(YEAR(Calendar!$BA$5), MONTH($D856), DAY($D856)))</f>
        <v/>
      </c>
      <c r="AA856" s="36" t="str">
        <f t="shared" si="206"/>
        <v/>
      </c>
      <c r="AC856" s="39" t="str">
        <f>IF($Z856="", "", IF(COUNTIF($Z$11:$Z856, $Z856)&gt;5, "X", COUNTIF($Z$11:$Z856, $Z856)))</f>
        <v/>
      </c>
      <c r="AD856" s="39" t="str">
        <f t="shared" si="207"/>
        <v/>
      </c>
      <c r="AF856" s="29" t="str">
        <f t="shared" si="208"/>
        <v/>
      </c>
      <c r="AJ856" s="39" t="str">
        <f t="shared" si="209"/>
        <v/>
      </c>
    </row>
    <row r="857" spans="1:36" x14ac:dyDescent="0.25">
      <c r="A857" s="20"/>
      <c r="B857" s="251"/>
      <c r="C857" s="252"/>
      <c r="D857" s="253"/>
      <c r="E857" s="254"/>
      <c r="F857" s="20"/>
      <c r="G857" s="32" t="str">
        <f t="shared" ca="1" si="200"/>
        <v/>
      </c>
      <c r="H857" s="18" t="str">
        <f t="shared" si="201"/>
        <v/>
      </c>
      <c r="I857" s="20"/>
      <c r="J857" s="12">
        <v>854</v>
      </c>
      <c r="K857" s="15" t="str">
        <f t="shared" ca="1" si="195"/>
        <v/>
      </c>
      <c r="L857" s="90" t="str">
        <f t="shared" ca="1" si="196"/>
        <v/>
      </c>
      <c r="M857" s="43" t="str">
        <f t="shared" ca="1" si="197"/>
        <v/>
      </c>
      <c r="N857" s="18" t="str">
        <f t="shared" ca="1" si="198"/>
        <v/>
      </c>
      <c r="O857" s="20"/>
      <c r="Q857" s="39" t="str">
        <f t="shared" si="202"/>
        <v/>
      </c>
      <c r="R857" s="29" t="str">
        <f t="shared" si="203"/>
        <v/>
      </c>
      <c r="S857" s="36" t="str">
        <f t="shared" si="204"/>
        <v/>
      </c>
      <c r="T857" s="26" t="str">
        <f t="shared" si="205"/>
        <v/>
      </c>
      <c r="U857" s="39" t="str">
        <f ca="1">IF($G857="", "", COUNTIF($G$11:$G$1010, "&lt;"&amp;$G857)+1+COUNTIF($G$11:$G857, $G857)-1)</f>
        <v/>
      </c>
      <c r="X857" s="39" t="str">
        <f t="shared" ca="1" si="199"/>
        <v/>
      </c>
      <c r="Z857" s="29" t="str">
        <f>IF($R857="", "", DATE(YEAR(Calendar!$BA$5), MONTH($D857), DAY($D857)))</f>
        <v/>
      </c>
      <c r="AA857" s="36" t="str">
        <f t="shared" si="206"/>
        <v/>
      </c>
      <c r="AC857" s="39" t="str">
        <f>IF($Z857="", "", IF(COUNTIF($Z$11:$Z857, $Z857)&gt;5, "X", COUNTIF($Z$11:$Z857, $Z857)))</f>
        <v/>
      </c>
      <c r="AD857" s="39" t="str">
        <f t="shared" si="207"/>
        <v/>
      </c>
      <c r="AF857" s="29" t="str">
        <f t="shared" si="208"/>
        <v/>
      </c>
      <c r="AJ857" s="39" t="str">
        <f t="shared" si="209"/>
        <v/>
      </c>
    </row>
    <row r="858" spans="1:36" x14ac:dyDescent="0.25">
      <c r="A858" s="20"/>
      <c r="B858" s="251"/>
      <c r="C858" s="252"/>
      <c r="D858" s="253"/>
      <c r="E858" s="254"/>
      <c r="F858" s="20"/>
      <c r="G858" s="32" t="str">
        <f t="shared" ca="1" si="200"/>
        <v/>
      </c>
      <c r="H858" s="18" t="str">
        <f t="shared" si="201"/>
        <v/>
      </c>
      <c r="I858" s="20"/>
      <c r="J858" s="12">
        <v>855</v>
      </c>
      <c r="K858" s="15" t="str">
        <f t="shared" ca="1" si="195"/>
        <v/>
      </c>
      <c r="L858" s="90" t="str">
        <f t="shared" ca="1" si="196"/>
        <v/>
      </c>
      <c r="M858" s="43" t="str">
        <f t="shared" ca="1" si="197"/>
        <v/>
      </c>
      <c r="N858" s="18" t="str">
        <f t="shared" ca="1" si="198"/>
        <v/>
      </c>
      <c r="O858" s="20"/>
      <c r="Q858" s="39" t="str">
        <f t="shared" si="202"/>
        <v/>
      </c>
      <c r="R858" s="29" t="str">
        <f t="shared" si="203"/>
        <v/>
      </c>
      <c r="S858" s="36" t="str">
        <f t="shared" si="204"/>
        <v/>
      </c>
      <c r="T858" s="26" t="str">
        <f t="shared" si="205"/>
        <v/>
      </c>
      <c r="U858" s="39" t="str">
        <f ca="1">IF($G858="", "", COUNTIF($G$11:$G$1010, "&lt;"&amp;$G858)+1+COUNTIF($G$11:$G858, $G858)-1)</f>
        <v/>
      </c>
      <c r="X858" s="39" t="str">
        <f t="shared" ca="1" si="199"/>
        <v/>
      </c>
      <c r="Z858" s="29" t="str">
        <f>IF($R858="", "", DATE(YEAR(Calendar!$BA$5), MONTH($D858), DAY($D858)))</f>
        <v/>
      </c>
      <c r="AA858" s="36" t="str">
        <f t="shared" si="206"/>
        <v/>
      </c>
      <c r="AC858" s="39" t="str">
        <f>IF($Z858="", "", IF(COUNTIF($Z$11:$Z858, $Z858)&gt;5, "X", COUNTIF($Z$11:$Z858, $Z858)))</f>
        <v/>
      </c>
      <c r="AD858" s="39" t="str">
        <f t="shared" si="207"/>
        <v/>
      </c>
      <c r="AF858" s="29" t="str">
        <f t="shared" si="208"/>
        <v/>
      </c>
      <c r="AJ858" s="39" t="str">
        <f t="shared" si="209"/>
        <v/>
      </c>
    </row>
    <row r="859" spans="1:36" x14ac:dyDescent="0.25">
      <c r="A859" s="20"/>
      <c r="B859" s="251"/>
      <c r="C859" s="252"/>
      <c r="D859" s="253"/>
      <c r="E859" s="254"/>
      <c r="F859" s="20"/>
      <c r="G859" s="32" t="str">
        <f t="shared" ca="1" si="200"/>
        <v/>
      </c>
      <c r="H859" s="18" t="str">
        <f t="shared" si="201"/>
        <v/>
      </c>
      <c r="I859" s="20"/>
      <c r="J859" s="12">
        <v>856</v>
      </c>
      <c r="K859" s="15" t="str">
        <f t="shared" ca="1" si="195"/>
        <v/>
      </c>
      <c r="L859" s="90" t="str">
        <f t="shared" ca="1" si="196"/>
        <v/>
      </c>
      <c r="M859" s="43" t="str">
        <f t="shared" ca="1" si="197"/>
        <v/>
      </c>
      <c r="N859" s="18" t="str">
        <f t="shared" ca="1" si="198"/>
        <v/>
      </c>
      <c r="O859" s="20"/>
      <c r="Q859" s="39" t="str">
        <f t="shared" si="202"/>
        <v/>
      </c>
      <c r="R859" s="29" t="str">
        <f t="shared" si="203"/>
        <v/>
      </c>
      <c r="S859" s="36" t="str">
        <f t="shared" si="204"/>
        <v/>
      </c>
      <c r="T859" s="26" t="str">
        <f t="shared" si="205"/>
        <v/>
      </c>
      <c r="U859" s="39" t="str">
        <f ca="1">IF($G859="", "", COUNTIF($G$11:$G$1010, "&lt;"&amp;$G859)+1+COUNTIF($G$11:$G859, $G859)-1)</f>
        <v/>
      </c>
      <c r="X859" s="39" t="str">
        <f t="shared" ca="1" si="199"/>
        <v/>
      </c>
      <c r="Z859" s="29" t="str">
        <f>IF($R859="", "", DATE(YEAR(Calendar!$BA$5), MONTH($D859), DAY($D859)))</f>
        <v/>
      </c>
      <c r="AA859" s="36" t="str">
        <f t="shared" si="206"/>
        <v/>
      </c>
      <c r="AC859" s="39" t="str">
        <f>IF($Z859="", "", IF(COUNTIF($Z$11:$Z859, $Z859)&gt;5, "X", COUNTIF($Z$11:$Z859, $Z859)))</f>
        <v/>
      </c>
      <c r="AD859" s="39" t="str">
        <f t="shared" si="207"/>
        <v/>
      </c>
      <c r="AF859" s="29" t="str">
        <f t="shared" si="208"/>
        <v/>
      </c>
      <c r="AJ859" s="39" t="str">
        <f t="shared" si="209"/>
        <v/>
      </c>
    </row>
    <row r="860" spans="1:36" x14ac:dyDescent="0.25">
      <c r="A860" s="20"/>
      <c r="B860" s="251"/>
      <c r="C860" s="252"/>
      <c r="D860" s="253"/>
      <c r="E860" s="254"/>
      <c r="F860" s="20"/>
      <c r="G860" s="32" t="str">
        <f t="shared" ca="1" si="200"/>
        <v/>
      </c>
      <c r="H860" s="18" t="str">
        <f t="shared" si="201"/>
        <v/>
      </c>
      <c r="I860" s="20"/>
      <c r="J860" s="12">
        <v>857</v>
      </c>
      <c r="K860" s="15" t="str">
        <f t="shared" ca="1" si="195"/>
        <v/>
      </c>
      <c r="L860" s="90" t="str">
        <f t="shared" ca="1" si="196"/>
        <v/>
      </c>
      <c r="M860" s="43" t="str">
        <f t="shared" ca="1" si="197"/>
        <v/>
      </c>
      <c r="N860" s="18" t="str">
        <f t="shared" ca="1" si="198"/>
        <v/>
      </c>
      <c r="O860" s="20"/>
      <c r="Q860" s="39" t="str">
        <f t="shared" si="202"/>
        <v/>
      </c>
      <c r="R860" s="29" t="str">
        <f t="shared" si="203"/>
        <v/>
      </c>
      <c r="S860" s="36" t="str">
        <f t="shared" si="204"/>
        <v/>
      </c>
      <c r="T860" s="26" t="str">
        <f t="shared" si="205"/>
        <v/>
      </c>
      <c r="U860" s="39" t="str">
        <f ca="1">IF($G860="", "", COUNTIF($G$11:$G$1010, "&lt;"&amp;$G860)+1+COUNTIF($G$11:$G860, $G860)-1)</f>
        <v/>
      </c>
      <c r="X860" s="39" t="str">
        <f t="shared" ca="1" si="199"/>
        <v/>
      </c>
      <c r="Z860" s="29" t="str">
        <f>IF($R860="", "", DATE(YEAR(Calendar!$BA$5), MONTH($D860), DAY($D860)))</f>
        <v/>
      </c>
      <c r="AA860" s="36" t="str">
        <f t="shared" si="206"/>
        <v/>
      </c>
      <c r="AC860" s="39" t="str">
        <f>IF($Z860="", "", IF(COUNTIF($Z$11:$Z860, $Z860)&gt;5, "X", COUNTIF($Z$11:$Z860, $Z860)))</f>
        <v/>
      </c>
      <c r="AD860" s="39" t="str">
        <f t="shared" si="207"/>
        <v/>
      </c>
      <c r="AF860" s="29" t="str">
        <f t="shared" si="208"/>
        <v/>
      </c>
      <c r="AJ860" s="39" t="str">
        <f t="shared" si="209"/>
        <v/>
      </c>
    </row>
    <row r="861" spans="1:36" x14ac:dyDescent="0.25">
      <c r="A861" s="20"/>
      <c r="B861" s="251"/>
      <c r="C861" s="252"/>
      <c r="D861" s="253"/>
      <c r="E861" s="254"/>
      <c r="F861" s="20"/>
      <c r="G861" s="32" t="str">
        <f t="shared" ca="1" si="200"/>
        <v/>
      </c>
      <c r="H861" s="18" t="str">
        <f t="shared" si="201"/>
        <v/>
      </c>
      <c r="I861" s="20"/>
      <c r="J861" s="12">
        <v>858</v>
      </c>
      <c r="K861" s="15" t="str">
        <f t="shared" ca="1" si="195"/>
        <v/>
      </c>
      <c r="L861" s="90" t="str">
        <f t="shared" ca="1" si="196"/>
        <v/>
      </c>
      <c r="M861" s="43" t="str">
        <f t="shared" ca="1" si="197"/>
        <v/>
      </c>
      <c r="N861" s="18" t="str">
        <f t="shared" ca="1" si="198"/>
        <v/>
      </c>
      <c r="O861" s="20"/>
      <c r="Q861" s="39" t="str">
        <f t="shared" si="202"/>
        <v/>
      </c>
      <c r="R861" s="29" t="str">
        <f t="shared" si="203"/>
        <v/>
      </c>
      <c r="S861" s="36" t="str">
        <f t="shared" si="204"/>
        <v/>
      </c>
      <c r="T861" s="26" t="str">
        <f t="shared" si="205"/>
        <v/>
      </c>
      <c r="U861" s="39" t="str">
        <f ca="1">IF($G861="", "", COUNTIF($G$11:$G$1010, "&lt;"&amp;$G861)+1+COUNTIF($G$11:$G861, $G861)-1)</f>
        <v/>
      </c>
      <c r="X861" s="39" t="str">
        <f t="shared" ca="1" si="199"/>
        <v/>
      </c>
      <c r="Z861" s="29" t="str">
        <f>IF($R861="", "", DATE(YEAR(Calendar!$BA$5), MONTH($D861), DAY($D861)))</f>
        <v/>
      </c>
      <c r="AA861" s="36" t="str">
        <f t="shared" si="206"/>
        <v/>
      </c>
      <c r="AC861" s="39" t="str">
        <f>IF($Z861="", "", IF(COUNTIF($Z$11:$Z861, $Z861)&gt;5, "X", COUNTIF($Z$11:$Z861, $Z861)))</f>
        <v/>
      </c>
      <c r="AD861" s="39" t="str">
        <f t="shared" si="207"/>
        <v/>
      </c>
      <c r="AF861" s="29" t="str">
        <f t="shared" si="208"/>
        <v/>
      </c>
      <c r="AJ861" s="39" t="str">
        <f t="shared" si="209"/>
        <v/>
      </c>
    </row>
    <row r="862" spans="1:36" x14ac:dyDescent="0.25">
      <c r="A862" s="20"/>
      <c r="B862" s="251"/>
      <c r="C862" s="252"/>
      <c r="D862" s="253"/>
      <c r="E862" s="254"/>
      <c r="F862" s="20"/>
      <c r="G862" s="32" t="str">
        <f t="shared" ca="1" si="200"/>
        <v/>
      </c>
      <c r="H862" s="18" t="str">
        <f t="shared" si="201"/>
        <v/>
      </c>
      <c r="I862" s="20"/>
      <c r="J862" s="12">
        <v>859</v>
      </c>
      <c r="K862" s="15" t="str">
        <f t="shared" ca="1" si="195"/>
        <v/>
      </c>
      <c r="L862" s="90" t="str">
        <f t="shared" ca="1" si="196"/>
        <v/>
      </c>
      <c r="M862" s="43" t="str">
        <f t="shared" ca="1" si="197"/>
        <v/>
      </c>
      <c r="N862" s="18" t="str">
        <f t="shared" ca="1" si="198"/>
        <v/>
      </c>
      <c r="O862" s="20"/>
      <c r="Q862" s="39" t="str">
        <f t="shared" si="202"/>
        <v/>
      </c>
      <c r="R862" s="29" t="str">
        <f t="shared" si="203"/>
        <v/>
      </c>
      <c r="S862" s="36" t="str">
        <f t="shared" si="204"/>
        <v/>
      </c>
      <c r="T862" s="26" t="str">
        <f t="shared" si="205"/>
        <v/>
      </c>
      <c r="U862" s="39" t="str">
        <f ca="1">IF($G862="", "", COUNTIF($G$11:$G$1010, "&lt;"&amp;$G862)+1+COUNTIF($G$11:$G862, $G862)-1)</f>
        <v/>
      </c>
      <c r="X862" s="39" t="str">
        <f t="shared" ca="1" si="199"/>
        <v/>
      </c>
      <c r="Z862" s="29" t="str">
        <f>IF($R862="", "", DATE(YEAR(Calendar!$BA$5), MONTH($D862), DAY($D862)))</f>
        <v/>
      </c>
      <c r="AA862" s="36" t="str">
        <f t="shared" si="206"/>
        <v/>
      </c>
      <c r="AC862" s="39" t="str">
        <f>IF($Z862="", "", IF(COUNTIF($Z$11:$Z862, $Z862)&gt;5, "X", COUNTIF($Z$11:$Z862, $Z862)))</f>
        <v/>
      </c>
      <c r="AD862" s="39" t="str">
        <f t="shared" si="207"/>
        <v/>
      </c>
      <c r="AF862" s="29" t="str">
        <f t="shared" si="208"/>
        <v/>
      </c>
      <c r="AJ862" s="39" t="str">
        <f t="shared" si="209"/>
        <v/>
      </c>
    </row>
    <row r="863" spans="1:36" x14ac:dyDescent="0.25">
      <c r="A863" s="20"/>
      <c r="B863" s="251"/>
      <c r="C863" s="252"/>
      <c r="D863" s="253"/>
      <c r="E863" s="254"/>
      <c r="F863" s="20"/>
      <c r="G863" s="32" t="str">
        <f t="shared" ca="1" si="200"/>
        <v/>
      </c>
      <c r="H863" s="18" t="str">
        <f t="shared" si="201"/>
        <v/>
      </c>
      <c r="I863" s="20"/>
      <c r="J863" s="12">
        <v>860</v>
      </c>
      <c r="K863" s="15" t="str">
        <f t="shared" ca="1" si="195"/>
        <v/>
      </c>
      <c r="L863" s="90" t="str">
        <f t="shared" ca="1" si="196"/>
        <v/>
      </c>
      <c r="M863" s="43" t="str">
        <f t="shared" ca="1" si="197"/>
        <v/>
      </c>
      <c r="N863" s="18" t="str">
        <f t="shared" ca="1" si="198"/>
        <v/>
      </c>
      <c r="O863" s="20"/>
      <c r="Q863" s="39" t="str">
        <f t="shared" si="202"/>
        <v/>
      </c>
      <c r="R863" s="29" t="str">
        <f t="shared" si="203"/>
        <v/>
      </c>
      <c r="S863" s="36" t="str">
        <f t="shared" si="204"/>
        <v/>
      </c>
      <c r="T863" s="26" t="str">
        <f t="shared" si="205"/>
        <v/>
      </c>
      <c r="U863" s="39" t="str">
        <f ca="1">IF($G863="", "", COUNTIF($G$11:$G$1010, "&lt;"&amp;$G863)+1+COUNTIF($G$11:$G863, $G863)-1)</f>
        <v/>
      </c>
      <c r="X863" s="39" t="str">
        <f t="shared" ca="1" si="199"/>
        <v/>
      </c>
      <c r="Z863" s="29" t="str">
        <f>IF($R863="", "", DATE(YEAR(Calendar!$BA$5), MONTH($D863), DAY($D863)))</f>
        <v/>
      </c>
      <c r="AA863" s="36" t="str">
        <f t="shared" si="206"/>
        <v/>
      </c>
      <c r="AC863" s="39" t="str">
        <f>IF($Z863="", "", IF(COUNTIF($Z$11:$Z863, $Z863)&gt;5, "X", COUNTIF($Z$11:$Z863, $Z863)))</f>
        <v/>
      </c>
      <c r="AD863" s="39" t="str">
        <f t="shared" si="207"/>
        <v/>
      </c>
      <c r="AF863" s="29" t="str">
        <f t="shared" si="208"/>
        <v/>
      </c>
      <c r="AJ863" s="39" t="str">
        <f t="shared" si="209"/>
        <v/>
      </c>
    </row>
    <row r="864" spans="1:36" x14ac:dyDescent="0.25">
      <c r="A864" s="20"/>
      <c r="B864" s="251"/>
      <c r="C864" s="252"/>
      <c r="D864" s="253"/>
      <c r="E864" s="254"/>
      <c r="F864" s="20"/>
      <c r="G864" s="32" t="str">
        <f t="shared" ca="1" si="200"/>
        <v/>
      </c>
      <c r="H864" s="18" t="str">
        <f t="shared" si="201"/>
        <v/>
      </c>
      <c r="I864" s="20"/>
      <c r="J864" s="12">
        <v>861</v>
      </c>
      <c r="K864" s="15" t="str">
        <f t="shared" ca="1" si="195"/>
        <v/>
      </c>
      <c r="L864" s="90" t="str">
        <f t="shared" ca="1" si="196"/>
        <v/>
      </c>
      <c r="M864" s="43" t="str">
        <f t="shared" ca="1" si="197"/>
        <v/>
      </c>
      <c r="N864" s="18" t="str">
        <f t="shared" ca="1" si="198"/>
        <v/>
      </c>
      <c r="O864" s="20"/>
      <c r="Q864" s="39" t="str">
        <f t="shared" si="202"/>
        <v/>
      </c>
      <c r="R864" s="29" t="str">
        <f t="shared" si="203"/>
        <v/>
      </c>
      <c r="S864" s="36" t="str">
        <f t="shared" si="204"/>
        <v/>
      </c>
      <c r="T864" s="26" t="str">
        <f t="shared" si="205"/>
        <v/>
      </c>
      <c r="U864" s="39" t="str">
        <f ca="1">IF($G864="", "", COUNTIF($G$11:$G$1010, "&lt;"&amp;$G864)+1+COUNTIF($G$11:$G864, $G864)-1)</f>
        <v/>
      </c>
      <c r="X864" s="39" t="str">
        <f t="shared" ca="1" si="199"/>
        <v/>
      </c>
      <c r="Z864" s="29" t="str">
        <f>IF($R864="", "", DATE(YEAR(Calendar!$BA$5), MONTH($D864), DAY($D864)))</f>
        <v/>
      </c>
      <c r="AA864" s="36" t="str">
        <f t="shared" si="206"/>
        <v/>
      </c>
      <c r="AC864" s="39" t="str">
        <f>IF($Z864="", "", IF(COUNTIF($Z$11:$Z864, $Z864)&gt;5, "X", COUNTIF($Z$11:$Z864, $Z864)))</f>
        <v/>
      </c>
      <c r="AD864" s="39" t="str">
        <f t="shared" si="207"/>
        <v/>
      </c>
      <c r="AF864" s="29" t="str">
        <f t="shared" si="208"/>
        <v/>
      </c>
      <c r="AJ864" s="39" t="str">
        <f t="shared" si="209"/>
        <v/>
      </c>
    </row>
    <row r="865" spans="1:36" x14ac:dyDescent="0.25">
      <c r="A865" s="20"/>
      <c r="B865" s="251"/>
      <c r="C865" s="252"/>
      <c r="D865" s="253"/>
      <c r="E865" s="254"/>
      <c r="F865" s="20"/>
      <c r="G865" s="32" t="str">
        <f t="shared" ca="1" si="200"/>
        <v/>
      </c>
      <c r="H865" s="18" t="str">
        <f t="shared" si="201"/>
        <v/>
      </c>
      <c r="I865" s="20"/>
      <c r="J865" s="12">
        <v>862</v>
      </c>
      <c r="K865" s="15" t="str">
        <f t="shared" ca="1" si="195"/>
        <v/>
      </c>
      <c r="L865" s="90" t="str">
        <f t="shared" ca="1" si="196"/>
        <v/>
      </c>
      <c r="M865" s="43" t="str">
        <f t="shared" ca="1" si="197"/>
        <v/>
      </c>
      <c r="N865" s="18" t="str">
        <f t="shared" ca="1" si="198"/>
        <v/>
      </c>
      <c r="O865" s="20"/>
      <c r="Q865" s="39" t="str">
        <f t="shared" si="202"/>
        <v/>
      </c>
      <c r="R865" s="29" t="str">
        <f t="shared" si="203"/>
        <v/>
      </c>
      <c r="S865" s="36" t="str">
        <f t="shared" si="204"/>
        <v/>
      </c>
      <c r="T865" s="26" t="str">
        <f t="shared" si="205"/>
        <v/>
      </c>
      <c r="U865" s="39" t="str">
        <f ca="1">IF($G865="", "", COUNTIF($G$11:$G$1010, "&lt;"&amp;$G865)+1+COUNTIF($G$11:$G865, $G865)-1)</f>
        <v/>
      </c>
      <c r="X865" s="39" t="str">
        <f t="shared" ca="1" si="199"/>
        <v/>
      </c>
      <c r="Z865" s="29" t="str">
        <f>IF($R865="", "", DATE(YEAR(Calendar!$BA$5), MONTH($D865), DAY($D865)))</f>
        <v/>
      </c>
      <c r="AA865" s="36" t="str">
        <f t="shared" si="206"/>
        <v/>
      </c>
      <c r="AC865" s="39" t="str">
        <f>IF($Z865="", "", IF(COUNTIF($Z$11:$Z865, $Z865)&gt;5, "X", COUNTIF($Z$11:$Z865, $Z865)))</f>
        <v/>
      </c>
      <c r="AD865" s="39" t="str">
        <f t="shared" si="207"/>
        <v/>
      </c>
      <c r="AF865" s="29" t="str">
        <f t="shared" si="208"/>
        <v/>
      </c>
      <c r="AJ865" s="39" t="str">
        <f t="shared" si="209"/>
        <v/>
      </c>
    </row>
    <row r="866" spans="1:36" x14ac:dyDescent="0.25">
      <c r="A866" s="20"/>
      <c r="B866" s="251"/>
      <c r="C866" s="252"/>
      <c r="D866" s="253"/>
      <c r="E866" s="254"/>
      <c r="F866" s="20"/>
      <c r="G866" s="32" t="str">
        <f t="shared" ca="1" si="200"/>
        <v/>
      </c>
      <c r="H866" s="18" t="str">
        <f t="shared" si="201"/>
        <v/>
      </c>
      <c r="I866" s="20"/>
      <c r="J866" s="12">
        <v>863</v>
      </c>
      <c r="K866" s="15" t="str">
        <f t="shared" ca="1" si="195"/>
        <v/>
      </c>
      <c r="L866" s="90" t="str">
        <f t="shared" ca="1" si="196"/>
        <v/>
      </c>
      <c r="M866" s="43" t="str">
        <f t="shared" ca="1" si="197"/>
        <v/>
      </c>
      <c r="N866" s="18" t="str">
        <f t="shared" ca="1" si="198"/>
        <v/>
      </c>
      <c r="O866" s="20"/>
      <c r="Q866" s="39" t="str">
        <f t="shared" si="202"/>
        <v/>
      </c>
      <c r="R866" s="29" t="str">
        <f t="shared" si="203"/>
        <v/>
      </c>
      <c r="S866" s="36" t="str">
        <f t="shared" si="204"/>
        <v/>
      </c>
      <c r="T866" s="26" t="str">
        <f t="shared" si="205"/>
        <v/>
      </c>
      <c r="U866" s="39" t="str">
        <f ca="1">IF($G866="", "", COUNTIF($G$11:$G$1010, "&lt;"&amp;$G866)+1+COUNTIF($G$11:$G866, $G866)-1)</f>
        <v/>
      </c>
      <c r="X866" s="39" t="str">
        <f t="shared" ca="1" si="199"/>
        <v/>
      </c>
      <c r="Z866" s="29" t="str">
        <f>IF($R866="", "", DATE(YEAR(Calendar!$BA$5), MONTH($D866), DAY($D866)))</f>
        <v/>
      </c>
      <c r="AA866" s="36" t="str">
        <f t="shared" si="206"/>
        <v/>
      </c>
      <c r="AC866" s="39" t="str">
        <f>IF($Z866="", "", IF(COUNTIF($Z$11:$Z866, $Z866)&gt;5, "X", COUNTIF($Z$11:$Z866, $Z866)))</f>
        <v/>
      </c>
      <c r="AD866" s="39" t="str">
        <f t="shared" si="207"/>
        <v/>
      </c>
      <c r="AF866" s="29" t="str">
        <f t="shared" si="208"/>
        <v/>
      </c>
      <c r="AJ866" s="39" t="str">
        <f t="shared" si="209"/>
        <v/>
      </c>
    </row>
    <row r="867" spans="1:36" x14ac:dyDescent="0.25">
      <c r="A867" s="20"/>
      <c r="B867" s="251"/>
      <c r="C867" s="252"/>
      <c r="D867" s="253"/>
      <c r="E867" s="254"/>
      <c r="F867" s="20"/>
      <c r="G867" s="32" t="str">
        <f t="shared" ca="1" si="200"/>
        <v/>
      </c>
      <c r="H867" s="18" t="str">
        <f t="shared" si="201"/>
        <v/>
      </c>
      <c r="I867" s="20"/>
      <c r="J867" s="12">
        <v>864</v>
      </c>
      <c r="K867" s="15" t="str">
        <f t="shared" ca="1" si="195"/>
        <v/>
      </c>
      <c r="L867" s="90" t="str">
        <f t="shared" ca="1" si="196"/>
        <v/>
      </c>
      <c r="M867" s="43" t="str">
        <f t="shared" ca="1" si="197"/>
        <v/>
      </c>
      <c r="N867" s="18" t="str">
        <f t="shared" ca="1" si="198"/>
        <v/>
      </c>
      <c r="O867" s="20"/>
      <c r="Q867" s="39" t="str">
        <f t="shared" si="202"/>
        <v/>
      </c>
      <c r="R867" s="29" t="str">
        <f t="shared" si="203"/>
        <v/>
      </c>
      <c r="S867" s="36" t="str">
        <f t="shared" si="204"/>
        <v/>
      </c>
      <c r="T867" s="26" t="str">
        <f t="shared" si="205"/>
        <v/>
      </c>
      <c r="U867" s="39" t="str">
        <f ca="1">IF($G867="", "", COUNTIF($G$11:$G$1010, "&lt;"&amp;$G867)+1+COUNTIF($G$11:$G867, $G867)-1)</f>
        <v/>
      </c>
      <c r="X867" s="39" t="str">
        <f t="shared" ca="1" si="199"/>
        <v/>
      </c>
      <c r="Z867" s="29" t="str">
        <f>IF($R867="", "", DATE(YEAR(Calendar!$BA$5), MONTH($D867), DAY($D867)))</f>
        <v/>
      </c>
      <c r="AA867" s="36" t="str">
        <f t="shared" si="206"/>
        <v/>
      </c>
      <c r="AC867" s="39" t="str">
        <f>IF($Z867="", "", IF(COUNTIF($Z$11:$Z867, $Z867)&gt;5, "X", COUNTIF($Z$11:$Z867, $Z867)))</f>
        <v/>
      </c>
      <c r="AD867" s="39" t="str">
        <f t="shared" si="207"/>
        <v/>
      </c>
      <c r="AF867" s="29" t="str">
        <f t="shared" si="208"/>
        <v/>
      </c>
      <c r="AJ867" s="39" t="str">
        <f t="shared" si="209"/>
        <v/>
      </c>
    </row>
    <row r="868" spans="1:36" x14ac:dyDescent="0.25">
      <c r="A868" s="20"/>
      <c r="B868" s="251"/>
      <c r="C868" s="252"/>
      <c r="D868" s="253"/>
      <c r="E868" s="254"/>
      <c r="F868" s="20"/>
      <c r="G868" s="32" t="str">
        <f t="shared" ca="1" si="200"/>
        <v/>
      </c>
      <c r="H868" s="18" t="str">
        <f t="shared" si="201"/>
        <v/>
      </c>
      <c r="I868" s="20"/>
      <c r="J868" s="12">
        <v>865</v>
      </c>
      <c r="K868" s="15" t="str">
        <f t="shared" ca="1" si="195"/>
        <v/>
      </c>
      <c r="L868" s="90" t="str">
        <f t="shared" ca="1" si="196"/>
        <v/>
      </c>
      <c r="M868" s="43" t="str">
        <f t="shared" ca="1" si="197"/>
        <v/>
      </c>
      <c r="N868" s="18" t="str">
        <f t="shared" ca="1" si="198"/>
        <v/>
      </c>
      <c r="O868" s="20"/>
      <c r="Q868" s="39" t="str">
        <f t="shared" si="202"/>
        <v/>
      </c>
      <c r="R868" s="29" t="str">
        <f t="shared" si="203"/>
        <v/>
      </c>
      <c r="S868" s="36" t="str">
        <f t="shared" si="204"/>
        <v/>
      </c>
      <c r="T868" s="26" t="str">
        <f t="shared" si="205"/>
        <v/>
      </c>
      <c r="U868" s="39" t="str">
        <f ca="1">IF($G868="", "", COUNTIF($G$11:$G$1010, "&lt;"&amp;$G868)+1+COUNTIF($G$11:$G868, $G868)-1)</f>
        <v/>
      </c>
      <c r="X868" s="39" t="str">
        <f t="shared" ca="1" si="199"/>
        <v/>
      </c>
      <c r="Z868" s="29" t="str">
        <f>IF($R868="", "", DATE(YEAR(Calendar!$BA$5), MONTH($D868), DAY($D868)))</f>
        <v/>
      </c>
      <c r="AA868" s="36" t="str">
        <f t="shared" si="206"/>
        <v/>
      </c>
      <c r="AC868" s="39" t="str">
        <f>IF($Z868="", "", IF(COUNTIF($Z$11:$Z868, $Z868)&gt;5, "X", COUNTIF($Z$11:$Z868, $Z868)))</f>
        <v/>
      </c>
      <c r="AD868" s="39" t="str">
        <f t="shared" si="207"/>
        <v/>
      </c>
      <c r="AF868" s="29" t="str">
        <f t="shared" si="208"/>
        <v/>
      </c>
      <c r="AJ868" s="39" t="str">
        <f t="shared" si="209"/>
        <v/>
      </c>
    </row>
    <row r="869" spans="1:36" x14ac:dyDescent="0.25">
      <c r="A869" s="20"/>
      <c r="B869" s="251"/>
      <c r="C869" s="252"/>
      <c r="D869" s="253"/>
      <c r="E869" s="254"/>
      <c r="F869" s="20"/>
      <c r="G869" s="32" t="str">
        <f t="shared" ca="1" si="200"/>
        <v/>
      </c>
      <c r="H869" s="18" t="str">
        <f t="shared" si="201"/>
        <v/>
      </c>
      <c r="I869" s="20"/>
      <c r="J869" s="12">
        <v>866</v>
      </c>
      <c r="K869" s="15" t="str">
        <f t="shared" ca="1" si="195"/>
        <v/>
      </c>
      <c r="L869" s="90" t="str">
        <f t="shared" ca="1" si="196"/>
        <v/>
      </c>
      <c r="M869" s="43" t="str">
        <f t="shared" ca="1" si="197"/>
        <v/>
      </c>
      <c r="N869" s="18" t="str">
        <f t="shared" ca="1" si="198"/>
        <v/>
      </c>
      <c r="O869" s="20"/>
      <c r="Q869" s="39" t="str">
        <f t="shared" si="202"/>
        <v/>
      </c>
      <c r="R869" s="29" t="str">
        <f t="shared" si="203"/>
        <v/>
      </c>
      <c r="S869" s="36" t="str">
        <f t="shared" si="204"/>
        <v/>
      </c>
      <c r="T869" s="26" t="str">
        <f t="shared" si="205"/>
        <v/>
      </c>
      <c r="U869" s="39" t="str">
        <f ca="1">IF($G869="", "", COUNTIF($G$11:$G$1010, "&lt;"&amp;$G869)+1+COUNTIF($G$11:$G869, $G869)-1)</f>
        <v/>
      </c>
      <c r="X869" s="39" t="str">
        <f t="shared" ca="1" si="199"/>
        <v/>
      </c>
      <c r="Z869" s="29" t="str">
        <f>IF($R869="", "", DATE(YEAR(Calendar!$BA$5), MONTH($D869), DAY($D869)))</f>
        <v/>
      </c>
      <c r="AA869" s="36" t="str">
        <f t="shared" si="206"/>
        <v/>
      </c>
      <c r="AC869" s="39" t="str">
        <f>IF($Z869="", "", IF(COUNTIF($Z$11:$Z869, $Z869)&gt;5, "X", COUNTIF($Z$11:$Z869, $Z869)))</f>
        <v/>
      </c>
      <c r="AD869" s="39" t="str">
        <f t="shared" si="207"/>
        <v/>
      </c>
      <c r="AF869" s="29" t="str">
        <f t="shared" si="208"/>
        <v/>
      </c>
      <c r="AJ869" s="39" t="str">
        <f t="shared" si="209"/>
        <v/>
      </c>
    </row>
    <row r="870" spans="1:36" x14ac:dyDescent="0.25">
      <c r="A870" s="20"/>
      <c r="B870" s="251"/>
      <c r="C870" s="252"/>
      <c r="D870" s="253"/>
      <c r="E870" s="254"/>
      <c r="F870" s="20"/>
      <c r="G870" s="32" t="str">
        <f t="shared" ca="1" si="200"/>
        <v/>
      </c>
      <c r="H870" s="18" t="str">
        <f t="shared" si="201"/>
        <v/>
      </c>
      <c r="I870" s="20"/>
      <c r="J870" s="12">
        <v>867</v>
      </c>
      <c r="K870" s="15" t="str">
        <f t="shared" ca="1" si="195"/>
        <v/>
      </c>
      <c r="L870" s="90" t="str">
        <f t="shared" ca="1" si="196"/>
        <v/>
      </c>
      <c r="M870" s="43" t="str">
        <f t="shared" ca="1" si="197"/>
        <v/>
      </c>
      <c r="N870" s="18" t="str">
        <f t="shared" ca="1" si="198"/>
        <v/>
      </c>
      <c r="O870" s="20"/>
      <c r="Q870" s="39" t="str">
        <f t="shared" si="202"/>
        <v/>
      </c>
      <c r="R870" s="29" t="str">
        <f t="shared" si="203"/>
        <v/>
      </c>
      <c r="S870" s="36" t="str">
        <f t="shared" si="204"/>
        <v/>
      </c>
      <c r="T870" s="26" t="str">
        <f t="shared" si="205"/>
        <v/>
      </c>
      <c r="U870" s="39" t="str">
        <f ca="1">IF($G870="", "", COUNTIF($G$11:$G$1010, "&lt;"&amp;$G870)+1+COUNTIF($G$11:$G870, $G870)-1)</f>
        <v/>
      </c>
      <c r="X870" s="39" t="str">
        <f t="shared" ca="1" si="199"/>
        <v/>
      </c>
      <c r="Z870" s="29" t="str">
        <f>IF($R870="", "", DATE(YEAR(Calendar!$BA$5), MONTH($D870), DAY($D870)))</f>
        <v/>
      </c>
      <c r="AA870" s="36" t="str">
        <f t="shared" si="206"/>
        <v/>
      </c>
      <c r="AC870" s="39" t="str">
        <f>IF($Z870="", "", IF(COUNTIF($Z$11:$Z870, $Z870)&gt;5, "X", COUNTIF($Z$11:$Z870, $Z870)))</f>
        <v/>
      </c>
      <c r="AD870" s="39" t="str">
        <f t="shared" si="207"/>
        <v/>
      </c>
      <c r="AF870" s="29" t="str">
        <f t="shared" si="208"/>
        <v/>
      </c>
      <c r="AJ870" s="39" t="str">
        <f t="shared" si="209"/>
        <v/>
      </c>
    </row>
    <row r="871" spans="1:36" x14ac:dyDescent="0.25">
      <c r="A871" s="20"/>
      <c r="B871" s="251"/>
      <c r="C871" s="252"/>
      <c r="D871" s="253"/>
      <c r="E871" s="254"/>
      <c r="F871" s="20"/>
      <c r="G871" s="32" t="str">
        <f t="shared" ca="1" si="200"/>
        <v/>
      </c>
      <c r="H871" s="18" t="str">
        <f t="shared" si="201"/>
        <v/>
      </c>
      <c r="I871" s="20"/>
      <c r="J871" s="12">
        <v>868</v>
      </c>
      <c r="K871" s="15" t="str">
        <f t="shared" ca="1" si="195"/>
        <v/>
      </c>
      <c r="L871" s="90" t="str">
        <f t="shared" ca="1" si="196"/>
        <v/>
      </c>
      <c r="M871" s="43" t="str">
        <f t="shared" ca="1" si="197"/>
        <v/>
      </c>
      <c r="N871" s="18" t="str">
        <f t="shared" ca="1" si="198"/>
        <v/>
      </c>
      <c r="O871" s="20"/>
      <c r="Q871" s="39" t="str">
        <f t="shared" si="202"/>
        <v/>
      </c>
      <c r="R871" s="29" t="str">
        <f t="shared" si="203"/>
        <v/>
      </c>
      <c r="S871" s="36" t="str">
        <f t="shared" si="204"/>
        <v/>
      </c>
      <c r="T871" s="26" t="str">
        <f t="shared" si="205"/>
        <v/>
      </c>
      <c r="U871" s="39" t="str">
        <f ca="1">IF($G871="", "", COUNTIF($G$11:$G$1010, "&lt;"&amp;$G871)+1+COUNTIF($G$11:$G871, $G871)-1)</f>
        <v/>
      </c>
      <c r="X871" s="39" t="str">
        <f t="shared" ca="1" si="199"/>
        <v/>
      </c>
      <c r="Z871" s="29" t="str">
        <f>IF($R871="", "", DATE(YEAR(Calendar!$BA$5), MONTH($D871), DAY($D871)))</f>
        <v/>
      </c>
      <c r="AA871" s="36" t="str">
        <f t="shared" si="206"/>
        <v/>
      </c>
      <c r="AC871" s="39" t="str">
        <f>IF($Z871="", "", IF(COUNTIF($Z$11:$Z871, $Z871)&gt;5, "X", COUNTIF($Z$11:$Z871, $Z871)))</f>
        <v/>
      </c>
      <c r="AD871" s="39" t="str">
        <f t="shared" si="207"/>
        <v/>
      </c>
      <c r="AF871" s="29" t="str">
        <f t="shared" si="208"/>
        <v/>
      </c>
      <c r="AJ871" s="39" t="str">
        <f t="shared" si="209"/>
        <v/>
      </c>
    </row>
    <row r="872" spans="1:36" x14ac:dyDescent="0.25">
      <c r="A872" s="20"/>
      <c r="B872" s="251"/>
      <c r="C872" s="252"/>
      <c r="D872" s="253"/>
      <c r="E872" s="254"/>
      <c r="F872" s="20"/>
      <c r="G872" s="32" t="str">
        <f t="shared" ca="1" si="200"/>
        <v/>
      </c>
      <c r="H872" s="18" t="str">
        <f t="shared" si="201"/>
        <v/>
      </c>
      <c r="I872" s="20"/>
      <c r="J872" s="12">
        <v>869</v>
      </c>
      <c r="K872" s="15" t="str">
        <f t="shared" ca="1" si="195"/>
        <v/>
      </c>
      <c r="L872" s="90" t="str">
        <f t="shared" ca="1" si="196"/>
        <v/>
      </c>
      <c r="M872" s="43" t="str">
        <f t="shared" ca="1" si="197"/>
        <v/>
      </c>
      <c r="N872" s="18" t="str">
        <f t="shared" ca="1" si="198"/>
        <v/>
      </c>
      <c r="O872" s="20"/>
      <c r="Q872" s="39" t="str">
        <f t="shared" si="202"/>
        <v/>
      </c>
      <c r="R872" s="29" t="str">
        <f t="shared" si="203"/>
        <v/>
      </c>
      <c r="S872" s="36" t="str">
        <f t="shared" si="204"/>
        <v/>
      </c>
      <c r="T872" s="26" t="str">
        <f t="shared" si="205"/>
        <v/>
      </c>
      <c r="U872" s="39" t="str">
        <f ca="1">IF($G872="", "", COUNTIF($G$11:$G$1010, "&lt;"&amp;$G872)+1+COUNTIF($G$11:$G872, $G872)-1)</f>
        <v/>
      </c>
      <c r="X872" s="39" t="str">
        <f t="shared" ca="1" si="199"/>
        <v/>
      </c>
      <c r="Z872" s="29" t="str">
        <f>IF($R872="", "", DATE(YEAR(Calendar!$BA$5), MONTH($D872), DAY($D872)))</f>
        <v/>
      </c>
      <c r="AA872" s="36" t="str">
        <f t="shared" si="206"/>
        <v/>
      </c>
      <c r="AC872" s="39" t="str">
        <f>IF($Z872="", "", IF(COUNTIF($Z$11:$Z872, $Z872)&gt;5, "X", COUNTIF($Z$11:$Z872, $Z872)))</f>
        <v/>
      </c>
      <c r="AD872" s="39" t="str">
        <f t="shared" si="207"/>
        <v/>
      </c>
      <c r="AF872" s="29" t="str">
        <f t="shared" si="208"/>
        <v/>
      </c>
      <c r="AJ872" s="39" t="str">
        <f t="shared" si="209"/>
        <v/>
      </c>
    </row>
    <row r="873" spans="1:36" x14ac:dyDescent="0.25">
      <c r="A873" s="20"/>
      <c r="B873" s="251"/>
      <c r="C873" s="252"/>
      <c r="D873" s="253"/>
      <c r="E873" s="254"/>
      <c r="F873" s="20"/>
      <c r="G873" s="32" t="str">
        <f t="shared" ca="1" si="200"/>
        <v/>
      </c>
      <c r="H873" s="18" t="str">
        <f t="shared" si="201"/>
        <v/>
      </c>
      <c r="I873" s="20"/>
      <c r="J873" s="12">
        <v>870</v>
      </c>
      <c r="K873" s="15" t="str">
        <f t="shared" ca="1" si="195"/>
        <v/>
      </c>
      <c r="L873" s="90" t="str">
        <f t="shared" ca="1" si="196"/>
        <v/>
      </c>
      <c r="M873" s="43" t="str">
        <f t="shared" ca="1" si="197"/>
        <v/>
      </c>
      <c r="N873" s="18" t="str">
        <f t="shared" ca="1" si="198"/>
        <v/>
      </c>
      <c r="O873" s="20"/>
      <c r="Q873" s="39" t="str">
        <f t="shared" si="202"/>
        <v/>
      </c>
      <c r="R873" s="29" t="str">
        <f t="shared" si="203"/>
        <v/>
      </c>
      <c r="S873" s="36" t="str">
        <f t="shared" si="204"/>
        <v/>
      </c>
      <c r="T873" s="26" t="str">
        <f t="shared" si="205"/>
        <v/>
      </c>
      <c r="U873" s="39" t="str">
        <f ca="1">IF($G873="", "", COUNTIF($G$11:$G$1010, "&lt;"&amp;$G873)+1+COUNTIF($G$11:$G873, $G873)-1)</f>
        <v/>
      </c>
      <c r="X873" s="39" t="str">
        <f t="shared" ca="1" si="199"/>
        <v/>
      </c>
      <c r="Z873" s="29" t="str">
        <f>IF($R873="", "", DATE(YEAR(Calendar!$BA$5), MONTH($D873), DAY($D873)))</f>
        <v/>
      </c>
      <c r="AA873" s="36" t="str">
        <f t="shared" si="206"/>
        <v/>
      </c>
      <c r="AC873" s="39" t="str">
        <f>IF($Z873="", "", IF(COUNTIF($Z$11:$Z873, $Z873)&gt;5, "X", COUNTIF($Z$11:$Z873, $Z873)))</f>
        <v/>
      </c>
      <c r="AD873" s="39" t="str">
        <f t="shared" si="207"/>
        <v/>
      </c>
      <c r="AF873" s="29" t="str">
        <f t="shared" si="208"/>
        <v/>
      </c>
      <c r="AJ873" s="39" t="str">
        <f t="shared" si="209"/>
        <v/>
      </c>
    </row>
    <row r="874" spans="1:36" x14ac:dyDescent="0.25">
      <c r="A874" s="20"/>
      <c r="B874" s="251"/>
      <c r="C874" s="252"/>
      <c r="D874" s="253"/>
      <c r="E874" s="254"/>
      <c r="F874" s="20"/>
      <c r="G874" s="32" t="str">
        <f t="shared" ca="1" si="200"/>
        <v/>
      </c>
      <c r="H874" s="18" t="str">
        <f t="shared" si="201"/>
        <v/>
      </c>
      <c r="I874" s="20"/>
      <c r="J874" s="12">
        <v>871</v>
      </c>
      <c r="K874" s="15" t="str">
        <f t="shared" ca="1" si="195"/>
        <v/>
      </c>
      <c r="L874" s="90" t="str">
        <f t="shared" ca="1" si="196"/>
        <v/>
      </c>
      <c r="M874" s="43" t="str">
        <f t="shared" ca="1" si="197"/>
        <v/>
      </c>
      <c r="N874" s="18" t="str">
        <f t="shared" ca="1" si="198"/>
        <v/>
      </c>
      <c r="O874" s="20"/>
      <c r="Q874" s="39" t="str">
        <f t="shared" si="202"/>
        <v/>
      </c>
      <c r="R874" s="29" t="str">
        <f t="shared" si="203"/>
        <v/>
      </c>
      <c r="S874" s="36" t="str">
        <f t="shared" si="204"/>
        <v/>
      </c>
      <c r="T874" s="26" t="str">
        <f t="shared" si="205"/>
        <v/>
      </c>
      <c r="U874" s="39" t="str">
        <f ca="1">IF($G874="", "", COUNTIF($G$11:$G$1010, "&lt;"&amp;$G874)+1+COUNTIF($G$11:$G874, $G874)-1)</f>
        <v/>
      </c>
      <c r="X874" s="39" t="str">
        <f t="shared" ca="1" si="199"/>
        <v/>
      </c>
      <c r="Z874" s="29" t="str">
        <f>IF($R874="", "", DATE(YEAR(Calendar!$BA$5), MONTH($D874), DAY($D874)))</f>
        <v/>
      </c>
      <c r="AA874" s="36" t="str">
        <f t="shared" si="206"/>
        <v/>
      </c>
      <c r="AC874" s="39" t="str">
        <f>IF($Z874="", "", IF(COUNTIF($Z$11:$Z874, $Z874)&gt;5, "X", COUNTIF($Z$11:$Z874, $Z874)))</f>
        <v/>
      </c>
      <c r="AD874" s="39" t="str">
        <f t="shared" si="207"/>
        <v/>
      </c>
      <c r="AF874" s="29" t="str">
        <f t="shared" si="208"/>
        <v/>
      </c>
      <c r="AJ874" s="39" t="str">
        <f t="shared" si="209"/>
        <v/>
      </c>
    </row>
    <row r="875" spans="1:36" x14ac:dyDescent="0.25">
      <c r="A875" s="20"/>
      <c r="B875" s="251"/>
      <c r="C875" s="252"/>
      <c r="D875" s="253"/>
      <c r="E875" s="254"/>
      <c r="F875" s="20"/>
      <c r="G875" s="32" t="str">
        <f t="shared" ca="1" si="200"/>
        <v/>
      </c>
      <c r="H875" s="18" t="str">
        <f t="shared" si="201"/>
        <v/>
      </c>
      <c r="I875" s="20"/>
      <c r="J875" s="12">
        <v>872</v>
      </c>
      <c r="K875" s="15" t="str">
        <f t="shared" ca="1" si="195"/>
        <v/>
      </c>
      <c r="L875" s="90" t="str">
        <f t="shared" ca="1" si="196"/>
        <v/>
      </c>
      <c r="M875" s="43" t="str">
        <f t="shared" ca="1" si="197"/>
        <v/>
      </c>
      <c r="N875" s="18" t="str">
        <f t="shared" ca="1" si="198"/>
        <v/>
      </c>
      <c r="O875" s="20"/>
      <c r="Q875" s="39" t="str">
        <f t="shared" si="202"/>
        <v/>
      </c>
      <c r="R875" s="29" t="str">
        <f t="shared" si="203"/>
        <v/>
      </c>
      <c r="S875" s="36" t="str">
        <f t="shared" si="204"/>
        <v/>
      </c>
      <c r="T875" s="26" t="str">
        <f t="shared" si="205"/>
        <v/>
      </c>
      <c r="U875" s="39" t="str">
        <f ca="1">IF($G875="", "", COUNTIF($G$11:$G$1010, "&lt;"&amp;$G875)+1+COUNTIF($G$11:$G875, $G875)-1)</f>
        <v/>
      </c>
      <c r="X875" s="39" t="str">
        <f t="shared" ca="1" si="199"/>
        <v/>
      </c>
      <c r="Z875" s="29" t="str">
        <f>IF($R875="", "", DATE(YEAR(Calendar!$BA$5), MONTH($D875), DAY($D875)))</f>
        <v/>
      </c>
      <c r="AA875" s="36" t="str">
        <f t="shared" si="206"/>
        <v/>
      </c>
      <c r="AC875" s="39" t="str">
        <f>IF($Z875="", "", IF(COUNTIF($Z$11:$Z875, $Z875)&gt;5, "X", COUNTIF($Z$11:$Z875, $Z875)))</f>
        <v/>
      </c>
      <c r="AD875" s="39" t="str">
        <f t="shared" si="207"/>
        <v/>
      </c>
      <c r="AF875" s="29" t="str">
        <f t="shared" si="208"/>
        <v/>
      </c>
      <c r="AJ875" s="39" t="str">
        <f t="shared" si="209"/>
        <v/>
      </c>
    </row>
    <row r="876" spans="1:36" x14ac:dyDescent="0.25">
      <c r="A876" s="20"/>
      <c r="B876" s="251"/>
      <c r="C876" s="252"/>
      <c r="D876" s="253"/>
      <c r="E876" s="254"/>
      <c r="F876" s="20"/>
      <c r="G876" s="32" t="str">
        <f t="shared" ca="1" si="200"/>
        <v/>
      </c>
      <c r="H876" s="18" t="str">
        <f t="shared" si="201"/>
        <v/>
      </c>
      <c r="I876" s="20"/>
      <c r="J876" s="12">
        <v>873</v>
      </c>
      <c r="K876" s="15" t="str">
        <f t="shared" ca="1" si="195"/>
        <v/>
      </c>
      <c r="L876" s="90" t="str">
        <f t="shared" ca="1" si="196"/>
        <v/>
      </c>
      <c r="M876" s="43" t="str">
        <f t="shared" ca="1" si="197"/>
        <v/>
      </c>
      <c r="N876" s="18" t="str">
        <f t="shared" ca="1" si="198"/>
        <v/>
      </c>
      <c r="O876" s="20"/>
      <c r="Q876" s="39" t="str">
        <f t="shared" si="202"/>
        <v/>
      </c>
      <c r="R876" s="29" t="str">
        <f t="shared" si="203"/>
        <v/>
      </c>
      <c r="S876" s="36" t="str">
        <f t="shared" si="204"/>
        <v/>
      </c>
      <c r="T876" s="26" t="str">
        <f t="shared" si="205"/>
        <v/>
      </c>
      <c r="U876" s="39" t="str">
        <f ca="1">IF($G876="", "", COUNTIF($G$11:$G$1010, "&lt;"&amp;$G876)+1+COUNTIF($G$11:$G876, $G876)-1)</f>
        <v/>
      </c>
      <c r="X876" s="39" t="str">
        <f t="shared" ca="1" si="199"/>
        <v/>
      </c>
      <c r="Z876" s="29" t="str">
        <f>IF($R876="", "", DATE(YEAR(Calendar!$BA$5), MONTH($D876), DAY($D876)))</f>
        <v/>
      </c>
      <c r="AA876" s="36" t="str">
        <f t="shared" si="206"/>
        <v/>
      </c>
      <c r="AC876" s="39" t="str">
        <f>IF($Z876="", "", IF(COUNTIF($Z$11:$Z876, $Z876)&gt;5, "X", COUNTIF($Z$11:$Z876, $Z876)))</f>
        <v/>
      </c>
      <c r="AD876" s="39" t="str">
        <f t="shared" si="207"/>
        <v/>
      </c>
      <c r="AF876" s="29" t="str">
        <f t="shared" si="208"/>
        <v/>
      </c>
      <c r="AJ876" s="39" t="str">
        <f t="shared" si="209"/>
        <v/>
      </c>
    </row>
    <row r="877" spans="1:36" x14ac:dyDescent="0.25">
      <c r="A877" s="20"/>
      <c r="B877" s="251"/>
      <c r="C877" s="252"/>
      <c r="D877" s="253"/>
      <c r="E877" s="254"/>
      <c r="F877" s="20"/>
      <c r="G877" s="32" t="str">
        <f t="shared" ca="1" si="200"/>
        <v/>
      </c>
      <c r="H877" s="18" t="str">
        <f t="shared" si="201"/>
        <v/>
      </c>
      <c r="I877" s="20"/>
      <c r="J877" s="12">
        <v>874</v>
      </c>
      <c r="K877" s="15" t="str">
        <f t="shared" ca="1" si="195"/>
        <v/>
      </c>
      <c r="L877" s="90" t="str">
        <f t="shared" ca="1" si="196"/>
        <v/>
      </c>
      <c r="M877" s="43" t="str">
        <f t="shared" ca="1" si="197"/>
        <v/>
      </c>
      <c r="N877" s="18" t="str">
        <f t="shared" ca="1" si="198"/>
        <v/>
      </c>
      <c r="O877" s="20"/>
      <c r="Q877" s="39" t="str">
        <f t="shared" si="202"/>
        <v/>
      </c>
      <c r="R877" s="29" t="str">
        <f t="shared" si="203"/>
        <v/>
      </c>
      <c r="S877" s="36" t="str">
        <f t="shared" si="204"/>
        <v/>
      </c>
      <c r="T877" s="26" t="str">
        <f t="shared" si="205"/>
        <v/>
      </c>
      <c r="U877" s="39" t="str">
        <f ca="1">IF($G877="", "", COUNTIF($G$11:$G$1010, "&lt;"&amp;$G877)+1+COUNTIF($G$11:$G877, $G877)-1)</f>
        <v/>
      </c>
      <c r="X877" s="39" t="str">
        <f t="shared" ca="1" si="199"/>
        <v/>
      </c>
      <c r="Z877" s="29" t="str">
        <f>IF($R877="", "", DATE(YEAR(Calendar!$BA$5), MONTH($D877), DAY($D877)))</f>
        <v/>
      </c>
      <c r="AA877" s="36" t="str">
        <f t="shared" si="206"/>
        <v/>
      </c>
      <c r="AC877" s="39" t="str">
        <f>IF($Z877="", "", IF(COUNTIF($Z$11:$Z877, $Z877)&gt;5, "X", COUNTIF($Z$11:$Z877, $Z877)))</f>
        <v/>
      </c>
      <c r="AD877" s="39" t="str">
        <f t="shared" si="207"/>
        <v/>
      </c>
      <c r="AF877" s="29" t="str">
        <f t="shared" si="208"/>
        <v/>
      </c>
      <c r="AJ877" s="39" t="str">
        <f t="shared" si="209"/>
        <v/>
      </c>
    </row>
    <row r="878" spans="1:36" x14ac:dyDescent="0.25">
      <c r="A878" s="20"/>
      <c r="B878" s="251"/>
      <c r="C878" s="252"/>
      <c r="D878" s="253"/>
      <c r="E878" s="254"/>
      <c r="F878" s="20"/>
      <c r="G878" s="32" t="str">
        <f t="shared" ca="1" si="200"/>
        <v/>
      </c>
      <c r="H878" s="18" t="str">
        <f t="shared" si="201"/>
        <v/>
      </c>
      <c r="I878" s="20"/>
      <c r="J878" s="12">
        <v>875</v>
      </c>
      <c r="K878" s="15" t="str">
        <f t="shared" ca="1" si="195"/>
        <v/>
      </c>
      <c r="L878" s="90" t="str">
        <f t="shared" ca="1" si="196"/>
        <v/>
      </c>
      <c r="M878" s="43" t="str">
        <f t="shared" ca="1" si="197"/>
        <v/>
      </c>
      <c r="N878" s="18" t="str">
        <f t="shared" ca="1" si="198"/>
        <v/>
      </c>
      <c r="O878" s="20"/>
      <c r="Q878" s="39" t="str">
        <f t="shared" si="202"/>
        <v/>
      </c>
      <c r="R878" s="29" t="str">
        <f t="shared" si="203"/>
        <v/>
      </c>
      <c r="S878" s="36" t="str">
        <f t="shared" si="204"/>
        <v/>
      </c>
      <c r="T878" s="26" t="str">
        <f t="shared" si="205"/>
        <v/>
      </c>
      <c r="U878" s="39" t="str">
        <f ca="1">IF($G878="", "", COUNTIF($G$11:$G$1010, "&lt;"&amp;$G878)+1+COUNTIF($G$11:$G878, $G878)-1)</f>
        <v/>
      </c>
      <c r="X878" s="39" t="str">
        <f t="shared" ca="1" si="199"/>
        <v/>
      </c>
      <c r="Z878" s="29" t="str">
        <f>IF($R878="", "", DATE(YEAR(Calendar!$BA$5), MONTH($D878), DAY($D878)))</f>
        <v/>
      </c>
      <c r="AA878" s="36" t="str">
        <f t="shared" si="206"/>
        <v/>
      </c>
      <c r="AC878" s="39" t="str">
        <f>IF($Z878="", "", IF(COUNTIF($Z$11:$Z878, $Z878)&gt;5, "X", COUNTIF($Z$11:$Z878, $Z878)))</f>
        <v/>
      </c>
      <c r="AD878" s="39" t="str">
        <f t="shared" si="207"/>
        <v/>
      </c>
      <c r="AF878" s="29" t="str">
        <f t="shared" si="208"/>
        <v/>
      </c>
      <c r="AJ878" s="39" t="str">
        <f t="shared" si="209"/>
        <v/>
      </c>
    </row>
    <row r="879" spans="1:36" x14ac:dyDescent="0.25">
      <c r="A879" s="20"/>
      <c r="B879" s="251"/>
      <c r="C879" s="252"/>
      <c r="D879" s="253"/>
      <c r="E879" s="254"/>
      <c r="F879" s="20"/>
      <c r="G879" s="32" t="str">
        <f t="shared" ca="1" si="200"/>
        <v/>
      </c>
      <c r="H879" s="18" t="str">
        <f t="shared" si="201"/>
        <v/>
      </c>
      <c r="I879" s="20"/>
      <c r="J879" s="12">
        <v>876</v>
      </c>
      <c r="K879" s="15" t="str">
        <f t="shared" ca="1" si="195"/>
        <v/>
      </c>
      <c r="L879" s="90" t="str">
        <f t="shared" ca="1" si="196"/>
        <v/>
      </c>
      <c r="M879" s="43" t="str">
        <f t="shared" ca="1" si="197"/>
        <v/>
      </c>
      <c r="N879" s="18" t="str">
        <f t="shared" ca="1" si="198"/>
        <v/>
      </c>
      <c r="O879" s="20"/>
      <c r="Q879" s="39" t="str">
        <f t="shared" si="202"/>
        <v/>
      </c>
      <c r="R879" s="29" t="str">
        <f t="shared" si="203"/>
        <v/>
      </c>
      <c r="S879" s="36" t="str">
        <f t="shared" si="204"/>
        <v/>
      </c>
      <c r="T879" s="26" t="str">
        <f t="shared" si="205"/>
        <v/>
      </c>
      <c r="U879" s="39" t="str">
        <f ca="1">IF($G879="", "", COUNTIF($G$11:$G$1010, "&lt;"&amp;$G879)+1+COUNTIF($G$11:$G879, $G879)-1)</f>
        <v/>
      </c>
      <c r="X879" s="39" t="str">
        <f t="shared" ca="1" si="199"/>
        <v/>
      </c>
      <c r="Z879" s="29" t="str">
        <f>IF($R879="", "", DATE(YEAR(Calendar!$BA$5), MONTH($D879), DAY($D879)))</f>
        <v/>
      </c>
      <c r="AA879" s="36" t="str">
        <f t="shared" si="206"/>
        <v/>
      </c>
      <c r="AC879" s="39" t="str">
        <f>IF($Z879="", "", IF(COUNTIF($Z$11:$Z879, $Z879)&gt;5, "X", COUNTIF($Z$11:$Z879, $Z879)))</f>
        <v/>
      </c>
      <c r="AD879" s="39" t="str">
        <f t="shared" si="207"/>
        <v/>
      </c>
      <c r="AF879" s="29" t="str">
        <f t="shared" si="208"/>
        <v/>
      </c>
      <c r="AJ879" s="39" t="str">
        <f t="shared" si="209"/>
        <v/>
      </c>
    </row>
    <row r="880" spans="1:36" x14ac:dyDescent="0.25">
      <c r="A880" s="20"/>
      <c r="B880" s="251"/>
      <c r="C880" s="252"/>
      <c r="D880" s="253"/>
      <c r="E880" s="254"/>
      <c r="F880" s="20"/>
      <c r="G880" s="32" t="str">
        <f t="shared" ca="1" si="200"/>
        <v/>
      </c>
      <c r="H880" s="18" t="str">
        <f t="shared" si="201"/>
        <v/>
      </c>
      <c r="I880" s="20"/>
      <c r="J880" s="12">
        <v>877</v>
      </c>
      <c r="K880" s="15" t="str">
        <f t="shared" ca="1" si="195"/>
        <v/>
      </c>
      <c r="L880" s="90" t="str">
        <f t="shared" ca="1" si="196"/>
        <v/>
      </c>
      <c r="M880" s="43" t="str">
        <f t="shared" ca="1" si="197"/>
        <v/>
      </c>
      <c r="N880" s="18" t="str">
        <f t="shared" ca="1" si="198"/>
        <v/>
      </c>
      <c r="O880" s="20"/>
      <c r="Q880" s="39" t="str">
        <f t="shared" si="202"/>
        <v/>
      </c>
      <c r="R880" s="29" t="str">
        <f t="shared" si="203"/>
        <v/>
      </c>
      <c r="S880" s="36" t="str">
        <f t="shared" si="204"/>
        <v/>
      </c>
      <c r="T880" s="26" t="str">
        <f t="shared" si="205"/>
        <v/>
      </c>
      <c r="U880" s="39" t="str">
        <f ca="1">IF($G880="", "", COUNTIF($G$11:$G$1010, "&lt;"&amp;$G880)+1+COUNTIF($G$11:$G880, $G880)-1)</f>
        <v/>
      </c>
      <c r="X880" s="39" t="str">
        <f t="shared" ca="1" si="199"/>
        <v/>
      </c>
      <c r="Z880" s="29" t="str">
        <f>IF($R880="", "", DATE(YEAR(Calendar!$BA$5), MONTH($D880), DAY($D880)))</f>
        <v/>
      </c>
      <c r="AA880" s="36" t="str">
        <f t="shared" si="206"/>
        <v/>
      </c>
      <c r="AC880" s="39" t="str">
        <f>IF($Z880="", "", IF(COUNTIF($Z$11:$Z880, $Z880)&gt;5, "X", COUNTIF($Z$11:$Z880, $Z880)))</f>
        <v/>
      </c>
      <c r="AD880" s="39" t="str">
        <f t="shared" si="207"/>
        <v/>
      </c>
      <c r="AF880" s="29" t="str">
        <f t="shared" si="208"/>
        <v/>
      </c>
      <c r="AJ880" s="39" t="str">
        <f t="shared" si="209"/>
        <v/>
      </c>
    </row>
    <row r="881" spans="1:36" x14ac:dyDescent="0.25">
      <c r="A881" s="20"/>
      <c r="B881" s="251"/>
      <c r="C881" s="252"/>
      <c r="D881" s="253"/>
      <c r="E881" s="254"/>
      <c r="F881" s="20"/>
      <c r="G881" s="32" t="str">
        <f t="shared" ca="1" si="200"/>
        <v/>
      </c>
      <c r="H881" s="18" t="str">
        <f t="shared" si="201"/>
        <v/>
      </c>
      <c r="I881" s="20"/>
      <c r="J881" s="12">
        <v>878</v>
      </c>
      <c r="K881" s="15" t="str">
        <f t="shared" ca="1" si="195"/>
        <v/>
      </c>
      <c r="L881" s="90" t="str">
        <f t="shared" ca="1" si="196"/>
        <v/>
      </c>
      <c r="M881" s="43" t="str">
        <f t="shared" ca="1" si="197"/>
        <v/>
      </c>
      <c r="N881" s="18" t="str">
        <f t="shared" ca="1" si="198"/>
        <v/>
      </c>
      <c r="O881" s="20"/>
      <c r="Q881" s="39" t="str">
        <f t="shared" si="202"/>
        <v/>
      </c>
      <c r="R881" s="29" t="str">
        <f t="shared" si="203"/>
        <v/>
      </c>
      <c r="S881" s="36" t="str">
        <f t="shared" si="204"/>
        <v/>
      </c>
      <c r="T881" s="26" t="str">
        <f t="shared" si="205"/>
        <v/>
      </c>
      <c r="U881" s="39" t="str">
        <f ca="1">IF($G881="", "", COUNTIF($G$11:$G$1010, "&lt;"&amp;$G881)+1+COUNTIF($G$11:$G881, $G881)-1)</f>
        <v/>
      </c>
      <c r="X881" s="39" t="str">
        <f t="shared" ca="1" si="199"/>
        <v/>
      </c>
      <c r="Z881" s="29" t="str">
        <f>IF($R881="", "", DATE(YEAR(Calendar!$BA$5), MONTH($D881), DAY($D881)))</f>
        <v/>
      </c>
      <c r="AA881" s="36" t="str">
        <f t="shared" si="206"/>
        <v/>
      </c>
      <c r="AC881" s="39" t="str">
        <f>IF($Z881="", "", IF(COUNTIF($Z$11:$Z881, $Z881)&gt;5, "X", COUNTIF($Z$11:$Z881, $Z881)))</f>
        <v/>
      </c>
      <c r="AD881" s="39" t="str">
        <f t="shared" si="207"/>
        <v/>
      </c>
      <c r="AF881" s="29" t="str">
        <f t="shared" si="208"/>
        <v/>
      </c>
      <c r="AJ881" s="39" t="str">
        <f t="shared" si="209"/>
        <v/>
      </c>
    </row>
    <row r="882" spans="1:36" x14ac:dyDescent="0.25">
      <c r="A882" s="20"/>
      <c r="B882" s="251"/>
      <c r="C882" s="252"/>
      <c r="D882" s="253"/>
      <c r="E882" s="254"/>
      <c r="F882" s="20"/>
      <c r="G882" s="32" t="str">
        <f t="shared" ca="1" si="200"/>
        <v/>
      </c>
      <c r="H882" s="18" t="str">
        <f t="shared" si="201"/>
        <v/>
      </c>
      <c r="I882" s="20"/>
      <c r="J882" s="12">
        <v>879</v>
      </c>
      <c r="K882" s="15" t="str">
        <f t="shared" ca="1" si="195"/>
        <v/>
      </c>
      <c r="L882" s="90" t="str">
        <f t="shared" ca="1" si="196"/>
        <v/>
      </c>
      <c r="M882" s="43" t="str">
        <f t="shared" ca="1" si="197"/>
        <v/>
      </c>
      <c r="N882" s="18" t="str">
        <f t="shared" ca="1" si="198"/>
        <v/>
      </c>
      <c r="O882" s="20"/>
      <c r="Q882" s="39" t="str">
        <f t="shared" si="202"/>
        <v/>
      </c>
      <c r="R882" s="29" t="str">
        <f t="shared" si="203"/>
        <v/>
      </c>
      <c r="S882" s="36" t="str">
        <f t="shared" si="204"/>
        <v/>
      </c>
      <c r="T882" s="26" t="str">
        <f t="shared" si="205"/>
        <v/>
      </c>
      <c r="U882" s="39" t="str">
        <f ca="1">IF($G882="", "", COUNTIF($G$11:$G$1010, "&lt;"&amp;$G882)+1+COUNTIF($G$11:$G882, $G882)-1)</f>
        <v/>
      </c>
      <c r="X882" s="39" t="str">
        <f t="shared" ca="1" si="199"/>
        <v/>
      </c>
      <c r="Z882" s="29" t="str">
        <f>IF($R882="", "", DATE(YEAR(Calendar!$BA$5), MONTH($D882), DAY($D882)))</f>
        <v/>
      </c>
      <c r="AA882" s="36" t="str">
        <f t="shared" si="206"/>
        <v/>
      </c>
      <c r="AC882" s="39" t="str">
        <f>IF($Z882="", "", IF(COUNTIF($Z$11:$Z882, $Z882)&gt;5, "X", COUNTIF($Z$11:$Z882, $Z882)))</f>
        <v/>
      </c>
      <c r="AD882" s="39" t="str">
        <f t="shared" si="207"/>
        <v/>
      </c>
      <c r="AF882" s="29" t="str">
        <f t="shared" si="208"/>
        <v/>
      </c>
      <c r="AJ882" s="39" t="str">
        <f t="shared" si="209"/>
        <v/>
      </c>
    </row>
    <row r="883" spans="1:36" x14ac:dyDescent="0.25">
      <c r="A883" s="20"/>
      <c r="B883" s="251"/>
      <c r="C883" s="252"/>
      <c r="D883" s="253"/>
      <c r="E883" s="254"/>
      <c r="F883" s="20"/>
      <c r="G883" s="32" t="str">
        <f t="shared" ca="1" si="200"/>
        <v/>
      </c>
      <c r="H883" s="18" t="str">
        <f t="shared" si="201"/>
        <v/>
      </c>
      <c r="I883" s="20"/>
      <c r="J883" s="12">
        <v>880</v>
      </c>
      <c r="K883" s="15" t="str">
        <f t="shared" ca="1" si="195"/>
        <v/>
      </c>
      <c r="L883" s="90" t="str">
        <f t="shared" ca="1" si="196"/>
        <v/>
      </c>
      <c r="M883" s="43" t="str">
        <f t="shared" ca="1" si="197"/>
        <v/>
      </c>
      <c r="N883" s="18" t="str">
        <f t="shared" ca="1" si="198"/>
        <v/>
      </c>
      <c r="O883" s="20"/>
      <c r="Q883" s="39" t="str">
        <f t="shared" si="202"/>
        <v/>
      </c>
      <c r="R883" s="29" t="str">
        <f t="shared" si="203"/>
        <v/>
      </c>
      <c r="S883" s="36" t="str">
        <f t="shared" si="204"/>
        <v/>
      </c>
      <c r="T883" s="26" t="str">
        <f t="shared" si="205"/>
        <v/>
      </c>
      <c r="U883" s="39" t="str">
        <f ca="1">IF($G883="", "", COUNTIF($G$11:$G$1010, "&lt;"&amp;$G883)+1+COUNTIF($G$11:$G883, $G883)-1)</f>
        <v/>
      </c>
      <c r="X883" s="39" t="str">
        <f t="shared" ca="1" si="199"/>
        <v/>
      </c>
      <c r="Z883" s="29" t="str">
        <f>IF($R883="", "", DATE(YEAR(Calendar!$BA$5), MONTH($D883), DAY($D883)))</f>
        <v/>
      </c>
      <c r="AA883" s="36" t="str">
        <f t="shared" si="206"/>
        <v/>
      </c>
      <c r="AC883" s="39" t="str">
        <f>IF($Z883="", "", IF(COUNTIF($Z$11:$Z883, $Z883)&gt;5, "X", COUNTIF($Z$11:$Z883, $Z883)))</f>
        <v/>
      </c>
      <c r="AD883" s="39" t="str">
        <f t="shared" si="207"/>
        <v/>
      </c>
      <c r="AF883" s="29" t="str">
        <f t="shared" si="208"/>
        <v/>
      </c>
      <c r="AJ883" s="39" t="str">
        <f t="shared" si="209"/>
        <v/>
      </c>
    </row>
    <row r="884" spans="1:36" x14ac:dyDescent="0.25">
      <c r="A884" s="20"/>
      <c r="B884" s="251"/>
      <c r="C884" s="252"/>
      <c r="D884" s="253"/>
      <c r="E884" s="254"/>
      <c r="F884" s="20"/>
      <c r="G884" s="32" t="str">
        <f t="shared" ca="1" si="200"/>
        <v/>
      </c>
      <c r="H884" s="18" t="str">
        <f t="shared" si="201"/>
        <v/>
      </c>
      <c r="I884" s="20"/>
      <c r="J884" s="12">
        <v>881</v>
      </c>
      <c r="K884" s="15" t="str">
        <f t="shared" ca="1" si="195"/>
        <v/>
      </c>
      <c r="L884" s="90" t="str">
        <f t="shared" ca="1" si="196"/>
        <v/>
      </c>
      <c r="M884" s="43" t="str">
        <f t="shared" ca="1" si="197"/>
        <v/>
      </c>
      <c r="N884" s="18" t="str">
        <f t="shared" ca="1" si="198"/>
        <v/>
      </c>
      <c r="O884" s="20"/>
      <c r="Q884" s="39" t="str">
        <f t="shared" si="202"/>
        <v/>
      </c>
      <c r="R884" s="29" t="str">
        <f t="shared" si="203"/>
        <v/>
      </c>
      <c r="S884" s="36" t="str">
        <f t="shared" si="204"/>
        <v/>
      </c>
      <c r="T884" s="26" t="str">
        <f t="shared" si="205"/>
        <v/>
      </c>
      <c r="U884" s="39" t="str">
        <f ca="1">IF($G884="", "", COUNTIF($G$11:$G$1010, "&lt;"&amp;$G884)+1+COUNTIF($G$11:$G884, $G884)-1)</f>
        <v/>
      </c>
      <c r="X884" s="39" t="str">
        <f t="shared" ca="1" si="199"/>
        <v/>
      </c>
      <c r="Z884" s="29" t="str">
        <f>IF($R884="", "", DATE(YEAR(Calendar!$BA$5), MONTH($D884), DAY($D884)))</f>
        <v/>
      </c>
      <c r="AA884" s="36" t="str">
        <f t="shared" si="206"/>
        <v/>
      </c>
      <c r="AC884" s="39" t="str">
        <f>IF($Z884="", "", IF(COUNTIF($Z$11:$Z884, $Z884)&gt;5, "X", COUNTIF($Z$11:$Z884, $Z884)))</f>
        <v/>
      </c>
      <c r="AD884" s="39" t="str">
        <f t="shared" si="207"/>
        <v/>
      </c>
      <c r="AF884" s="29" t="str">
        <f t="shared" si="208"/>
        <v/>
      </c>
      <c r="AJ884" s="39" t="str">
        <f t="shared" si="209"/>
        <v/>
      </c>
    </row>
    <row r="885" spans="1:36" x14ac:dyDescent="0.25">
      <c r="A885" s="20"/>
      <c r="B885" s="251"/>
      <c r="C885" s="252"/>
      <c r="D885" s="253"/>
      <c r="E885" s="254"/>
      <c r="F885" s="20"/>
      <c r="G885" s="32" t="str">
        <f t="shared" ca="1" si="200"/>
        <v/>
      </c>
      <c r="H885" s="18" t="str">
        <f t="shared" si="201"/>
        <v/>
      </c>
      <c r="I885" s="20"/>
      <c r="J885" s="12">
        <v>882</v>
      </c>
      <c r="K885" s="15" t="str">
        <f t="shared" ca="1" si="195"/>
        <v/>
      </c>
      <c r="L885" s="90" t="str">
        <f t="shared" ca="1" si="196"/>
        <v/>
      </c>
      <c r="M885" s="43" t="str">
        <f t="shared" ca="1" si="197"/>
        <v/>
      </c>
      <c r="N885" s="18" t="str">
        <f t="shared" ca="1" si="198"/>
        <v/>
      </c>
      <c r="O885" s="20"/>
      <c r="Q885" s="39" t="str">
        <f t="shared" si="202"/>
        <v/>
      </c>
      <c r="R885" s="29" t="str">
        <f t="shared" si="203"/>
        <v/>
      </c>
      <c r="S885" s="36" t="str">
        <f t="shared" si="204"/>
        <v/>
      </c>
      <c r="T885" s="26" t="str">
        <f t="shared" si="205"/>
        <v/>
      </c>
      <c r="U885" s="39" t="str">
        <f ca="1">IF($G885="", "", COUNTIF($G$11:$G$1010, "&lt;"&amp;$G885)+1+COUNTIF($G$11:$G885, $G885)-1)</f>
        <v/>
      </c>
      <c r="X885" s="39" t="str">
        <f t="shared" ca="1" si="199"/>
        <v/>
      </c>
      <c r="Z885" s="29" t="str">
        <f>IF($R885="", "", DATE(YEAR(Calendar!$BA$5), MONTH($D885), DAY($D885)))</f>
        <v/>
      </c>
      <c r="AA885" s="36" t="str">
        <f t="shared" si="206"/>
        <v/>
      </c>
      <c r="AC885" s="39" t="str">
        <f>IF($Z885="", "", IF(COUNTIF($Z$11:$Z885, $Z885)&gt;5, "X", COUNTIF($Z$11:$Z885, $Z885)))</f>
        <v/>
      </c>
      <c r="AD885" s="39" t="str">
        <f t="shared" si="207"/>
        <v/>
      </c>
      <c r="AF885" s="29" t="str">
        <f t="shared" si="208"/>
        <v/>
      </c>
      <c r="AJ885" s="39" t="str">
        <f t="shared" si="209"/>
        <v/>
      </c>
    </row>
    <row r="886" spans="1:36" x14ac:dyDescent="0.25">
      <c r="A886" s="20"/>
      <c r="B886" s="251"/>
      <c r="C886" s="252"/>
      <c r="D886" s="253"/>
      <c r="E886" s="254"/>
      <c r="F886" s="20"/>
      <c r="G886" s="32" t="str">
        <f t="shared" ca="1" si="200"/>
        <v/>
      </c>
      <c r="H886" s="18" t="str">
        <f t="shared" si="201"/>
        <v/>
      </c>
      <c r="I886" s="20"/>
      <c r="J886" s="12">
        <v>883</v>
      </c>
      <c r="K886" s="15" t="str">
        <f t="shared" ca="1" si="195"/>
        <v/>
      </c>
      <c r="L886" s="90" t="str">
        <f t="shared" ca="1" si="196"/>
        <v/>
      </c>
      <c r="M886" s="43" t="str">
        <f t="shared" ca="1" si="197"/>
        <v/>
      </c>
      <c r="N886" s="18" t="str">
        <f t="shared" ca="1" si="198"/>
        <v/>
      </c>
      <c r="O886" s="20"/>
      <c r="Q886" s="39" t="str">
        <f t="shared" si="202"/>
        <v/>
      </c>
      <c r="R886" s="29" t="str">
        <f t="shared" si="203"/>
        <v/>
      </c>
      <c r="S886" s="36" t="str">
        <f t="shared" si="204"/>
        <v/>
      </c>
      <c r="T886" s="26" t="str">
        <f t="shared" si="205"/>
        <v/>
      </c>
      <c r="U886" s="39" t="str">
        <f ca="1">IF($G886="", "", COUNTIF($G$11:$G$1010, "&lt;"&amp;$G886)+1+COUNTIF($G$11:$G886, $G886)-1)</f>
        <v/>
      </c>
      <c r="X886" s="39" t="str">
        <f t="shared" ca="1" si="199"/>
        <v/>
      </c>
      <c r="Z886" s="29" t="str">
        <f>IF($R886="", "", DATE(YEAR(Calendar!$BA$5), MONTH($D886), DAY($D886)))</f>
        <v/>
      </c>
      <c r="AA886" s="36" t="str">
        <f t="shared" si="206"/>
        <v/>
      </c>
      <c r="AC886" s="39" t="str">
        <f>IF($Z886="", "", IF(COUNTIF($Z$11:$Z886, $Z886)&gt;5, "X", COUNTIF($Z$11:$Z886, $Z886)))</f>
        <v/>
      </c>
      <c r="AD886" s="39" t="str">
        <f t="shared" si="207"/>
        <v/>
      </c>
      <c r="AF886" s="29" t="str">
        <f t="shared" si="208"/>
        <v/>
      </c>
      <c r="AJ886" s="39" t="str">
        <f t="shared" si="209"/>
        <v/>
      </c>
    </row>
    <row r="887" spans="1:36" x14ac:dyDescent="0.25">
      <c r="A887" s="20"/>
      <c r="B887" s="251"/>
      <c r="C887" s="252"/>
      <c r="D887" s="253"/>
      <c r="E887" s="254"/>
      <c r="F887" s="20"/>
      <c r="G887" s="32" t="str">
        <f t="shared" ca="1" si="200"/>
        <v/>
      </c>
      <c r="H887" s="18" t="str">
        <f t="shared" si="201"/>
        <v/>
      </c>
      <c r="I887" s="20"/>
      <c r="J887" s="12">
        <v>884</v>
      </c>
      <c r="K887" s="15" t="str">
        <f t="shared" ca="1" si="195"/>
        <v/>
      </c>
      <c r="L887" s="90" t="str">
        <f t="shared" ca="1" si="196"/>
        <v/>
      </c>
      <c r="M887" s="43" t="str">
        <f t="shared" ca="1" si="197"/>
        <v/>
      </c>
      <c r="N887" s="18" t="str">
        <f t="shared" ca="1" si="198"/>
        <v/>
      </c>
      <c r="O887" s="20"/>
      <c r="Q887" s="39" t="str">
        <f t="shared" si="202"/>
        <v/>
      </c>
      <c r="R887" s="29" t="str">
        <f t="shared" si="203"/>
        <v/>
      </c>
      <c r="S887" s="36" t="str">
        <f t="shared" si="204"/>
        <v/>
      </c>
      <c r="T887" s="26" t="str">
        <f t="shared" si="205"/>
        <v/>
      </c>
      <c r="U887" s="39" t="str">
        <f ca="1">IF($G887="", "", COUNTIF($G$11:$G$1010, "&lt;"&amp;$G887)+1+COUNTIF($G$11:$G887, $G887)-1)</f>
        <v/>
      </c>
      <c r="X887" s="39" t="str">
        <f t="shared" ca="1" si="199"/>
        <v/>
      </c>
      <c r="Z887" s="29" t="str">
        <f>IF($R887="", "", DATE(YEAR(Calendar!$BA$5), MONTH($D887), DAY($D887)))</f>
        <v/>
      </c>
      <c r="AA887" s="36" t="str">
        <f t="shared" si="206"/>
        <v/>
      </c>
      <c r="AC887" s="39" t="str">
        <f>IF($Z887="", "", IF(COUNTIF($Z$11:$Z887, $Z887)&gt;5, "X", COUNTIF($Z$11:$Z887, $Z887)))</f>
        <v/>
      </c>
      <c r="AD887" s="39" t="str">
        <f t="shared" si="207"/>
        <v/>
      </c>
      <c r="AF887" s="29" t="str">
        <f t="shared" si="208"/>
        <v/>
      </c>
      <c r="AJ887" s="39" t="str">
        <f t="shared" si="209"/>
        <v/>
      </c>
    </row>
    <row r="888" spans="1:36" x14ac:dyDescent="0.25">
      <c r="A888" s="20"/>
      <c r="B888" s="251"/>
      <c r="C888" s="252"/>
      <c r="D888" s="253"/>
      <c r="E888" s="254"/>
      <c r="F888" s="20"/>
      <c r="G888" s="32" t="str">
        <f t="shared" ca="1" si="200"/>
        <v/>
      </c>
      <c r="H888" s="18" t="str">
        <f t="shared" si="201"/>
        <v/>
      </c>
      <c r="I888" s="20"/>
      <c r="J888" s="12">
        <v>885</v>
      </c>
      <c r="K888" s="15" t="str">
        <f t="shared" ca="1" si="195"/>
        <v/>
      </c>
      <c r="L888" s="90" t="str">
        <f t="shared" ca="1" si="196"/>
        <v/>
      </c>
      <c r="M888" s="43" t="str">
        <f t="shared" ca="1" si="197"/>
        <v/>
      </c>
      <c r="N888" s="18" t="str">
        <f t="shared" ca="1" si="198"/>
        <v/>
      </c>
      <c r="O888" s="20"/>
      <c r="Q888" s="39" t="str">
        <f t="shared" si="202"/>
        <v/>
      </c>
      <c r="R888" s="29" t="str">
        <f t="shared" si="203"/>
        <v/>
      </c>
      <c r="S888" s="36" t="str">
        <f t="shared" si="204"/>
        <v/>
      </c>
      <c r="T888" s="26" t="str">
        <f t="shared" si="205"/>
        <v/>
      </c>
      <c r="U888" s="39" t="str">
        <f ca="1">IF($G888="", "", COUNTIF($G$11:$G$1010, "&lt;"&amp;$G888)+1+COUNTIF($G$11:$G888, $G888)-1)</f>
        <v/>
      </c>
      <c r="X888" s="39" t="str">
        <f t="shared" ca="1" si="199"/>
        <v/>
      </c>
      <c r="Z888" s="29" t="str">
        <f>IF($R888="", "", DATE(YEAR(Calendar!$BA$5), MONTH($D888), DAY($D888)))</f>
        <v/>
      </c>
      <c r="AA888" s="36" t="str">
        <f t="shared" si="206"/>
        <v/>
      </c>
      <c r="AC888" s="39" t="str">
        <f>IF($Z888="", "", IF(COUNTIF($Z$11:$Z888, $Z888)&gt;5, "X", COUNTIF($Z$11:$Z888, $Z888)))</f>
        <v/>
      </c>
      <c r="AD888" s="39" t="str">
        <f t="shared" si="207"/>
        <v/>
      </c>
      <c r="AF888" s="29" t="str">
        <f t="shared" si="208"/>
        <v/>
      </c>
      <c r="AJ888" s="39" t="str">
        <f t="shared" si="209"/>
        <v/>
      </c>
    </row>
    <row r="889" spans="1:36" x14ac:dyDescent="0.25">
      <c r="A889" s="20"/>
      <c r="B889" s="251"/>
      <c r="C889" s="252"/>
      <c r="D889" s="253"/>
      <c r="E889" s="254"/>
      <c r="F889" s="20"/>
      <c r="G889" s="32" t="str">
        <f t="shared" ca="1" si="200"/>
        <v/>
      </c>
      <c r="H889" s="18" t="str">
        <f t="shared" si="201"/>
        <v/>
      </c>
      <c r="I889" s="20"/>
      <c r="J889" s="12">
        <v>886</v>
      </c>
      <c r="K889" s="15" t="str">
        <f t="shared" ca="1" si="195"/>
        <v/>
      </c>
      <c r="L889" s="90" t="str">
        <f t="shared" ca="1" si="196"/>
        <v/>
      </c>
      <c r="M889" s="43" t="str">
        <f t="shared" ca="1" si="197"/>
        <v/>
      </c>
      <c r="N889" s="18" t="str">
        <f t="shared" ca="1" si="198"/>
        <v/>
      </c>
      <c r="O889" s="20"/>
      <c r="Q889" s="39" t="str">
        <f t="shared" si="202"/>
        <v/>
      </c>
      <c r="R889" s="29" t="str">
        <f t="shared" si="203"/>
        <v/>
      </c>
      <c r="S889" s="36" t="str">
        <f t="shared" si="204"/>
        <v/>
      </c>
      <c r="T889" s="26" t="str">
        <f t="shared" si="205"/>
        <v/>
      </c>
      <c r="U889" s="39" t="str">
        <f ca="1">IF($G889="", "", COUNTIF($G$11:$G$1010, "&lt;"&amp;$G889)+1+COUNTIF($G$11:$G889, $G889)-1)</f>
        <v/>
      </c>
      <c r="X889" s="39" t="str">
        <f t="shared" ca="1" si="199"/>
        <v/>
      </c>
      <c r="Z889" s="29" t="str">
        <f>IF($R889="", "", DATE(YEAR(Calendar!$BA$5), MONTH($D889), DAY($D889)))</f>
        <v/>
      </c>
      <c r="AA889" s="36" t="str">
        <f t="shared" si="206"/>
        <v/>
      </c>
      <c r="AC889" s="39" t="str">
        <f>IF($Z889="", "", IF(COUNTIF($Z$11:$Z889, $Z889)&gt;5, "X", COUNTIF($Z$11:$Z889, $Z889)))</f>
        <v/>
      </c>
      <c r="AD889" s="39" t="str">
        <f t="shared" si="207"/>
        <v/>
      </c>
      <c r="AF889" s="29" t="str">
        <f t="shared" si="208"/>
        <v/>
      </c>
      <c r="AJ889" s="39" t="str">
        <f t="shared" si="209"/>
        <v/>
      </c>
    </row>
    <row r="890" spans="1:36" x14ac:dyDescent="0.25">
      <c r="A890" s="20"/>
      <c r="B890" s="251"/>
      <c r="C890" s="252"/>
      <c r="D890" s="253"/>
      <c r="E890" s="254"/>
      <c r="F890" s="20"/>
      <c r="G890" s="32" t="str">
        <f t="shared" ca="1" si="200"/>
        <v/>
      </c>
      <c r="H890" s="18" t="str">
        <f t="shared" si="201"/>
        <v/>
      </c>
      <c r="I890" s="20"/>
      <c r="J890" s="12">
        <v>887</v>
      </c>
      <c r="K890" s="15" t="str">
        <f t="shared" ca="1" si="195"/>
        <v/>
      </c>
      <c r="L890" s="90" t="str">
        <f t="shared" ca="1" si="196"/>
        <v/>
      </c>
      <c r="M890" s="43" t="str">
        <f t="shared" ca="1" si="197"/>
        <v/>
      </c>
      <c r="N890" s="18" t="str">
        <f t="shared" ca="1" si="198"/>
        <v/>
      </c>
      <c r="O890" s="20"/>
      <c r="Q890" s="39" t="str">
        <f t="shared" si="202"/>
        <v/>
      </c>
      <c r="R890" s="29" t="str">
        <f t="shared" si="203"/>
        <v/>
      </c>
      <c r="S890" s="36" t="str">
        <f t="shared" si="204"/>
        <v/>
      </c>
      <c r="T890" s="26" t="str">
        <f t="shared" si="205"/>
        <v/>
      </c>
      <c r="U890" s="39" t="str">
        <f ca="1">IF($G890="", "", COUNTIF($G$11:$G$1010, "&lt;"&amp;$G890)+1+COUNTIF($G$11:$G890, $G890)-1)</f>
        <v/>
      </c>
      <c r="X890" s="39" t="str">
        <f t="shared" ca="1" si="199"/>
        <v/>
      </c>
      <c r="Z890" s="29" t="str">
        <f>IF($R890="", "", DATE(YEAR(Calendar!$BA$5), MONTH($D890), DAY($D890)))</f>
        <v/>
      </c>
      <c r="AA890" s="36" t="str">
        <f t="shared" si="206"/>
        <v/>
      </c>
      <c r="AC890" s="39" t="str">
        <f>IF($Z890="", "", IF(COUNTIF($Z$11:$Z890, $Z890)&gt;5, "X", COUNTIF($Z$11:$Z890, $Z890)))</f>
        <v/>
      </c>
      <c r="AD890" s="39" t="str">
        <f t="shared" si="207"/>
        <v/>
      </c>
      <c r="AF890" s="29" t="str">
        <f t="shared" si="208"/>
        <v/>
      </c>
      <c r="AJ890" s="39" t="str">
        <f t="shared" si="209"/>
        <v/>
      </c>
    </row>
    <row r="891" spans="1:36" x14ac:dyDescent="0.25">
      <c r="A891" s="20"/>
      <c r="B891" s="251"/>
      <c r="C891" s="252"/>
      <c r="D891" s="253"/>
      <c r="E891" s="254"/>
      <c r="F891" s="20"/>
      <c r="G891" s="32" t="str">
        <f t="shared" ca="1" si="200"/>
        <v/>
      </c>
      <c r="H891" s="18" t="str">
        <f t="shared" si="201"/>
        <v/>
      </c>
      <c r="I891" s="20"/>
      <c r="J891" s="12">
        <v>888</v>
      </c>
      <c r="K891" s="15" t="str">
        <f t="shared" ca="1" si="195"/>
        <v/>
      </c>
      <c r="L891" s="90" t="str">
        <f t="shared" ca="1" si="196"/>
        <v/>
      </c>
      <c r="M891" s="43" t="str">
        <f t="shared" ca="1" si="197"/>
        <v/>
      </c>
      <c r="N891" s="18" t="str">
        <f t="shared" ca="1" si="198"/>
        <v/>
      </c>
      <c r="O891" s="20"/>
      <c r="Q891" s="39" t="str">
        <f t="shared" si="202"/>
        <v/>
      </c>
      <c r="R891" s="29" t="str">
        <f t="shared" si="203"/>
        <v/>
      </c>
      <c r="S891" s="36" t="str">
        <f t="shared" si="204"/>
        <v/>
      </c>
      <c r="T891" s="26" t="str">
        <f t="shared" si="205"/>
        <v/>
      </c>
      <c r="U891" s="39" t="str">
        <f ca="1">IF($G891="", "", COUNTIF($G$11:$G$1010, "&lt;"&amp;$G891)+1+COUNTIF($G$11:$G891, $G891)-1)</f>
        <v/>
      </c>
      <c r="X891" s="39" t="str">
        <f t="shared" ca="1" si="199"/>
        <v/>
      </c>
      <c r="Z891" s="29" t="str">
        <f>IF($R891="", "", DATE(YEAR(Calendar!$BA$5), MONTH($D891), DAY($D891)))</f>
        <v/>
      </c>
      <c r="AA891" s="36" t="str">
        <f t="shared" si="206"/>
        <v/>
      </c>
      <c r="AC891" s="39" t="str">
        <f>IF($Z891="", "", IF(COUNTIF($Z$11:$Z891, $Z891)&gt;5, "X", COUNTIF($Z$11:$Z891, $Z891)))</f>
        <v/>
      </c>
      <c r="AD891" s="39" t="str">
        <f t="shared" si="207"/>
        <v/>
      </c>
      <c r="AF891" s="29" t="str">
        <f t="shared" si="208"/>
        <v/>
      </c>
      <c r="AJ891" s="39" t="str">
        <f t="shared" si="209"/>
        <v/>
      </c>
    </row>
    <row r="892" spans="1:36" x14ac:dyDescent="0.25">
      <c r="A892" s="20"/>
      <c r="B892" s="251"/>
      <c r="C892" s="252"/>
      <c r="D892" s="253"/>
      <c r="E892" s="254"/>
      <c r="F892" s="20"/>
      <c r="G892" s="32" t="str">
        <f t="shared" ca="1" si="200"/>
        <v/>
      </c>
      <c r="H892" s="18" t="str">
        <f t="shared" si="201"/>
        <v/>
      </c>
      <c r="I892" s="20"/>
      <c r="J892" s="12">
        <v>889</v>
      </c>
      <c r="K892" s="15" t="str">
        <f t="shared" ca="1" si="195"/>
        <v/>
      </c>
      <c r="L892" s="90" t="str">
        <f t="shared" ca="1" si="196"/>
        <v/>
      </c>
      <c r="M892" s="43" t="str">
        <f t="shared" ca="1" si="197"/>
        <v/>
      </c>
      <c r="N892" s="18" t="str">
        <f t="shared" ca="1" si="198"/>
        <v/>
      </c>
      <c r="O892" s="20"/>
      <c r="Q892" s="39" t="str">
        <f t="shared" si="202"/>
        <v/>
      </c>
      <c r="R892" s="29" t="str">
        <f t="shared" si="203"/>
        <v/>
      </c>
      <c r="S892" s="36" t="str">
        <f t="shared" si="204"/>
        <v/>
      </c>
      <c r="T892" s="26" t="str">
        <f t="shared" si="205"/>
        <v/>
      </c>
      <c r="U892" s="39" t="str">
        <f ca="1">IF($G892="", "", COUNTIF($G$11:$G$1010, "&lt;"&amp;$G892)+1+COUNTIF($G$11:$G892, $G892)-1)</f>
        <v/>
      </c>
      <c r="X892" s="39" t="str">
        <f t="shared" ca="1" si="199"/>
        <v/>
      </c>
      <c r="Z892" s="29" t="str">
        <f>IF($R892="", "", DATE(YEAR(Calendar!$BA$5), MONTH($D892), DAY($D892)))</f>
        <v/>
      </c>
      <c r="AA892" s="36" t="str">
        <f t="shared" si="206"/>
        <v/>
      </c>
      <c r="AC892" s="39" t="str">
        <f>IF($Z892="", "", IF(COUNTIF($Z$11:$Z892, $Z892)&gt;5, "X", COUNTIF($Z$11:$Z892, $Z892)))</f>
        <v/>
      </c>
      <c r="AD892" s="39" t="str">
        <f t="shared" si="207"/>
        <v/>
      </c>
      <c r="AF892" s="29" t="str">
        <f t="shared" si="208"/>
        <v/>
      </c>
      <c r="AJ892" s="39" t="str">
        <f t="shared" si="209"/>
        <v/>
      </c>
    </row>
    <row r="893" spans="1:36" x14ac:dyDescent="0.25">
      <c r="A893" s="20"/>
      <c r="B893" s="251"/>
      <c r="C893" s="252"/>
      <c r="D893" s="253"/>
      <c r="E893" s="254"/>
      <c r="F893" s="20"/>
      <c r="G893" s="32" t="str">
        <f t="shared" ca="1" si="200"/>
        <v/>
      </c>
      <c r="H893" s="18" t="str">
        <f t="shared" si="201"/>
        <v/>
      </c>
      <c r="I893" s="20"/>
      <c r="J893" s="12">
        <v>890</v>
      </c>
      <c r="K893" s="15" t="str">
        <f t="shared" ca="1" si="195"/>
        <v/>
      </c>
      <c r="L893" s="90" t="str">
        <f t="shared" ca="1" si="196"/>
        <v/>
      </c>
      <c r="M893" s="43" t="str">
        <f t="shared" ca="1" si="197"/>
        <v/>
      </c>
      <c r="N893" s="18" t="str">
        <f t="shared" ca="1" si="198"/>
        <v/>
      </c>
      <c r="O893" s="20"/>
      <c r="Q893" s="39" t="str">
        <f t="shared" si="202"/>
        <v/>
      </c>
      <c r="R893" s="29" t="str">
        <f t="shared" si="203"/>
        <v/>
      </c>
      <c r="S893" s="36" t="str">
        <f t="shared" si="204"/>
        <v/>
      </c>
      <c r="T893" s="26" t="str">
        <f t="shared" si="205"/>
        <v/>
      </c>
      <c r="U893" s="39" t="str">
        <f ca="1">IF($G893="", "", COUNTIF($G$11:$G$1010, "&lt;"&amp;$G893)+1+COUNTIF($G$11:$G893, $G893)-1)</f>
        <v/>
      </c>
      <c r="X893" s="39" t="str">
        <f t="shared" ca="1" si="199"/>
        <v/>
      </c>
      <c r="Z893" s="29" t="str">
        <f>IF($R893="", "", DATE(YEAR(Calendar!$BA$5), MONTH($D893), DAY($D893)))</f>
        <v/>
      </c>
      <c r="AA893" s="36" t="str">
        <f t="shared" si="206"/>
        <v/>
      </c>
      <c r="AC893" s="39" t="str">
        <f>IF($Z893="", "", IF(COUNTIF($Z$11:$Z893, $Z893)&gt;5, "X", COUNTIF($Z$11:$Z893, $Z893)))</f>
        <v/>
      </c>
      <c r="AD893" s="39" t="str">
        <f t="shared" si="207"/>
        <v/>
      </c>
      <c r="AF893" s="29" t="str">
        <f t="shared" si="208"/>
        <v/>
      </c>
      <c r="AJ893" s="39" t="str">
        <f t="shared" si="209"/>
        <v/>
      </c>
    </row>
    <row r="894" spans="1:36" x14ac:dyDescent="0.25">
      <c r="A894" s="20"/>
      <c r="B894" s="251"/>
      <c r="C894" s="252"/>
      <c r="D894" s="253"/>
      <c r="E894" s="254"/>
      <c r="F894" s="20"/>
      <c r="G894" s="32" t="str">
        <f t="shared" ca="1" si="200"/>
        <v/>
      </c>
      <c r="H894" s="18" t="str">
        <f t="shared" si="201"/>
        <v/>
      </c>
      <c r="I894" s="20"/>
      <c r="J894" s="12">
        <v>891</v>
      </c>
      <c r="K894" s="15" t="str">
        <f t="shared" ca="1" si="195"/>
        <v/>
      </c>
      <c r="L894" s="90" t="str">
        <f t="shared" ca="1" si="196"/>
        <v/>
      </c>
      <c r="M894" s="43" t="str">
        <f t="shared" ca="1" si="197"/>
        <v/>
      </c>
      <c r="N894" s="18" t="str">
        <f t="shared" ca="1" si="198"/>
        <v/>
      </c>
      <c r="O894" s="20"/>
      <c r="Q894" s="39" t="str">
        <f t="shared" si="202"/>
        <v/>
      </c>
      <c r="R894" s="29" t="str">
        <f t="shared" si="203"/>
        <v/>
      </c>
      <c r="S894" s="36" t="str">
        <f t="shared" si="204"/>
        <v/>
      </c>
      <c r="T894" s="26" t="str">
        <f t="shared" si="205"/>
        <v/>
      </c>
      <c r="U894" s="39" t="str">
        <f ca="1">IF($G894="", "", COUNTIF($G$11:$G$1010, "&lt;"&amp;$G894)+1+COUNTIF($G$11:$G894, $G894)-1)</f>
        <v/>
      </c>
      <c r="X894" s="39" t="str">
        <f t="shared" ca="1" si="199"/>
        <v/>
      </c>
      <c r="Z894" s="29" t="str">
        <f>IF($R894="", "", DATE(YEAR(Calendar!$BA$5), MONTH($D894), DAY($D894)))</f>
        <v/>
      </c>
      <c r="AA894" s="36" t="str">
        <f t="shared" si="206"/>
        <v/>
      </c>
      <c r="AC894" s="39" t="str">
        <f>IF($Z894="", "", IF(COUNTIF($Z$11:$Z894, $Z894)&gt;5, "X", COUNTIF($Z$11:$Z894, $Z894)))</f>
        <v/>
      </c>
      <c r="AD894" s="39" t="str">
        <f t="shared" si="207"/>
        <v/>
      </c>
      <c r="AF894" s="29" t="str">
        <f t="shared" si="208"/>
        <v/>
      </c>
      <c r="AJ894" s="39" t="str">
        <f t="shared" si="209"/>
        <v/>
      </c>
    </row>
    <row r="895" spans="1:36" x14ac:dyDescent="0.25">
      <c r="A895" s="20"/>
      <c r="B895" s="251"/>
      <c r="C895" s="252"/>
      <c r="D895" s="253"/>
      <c r="E895" s="254"/>
      <c r="F895" s="20"/>
      <c r="G895" s="32" t="str">
        <f t="shared" ca="1" si="200"/>
        <v/>
      </c>
      <c r="H895" s="18" t="str">
        <f t="shared" si="201"/>
        <v/>
      </c>
      <c r="I895" s="20"/>
      <c r="J895" s="12">
        <v>892</v>
      </c>
      <c r="K895" s="15" t="str">
        <f t="shared" ca="1" si="195"/>
        <v/>
      </c>
      <c r="L895" s="90" t="str">
        <f t="shared" ca="1" si="196"/>
        <v/>
      </c>
      <c r="M895" s="43" t="str">
        <f t="shared" ca="1" si="197"/>
        <v/>
      </c>
      <c r="N895" s="18" t="str">
        <f t="shared" ca="1" si="198"/>
        <v/>
      </c>
      <c r="O895" s="20"/>
      <c r="Q895" s="39" t="str">
        <f t="shared" si="202"/>
        <v/>
      </c>
      <c r="R895" s="29" t="str">
        <f t="shared" si="203"/>
        <v/>
      </c>
      <c r="S895" s="36" t="str">
        <f t="shared" si="204"/>
        <v/>
      </c>
      <c r="T895" s="26" t="str">
        <f t="shared" si="205"/>
        <v/>
      </c>
      <c r="U895" s="39" t="str">
        <f ca="1">IF($G895="", "", COUNTIF($G$11:$G$1010, "&lt;"&amp;$G895)+1+COUNTIF($G$11:$G895, $G895)-1)</f>
        <v/>
      </c>
      <c r="X895" s="39" t="str">
        <f t="shared" ca="1" si="199"/>
        <v/>
      </c>
      <c r="Z895" s="29" t="str">
        <f>IF($R895="", "", DATE(YEAR(Calendar!$BA$5), MONTH($D895), DAY($D895)))</f>
        <v/>
      </c>
      <c r="AA895" s="36" t="str">
        <f t="shared" si="206"/>
        <v/>
      </c>
      <c r="AC895" s="39" t="str">
        <f>IF($Z895="", "", IF(COUNTIF($Z$11:$Z895, $Z895)&gt;5, "X", COUNTIF($Z$11:$Z895, $Z895)))</f>
        <v/>
      </c>
      <c r="AD895" s="39" t="str">
        <f t="shared" si="207"/>
        <v/>
      </c>
      <c r="AF895" s="29" t="str">
        <f t="shared" si="208"/>
        <v/>
      </c>
      <c r="AJ895" s="39" t="str">
        <f t="shared" si="209"/>
        <v/>
      </c>
    </row>
    <row r="896" spans="1:36" x14ac:dyDescent="0.25">
      <c r="A896" s="20"/>
      <c r="B896" s="251"/>
      <c r="C896" s="252"/>
      <c r="D896" s="253"/>
      <c r="E896" s="254"/>
      <c r="F896" s="20"/>
      <c r="G896" s="32" t="str">
        <f t="shared" ca="1" si="200"/>
        <v/>
      </c>
      <c r="H896" s="18" t="str">
        <f t="shared" si="201"/>
        <v/>
      </c>
      <c r="I896" s="20"/>
      <c r="J896" s="12">
        <v>893</v>
      </c>
      <c r="K896" s="15" t="str">
        <f t="shared" ca="1" si="195"/>
        <v/>
      </c>
      <c r="L896" s="90" t="str">
        <f t="shared" ca="1" si="196"/>
        <v/>
      </c>
      <c r="M896" s="43" t="str">
        <f t="shared" ca="1" si="197"/>
        <v/>
      </c>
      <c r="N896" s="18" t="str">
        <f t="shared" ca="1" si="198"/>
        <v/>
      </c>
      <c r="O896" s="20"/>
      <c r="Q896" s="39" t="str">
        <f t="shared" si="202"/>
        <v/>
      </c>
      <c r="R896" s="29" t="str">
        <f t="shared" si="203"/>
        <v/>
      </c>
      <c r="S896" s="36" t="str">
        <f t="shared" si="204"/>
        <v/>
      </c>
      <c r="T896" s="26" t="str">
        <f t="shared" si="205"/>
        <v/>
      </c>
      <c r="U896" s="39" t="str">
        <f ca="1">IF($G896="", "", COUNTIF($G$11:$G$1010, "&lt;"&amp;$G896)+1+COUNTIF($G$11:$G896, $G896)-1)</f>
        <v/>
      </c>
      <c r="X896" s="39" t="str">
        <f t="shared" ca="1" si="199"/>
        <v/>
      </c>
      <c r="Z896" s="29" t="str">
        <f>IF($R896="", "", DATE(YEAR(Calendar!$BA$5), MONTH($D896), DAY($D896)))</f>
        <v/>
      </c>
      <c r="AA896" s="36" t="str">
        <f t="shared" si="206"/>
        <v/>
      </c>
      <c r="AC896" s="39" t="str">
        <f>IF($Z896="", "", IF(COUNTIF($Z$11:$Z896, $Z896)&gt;5, "X", COUNTIF($Z$11:$Z896, $Z896)))</f>
        <v/>
      </c>
      <c r="AD896" s="39" t="str">
        <f t="shared" si="207"/>
        <v/>
      </c>
      <c r="AF896" s="29" t="str">
        <f t="shared" si="208"/>
        <v/>
      </c>
      <c r="AJ896" s="39" t="str">
        <f t="shared" si="209"/>
        <v/>
      </c>
    </row>
    <row r="897" spans="1:36" x14ac:dyDescent="0.25">
      <c r="A897" s="20"/>
      <c r="B897" s="251"/>
      <c r="C897" s="252"/>
      <c r="D897" s="253"/>
      <c r="E897" s="254"/>
      <c r="F897" s="20"/>
      <c r="G897" s="32" t="str">
        <f t="shared" ca="1" si="200"/>
        <v/>
      </c>
      <c r="H897" s="18" t="str">
        <f t="shared" si="201"/>
        <v/>
      </c>
      <c r="I897" s="20"/>
      <c r="J897" s="12">
        <v>894</v>
      </c>
      <c r="K897" s="15" t="str">
        <f t="shared" ca="1" si="195"/>
        <v/>
      </c>
      <c r="L897" s="90" t="str">
        <f t="shared" ca="1" si="196"/>
        <v/>
      </c>
      <c r="M897" s="43" t="str">
        <f t="shared" ca="1" si="197"/>
        <v/>
      </c>
      <c r="N897" s="18" t="str">
        <f t="shared" ca="1" si="198"/>
        <v/>
      </c>
      <c r="O897" s="20"/>
      <c r="Q897" s="39" t="str">
        <f t="shared" si="202"/>
        <v/>
      </c>
      <c r="R897" s="29" t="str">
        <f t="shared" si="203"/>
        <v/>
      </c>
      <c r="S897" s="36" t="str">
        <f t="shared" si="204"/>
        <v/>
      </c>
      <c r="T897" s="26" t="str">
        <f t="shared" si="205"/>
        <v/>
      </c>
      <c r="U897" s="39" t="str">
        <f ca="1">IF($G897="", "", COUNTIF($G$11:$G$1010, "&lt;"&amp;$G897)+1+COUNTIF($G$11:$G897, $G897)-1)</f>
        <v/>
      </c>
      <c r="X897" s="39" t="str">
        <f t="shared" ca="1" si="199"/>
        <v/>
      </c>
      <c r="Z897" s="29" t="str">
        <f>IF($R897="", "", DATE(YEAR(Calendar!$BA$5), MONTH($D897), DAY($D897)))</f>
        <v/>
      </c>
      <c r="AA897" s="36" t="str">
        <f t="shared" si="206"/>
        <v/>
      </c>
      <c r="AC897" s="39" t="str">
        <f>IF($Z897="", "", IF(COUNTIF($Z$11:$Z897, $Z897)&gt;5, "X", COUNTIF($Z$11:$Z897, $Z897)))</f>
        <v/>
      </c>
      <c r="AD897" s="39" t="str">
        <f t="shared" si="207"/>
        <v/>
      </c>
      <c r="AF897" s="29" t="str">
        <f t="shared" si="208"/>
        <v/>
      </c>
      <c r="AJ897" s="39" t="str">
        <f t="shared" si="209"/>
        <v/>
      </c>
    </row>
    <row r="898" spans="1:36" x14ac:dyDescent="0.25">
      <c r="A898" s="20"/>
      <c r="B898" s="251"/>
      <c r="C898" s="252"/>
      <c r="D898" s="253"/>
      <c r="E898" s="254"/>
      <c r="F898" s="20"/>
      <c r="G898" s="32" t="str">
        <f t="shared" ca="1" si="200"/>
        <v/>
      </c>
      <c r="H898" s="18" t="str">
        <f t="shared" si="201"/>
        <v/>
      </c>
      <c r="I898" s="20"/>
      <c r="J898" s="12">
        <v>895</v>
      </c>
      <c r="K898" s="15" t="str">
        <f t="shared" ca="1" si="195"/>
        <v/>
      </c>
      <c r="L898" s="90" t="str">
        <f t="shared" ca="1" si="196"/>
        <v/>
      </c>
      <c r="M898" s="43" t="str">
        <f t="shared" ca="1" si="197"/>
        <v/>
      </c>
      <c r="N898" s="18" t="str">
        <f t="shared" ca="1" si="198"/>
        <v/>
      </c>
      <c r="O898" s="20"/>
      <c r="Q898" s="39" t="str">
        <f t="shared" si="202"/>
        <v/>
      </c>
      <c r="R898" s="29" t="str">
        <f t="shared" si="203"/>
        <v/>
      </c>
      <c r="S898" s="36" t="str">
        <f t="shared" si="204"/>
        <v/>
      </c>
      <c r="T898" s="26" t="str">
        <f t="shared" si="205"/>
        <v/>
      </c>
      <c r="U898" s="39" t="str">
        <f ca="1">IF($G898="", "", COUNTIF($G$11:$G$1010, "&lt;"&amp;$G898)+1+COUNTIF($G$11:$G898, $G898)-1)</f>
        <v/>
      </c>
      <c r="X898" s="39" t="str">
        <f t="shared" ca="1" si="199"/>
        <v/>
      </c>
      <c r="Z898" s="29" t="str">
        <f>IF($R898="", "", DATE(YEAR(Calendar!$BA$5), MONTH($D898), DAY($D898)))</f>
        <v/>
      </c>
      <c r="AA898" s="36" t="str">
        <f t="shared" si="206"/>
        <v/>
      </c>
      <c r="AC898" s="39" t="str">
        <f>IF($Z898="", "", IF(COUNTIF($Z$11:$Z898, $Z898)&gt;5, "X", COUNTIF($Z$11:$Z898, $Z898)))</f>
        <v/>
      </c>
      <c r="AD898" s="39" t="str">
        <f t="shared" si="207"/>
        <v/>
      </c>
      <c r="AF898" s="29" t="str">
        <f t="shared" si="208"/>
        <v/>
      </c>
      <c r="AJ898" s="39" t="str">
        <f t="shared" si="209"/>
        <v/>
      </c>
    </row>
    <row r="899" spans="1:36" x14ac:dyDescent="0.25">
      <c r="A899" s="20"/>
      <c r="B899" s="251"/>
      <c r="C899" s="252"/>
      <c r="D899" s="253"/>
      <c r="E899" s="254"/>
      <c r="F899" s="20"/>
      <c r="G899" s="32" t="str">
        <f t="shared" ca="1" si="200"/>
        <v/>
      </c>
      <c r="H899" s="18" t="str">
        <f t="shared" si="201"/>
        <v/>
      </c>
      <c r="I899" s="20"/>
      <c r="J899" s="12">
        <v>896</v>
      </c>
      <c r="K899" s="15" t="str">
        <f t="shared" ca="1" si="195"/>
        <v/>
      </c>
      <c r="L899" s="90" t="str">
        <f t="shared" ca="1" si="196"/>
        <v/>
      </c>
      <c r="M899" s="43" t="str">
        <f t="shared" ca="1" si="197"/>
        <v/>
      </c>
      <c r="N899" s="18" t="str">
        <f t="shared" ca="1" si="198"/>
        <v/>
      </c>
      <c r="O899" s="20"/>
      <c r="Q899" s="39" t="str">
        <f t="shared" si="202"/>
        <v/>
      </c>
      <c r="R899" s="29" t="str">
        <f t="shared" si="203"/>
        <v/>
      </c>
      <c r="S899" s="36" t="str">
        <f t="shared" si="204"/>
        <v/>
      </c>
      <c r="T899" s="26" t="str">
        <f t="shared" si="205"/>
        <v/>
      </c>
      <c r="U899" s="39" t="str">
        <f ca="1">IF($G899="", "", COUNTIF($G$11:$G$1010, "&lt;"&amp;$G899)+1+COUNTIF($G$11:$G899, $G899)-1)</f>
        <v/>
      </c>
      <c r="X899" s="39" t="str">
        <f t="shared" ca="1" si="199"/>
        <v/>
      </c>
      <c r="Z899" s="29" t="str">
        <f>IF($R899="", "", DATE(YEAR(Calendar!$BA$5), MONTH($D899), DAY($D899)))</f>
        <v/>
      </c>
      <c r="AA899" s="36" t="str">
        <f t="shared" si="206"/>
        <v/>
      </c>
      <c r="AC899" s="39" t="str">
        <f>IF($Z899="", "", IF(COUNTIF($Z$11:$Z899, $Z899)&gt;5, "X", COUNTIF($Z$11:$Z899, $Z899)))</f>
        <v/>
      </c>
      <c r="AD899" s="39" t="str">
        <f t="shared" si="207"/>
        <v/>
      </c>
      <c r="AF899" s="29" t="str">
        <f t="shared" si="208"/>
        <v/>
      </c>
      <c r="AJ899" s="39" t="str">
        <f t="shared" si="209"/>
        <v/>
      </c>
    </row>
    <row r="900" spans="1:36" x14ac:dyDescent="0.25">
      <c r="A900" s="20"/>
      <c r="B900" s="251"/>
      <c r="C900" s="252"/>
      <c r="D900" s="253"/>
      <c r="E900" s="254"/>
      <c r="F900" s="20"/>
      <c r="G900" s="32" t="str">
        <f t="shared" ca="1" si="200"/>
        <v/>
      </c>
      <c r="H900" s="18" t="str">
        <f t="shared" si="201"/>
        <v/>
      </c>
      <c r="I900" s="20"/>
      <c r="J900" s="12">
        <v>897</v>
      </c>
      <c r="K900" s="15" t="str">
        <f t="shared" ca="1" si="195"/>
        <v/>
      </c>
      <c r="L900" s="90" t="str">
        <f t="shared" ca="1" si="196"/>
        <v/>
      </c>
      <c r="M900" s="43" t="str">
        <f t="shared" ca="1" si="197"/>
        <v/>
      </c>
      <c r="N900" s="18" t="str">
        <f t="shared" ca="1" si="198"/>
        <v/>
      </c>
      <c r="O900" s="20"/>
      <c r="Q900" s="39" t="str">
        <f t="shared" si="202"/>
        <v/>
      </c>
      <c r="R900" s="29" t="str">
        <f t="shared" si="203"/>
        <v/>
      </c>
      <c r="S900" s="36" t="str">
        <f t="shared" si="204"/>
        <v/>
      </c>
      <c r="T900" s="26" t="str">
        <f t="shared" si="205"/>
        <v/>
      </c>
      <c r="U900" s="39" t="str">
        <f ca="1">IF($G900="", "", COUNTIF($G$11:$G$1010, "&lt;"&amp;$G900)+1+COUNTIF($G$11:$G900, $G900)-1)</f>
        <v/>
      </c>
      <c r="X900" s="39" t="str">
        <f t="shared" ca="1" si="199"/>
        <v/>
      </c>
      <c r="Z900" s="29" t="str">
        <f>IF($R900="", "", DATE(YEAR(Calendar!$BA$5), MONTH($D900), DAY($D900)))</f>
        <v/>
      </c>
      <c r="AA900" s="36" t="str">
        <f t="shared" si="206"/>
        <v/>
      </c>
      <c r="AC900" s="39" t="str">
        <f>IF($Z900="", "", IF(COUNTIF($Z$11:$Z900, $Z900)&gt;5, "X", COUNTIF($Z$11:$Z900, $Z900)))</f>
        <v/>
      </c>
      <c r="AD900" s="39" t="str">
        <f t="shared" si="207"/>
        <v/>
      </c>
      <c r="AF900" s="29" t="str">
        <f t="shared" si="208"/>
        <v/>
      </c>
      <c r="AJ900" s="39" t="str">
        <f t="shared" si="209"/>
        <v/>
      </c>
    </row>
    <row r="901" spans="1:36" x14ac:dyDescent="0.25">
      <c r="A901" s="20"/>
      <c r="B901" s="251"/>
      <c r="C901" s="252"/>
      <c r="D901" s="253"/>
      <c r="E901" s="254"/>
      <c r="F901" s="20"/>
      <c r="G901" s="32" t="str">
        <f t="shared" ca="1" si="200"/>
        <v/>
      </c>
      <c r="H901" s="18" t="str">
        <f t="shared" si="201"/>
        <v/>
      </c>
      <c r="I901" s="20"/>
      <c r="J901" s="12">
        <v>898</v>
      </c>
      <c r="K901" s="15" t="str">
        <f t="shared" ref="K901:K964" ca="1" si="210">IFERROR(INDEX($B$11:$B$1010, MATCH($J901, $U$11:$U$1010, 0)), "")</f>
        <v/>
      </c>
      <c r="L901" s="90" t="str">
        <f t="shared" ref="L901:L964" ca="1" si="211">IFERROR(INDEX($C$11:$C$1010, MATCH($J901, $U$11:$U$1010, 0)), "")</f>
        <v/>
      </c>
      <c r="M901" s="43" t="str">
        <f t="shared" ref="M901:M964" ca="1" si="212">IFERROR(INDEX($G$11:$G$1010, MATCH($J901, $U$11:$U$1010, 0)), "")</f>
        <v/>
      </c>
      <c r="N901" s="18" t="str">
        <f t="shared" ref="N901:N964" ca="1" si="213">IFERROR(INDEX($H$11:$H$1010, MATCH($J901, $U$11:$U$1010, 0)), "")</f>
        <v/>
      </c>
      <c r="O901" s="20"/>
      <c r="Q901" s="39" t="str">
        <f t="shared" si="202"/>
        <v/>
      </c>
      <c r="R901" s="29" t="str">
        <f t="shared" si="203"/>
        <v/>
      </c>
      <c r="S901" s="36" t="str">
        <f t="shared" si="204"/>
        <v/>
      </c>
      <c r="T901" s="26" t="str">
        <f t="shared" si="205"/>
        <v/>
      </c>
      <c r="U901" s="39" t="str">
        <f ca="1">IF($G901="", "", COUNTIF($G$11:$G$1010, "&lt;"&amp;$G901)+1+COUNTIF($G$11:$G901, $G901)-1)</f>
        <v/>
      </c>
      <c r="X901" s="39" t="str">
        <f t="shared" ref="X901:X964" ca="1" si="214">IF($M901="", "", IF($M901=$R$4, $Q$3, (IF(AND($M901&gt;=$R$6, $M901&lt;=$R$7), $Q$4, IF(TEXT($M901, "mmm yyy")=TEXT($R$4, "mmm yyyy"), $Q$5, "")))))</f>
        <v/>
      </c>
      <c r="Z901" s="29" t="str">
        <f>IF($R901="", "", DATE(YEAR(Calendar!$BA$5), MONTH($D901), DAY($D901)))</f>
        <v/>
      </c>
      <c r="AA901" s="36" t="str">
        <f t="shared" si="206"/>
        <v/>
      </c>
      <c r="AC901" s="39" t="str">
        <f>IF($Z901="", "", IF(COUNTIF($Z$11:$Z901, $Z901)&gt;5, "X", COUNTIF($Z$11:$Z901, $Z901)))</f>
        <v/>
      </c>
      <c r="AD901" s="39" t="str">
        <f t="shared" si="207"/>
        <v/>
      </c>
      <c r="AF901" s="29" t="str">
        <f t="shared" si="208"/>
        <v/>
      </c>
      <c r="AJ901" s="39" t="str">
        <f t="shared" si="209"/>
        <v/>
      </c>
    </row>
    <row r="902" spans="1:36" x14ac:dyDescent="0.25">
      <c r="A902" s="20"/>
      <c r="B902" s="251"/>
      <c r="C902" s="252"/>
      <c r="D902" s="253"/>
      <c r="E902" s="254"/>
      <c r="F902" s="20"/>
      <c r="G902" s="32" t="str">
        <f t="shared" ca="1" si="200"/>
        <v/>
      </c>
      <c r="H902" s="18" t="str">
        <f t="shared" si="201"/>
        <v/>
      </c>
      <c r="I902" s="20"/>
      <c r="J902" s="12">
        <v>899</v>
      </c>
      <c r="K902" s="15" t="str">
        <f t="shared" ca="1" si="210"/>
        <v/>
      </c>
      <c r="L902" s="90" t="str">
        <f t="shared" ca="1" si="211"/>
        <v/>
      </c>
      <c r="M902" s="43" t="str">
        <f t="shared" ca="1" si="212"/>
        <v/>
      </c>
      <c r="N902" s="18" t="str">
        <f t="shared" ca="1" si="213"/>
        <v/>
      </c>
      <c r="O902" s="20"/>
      <c r="Q902" s="39" t="str">
        <f t="shared" si="202"/>
        <v/>
      </c>
      <c r="R902" s="29" t="str">
        <f t="shared" si="203"/>
        <v/>
      </c>
      <c r="S902" s="36" t="str">
        <f t="shared" si="204"/>
        <v/>
      </c>
      <c r="T902" s="26" t="str">
        <f t="shared" si="205"/>
        <v/>
      </c>
      <c r="U902" s="39" t="str">
        <f ca="1">IF($G902="", "", COUNTIF($G$11:$G$1010, "&lt;"&amp;$G902)+1+COUNTIF($G$11:$G902, $G902)-1)</f>
        <v/>
      </c>
      <c r="X902" s="39" t="str">
        <f t="shared" ca="1" si="214"/>
        <v/>
      </c>
      <c r="Z902" s="29" t="str">
        <f>IF($R902="", "", DATE(YEAR(Calendar!$BA$5), MONTH($D902), DAY($D902)))</f>
        <v/>
      </c>
      <c r="AA902" s="36" t="str">
        <f t="shared" si="206"/>
        <v/>
      </c>
      <c r="AC902" s="39" t="str">
        <f>IF($Z902="", "", IF(COUNTIF($Z$11:$Z902, $Z902)&gt;5, "X", COUNTIF($Z$11:$Z902, $Z902)))</f>
        <v/>
      </c>
      <c r="AD902" s="39" t="str">
        <f t="shared" si="207"/>
        <v/>
      </c>
      <c r="AF902" s="29" t="str">
        <f t="shared" si="208"/>
        <v/>
      </c>
      <c r="AJ902" s="39" t="str">
        <f t="shared" si="209"/>
        <v/>
      </c>
    </row>
    <row r="903" spans="1:36" x14ac:dyDescent="0.25">
      <c r="A903" s="20"/>
      <c r="B903" s="251"/>
      <c r="C903" s="252"/>
      <c r="D903" s="253"/>
      <c r="E903" s="254"/>
      <c r="F903" s="20"/>
      <c r="G903" s="32" t="str">
        <f t="shared" ca="1" si="200"/>
        <v/>
      </c>
      <c r="H903" s="18" t="str">
        <f t="shared" si="201"/>
        <v/>
      </c>
      <c r="I903" s="20"/>
      <c r="J903" s="12">
        <v>900</v>
      </c>
      <c r="K903" s="15" t="str">
        <f t="shared" ca="1" si="210"/>
        <v/>
      </c>
      <c r="L903" s="90" t="str">
        <f t="shared" ca="1" si="211"/>
        <v/>
      </c>
      <c r="M903" s="43" t="str">
        <f t="shared" ca="1" si="212"/>
        <v/>
      </c>
      <c r="N903" s="18" t="str">
        <f t="shared" ca="1" si="213"/>
        <v/>
      </c>
      <c r="O903" s="20"/>
      <c r="Q903" s="39" t="str">
        <f t="shared" si="202"/>
        <v/>
      </c>
      <c r="R903" s="29" t="str">
        <f t="shared" si="203"/>
        <v/>
      </c>
      <c r="S903" s="36" t="str">
        <f t="shared" si="204"/>
        <v/>
      </c>
      <c r="T903" s="26" t="str">
        <f t="shared" si="205"/>
        <v/>
      </c>
      <c r="U903" s="39" t="str">
        <f ca="1">IF($G903="", "", COUNTIF($G$11:$G$1010, "&lt;"&amp;$G903)+1+COUNTIF($G$11:$G903, $G903)-1)</f>
        <v/>
      </c>
      <c r="X903" s="39" t="str">
        <f t="shared" ca="1" si="214"/>
        <v/>
      </c>
      <c r="Z903" s="29" t="str">
        <f>IF($R903="", "", DATE(YEAR(Calendar!$BA$5), MONTH($D903), DAY($D903)))</f>
        <v/>
      </c>
      <c r="AA903" s="36" t="str">
        <f t="shared" si="206"/>
        <v/>
      </c>
      <c r="AC903" s="39" t="str">
        <f>IF($Z903="", "", IF(COUNTIF($Z$11:$Z903, $Z903)&gt;5, "X", COUNTIF($Z$11:$Z903, $Z903)))</f>
        <v/>
      </c>
      <c r="AD903" s="39" t="str">
        <f t="shared" si="207"/>
        <v/>
      </c>
      <c r="AF903" s="29" t="str">
        <f t="shared" si="208"/>
        <v/>
      </c>
      <c r="AJ903" s="39" t="str">
        <f t="shared" si="209"/>
        <v/>
      </c>
    </row>
    <row r="904" spans="1:36" x14ac:dyDescent="0.25">
      <c r="A904" s="20"/>
      <c r="B904" s="251"/>
      <c r="C904" s="252"/>
      <c r="D904" s="253"/>
      <c r="E904" s="254"/>
      <c r="F904" s="20"/>
      <c r="G904" s="32" t="str">
        <f t="shared" ca="1" si="200"/>
        <v/>
      </c>
      <c r="H904" s="18" t="str">
        <f t="shared" si="201"/>
        <v/>
      </c>
      <c r="I904" s="20"/>
      <c r="J904" s="12">
        <v>901</v>
      </c>
      <c r="K904" s="15" t="str">
        <f t="shared" ca="1" si="210"/>
        <v/>
      </c>
      <c r="L904" s="90" t="str">
        <f t="shared" ca="1" si="211"/>
        <v/>
      </c>
      <c r="M904" s="43" t="str">
        <f t="shared" ca="1" si="212"/>
        <v/>
      </c>
      <c r="N904" s="18" t="str">
        <f t="shared" ca="1" si="213"/>
        <v/>
      </c>
      <c r="O904" s="20"/>
      <c r="Q904" s="39" t="str">
        <f t="shared" si="202"/>
        <v/>
      </c>
      <c r="R904" s="29" t="str">
        <f t="shared" si="203"/>
        <v/>
      </c>
      <c r="S904" s="36" t="str">
        <f t="shared" si="204"/>
        <v/>
      </c>
      <c r="T904" s="26" t="str">
        <f t="shared" si="205"/>
        <v/>
      </c>
      <c r="U904" s="39" t="str">
        <f ca="1">IF($G904="", "", COUNTIF($G$11:$G$1010, "&lt;"&amp;$G904)+1+COUNTIF($G$11:$G904, $G904)-1)</f>
        <v/>
      </c>
      <c r="X904" s="39" t="str">
        <f t="shared" ca="1" si="214"/>
        <v/>
      </c>
      <c r="Z904" s="29" t="str">
        <f>IF($R904="", "", DATE(YEAR(Calendar!$BA$5), MONTH($D904), DAY($D904)))</f>
        <v/>
      </c>
      <c r="AA904" s="36" t="str">
        <f t="shared" si="206"/>
        <v/>
      </c>
      <c r="AC904" s="39" t="str">
        <f>IF($Z904="", "", IF(COUNTIF($Z$11:$Z904, $Z904)&gt;5, "X", COUNTIF($Z$11:$Z904, $Z904)))</f>
        <v/>
      </c>
      <c r="AD904" s="39" t="str">
        <f t="shared" si="207"/>
        <v/>
      </c>
      <c r="AF904" s="29" t="str">
        <f t="shared" si="208"/>
        <v/>
      </c>
      <c r="AJ904" s="39" t="str">
        <f t="shared" si="209"/>
        <v/>
      </c>
    </row>
    <row r="905" spans="1:36" x14ac:dyDescent="0.25">
      <c r="A905" s="20"/>
      <c r="B905" s="251"/>
      <c r="C905" s="252"/>
      <c r="D905" s="253"/>
      <c r="E905" s="254"/>
      <c r="F905" s="20"/>
      <c r="G905" s="32" t="str">
        <f t="shared" ca="1" si="200"/>
        <v/>
      </c>
      <c r="H905" s="18" t="str">
        <f t="shared" si="201"/>
        <v/>
      </c>
      <c r="I905" s="20"/>
      <c r="J905" s="12">
        <v>902</v>
      </c>
      <c r="K905" s="15" t="str">
        <f t="shared" ca="1" si="210"/>
        <v/>
      </c>
      <c r="L905" s="90" t="str">
        <f t="shared" ca="1" si="211"/>
        <v/>
      </c>
      <c r="M905" s="43" t="str">
        <f t="shared" ca="1" si="212"/>
        <v/>
      </c>
      <c r="N905" s="18" t="str">
        <f t="shared" ca="1" si="213"/>
        <v/>
      </c>
      <c r="O905" s="20"/>
      <c r="Q905" s="39" t="str">
        <f t="shared" si="202"/>
        <v/>
      </c>
      <c r="R905" s="29" t="str">
        <f t="shared" si="203"/>
        <v/>
      </c>
      <c r="S905" s="36" t="str">
        <f t="shared" si="204"/>
        <v/>
      </c>
      <c r="T905" s="26" t="str">
        <f t="shared" si="205"/>
        <v/>
      </c>
      <c r="U905" s="39" t="str">
        <f ca="1">IF($G905="", "", COUNTIF($G$11:$G$1010, "&lt;"&amp;$G905)+1+COUNTIF($G$11:$G905, $G905)-1)</f>
        <v/>
      </c>
      <c r="X905" s="39" t="str">
        <f t="shared" ca="1" si="214"/>
        <v/>
      </c>
      <c r="Z905" s="29" t="str">
        <f>IF($R905="", "", DATE(YEAR(Calendar!$BA$5), MONTH($D905), DAY($D905)))</f>
        <v/>
      </c>
      <c r="AA905" s="36" t="str">
        <f t="shared" si="206"/>
        <v/>
      </c>
      <c r="AC905" s="39" t="str">
        <f>IF($Z905="", "", IF(COUNTIF($Z$11:$Z905, $Z905)&gt;5, "X", COUNTIF($Z$11:$Z905, $Z905)))</f>
        <v/>
      </c>
      <c r="AD905" s="39" t="str">
        <f t="shared" si="207"/>
        <v/>
      </c>
      <c r="AF905" s="29" t="str">
        <f t="shared" si="208"/>
        <v/>
      </c>
      <c r="AJ905" s="39" t="str">
        <f t="shared" si="209"/>
        <v/>
      </c>
    </row>
    <row r="906" spans="1:36" x14ac:dyDescent="0.25">
      <c r="A906" s="20"/>
      <c r="B906" s="251"/>
      <c r="C906" s="252"/>
      <c r="D906" s="253"/>
      <c r="E906" s="254"/>
      <c r="F906" s="20"/>
      <c r="G906" s="32" t="str">
        <f t="shared" ca="1" si="200"/>
        <v/>
      </c>
      <c r="H906" s="18" t="str">
        <f t="shared" si="201"/>
        <v/>
      </c>
      <c r="I906" s="20"/>
      <c r="J906" s="12">
        <v>903</v>
      </c>
      <c r="K906" s="15" t="str">
        <f t="shared" ca="1" si="210"/>
        <v/>
      </c>
      <c r="L906" s="90" t="str">
        <f t="shared" ca="1" si="211"/>
        <v/>
      </c>
      <c r="M906" s="43" t="str">
        <f t="shared" ca="1" si="212"/>
        <v/>
      </c>
      <c r="N906" s="18" t="str">
        <f t="shared" ca="1" si="213"/>
        <v/>
      </c>
      <c r="O906" s="20"/>
      <c r="Q906" s="39" t="str">
        <f t="shared" si="202"/>
        <v/>
      </c>
      <c r="R906" s="29" t="str">
        <f t="shared" si="203"/>
        <v/>
      </c>
      <c r="S906" s="36" t="str">
        <f t="shared" si="204"/>
        <v/>
      </c>
      <c r="T906" s="26" t="str">
        <f t="shared" si="205"/>
        <v/>
      </c>
      <c r="U906" s="39" t="str">
        <f ca="1">IF($G906="", "", COUNTIF($G$11:$G$1010, "&lt;"&amp;$G906)+1+COUNTIF($G$11:$G906, $G906)-1)</f>
        <v/>
      </c>
      <c r="X906" s="39" t="str">
        <f t="shared" ca="1" si="214"/>
        <v/>
      </c>
      <c r="Z906" s="29" t="str">
        <f>IF($R906="", "", DATE(YEAR(Calendar!$BA$5), MONTH($D906), DAY($D906)))</f>
        <v/>
      </c>
      <c r="AA906" s="36" t="str">
        <f t="shared" si="206"/>
        <v/>
      </c>
      <c r="AC906" s="39" t="str">
        <f>IF($Z906="", "", IF(COUNTIF($Z$11:$Z906, $Z906)&gt;5, "X", COUNTIF($Z$11:$Z906, $Z906)))</f>
        <v/>
      </c>
      <c r="AD906" s="39" t="str">
        <f t="shared" si="207"/>
        <v/>
      </c>
      <c r="AF906" s="29" t="str">
        <f t="shared" si="208"/>
        <v/>
      </c>
      <c r="AJ906" s="39" t="str">
        <f t="shared" si="209"/>
        <v/>
      </c>
    </row>
    <row r="907" spans="1:36" x14ac:dyDescent="0.25">
      <c r="A907" s="20"/>
      <c r="B907" s="251"/>
      <c r="C907" s="252"/>
      <c r="D907" s="253"/>
      <c r="E907" s="254"/>
      <c r="F907" s="20"/>
      <c r="G907" s="32" t="str">
        <f t="shared" ca="1" si="200"/>
        <v/>
      </c>
      <c r="H907" s="18" t="str">
        <f t="shared" si="201"/>
        <v/>
      </c>
      <c r="I907" s="20"/>
      <c r="J907" s="12">
        <v>904</v>
      </c>
      <c r="K907" s="15" t="str">
        <f t="shared" ca="1" si="210"/>
        <v/>
      </c>
      <c r="L907" s="90" t="str">
        <f t="shared" ca="1" si="211"/>
        <v/>
      </c>
      <c r="M907" s="43" t="str">
        <f t="shared" ca="1" si="212"/>
        <v/>
      </c>
      <c r="N907" s="18" t="str">
        <f t="shared" ca="1" si="213"/>
        <v/>
      </c>
      <c r="O907" s="20"/>
      <c r="Q907" s="39" t="str">
        <f t="shared" si="202"/>
        <v/>
      </c>
      <c r="R907" s="29" t="str">
        <f t="shared" si="203"/>
        <v/>
      </c>
      <c r="S907" s="36" t="str">
        <f t="shared" si="204"/>
        <v/>
      </c>
      <c r="T907" s="26" t="str">
        <f t="shared" si="205"/>
        <v/>
      </c>
      <c r="U907" s="39" t="str">
        <f ca="1">IF($G907="", "", COUNTIF($G$11:$G$1010, "&lt;"&amp;$G907)+1+COUNTIF($G$11:$G907, $G907)-1)</f>
        <v/>
      </c>
      <c r="X907" s="39" t="str">
        <f t="shared" ca="1" si="214"/>
        <v/>
      </c>
      <c r="Z907" s="29" t="str">
        <f>IF($R907="", "", DATE(YEAR(Calendar!$BA$5), MONTH($D907), DAY($D907)))</f>
        <v/>
      </c>
      <c r="AA907" s="36" t="str">
        <f t="shared" si="206"/>
        <v/>
      </c>
      <c r="AC907" s="39" t="str">
        <f>IF($Z907="", "", IF(COUNTIF($Z$11:$Z907, $Z907)&gt;5, "X", COUNTIF($Z$11:$Z907, $Z907)))</f>
        <v/>
      </c>
      <c r="AD907" s="39" t="str">
        <f t="shared" si="207"/>
        <v/>
      </c>
      <c r="AF907" s="29" t="str">
        <f t="shared" si="208"/>
        <v/>
      </c>
      <c r="AJ907" s="39" t="str">
        <f t="shared" si="209"/>
        <v/>
      </c>
    </row>
    <row r="908" spans="1:36" x14ac:dyDescent="0.25">
      <c r="A908" s="20"/>
      <c r="B908" s="251"/>
      <c r="C908" s="252"/>
      <c r="D908" s="253"/>
      <c r="E908" s="254"/>
      <c r="F908" s="20"/>
      <c r="G908" s="32" t="str">
        <f t="shared" ref="G908:G971" ca="1" si="215">IF($R$4&gt;$R908, $T908, $R908)</f>
        <v/>
      </c>
      <c r="H908" s="18" t="str">
        <f t="shared" ref="H908:H971" si="216">IF($E908="", "", IFERROR(YEARFRAC(DATE($E908, MONTH($D908), DAY($D908)), $G908), ""))</f>
        <v/>
      </c>
      <c r="I908" s="20"/>
      <c r="J908" s="12">
        <v>905</v>
      </c>
      <c r="K908" s="15" t="str">
        <f t="shared" ca="1" si="210"/>
        <v/>
      </c>
      <c r="L908" s="90" t="str">
        <f t="shared" ca="1" si="211"/>
        <v/>
      </c>
      <c r="M908" s="43" t="str">
        <f t="shared" ca="1" si="212"/>
        <v/>
      </c>
      <c r="N908" s="18" t="str">
        <f t="shared" ca="1" si="213"/>
        <v/>
      </c>
      <c r="O908" s="20"/>
      <c r="Q908" s="39" t="str">
        <f t="shared" ref="Q908:Q971" si="217">IF($B908="", "", IF(COUNTIF($B$11:$B$1010, $B908)&gt;1, "X", ""))</f>
        <v/>
      </c>
      <c r="R908" s="29" t="str">
        <f t="shared" ref="R908:R971" si="218">IF($D908="", "", DATE(YEAR($R$4), MONTH($D908), DAY($D908)))</f>
        <v/>
      </c>
      <c r="S908" s="36" t="str">
        <f t="shared" ref="S908:S971" si="219">IF($E908="", "", IFERROR(YEARFRAC(DATE($E908, MONTH($D908), DAY($D908)), $R908), ""))</f>
        <v/>
      </c>
      <c r="T908" s="26" t="str">
        <f t="shared" ref="T908:T971" si="220">IF($D908="", "", DATE(YEAR($R$4)+1, MONTH($D908), DAY($D908)))</f>
        <v/>
      </c>
      <c r="U908" s="39" t="str">
        <f ca="1">IF($G908="", "", COUNTIF($G$11:$G$1010, "&lt;"&amp;$G908)+1+COUNTIF($G$11:$G908, $G908)-1)</f>
        <v/>
      </c>
      <c r="X908" s="39" t="str">
        <f t="shared" ca="1" si="214"/>
        <v/>
      </c>
      <c r="Z908" s="29" t="str">
        <f>IF($R908="", "", DATE(YEAR(Calendar!$BA$5), MONTH($D908), DAY($D908)))</f>
        <v/>
      </c>
      <c r="AA908" s="36" t="str">
        <f t="shared" ref="AA908:AA971" si="221">IF($E908="", "", IFERROR(YEARFRAC(DATE($E908, MONTH($D908), DAY($D908)), $Z908), ""))</f>
        <v/>
      </c>
      <c r="AC908" s="39" t="str">
        <f>IF($Z908="", "", IF(COUNTIF($Z$11:$Z908, $Z908)&gt;5, "X", COUNTIF($Z$11:$Z908, $Z908)))</f>
        <v/>
      </c>
      <c r="AD908" s="39" t="str">
        <f t="shared" ref="AD908:AD971" si="222">IF($Z908="", "", $Z908+($AC908*0.1))</f>
        <v/>
      </c>
      <c r="AF908" s="29" t="str">
        <f t="shared" ref="AF908:AF971" si="223">IF($AC908="X", $Z908, "")</f>
        <v/>
      </c>
      <c r="AJ908" s="39" t="str">
        <f t="shared" ref="AJ908:AJ971" si="224">IF($C908="", "", IF(COUNTIF($AH$11:$AH$20, $C908)=0, "X", ""))</f>
        <v/>
      </c>
    </row>
    <row r="909" spans="1:36" x14ac:dyDescent="0.25">
      <c r="A909" s="20"/>
      <c r="B909" s="251"/>
      <c r="C909" s="252"/>
      <c r="D909" s="253"/>
      <c r="E909" s="254"/>
      <c r="F909" s="20"/>
      <c r="G909" s="32" t="str">
        <f t="shared" ca="1" si="215"/>
        <v/>
      </c>
      <c r="H909" s="18" t="str">
        <f t="shared" si="216"/>
        <v/>
      </c>
      <c r="I909" s="20"/>
      <c r="J909" s="12">
        <v>906</v>
      </c>
      <c r="K909" s="15" t="str">
        <f t="shared" ca="1" si="210"/>
        <v/>
      </c>
      <c r="L909" s="90" t="str">
        <f t="shared" ca="1" si="211"/>
        <v/>
      </c>
      <c r="M909" s="43" t="str">
        <f t="shared" ca="1" si="212"/>
        <v/>
      </c>
      <c r="N909" s="18" t="str">
        <f t="shared" ca="1" si="213"/>
        <v/>
      </c>
      <c r="O909" s="20"/>
      <c r="Q909" s="39" t="str">
        <f t="shared" si="217"/>
        <v/>
      </c>
      <c r="R909" s="29" t="str">
        <f t="shared" si="218"/>
        <v/>
      </c>
      <c r="S909" s="36" t="str">
        <f t="shared" si="219"/>
        <v/>
      </c>
      <c r="T909" s="26" t="str">
        <f t="shared" si="220"/>
        <v/>
      </c>
      <c r="U909" s="39" t="str">
        <f ca="1">IF($G909="", "", COUNTIF($G$11:$G$1010, "&lt;"&amp;$G909)+1+COUNTIF($G$11:$G909, $G909)-1)</f>
        <v/>
      </c>
      <c r="X909" s="39" t="str">
        <f t="shared" ca="1" si="214"/>
        <v/>
      </c>
      <c r="Z909" s="29" t="str">
        <f>IF($R909="", "", DATE(YEAR(Calendar!$BA$5), MONTH($D909), DAY($D909)))</f>
        <v/>
      </c>
      <c r="AA909" s="36" t="str">
        <f t="shared" si="221"/>
        <v/>
      </c>
      <c r="AC909" s="39" t="str">
        <f>IF($Z909="", "", IF(COUNTIF($Z$11:$Z909, $Z909)&gt;5, "X", COUNTIF($Z$11:$Z909, $Z909)))</f>
        <v/>
      </c>
      <c r="AD909" s="39" t="str">
        <f t="shared" si="222"/>
        <v/>
      </c>
      <c r="AF909" s="29" t="str">
        <f t="shared" si="223"/>
        <v/>
      </c>
      <c r="AJ909" s="39" t="str">
        <f t="shared" si="224"/>
        <v/>
      </c>
    </row>
    <row r="910" spans="1:36" x14ac:dyDescent="0.25">
      <c r="A910" s="20"/>
      <c r="B910" s="251"/>
      <c r="C910" s="252"/>
      <c r="D910" s="253"/>
      <c r="E910" s="254"/>
      <c r="F910" s="20"/>
      <c r="G910" s="32" t="str">
        <f t="shared" ca="1" si="215"/>
        <v/>
      </c>
      <c r="H910" s="18" t="str">
        <f t="shared" si="216"/>
        <v/>
      </c>
      <c r="I910" s="20"/>
      <c r="J910" s="12">
        <v>907</v>
      </c>
      <c r="K910" s="15" t="str">
        <f t="shared" ca="1" si="210"/>
        <v/>
      </c>
      <c r="L910" s="90" t="str">
        <f t="shared" ca="1" si="211"/>
        <v/>
      </c>
      <c r="M910" s="43" t="str">
        <f t="shared" ca="1" si="212"/>
        <v/>
      </c>
      <c r="N910" s="18" t="str">
        <f t="shared" ca="1" si="213"/>
        <v/>
      </c>
      <c r="O910" s="20"/>
      <c r="Q910" s="39" t="str">
        <f t="shared" si="217"/>
        <v/>
      </c>
      <c r="R910" s="29" t="str">
        <f t="shared" si="218"/>
        <v/>
      </c>
      <c r="S910" s="36" t="str">
        <f t="shared" si="219"/>
        <v/>
      </c>
      <c r="T910" s="26" t="str">
        <f t="shared" si="220"/>
        <v/>
      </c>
      <c r="U910" s="39" t="str">
        <f ca="1">IF($G910="", "", COUNTIF($G$11:$G$1010, "&lt;"&amp;$G910)+1+COUNTIF($G$11:$G910, $G910)-1)</f>
        <v/>
      </c>
      <c r="X910" s="39" t="str">
        <f t="shared" ca="1" si="214"/>
        <v/>
      </c>
      <c r="Z910" s="29" t="str">
        <f>IF($R910="", "", DATE(YEAR(Calendar!$BA$5), MONTH($D910), DAY($D910)))</f>
        <v/>
      </c>
      <c r="AA910" s="36" t="str">
        <f t="shared" si="221"/>
        <v/>
      </c>
      <c r="AC910" s="39" t="str">
        <f>IF($Z910="", "", IF(COUNTIF($Z$11:$Z910, $Z910)&gt;5, "X", COUNTIF($Z$11:$Z910, $Z910)))</f>
        <v/>
      </c>
      <c r="AD910" s="39" t="str">
        <f t="shared" si="222"/>
        <v/>
      </c>
      <c r="AF910" s="29" t="str">
        <f t="shared" si="223"/>
        <v/>
      </c>
      <c r="AJ910" s="39" t="str">
        <f t="shared" si="224"/>
        <v/>
      </c>
    </row>
    <row r="911" spans="1:36" x14ac:dyDescent="0.25">
      <c r="A911" s="20"/>
      <c r="B911" s="251"/>
      <c r="C911" s="252"/>
      <c r="D911" s="253"/>
      <c r="E911" s="254"/>
      <c r="F911" s="20"/>
      <c r="G911" s="32" t="str">
        <f t="shared" ca="1" si="215"/>
        <v/>
      </c>
      <c r="H911" s="18" t="str">
        <f t="shared" si="216"/>
        <v/>
      </c>
      <c r="I911" s="20"/>
      <c r="J911" s="12">
        <v>908</v>
      </c>
      <c r="K911" s="15" t="str">
        <f t="shared" ca="1" si="210"/>
        <v/>
      </c>
      <c r="L911" s="90" t="str">
        <f t="shared" ca="1" si="211"/>
        <v/>
      </c>
      <c r="M911" s="43" t="str">
        <f t="shared" ca="1" si="212"/>
        <v/>
      </c>
      <c r="N911" s="18" t="str">
        <f t="shared" ca="1" si="213"/>
        <v/>
      </c>
      <c r="O911" s="20"/>
      <c r="Q911" s="39" t="str">
        <f t="shared" si="217"/>
        <v/>
      </c>
      <c r="R911" s="29" t="str">
        <f t="shared" si="218"/>
        <v/>
      </c>
      <c r="S911" s="36" t="str">
        <f t="shared" si="219"/>
        <v/>
      </c>
      <c r="T911" s="26" t="str">
        <f t="shared" si="220"/>
        <v/>
      </c>
      <c r="U911" s="39" t="str">
        <f ca="1">IF($G911="", "", COUNTIF($G$11:$G$1010, "&lt;"&amp;$G911)+1+COUNTIF($G$11:$G911, $G911)-1)</f>
        <v/>
      </c>
      <c r="X911" s="39" t="str">
        <f t="shared" ca="1" si="214"/>
        <v/>
      </c>
      <c r="Z911" s="29" t="str">
        <f>IF($R911="", "", DATE(YEAR(Calendar!$BA$5), MONTH($D911), DAY($D911)))</f>
        <v/>
      </c>
      <c r="AA911" s="36" t="str">
        <f t="shared" si="221"/>
        <v/>
      </c>
      <c r="AC911" s="39" t="str">
        <f>IF($Z911="", "", IF(COUNTIF($Z$11:$Z911, $Z911)&gt;5, "X", COUNTIF($Z$11:$Z911, $Z911)))</f>
        <v/>
      </c>
      <c r="AD911" s="39" t="str">
        <f t="shared" si="222"/>
        <v/>
      </c>
      <c r="AF911" s="29" t="str">
        <f t="shared" si="223"/>
        <v/>
      </c>
      <c r="AJ911" s="39" t="str">
        <f t="shared" si="224"/>
        <v/>
      </c>
    </row>
    <row r="912" spans="1:36" x14ac:dyDescent="0.25">
      <c r="A912" s="20"/>
      <c r="B912" s="251"/>
      <c r="C912" s="252"/>
      <c r="D912" s="253"/>
      <c r="E912" s="254"/>
      <c r="F912" s="20"/>
      <c r="G912" s="32" t="str">
        <f t="shared" ca="1" si="215"/>
        <v/>
      </c>
      <c r="H912" s="18" t="str">
        <f t="shared" si="216"/>
        <v/>
      </c>
      <c r="I912" s="20"/>
      <c r="J912" s="12">
        <v>909</v>
      </c>
      <c r="K912" s="15" t="str">
        <f t="shared" ca="1" si="210"/>
        <v/>
      </c>
      <c r="L912" s="90" t="str">
        <f t="shared" ca="1" si="211"/>
        <v/>
      </c>
      <c r="M912" s="43" t="str">
        <f t="shared" ca="1" si="212"/>
        <v/>
      </c>
      <c r="N912" s="18" t="str">
        <f t="shared" ca="1" si="213"/>
        <v/>
      </c>
      <c r="O912" s="20"/>
      <c r="Q912" s="39" t="str">
        <f t="shared" si="217"/>
        <v/>
      </c>
      <c r="R912" s="29" t="str">
        <f t="shared" si="218"/>
        <v/>
      </c>
      <c r="S912" s="36" t="str">
        <f t="shared" si="219"/>
        <v/>
      </c>
      <c r="T912" s="26" t="str">
        <f t="shared" si="220"/>
        <v/>
      </c>
      <c r="U912" s="39" t="str">
        <f ca="1">IF($G912="", "", COUNTIF($G$11:$G$1010, "&lt;"&amp;$G912)+1+COUNTIF($G$11:$G912, $G912)-1)</f>
        <v/>
      </c>
      <c r="X912" s="39" t="str">
        <f t="shared" ca="1" si="214"/>
        <v/>
      </c>
      <c r="Z912" s="29" t="str">
        <f>IF($R912="", "", DATE(YEAR(Calendar!$BA$5), MONTH($D912), DAY($D912)))</f>
        <v/>
      </c>
      <c r="AA912" s="36" t="str">
        <f t="shared" si="221"/>
        <v/>
      </c>
      <c r="AC912" s="39" t="str">
        <f>IF($Z912="", "", IF(COUNTIF($Z$11:$Z912, $Z912)&gt;5, "X", COUNTIF($Z$11:$Z912, $Z912)))</f>
        <v/>
      </c>
      <c r="AD912" s="39" t="str">
        <f t="shared" si="222"/>
        <v/>
      </c>
      <c r="AF912" s="29" t="str">
        <f t="shared" si="223"/>
        <v/>
      </c>
      <c r="AJ912" s="39" t="str">
        <f t="shared" si="224"/>
        <v/>
      </c>
    </row>
    <row r="913" spans="1:36" x14ac:dyDescent="0.25">
      <c r="A913" s="20"/>
      <c r="B913" s="251"/>
      <c r="C913" s="252"/>
      <c r="D913" s="253"/>
      <c r="E913" s="254"/>
      <c r="F913" s="20"/>
      <c r="G913" s="32" t="str">
        <f t="shared" ca="1" si="215"/>
        <v/>
      </c>
      <c r="H913" s="18" t="str">
        <f t="shared" si="216"/>
        <v/>
      </c>
      <c r="I913" s="20"/>
      <c r="J913" s="12">
        <v>910</v>
      </c>
      <c r="K913" s="15" t="str">
        <f t="shared" ca="1" si="210"/>
        <v/>
      </c>
      <c r="L913" s="90" t="str">
        <f t="shared" ca="1" si="211"/>
        <v/>
      </c>
      <c r="M913" s="43" t="str">
        <f t="shared" ca="1" si="212"/>
        <v/>
      </c>
      <c r="N913" s="18" t="str">
        <f t="shared" ca="1" si="213"/>
        <v/>
      </c>
      <c r="O913" s="20"/>
      <c r="Q913" s="39" t="str">
        <f t="shared" si="217"/>
        <v/>
      </c>
      <c r="R913" s="29" t="str">
        <f t="shared" si="218"/>
        <v/>
      </c>
      <c r="S913" s="36" t="str">
        <f t="shared" si="219"/>
        <v/>
      </c>
      <c r="T913" s="26" t="str">
        <f t="shared" si="220"/>
        <v/>
      </c>
      <c r="U913" s="39" t="str">
        <f ca="1">IF($G913="", "", COUNTIF($G$11:$G$1010, "&lt;"&amp;$G913)+1+COUNTIF($G$11:$G913, $G913)-1)</f>
        <v/>
      </c>
      <c r="X913" s="39" t="str">
        <f t="shared" ca="1" si="214"/>
        <v/>
      </c>
      <c r="Z913" s="29" t="str">
        <f>IF($R913="", "", DATE(YEAR(Calendar!$BA$5), MONTH($D913), DAY($D913)))</f>
        <v/>
      </c>
      <c r="AA913" s="36" t="str">
        <f t="shared" si="221"/>
        <v/>
      </c>
      <c r="AC913" s="39" t="str">
        <f>IF($Z913="", "", IF(COUNTIF($Z$11:$Z913, $Z913)&gt;5, "X", COUNTIF($Z$11:$Z913, $Z913)))</f>
        <v/>
      </c>
      <c r="AD913" s="39" t="str">
        <f t="shared" si="222"/>
        <v/>
      </c>
      <c r="AF913" s="29" t="str">
        <f t="shared" si="223"/>
        <v/>
      </c>
      <c r="AJ913" s="39" t="str">
        <f t="shared" si="224"/>
        <v/>
      </c>
    </row>
    <row r="914" spans="1:36" x14ac:dyDescent="0.25">
      <c r="A914" s="20"/>
      <c r="B914" s="251"/>
      <c r="C914" s="252"/>
      <c r="D914" s="253"/>
      <c r="E914" s="254"/>
      <c r="F914" s="20"/>
      <c r="G914" s="32" t="str">
        <f t="shared" ca="1" si="215"/>
        <v/>
      </c>
      <c r="H914" s="18" t="str">
        <f t="shared" si="216"/>
        <v/>
      </c>
      <c r="I914" s="20"/>
      <c r="J914" s="12">
        <v>911</v>
      </c>
      <c r="K914" s="15" t="str">
        <f t="shared" ca="1" si="210"/>
        <v/>
      </c>
      <c r="L914" s="90" t="str">
        <f t="shared" ca="1" si="211"/>
        <v/>
      </c>
      <c r="M914" s="43" t="str">
        <f t="shared" ca="1" si="212"/>
        <v/>
      </c>
      <c r="N914" s="18" t="str">
        <f t="shared" ca="1" si="213"/>
        <v/>
      </c>
      <c r="O914" s="20"/>
      <c r="Q914" s="39" t="str">
        <f t="shared" si="217"/>
        <v/>
      </c>
      <c r="R914" s="29" t="str">
        <f t="shared" si="218"/>
        <v/>
      </c>
      <c r="S914" s="36" t="str">
        <f t="shared" si="219"/>
        <v/>
      </c>
      <c r="T914" s="26" t="str">
        <f t="shared" si="220"/>
        <v/>
      </c>
      <c r="U914" s="39" t="str">
        <f ca="1">IF($G914="", "", COUNTIF($G$11:$G$1010, "&lt;"&amp;$G914)+1+COUNTIF($G$11:$G914, $G914)-1)</f>
        <v/>
      </c>
      <c r="X914" s="39" t="str">
        <f t="shared" ca="1" si="214"/>
        <v/>
      </c>
      <c r="Z914" s="29" t="str">
        <f>IF($R914="", "", DATE(YEAR(Calendar!$BA$5), MONTH($D914), DAY($D914)))</f>
        <v/>
      </c>
      <c r="AA914" s="36" t="str">
        <f t="shared" si="221"/>
        <v/>
      </c>
      <c r="AC914" s="39" t="str">
        <f>IF($Z914="", "", IF(COUNTIF($Z$11:$Z914, $Z914)&gt;5, "X", COUNTIF($Z$11:$Z914, $Z914)))</f>
        <v/>
      </c>
      <c r="AD914" s="39" t="str">
        <f t="shared" si="222"/>
        <v/>
      </c>
      <c r="AF914" s="29" t="str">
        <f t="shared" si="223"/>
        <v/>
      </c>
      <c r="AJ914" s="39" t="str">
        <f t="shared" si="224"/>
        <v/>
      </c>
    </row>
    <row r="915" spans="1:36" x14ac:dyDescent="0.25">
      <c r="A915" s="20"/>
      <c r="B915" s="251"/>
      <c r="C915" s="252"/>
      <c r="D915" s="253"/>
      <c r="E915" s="254"/>
      <c r="F915" s="20"/>
      <c r="G915" s="32" t="str">
        <f t="shared" ca="1" si="215"/>
        <v/>
      </c>
      <c r="H915" s="18" t="str">
        <f t="shared" si="216"/>
        <v/>
      </c>
      <c r="I915" s="20"/>
      <c r="J915" s="12">
        <v>912</v>
      </c>
      <c r="K915" s="15" t="str">
        <f t="shared" ca="1" si="210"/>
        <v/>
      </c>
      <c r="L915" s="90" t="str">
        <f t="shared" ca="1" si="211"/>
        <v/>
      </c>
      <c r="M915" s="43" t="str">
        <f t="shared" ca="1" si="212"/>
        <v/>
      </c>
      <c r="N915" s="18" t="str">
        <f t="shared" ca="1" si="213"/>
        <v/>
      </c>
      <c r="O915" s="20"/>
      <c r="Q915" s="39" t="str">
        <f t="shared" si="217"/>
        <v/>
      </c>
      <c r="R915" s="29" t="str">
        <f t="shared" si="218"/>
        <v/>
      </c>
      <c r="S915" s="36" t="str">
        <f t="shared" si="219"/>
        <v/>
      </c>
      <c r="T915" s="26" t="str">
        <f t="shared" si="220"/>
        <v/>
      </c>
      <c r="U915" s="39" t="str">
        <f ca="1">IF($G915="", "", COUNTIF($G$11:$G$1010, "&lt;"&amp;$G915)+1+COUNTIF($G$11:$G915, $G915)-1)</f>
        <v/>
      </c>
      <c r="X915" s="39" t="str">
        <f t="shared" ca="1" si="214"/>
        <v/>
      </c>
      <c r="Z915" s="29" t="str">
        <f>IF($R915="", "", DATE(YEAR(Calendar!$BA$5), MONTH($D915), DAY($D915)))</f>
        <v/>
      </c>
      <c r="AA915" s="36" t="str">
        <f t="shared" si="221"/>
        <v/>
      </c>
      <c r="AC915" s="39" t="str">
        <f>IF($Z915="", "", IF(COUNTIF($Z$11:$Z915, $Z915)&gt;5, "X", COUNTIF($Z$11:$Z915, $Z915)))</f>
        <v/>
      </c>
      <c r="AD915" s="39" t="str">
        <f t="shared" si="222"/>
        <v/>
      </c>
      <c r="AF915" s="29" t="str">
        <f t="shared" si="223"/>
        <v/>
      </c>
      <c r="AJ915" s="39" t="str">
        <f t="shared" si="224"/>
        <v/>
      </c>
    </row>
    <row r="916" spans="1:36" x14ac:dyDescent="0.25">
      <c r="A916" s="20"/>
      <c r="B916" s="251"/>
      <c r="C916" s="252"/>
      <c r="D916" s="253"/>
      <c r="E916" s="254"/>
      <c r="F916" s="20"/>
      <c r="G916" s="32" t="str">
        <f t="shared" ca="1" si="215"/>
        <v/>
      </c>
      <c r="H916" s="18" t="str">
        <f t="shared" si="216"/>
        <v/>
      </c>
      <c r="I916" s="20"/>
      <c r="J916" s="12">
        <v>913</v>
      </c>
      <c r="K916" s="15" t="str">
        <f t="shared" ca="1" si="210"/>
        <v/>
      </c>
      <c r="L916" s="90" t="str">
        <f t="shared" ca="1" si="211"/>
        <v/>
      </c>
      <c r="M916" s="43" t="str">
        <f t="shared" ca="1" si="212"/>
        <v/>
      </c>
      <c r="N916" s="18" t="str">
        <f t="shared" ca="1" si="213"/>
        <v/>
      </c>
      <c r="O916" s="20"/>
      <c r="Q916" s="39" t="str">
        <f t="shared" si="217"/>
        <v/>
      </c>
      <c r="R916" s="29" t="str">
        <f t="shared" si="218"/>
        <v/>
      </c>
      <c r="S916" s="36" t="str">
        <f t="shared" si="219"/>
        <v/>
      </c>
      <c r="T916" s="26" t="str">
        <f t="shared" si="220"/>
        <v/>
      </c>
      <c r="U916" s="39" t="str">
        <f ca="1">IF($G916="", "", COUNTIF($G$11:$G$1010, "&lt;"&amp;$G916)+1+COUNTIF($G$11:$G916, $G916)-1)</f>
        <v/>
      </c>
      <c r="X916" s="39" t="str">
        <f t="shared" ca="1" si="214"/>
        <v/>
      </c>
      <c r="Z916" s="29" t="str">
        <f>IF($R916="", "", DATE(YEAR(Calendar!$BA$5), MONTH($D916), DAY($D916)))</f>
        <v/>
      </c>
      <c r="AA916" s="36" t="str">
        <f t="shared" si="221"/>
        <v/>
      </c>
      <c r="AC916" s="39" t="str">
        <f>IF($Z916="", "", IF(COUNTIF($Z$11:$Z916, $Z916)&gt;5, "X", COUNTIF($Z$11:$Z916, $Z916)))</f>
        <v/>
      </c>
      <c r="AD916" s="39" t="str">
        <f t="shared" si="222"/>
        <v/>
      </c>
      <c r="AF916" s="29" t="str">
        <f t="shared" si="223"/>
        <v/>
      </c>
      <c r="AJ916" s="39" t="str">
        <f t="shared" si="224"/>
        <v/>
      </c>
    </row>
    <row r="917" spans="1:36" x14ac:dyDescent="0.25">
      <c r="A917" s="20"/>
      <c r="B917" s="251"/>
      <c r="C917" s="252"/>
      <c r="D917" s="253"/>
      <c r="E917" s="254"/>
      <c r="F917" s="20"/>
      <c r="G917" s="32" t="str">
        <f t="shared" ca="1" si="215"/>
        <v/>
      </c>
      <c r="H917" s="18" t="str">
        <f t="shared" si="216"/>
        <v/>
      </c>
      <c r="I917" s="20"/>
      <c r="J917" s="12">
        <v>914</v>
      </c>
      <c r="K917" s="15" t="str">
        <f t="shared" ca="1" si="210"/>
        <v/>
      </c>
      <c r="L917" s="90" t="str">
        <f t="shared" ca="1" si="211"/>
        <v/>
      </c>
      <c r="M917" s="43" t="str">
        <f t="shared" ca="1" si="212"/>
        <v/>
      </c>
      <c r="N917" s="18" t="str">
        <f t="shared" ca="1" si="213"/>
        <v/>
      </c>
      <c r="O917" s="20"/>
      <c r="Q917" s="39" t="str">
        <f t="shared" si="217"/>
        <v/>
      </c>
      <c r="R917" s="29" t="str">
        <f t="shared" si="218"/>
        <v/>
      </c>
      <c r="S917" s="36" t="str">
        <f t="shared" si="219"/>
        <v/>
      </c>
      <c r="T917" s="26" t="str">
        <f t="shared" si="220"/>
        <v/>
      </c>
      <c r="U917" s="39" t="str">
        <f ca="1">IF($G917="", "", COUNTIF($G$11:$G$1010, "&lt;"&amp;$G917)+1+COUNTIF($G$11:$G917, $G917)-1)</f>
        <v/>
      </c>
      <c r="X917" s="39" t="str">
        <f t="shared" ca="1" si="214"/>
        <v/>
      </c>
      <c r="Z917" s="29" t="str">
        <f>IF($R917="", "", DATE(YEAR(Calendar!$BA$5), MONTH($D917), DAY($D917)))</f>
        <v/>
      </c>
      <c r="AA917" s="36" t="str">
        <f t="shared" si="221"/>
        <v/>
      </c>
      <c r="AC917" s="39" t="str">
        <f>IF($Z917="", "", IF(COUNTIF($Z$11:$Z917, $Z917)&gt;5, "X", COUNTIF($Z$11:$Z917, $Z917)))</f>
        <v/>
      </c>
      <c r="AD917" s="39" t="str">
        <f t="shared" si="222"/>
        <v/>
      </c>
      <c r="AF917" s="29" t="str">
        <f t="shared" si="223"/>
        <v/>
      </c>
      <c r="AJ917" s="39" t="str">
        <f t="shared" si="224"/>
        <v/>
      </c>
    </row>
    <row r="918" spans="1:36" x14ac:dyDescent="0.25">
      <c r="A918" s="20"/>
      <c r="B918" s="251"/>
      <c r="C918" s="252"/>
      <c r="D918" s="253"/>
      <c r="E918" s="254"/>
      <c r="F918" s="20"/>
      <c r="G918" s="32" t="str">
        <f t="shared" ca="1" si="215"/>
        <v/>
      </c>
      <c r="H918" s="18" t="str">
        <f t="shared" si="216"/>
        <v/>
      </c>
      <c r="I918" s="20"/>
      <c r="J918" s="12">
        <v>915</v>
      </c>
      <c r="K918" s="15" t="str">
        <f t="shared" ca="1" si="210"/>
        <v/>
      </c>
      <c r="L918" s="90" t="str">
        <f t="shared" ca="1" si="211"/>
        <v/>
      </c>
      <c r="M918" s="43" t="str">
        <f t="shared" ca="1" si="212"/>
        <v/>
      </c>
      <c r="N918" s="18" t="str">
        <f t="shared" ca="1" si="213"/>
        <v/>
      </c>
      <c r="O918" s="20"/>
      <c r="Q918" s="39" t="str">
        <f t="shared" si="217"/>
        <v/>
      </c>
      <c r="R918" s="29" t="str">
        <f t="shared" si="218"/>
        <v/>
      </c>
      <c r="S918" s="36" t="str">
        <f t="shared" si="219"/>
        <v/>
      </c>
      <c r="T918" s="26" t="str">
        <f t="shared" si="220"/>
        <v/>
      </c>
      <c r="U918" s="39" t="str">
        <f ca="1">IF($G918="", "", COUNTIF($G$11:$G$1010, "&lt;"&amp;$G918)+1+COUNTIF($G$11:$G918, $G918)-1)</f>
        <v/>
      </c>
      <c r="X918" s="39" t="str">
        <f t="shared" ca="1" si="214"/>
        <v/>
      </c>
      <c r="Z918" s="29" t="str">
        <f>IF($R918="", "", DATE(YEAR(Calendar!$BA$5), MONTH($D918), DAY($D918)))</f>
        <v/>
      </c>
      <c r="AA918" s="36" t="str">
        <f t="shared" si="221"/>
        <v/>
      </c>
      <c r="AC918" s="39" t="str">
        <f>IF($Z918="", "", IF(COUNTIF($Z$11:$Z918, $Z918)&gt;5, "X", COUNTIF($Z$11:$Z918, $Z918)))</f>
        <v/>
      </c>
      <c r="AD918" s="39" t="str">
        <f t="shared" si="222"/>
        <v/>
      </c>
      <c r="AF918" s="29" t="str">
        <f t="shared" si="223"/>
        <v/>
      </c>
      <c r="AJ918" s="39" t="str">
        <f t="shared" si="224"/>
        <v/>
      </c>
    </row>
    <row r="919" spans="1:36" x14ac:dyDescent="0.25">
      <c r="A919" s="20"/>
      <c r="B919" s="251"/>
      <c r="C919" s="252"/>
      <c r="D919" s="253"/>
      <c r="E919" s="254"/>
      <c r="F919" s="20"/>
      <c r="G919" s="32" t="str">
        <f t="shared" ca="1" si="215"/>
        <v/>
      </c>
      <c r="H919" s="18" t="str">
        <f t="shared" si="216"/>
        <v/>
      </c>
      <c r="I919" s="20"/>
      <c r="J919" s="12">
        <v>916</v>
      </c>
      <c r="K919" s="15" t="str">
        <f t="shared" ca="1" si="210"/>
        <v/>
      </c>
      <c r="L919" s="90" t="str">
        <f t="shared" ca="1" si="211"/>
        <v/>
      </c>
      <c r="M919" s="43" t="str">
        <f t="shared" ca="1" si="212"/>
        <v/>
      </c>
      <c r="N919" s="18" t="str">
        <f t="shared" ca="1" si="213"/>
        <v/>
      </c>
      <c r="O919" s="20"/>
      <c r="Q919" s="39" t="str">
        <f t="shared" si="217"/>
        <v/>
      </c>
      <c r="R919" s="29" t="str">
        <f t="shared" si="218"/>
        <v/>
      </c>
      <c r="S919" s="36" t="str">
        <f t="shared" si="219"/>
        <v/>
      </c>
      <c r="T919" s="26" t="str">
        <f t="shared" si="220"/>
        <v/>
      </c>
      <c r="U919" s="39" t="str">
        <f ca="1">IF($G919="", "", COUNTIF($G$11:$G$1010, "&lt;"&amp;$G919)+1+COUNTIF($G$11:$G919, $G919)-1)</f>
        <v/>
      </c>
      <c r="X919" s="39" t="str">
        <f t="shared" ca="1" si="214"/>
        <v/>
      </c>
      <c r="Z919" s="29" t="str">
        <f>IF($R919="", "", DATE(YEAR(Calendar!$BA$5), MONTH($D919), DAY($D919)))</f>
        <v/>
      </c>
      <c r="AA919" s="36" t="str">
        <f t="shared" si="221"/>
        <v/>
      </c>
      <c r="AC919" s="39" t="str">
        <f>IF($Z919="", "", IF(COUNTIF($Z$11:$Z919, $Z919)&gt;5, "X", COUNTIF($Z$11:$Z919, $Z919)))</f>
        <v/>
      </c>
      <c r="AD919" s="39" t="str">
        <f t="shared" si="222"/>
        <v/>
      </c>
      <c r="AF919" s="29" t="str">
        <f t="shared" si="223"/>
        <v/>
      </c>
      <c r="AJ919" s="39" t="str">
        <f t="shared" si="224"/>
        <v/>
      </c>
    </row>
    <row r="920" spans="1:36" x14ac:dyDescent="0.25">
      <c r="A920" s="20"/>
      <c r="B920" s="251"/>
      <c r="C920" s="252"/>
      <c r="D920" s="253"/>
      <c r="E920" s="254"/>
      <c r="F920" s="20"/>
      <c r="G920" s="32" t="str">
        <f t="shared" ca="1" si="215"/>
        <v/>
      </c>
      <c r="H920" s="18" t="str">
        <f t="shared" si="216"/>
        <v/>
      </c>
      <c r="I920" s="20"/>
      <c r="J920" s="12">
        <v>917</v>
      </c>
      <c r="K920" s="15" t="str">
        <f t="shared" ca="1" si="210"/>
        <v/>
      </c>
      <c r="L920" s="90" t="str">
        <f t="shared" ca="1" si="211"/>
        <v/>
      </c>
      <c r="M920" s="43" t="str">
        <f t="shared" ca="1" si="212"/>
        <v/>
      </c>
      <c r="N920" s="18" t="str">
        <f t="shared" ca="1" si="213"/>
        <v/>
      </c>
      <c r="O920" s="20"/>
      <c r="Q920" s="39" t="str">
        <f t="shared" si="217"/>
        <v/>
      </c>
      <c r="R920" s="29" t="str">
        <f t="shared" si="218"/>
        <v/>
      </c>
      <c r="S920" s="36" t="str">
        <f t="shared" si="219"/>
        <v/>
      </c>
      <c r="T920" s="26" t="str">
        <f t="shared" si="220"/>
        <v/>
      </c>
      <c r="U920" s="39" t="str">
        <f ca="1">IF($G920="", "", COUNTIF($G$11:$G$1010, "&lt;"&amp;$G920)+1+COUNTIF($G$11:$G920, $G920)-1)</f>
        <v/>
      </c>
      <c r="X920" s="39" t="str">
        <f t="shared" ca="1" si="214"/>
        <v/>
      </c>
      <c r="Z920" s="29" t="str">
        <f>IF($R920="", "", DATE(YEAR(Calendar!$BA$5), MONTH($D920), DAY($D920)))</f>
        <v/>
      </c>
      <c r="AA920" s="36" t="str">
        <f t="shared" si="221"/>
        <v/>
      </c>
      <c r="AC920" s="39" t="str">
        <f>IF($Z920="", "", IF(COUNTIF($Z$11:$Z920, $Z920)&gt;5, "X", COUNTIF($Z$11:$Z920, $Z920)))</f>
        <v/>
      </c>
      <c r="AD920" s="39" t="str">
        <f t="shared" si="222"/>
        <v/>
      </c>
      <c r="AF920" s="29" t="str">
        <f t="shared" si="223"/>
        <v/>
      </c>
      <c r="AJ920" s="39" t="str">
        <f t="shared" si="224"/>
        <v/>
      </c>
    </row>
    <row r="921" spans="1:36" x14ac:dyDescent="0.25">
      <c r="A921" s="20"/>
      <c r="B921" s="251"/>
      <c r="C921" s="252"/>
      <c r="D921" s="253"/>
      <c r="E921" s="254"/>
      <c r="F921" s="20"/>
      <c r="G921" s="32" t="str">
        <f t="shared" ca="1" si="215"/>
        <v/>
      </c>
      <c r="H921" s="18" t="str">
        <f t="shared" si="216"/>
        <v/>
      </c>
      <c r="I921" s="20"/>
      <c r="J921" s="12">
        <v>918</v>
      </c>
      <c r="K921" s="15" t="str">
        <f t="shared" ca="1" si="210"/>
        <v/>
      </c>
      <c r="L921" s="90" t="str">
        <f t="shared" ca="1" si="211"/>
        <v/>
      </c>
      <c r="M921" s="43" t="str">
        <f t="shared" ca="1" si="212"/>
        <v/>
      </c>
      <c r="N921" s="18" t="str">
        <f t="shared" ca="1" si="213"/>
        <v/>
      </c>
      <c r="O921" s="20"/>
      <c r="Q921" s="39" t="str">
        <f t="shared" si="217"/>
        <v/>
      </c>
      <c r="R921" s="29" t="str">
        <f t="shared" si="218"/>
        <v/>
      </c>
      <c r="S921" s="36" t="str">
        <f t="shared" si="219"/>
        <v/>
      </c>
      <c r="T921" s="26" t="str">
        <f t="shared" si="220"/>
        <v/>
      </c>
      <c r="U921" s="39" t="str">
        <f ca="1">IF($G921="", "", COUNTIF($G$11:$G$1010, "&lt;"&amp;$G921)+1+COUNTIF($G$11:$G921, $G921)-1)</f>
        <v/>
      </c>
      <c r="X921" s="39" t="str">
        <f t="shared" ca="1" si="214"/>
        <v/>
      </c>
      <c r="Z921" s="29" t="str">
        <f>IF($R921="", "", DATE(YEAR(Calendar!$BA$5), MONTH($D921), DAY($D921)))</f>
        <v/>
      </c>
      <c r="AA921" s="36" t="str">
        <f t="shared" si="221"/>
        <v/>
      </c>
      <c r="AC921" s="39" t="str">
        <f>IF($Z921="", "", IF(COUNTIF($Z$11:$Z921, $Z921)&gt;5, "X", COUNTIF($Z$11:$Z921, $Z921)))</f>
        <v/>
      </c>
      <c r="AD921" s="39" t="str">
        <f t="shared" si="222"/>
        <v/>
      </c>
      <c r="AF921" s="29" t="str">
        <f t="shared" si="223"/>
        <v/>
      </c>
      <c r="AJ921" s="39" t="str">
        <f t="shared" si="224"/>
        <v/>
      </c>
    </row>
    <row r="922" spans="1:36" x14ac:dyDescent="0.25">
      <c r="A922" s="20"/>
      <c r="B922" s="251"/>
      <c r="C922" s="252"/>
      <c r="D922" s="253"/>
      <c r="E922" s="254"/>
      <c r="F922" s="20"/>
      <c r="G922" s="32" t="str">
        <f t="shared" ca="1" si="215"/>
        <v/>
      </c>
      <c r="H922" s="18" t="str">
        <f t="shared" si="216"/>
        <v/>
      </c>
      <c r="I922" s="20"/>
      <c r="J922" s="12">
        <v>919</v>
      </c>
      <c r="K922" s="15" t="str">
        <f t="shared" ca="1" si="210"/>
        <v/>
      </c>
      <c r="L922" s="90" t="str">
        <f t="shared" ca="1" si="211"/>
        <v/>
      </c>
      <c r="M922" s="43" t="str">
        <f t="shared" ca="1" si="212"/>
        <v/>
      </c>
      <c r="N922" s="18" t="str">
        <f t="shared" ca="1" si="213"/>
        <v/>
      </c>
      <c r="O922" s="20"/>
      <c r="Q922" s="39" t="str">
        <f t="shared" si="217"/>
        <v/>
      </c>
      <c r="R922" s="29" t="str">
        <f t="shared" si="218"/>
        <v/>
      </c>
      <c r="S922" s="36" t="str">
        <f t="shared" si="219"/>
        <v/>
      </c>
      <c r="T922" s="26" t="str">
        <f t="shared" si="220"/>
        <v/>
      </c>
      <c r="U922" s="39" t="str">
        <f ca="1">IF($G922="", "", COUNTIF($G$11:$G$1010, "&lt;"&amp;$G922)+1+COUNTIF($G$11:$G922, $G922)-1)</f>
        <v/>
      </c>
      <c r="X922" s="39" t="str">
        <f t="shared" ca="1" si="214"/>
        <v/>
      </c>
      <c r="Z922" s="29" t="str">
        <f>IF($R922="", "", DATE(YEAR(Calendar!$BA$5), MONTH($D922), DAY($D922)))</f>
        <v/>
      </c>
      <c r="AA922" s="36" t="str">
        <f t="shared" si="221"/>
        <v/>
      </c>
      <c r="AC922" s="39" t="str">
        <f>IF($Z922="", "", IF(COUNTIF($Z$11:$Z922, $Z922)&gt;5, "X", COUNTIF($Z$11:$Z922, $Z922)))</f>
        <v/>
      </c>
      <c r="AD922" s="39" t="str">
        <f t="shared" si="222"/>
        <v/>
      </c>
      <c r="AF922" s="29" t="str">
        <f t="shared" si="223"/>
        <v/>
      </c>
      <c r="AJ922" s="39" t="str">
        <f t="shared" si="224"/>
        <v/>
      </c>
    </row>
    <row r="923" spans="1:36" x14ac:dyDescent="0.25">
      <c r="A923" s="20"/>
      <c r="B923" s="251"/>
      <c r="C923" s="252"/>
      <c r="D923" s="253"/>
      <c r="E923" s="254"/>
      <c r="F923" s="20"/>
      <c r="G923" s="32" t="str">
        <f t="shared" ca="1" si="215"/>
        <v/>
      </c>
      <c r="H923" s="18" t="str">
        <f t="shared" si="216"/>
        <v/>
      </c>
      <c r="I923" s="20"/>
      <c r="J923" s="12">
        <v>920</v>
      </c>
      <c r="K923" s="15" t="str">
        <f t="shared" ca="1" si="210"/>
        <v/>
      </c>
      <c r="L923" s="90" t="str">
        <f t="shared" ca="1" si="211"/>
        <v/>
      </c>
      <c r="M923" s="43" t="str">
        <f t="shared" ca="1" si="212"/>
        <v/>
      </c>
      <c r="N923" s="18" t="str">
        <f t="shared" ca="1" si="213"/>
        <v/>
      </c>
      <c r="O923" s="20"/>
      <c r="Q923" s="39" t="str">
        <f t="shared" si="217"/>
        <v/>
      </c>
      <c r="R923" s="29" t="str">
        <f t="shared" si="218"/>
        <v/>
      </c>
      <c r="S923" s="36" t="str">
        <f t="shared" si="219"/>
        <v/>
      </c>
      <c r="T923" s="26" t="str">
        <f t="shared" si="220"/>
        <v/>
      </c>
      <c r="U923" s="39" t="str">
        <f ca="1">IF($G923="", "", COUNTIF($G$11:$G$1010, "&lt;"&amp;$G923)+1+COUNTIF($G$11:$G923, $G923)-1)</f>
        <v/>
      </c>
      <c r="X923" s="39" t="str">
        <f t="shared" ca="1" si="214"/>
        <v/>
      </c>
      <c r="Z923" s="29" t="str">
        <f>IF($R923="", "", DATE(YEAR(Calendar!$BA$5), MONTH($D923), DAY($D923)))</f>
        <v/>
      </c>
      <c r="AA923" s="36" t="str">
        <f t="shared" si="221"/>
        <v/>
      </c>
      <c r="AC923" s="39" t="str">
        <f>IF($Z923="", "", IF(COUNTIF($Z$11:$Z923, $Z923)&gt;5, "X", COUNTIF($Z$11:$Z923, $Z923)))</f>
        <v/>
      </c>
      <c r="AD923" s="39" t="str">
        <f t="shared" si="222"/>
        <v/>
      </c>
      <c r="AF923" s="29" t="str">
        <f t="shared" si="223"/>
        <v/>
      </c>
      <c r="AJ923" s="39" t="str">
        <f t="shared" si="224"/>
        <v/>
      </c>
    </row>
    <row r="924" spans="1:36" x14ac:dyDescent="0.25">
      <c r="A924" s="20"/>
      <c r="B924" s="251"/>
      <c r="C924" s="252"/>
      <c r="D924" s="253"/>
      <c r="E924" s="254"/>
      <c r="F924" s="20"/>
      <c r="G924" s="32" t="str">
        <f t="shared" ca="1" si="215"/>
        <v/>
      </c>
      <c r="H924" s="18" t="str">
        <f t="shared" si="216"/>
        <v/>
      </c>
      <c r="I924" s="20"/>
      <c r="J924" s="12">
        <v>921</v>
      </c>
      <c r="K924" s="15" t="str">
        <f t="shared" ca="1" si="210"/>
        <v/>
      </c>
      <c r="L924" s="90" t="str">
        <f t="shared" ca="1" si="211"/>
        <v/>
      </c>
      <c r="M924" s="43" t="str">
        <f t="shared" ca="1" si="212"/>
        <v/>
      </c>
      <c r="N924" s="18" t="str">
        <f t="shared" ca="1" si="213"/>
        <v/>
      </c>
      <c r="O924" s="20"/>
      <c r="Q924" s="39" t="str">
        <f t="shared" si="217"/>
        <v/>
      </c>
      <c r="R924" s="29" t="str">
        <f t="shared" si="218"/>
        <v/>
      </c>
      <c r="S924" s="36" t="str">
        <f t="shared" si="219"/>
        <v/>
      </c>
      <c r="T924" s="26" t="str">
        <f t="shared" si="220"/>
        <v/>
      </c>
      <c r="U924" s="39" t="str">
        <f ca="1">IF($G924="", "", COUNTIF($G$11:$G$1010, "&lt;"&amp;$G924)+1+COUNTIF($G$11:$G924, $G924)-1)</f>
        <v/>
      </c>
      <c r="X924" s="39" t="str">
        <f t="shared" ca="1" si="214"/>
        <v/>
      </c>
      <c r="Z924" s="29" t="str">
        <f>IF($R924="", "", DATE(YEAR(Calendar!$BA$5), MONTH($D924), DAY($D924)))</f>
        <v/>
      </c>
      <c r="AA924" s="36" t="str">
        <f t="shared" si="221"/>
        <v/>
      </c>
      <c r="AC924" s="39" t="str">
        <f>IF($Z924="", "", IF(COUNTIF($Z$11:$Z924, $Z924)&gt;5, "X", COUNTIF($Z$11:$Z924, $Z924)))</f>
        <v/>
      </c>
      <c r="AD924" s="39" t="str">
        <f t="shared" si="222"/>
        <v/>
      </c>
      <c r="AF924" s="29" t="str">
        <f t="shared" si="223"/>
        <v/>
      </c>
      <c r="AJ924" s="39" t="str">
        <f t="shared" si="224"/>
        <v/>
      </c>
    </row>
    <row r="925" spans="1:36" x14ac:dyDescent="0.25">
      <c r="A925" s="20"/>
      <c r="B925" s="251"/>
      <c r="C925" s="252"/>
      <c r="D925" s="253"/>
      <c r="E925" s="254"/>
      <c r="F925" s="20"/>
      <c r="G925" s="32" t="str">
        <f t="shared" ca="1" si="215"/>
        <v/>
      </c>
      <c r="H925" s="18" t="str">
        <f t="shared" si="216"/>
        <v/>
      </c>
      <c r="I925" s="20"/>
      <c r="J925" s="12">
        <v>922</v>
      </c>
      <c r="K925" s="15" t="str">
        <f t="shared" ca="1" si="210"/>
        <v/>
      </c>
      <c r="L925" s="90" t="str">
        <f t="shared" ca="1" si="211"/>
        <v/>
      </c>
      <c r="M925" s="43" t="str">
        <f t="shared" ca="1" si="212"/>
        <v/>
      </c>
      <c r="N925" s="18" t="str">
        <f t="shared" ca="1" si="213"/>
        <v/>
      </c>
      <c r="O925" s="20"/>
      <c r="Q925" s="39" t="str">
        <f t="shared" si="217"/>
        <v/>
      </c>
      <c r="R925" s="29" t="str">
        <f t="shared" si="218"/>
        <v/>
      </c>
      <c r="S925" s="36" t="str">
        <f t="shared" si="219"/>
        <v/>
      </c>
      <c r="T925" s="26" t="str">
        <f t="shared" si="220"/>
        <v/>
      </c>
      <c r="U925" s="39" t="str">
        <f ca="1">IF($G925="", "", COUNTIF($G$11:$G$1010, "&lt;"&amp;$G925)+1+COUNTIF($G$11:$G925, $G925)-1)</f>
        <v/>
      </c>
      <c r="X925" s="39" t="str">
        <f t="shared" ca="1" si="214"/>
        <v/>
      </c>
      <c r="Z925" s="29" t="str">
        <f>IF($R925="", "", DATE(YEAR(Calendar!$BA$5), MONTH($D925), DAY($D925)))</f>
        <v/>
      </c>
      <c r="AA925" s="36" t="str">
        <f t="shared" si="221"/>
        <v/>
      </c>
      <c r="AC925" s="39" t="str">
        <f>IF($Z925="", "", IF(COUNTIF($Z$11:$Z925, $Z925)&gt;5, "X", COUNTIF($Z$11:$Z925, $Z925)))</f>
        <v/>
      </c>
      <c r="AD925" s="39" t="str">
        <f t="shared" si="222"/>
        <v/>
      </c>
      <c r="AF925" s="29" t="str">
        <f t="shared" si="223"/>
        <v/>
      </c>
      <c r="AJ925" s="39" t="str">
        <f t="shared" si="224"/>
        <v/>
      </c>
    </row>
    <row r="926" spans="1:36" x14ac:dyDescent="0.25">
      <c r="A926" s="20"/>
      <c r="B926" s="251"/>
      <c r="C926" s="252"/>
      <c r="D926" s="253"/>
      <c r="E926" s="254"/>
      <c r="F926" s="20"/>
      <c r="G926" s="32" t="str">
        <f t="shared" ca="1" si="215"/>
        <v/>
      </c>
      <c r="H926" s="18" t="str">
        <f t="shared" si="216"/>
        <v/>
      </c>
      <c r="I926" s="20"/>
      <c r="J926" s="12">
        <v>923</v>
      </c>
      <c r="K926" s="15" t="str">
        <f t="shared" ca="1" si="210"/>
        <v/>
      </c>
      <c r="L926" s="90" t="str">
        <f t="shared" ca="1" si="211"/>
        <v/>
      </c>
      <c r="M926" s="43" t="str">
        <f t="shared" ca="1" si="212"/>
        <v/>
      </c>
      <c r="N926" s="18" t="str">
        <f t="shared" ca="1" si="213"/>
        <v/>
      </c>
      <c r="O926" s="20"/>
      <c r="Q926" s="39" t="str">
        <f t="shared" si="217"/>
        <v/>
      </c>
      <c r="R926" s="29" t="str">
        <f t="shared" si="218"/>
        <v/>
      </c>
      <c r="S926" s="36" t="str">
        <f t="shared" si="219"/>
        <v/>
      </c>
      <c r="T926" s="26" t="str">
        <f t="shared" si="220"/>
        <v/>
      </c>
      <c r="U926" s="39" t="str">
        <f ca="1">IF($G926="", "", COUNTIF($G$11:$G$1010, "&lt;"&amp;$G926)+1+COUNTIF($G$11:$G926, $G926)-1)</f>
        <v/>
      </c>
      <c r="X926" s="39" t="str">
        <f t="shared" ca="1" si="214"/>
        <v/>
      </c>
      <c r="Z926" s="29" t="str">
        <f>IF($R926="", "", DATE(YEAR(Calendar!$BA$5), MONTH($D926), DAY($D926)))</f>
        <v/>
      </c>
      <c r="AA926" s="36" t="str">
        <f t="shared" si="221"/>
        <v/>
      </c>
      <c r="AC926" s="39" t="str">
        <f>IF($Z926="", "", IF(COUNTIF($Z$11:$Z926, $Z926)&gt;5, "X", COUNTIF($Z$11:$Z926, $Z926)))</f>
        <v/>
      </c>
      <c r="AD926" s="39" t="str">
        <f t="shared" si="222"/>
        <v/>
      </c>
      <c r="AF926" s="29" t="str">
        <f t="shared" si="223"/>
        <v/>
      </c>
      <c r="AJ926" s="39" t="str">
        <f t="shared" si="224"/>
        <v/>
      </c>
    </row>
    <row r="927" spans="1:36" x14ac:dyDescent="0.25">
      <c r="A927" s="20"/>
      <c r="B927" s="251"/>
      <c r="C927" s="252"/>
      <c r="D927" s="253"/>
      <c r="E927" s="254"/>
      <c r="F927" s="20"/>
      <c r="G927" s="32" t="str">
        <f t="shared" ca="1" si="215"/>
        <v/>
      </c>
      <c r="H927" s="18" t="str">
        <f t="shared" si="216"/>
        <v/>
      </c>
      <c r="I927" s="20"/>
      <c r="J927" s="12">
        <v>924</v>
      </c>
      <c r="K927" s="15" t="str">
        <f t="shared" ca="1" si="210"/>
        <v/>
      </c>
      <c r="L927" s="90" t="str">
        <f t="shared" ca="1" si="211"/>
        <v/>
      </c>
      <c r="M927" s="43" t="str">
        <f t="shared" ca="1" si="212"/>
        <v/>
      </c>
      <c r="N927" s="18" t="str">
        <f t="shared" ca="1" si="213"/>
        <v/>
      </c>
      <c r="O927" s="20"/>
      <c r="Q927" s="39" t="str">
        <f t="shared" si="217"/>
        <v/>
      </c>
      <c r="R927" s="29" t="str">
        <f t="shared" si="218"/>
        <v/>
      </c>
      <c r="S927" s="36" t="str">
        <f t="shared" si="219"/>
        <v/>
      </c>
      <c r="T927" s="26" t="str">
        <f t="shared" si="220"/>
        <v/>
      </c>
      <c r="U927" s="39" t="str">
        <f ca="1">IF($G927="", "", COUNTIF($G$11:$G$1010, "&lt;"&amp;$G927)+1+COUNTIF($G$11:$G927, $G927)-1)</f>
        <v/>
      </c>
      <c r="X927" s="39" t="str">
        <f t="shared" ca="1" si="214"/>
        <v/>
      </c>
      <c r="Z927" s="29" t="str">
        <f>IF($R927="", "", DATE(YEAR(Calendar!$BA$5), MONTH($D927), DAY($D927)))</f>
        <v/>
      </c>
      <c r="AA927" s="36" t="str">
        <f t="shared" si="221"/>
        <v/>
      </c>
      <c r="AC927" s="39" t="str">
        <f>IF($Z927="", "", IF(COUNTIF($Z$11:$Z927, $Z927)&gt;5, "X", COUNTIF($Z$11:$Z927, $Z927)))</f>
        <v/>
      </c>
      <c r="AD927" s="39" t="str">
        <f t="shared" si="222"/>
        <v/>
      </c>
      <c r="AF927" s="29" t="str">
        <f t="shared" si="223"/>
        <v/>
      </c>
      <c r="AJ927" s="39" t="str">
        <f t="shared" si="224"/>
        <v/>
      </c>
    </row>
    <row r="928" spans="1:36" x14ac:dyDescent="0.25">
      <c r="A928" s="20"/>
      <c r="B928" s="251"/>
      <c r="C928" s="252"/>
      <c r="D928" s="253"/>
      <c r="E928" s="254"/>
      <c r="F928" s="20"/>
      <c r="G928" s="32" t="str">
        <f t="shared" ca="1" si="215"/>
        <v/>
      </c>
      <c r="H928" s="18" t="str">
        <f t="shared" si="216"/>
        <v/>
      </c>
      <c r="I928" s="20"/>
      <c r="J928" s="12">
        <v>925</v>
      </c>
      <c r="K928" s="15" t="str">
        <f t="shared" ca="1" si="210"/>
        <v/>
      </c>
      <c r="L928" s="90" t="str">
        <f t="shared" ca="1" si="211"/>
        <v/>
      </c>
      <c r="M928" s="43" t="str">
        <f t="shared" ca="1" si="212"/>
        <v/>
      </c>
      <c r="N928" s="18" t="str">
        <f t="shared" ca="1" si="213"/>
        <v/>
      </c>
      <c r="O928" s="20"/>
      <c r="Q928" s="39" t="str">
        <f t="shared" si="217"/>
        <v/>
      </c>
      <c r="R928" s="29" t="str">
        <f t="shared" si="218"/>
        <v/>
      </c>
      <c r="S928" s="36" t="str">
        <f t="shared" si="219"/>
        <v/>
      </c>
      <c r="T928" s="26" t="str">
        <f t="shared" si="220"/>
        <v/>
      </c>
      <c r="U928" s="39" t="str">
        <f ca="1">IF($G928="", "", COUNTIF($G$11:$G$1010, "&lt;"&amp;$G928)+1+COUNTIF($G$11:$G928, $G928)-1)</f>
        <v/>
      </c>
      <c r="X928" s="39" t="str">
        <f t="shared" ca="1" si="214"/>
        <v/>
      </c>
      <c r="Z928" s="29" t="str">
        <f>IF($R928="", "", DATE(YEAR(Calendar!$BA$5), MONTH($D928), DAY($D928)))</f>
        <v/>
      </c>
      <c r="AA928" s="36" t="str">
        <f t="shared" si="221"/>
        <v/>
      </c>
      <c r="AC928" s="39" t="str">
        <f>IF($Z928="", "", IF(COUNTIF($Z$11:$Z928, $Z928)&gt;5, "X", COUNTIF($Z$11:$Z928, $Z928)))</f>
        <v/>
      </c>
      <c r="AD928" s="39" t="str">
        <f t="shared" si="222"/>
        <v/>
      </c>
      <c r="AF928" s="29" t="str">
        <f t="shared" si="223"/>
        <v/>
      </c>
      <c r="AJ928" s="39" t="str">
        <f t="shared" si="224"/>
        <v/>
      </c>
    </row>
    <row r="929" spans="1:36" x14ac:dyDescent="0.25">
      <c r="A929" s="20"/>
      <c r="B929" s="251"/>
      <c r="C929" s="252"/>
      <c r="D929" s="253"/>
      <c r="E929" s="254"/>
      <c r="F929" s="20"/>
      <c r="G929" s="32" t="str">
        <f t="shared" ca="1" si="215"/>
        <v/>
      </c>
      <c r="H929" s="18" t="str">
        <f t="shared" si="216"/>
        <v/>
      </c>
      <c r="I929" s="20"/>
      <c r="J929" s="12">
        <v>926</v>
      </c>
      <c r="K929" s="15" t="str">
        <f t="shared" ca="1" si="210"/>
        <v/>
      </c>
      <c r="L929" s="90" t="str">
        <f t="shared" ca="1" si="211"/>
        <v/>
      </c>
      <c r="M929" s="43" t="str">
        <f t="shared" ca="1" si="212"/>
        <v/>
      </c>
      <c r="N929" s="18" t="str">
        <f t="shared" ca="1" si="213"/>
        <v/>
      </c>
      <c r="O929" s="20"/>
      <c r="Q929" s="39" t="str">
        <f t="shared" si="217"/>
        <v/>
      </c>
      <c r="R929" s="29" t="str">
        <f t="shared" si="218"/>
        <v/>
      </c>
      <c r="S929" s="36" t="str">
        <f t="shared" si="219"/>
        <v/>
      </c>
      <c r="T929" s="26" t="str">
        <f t="shared" si="220"/>
        <v/>
      </c>
      <c r="U929" s="39" t="str">
        <f ca="1">IF($G929="", "", COUNTIF($G$11:$G$1010, "&lt;"&amp;$G929)+1+COUNTIF($G$11:$G929, $G929)-1)</f>
        <v/>
      </c>
      <c r="X929" s="39" t="str">
        <f t="shared" ca="1" si="214"/>
        <v/>
      </c>
      <c r="Z929" s="29" t="str">
        <f>IF($R929="", "", DATE(YEAR(Calendar!$BA$5), MONTH($D929), DAY($D929)))</f>
        <v/>
      </c>
      <c r="AA929" s="36" t="str">
        <f t="shared" si="221"/>
        <v/>
      </c>
      <c r="AC929" s="39" t="str">
        <f>IF($Z929="", "", IF(COUNTIF($Z$11:$Z929, $Z929)&gt;5, "X", COUNTIF($Z$11:$Z929, $Z929)))</f>
        <v/>
      </c>
      <c r="AD929" s="39" t="str">
        <f t="shared" si="222"/>
        <v/>
      </c>
      <c r="AF929" s="29" t="str">
        <f t="shared" si="223"/>
        <v/>
      </c>
      <c r="AJ929" s="39" t="str">
        <f t="shared" si="224"/>
        <v/>
      </c>
    </row>
    <row r="930" spans="1:36" x14ac:dyDescent="0.25">
      <c r="A930" s="20"/>
      <c r="B930" s="251"/>
      <c r="C930" s="252"/>
      <c r="D930" s="253"/>
      <c r="E930" s="254"/>
      <c r="F930" s="20"/>
      <c r="G930" s="32" t="str">
        <f t="shared" ca="1" si="215"/>
        <v/>
      </c>
      <c r="H930" s="18" t="str">
        <f t="shared" si="216"/>
        <v/>
      </c>
      <c r="I930" s="20"/>
      <c r="J930" s="12">
        <v>927</v>
      </c>
      <c r="K930" s="15" t="str">
        <f t="shared" ca="1" si="210"/>
        <v/>
      </c>
      <c r="L930" s="90" t="str">
        <f t="shared" ca="1" si="211"/>
        <v/>
      </c>
      <c r="M930" s="43" t="str">
        <f t="shared" ca="1" si="212"/>
        <v/>
      </c>
      <c r="N930" s="18" t="str">
        <f t="shared" ca="1" si="213"/>
        <v/>
      </c>
      <c r="O930" s="20"/>
      <c r="Q930" s="39" t="str">
        <f t="shared" si="217"/>
        <v/>
      </c>
      <c r="R930" s="29" t="str">
        <f t="shared" si="218"/>
        <v/>
      </c>
      <c r="S930" s="36" t="str">
        <f t="shared" si="219"/>
        <v/>
      </c>
      <c r="T930" s="26" t="str">
        <f t="shared" si="220"/>
        <v/>
      </c>
      <c r="U930" s="39" t="str">
        <f ca="1">IF($G930="", "", COUNTIF($G$11:$G$1010, "&lt;"&amp;$G930)+1+COUNTIF($G$11:$G930, $G930)-1)</f>
        <v/>
      </c>
      <c r="X930" s="39" t="str">
        <f t="shared" ca="1" si="214"/>
        <v/>
      </c>
      <c r="Z930" s="29" t="str">
        <f>IF($R930="", "", DATE(YEAR(Calendar!$BA$5), MONTH($D930), DAY($D930)))</f>
        <v/>
      </c>
      <c r="AA930" s="36" t="str">
        <f t="shared" si="221"/>
        <v/>
      </c>
      <c r="AC930" s="39" t="str">
        <f>IF($Z930="", "", IF(COUNTIF($Z$11:$Z930, $Z930)&gt;5, "X", COUNTIF($Z$11:$Z930, $Z930)))</f>
        <v/>
      </c>
      <c r="AD930" s="39" t="str">
        <f t="shared" si="222"/>
        <v/>
      </c>
      <c r="AF930" s="29" t="str">
        <f t="shared" si="223"/>
        <v/>
      </c>
      <c r="AJ930" s="39" t="str">
        <f t="shared" si="224"/>
        <v/>
      </c>
    </row>
    <row r="931" spans="1:36" x14ac:dyDescent="0.25">
      <c r="A931" s="20"/>
      <c r="B931" s="251"/>
      <c r="C931" s="252"/>
      <c r="D931" s="253"/>
      <c r="E931" s="254"/>
      <c r="F931" s="20"/>
      <c r="G931" s="32" t="str">
        <f t="shared" ca="1" si="215"/>
        <v/>
      </c>
      <c r="H931" s="18" t="str">
        <f t="shared" si="216"/>
        <v/>
      </c>
      <c r="I931" s="20"/>
      <c r="J931" s="12">
        <v>928</v>
      </c>
      <c r="K931" s="15" t="str">
        <f t="shared" ca="1" si="210"/>
        <v/>
      </c>
      <c r="L931" s="90" t="str">
        <f t="shared" ca="1" si="211"/>
        <v/>
      </c>
      <c r="M931" s="43" t="str">
        <f t="shared" ca="1" si="212"/>
        <v/>
      </c>
      <c r="N931" s="18" t="str">
        <f t="shared" ca="1" si="213"/>
        <v/>
      </c>
      <c r="O931" s="20"/>
      <c r="Q931" s="39" t="str">
        <f t="shared" si="217"/>
        <v/>
      </c>
      <c r="R931" s="29" t="str">
        <f t="shared" si="218"/>
        <v/>
      </c>
      <c r="S931" s="36" t="str">
        <f t="shared" si="219"/>
        <v/>
      </c>
      <c r="T931" s="26" t="str">
        <f t="shared" si="220"/>
        <v/>
      </c>
      <c r="U931" s="39" t="str">
        <f ca="1">IF($G931="", "", COUNTIF($G$11:$G$1010, "&lt;"&amp;$G931)+1+COUNTIF($G$11:$G931, $G931)-1)</f>
        <v/>
      </c>
      <c r="X931" s="39" t="str">
        <f t="shared" ca="1" si="214"/>
        <v/>
      </c>
      <c r="Z931" s="29" t="str">
        <f>IF($R931="", "", DATE(YEAR(Calendar!$BA$5), MONTH($D931), DAY($D931)))</f>
        <v/>
      </c>
      <c r="AA931" s="36" t="str">
        <f t="shared" si="221"/>
        <v/>
      </c>
      <c r="AC931" s="39" t="str">
        <f>IF($Z931="", "", IF(COUNTIF($Z$11:$Z931, $Z931)&gt;5, "X", COUNTIF($Z$11:$Z931, $Z931)))</f>
        <v/>
      </c>
      <c r="AD931" s="39" t="str">
        <f t="shared" si="222"/>
        <v/>
      </c>
      <c r="AF931" s="29" t="str">
        <f t="shared" si="223"/>
        <v/>
      </c>
      <c r="AJ931" s="39" t="str">
        <f t="shared" si="224"/>
        <v/>
      </c>
    </row>
    <row r="932" spans="1:36" x14ac:dyDescent="0.25">
      <c r="A932" s="20"/>
      <c r="B932" s="251"/>
      <c r="C932" s="252"/>
      <c r="D932" s="253"/>
      <c r="E932" s="254"/>
      <c r="F932" s="20"/>
      <c r="G932" s="32" t="str">
        <f t="shared" ca="1" si="215"/>
        <v/>
      </c>
      <c r="H932" s="18" t="str">
        <f t="shared" si="216"/>
        <v/>
      </c>
      <c r="I932" s="20"/>
      <c r="J932" s="12">
        <v>929</v>
      </c>
      <c r="K932" s="15" t="str">
        <f t="shared" ca="1" si="210"/>
        <v/>
      </c>
      <c r="L932" s="90" t="str">
        <f t="shared" ca="1" si="211"/>
        <v/>
      </c>
      <c r="M932" s="43" t="str">
        <f t="shared" ca="1" si="212"/>
        <v/>
      </c>
      <c r="N932" s="18" t="str">
        <f t="shared" ca="1" si="213"/>
        <v/>
      </c>
      <c r="O932" s="20"/>
      <c r="Q932" s="39" t="str">
        <f t="shared" si="217"/>
        <v/>
      </c>
      <c r="R932" s="29" t="str">
        <f t="shared" si="218"/>
        <v/>
      </c>
      <c r="S932" s="36" t="str">
        <f t="shared" si="219"/>
        <v/>
      </c>
      <c r="T932" s="26" t="str">
        <f t="shared" si="220"/>
        <v/>
      </c>
      <c r="U932" s="39" t="str">
        <f ca="1">IF($G932="", "", COUNTIF($G$11:$G$1010, "&lt;"&amp;$G932)+1+COUNTIF($G$11:$G932, $G932)-1)</f>
        <v/>
      </c>
      <c r="X932" s="39" t="str">
        <f t="shared" ca="1" si="214"/>
        <v/>
      </c>
      <c r="Z932" s="29" t="str">
        <f>IF($R932="", "", DATE(YEAR(Calendar!$BA$5), MONTH($D932), DAY($D932)))</f>
        <v/>
      </c>
      <c r="AA932" s="36" t="str">
        <f t="shared" si="221"/>
        <v/>
      </c>
      <c r="AC932" s="39" t="str">
        <f>IF($Z932="", "", IF(COUNTIF($Z$11:$Z932, $Z932)&gt;5, "X", COUNTIF($Z$11:$Z932, $Z932)))</f>
        <v/>
      </c>
      <c r="AD932" s="39" t="str">
        <f t="shared" si="222"/>
        <v/>
      </c>
      <c r="AF932" s="29" t="str">
        <f t="shared" si="223"/>
        <v/>
      </c>
      <c r="AJ932" s="39" t="str">
        <f t="shared" si="224"/>
        <v/>
      </c>
    </row>
    <row r="933" spans="1:36" x14ac:dyDescent="0.25">
      <c r="A933" s="20"/>
      <c r="B933" s="251"/>
      <c r="C933" s="252"/>
      <c r="D933" s="253"/>
      <c r="E933" s="254"/>
      <c r="F933" s="20"/>
      <c r="G933" s="32" t="str">
        <f t="shared" ca="1" si="215"/>
        <v/>
      </c>
      <c r="H933" s="18" t="str">
        <f t="shared" si="216"/>
        <v/>
      </c>
      <c r="I933" s="20"/>
      <c r="J933" s="12">
        <v>930</v>
      </c>
      <c r="K933" s="15" t="str">
        <f t="shared" ca="1" si="210"/>
        <v/>
      </c>
      <c r="L933" s="90" t="str">
        <f t="shared" ca="1" si="211"/>
        <v/>
      </c>
      <c r="M933" s="43" t="str">
        <f t="shared" ca="1" si="212"/>
        <v/>
      </c>
      <c r="N933" s="18" t="str">
        <f t="shared" ca="1" si="213"/>
        <v/>
      </c>
      <c r="O933" s="20"/>
      <c r="Q933" s="39" t="str">
        <f t="shared" si="217"/>
        <v/>
      </c>
      <c r="R933" s="29" t="str">
        <f t="shared" si="218"/>
        <v/>
      </c>
      <c r="S933" s="36" t="str">
        <f t="shared" si="219"/>
        <v/>
      </c>
      <c r="T933" s="26" t="str">
        <f t="shared" si="220"/>
        <v/>
      </c>
      <c r="U933" s="39" t="str">
        <f ca="1">IF($G933="", "", COUNTIF($G$11:$G$1010, "&lt;"&amp;$G933)+1+COUNTIF($G$11:$G933, $G933)-1)</f>
        <v/>
      </c>
      <c r="X933" s="39" t="str">
        <f t="shared" ca="1" si="214"/>
        <v/>
      </c>
      <c r="Z933" s="29" t="str">
        <f>IF($R933="", "", DATE(YEAR(Calendar!$BA$5), MONTH($D933), DAY($D933)))</f>
        <v/>
      </c>
      <c r="AA933" s="36" t="str">
        <f t="shared" si="221"/>
        <v/>
      </c>
      <c r="AC933" s="39" t="str">
        <f>IF($Z933="", "", IF(COUNTIF($Z$11:$Z933, $Z933)&gt;5, "X", COUNTIF($Z$11:$Z933, $Z933)))</f>
        <v/>
      </c>
      <c r="AD933" s="39" t="str">
        <f t="shared" si="222"/>
        <v/>
      </c>
      <c r="AF933" s="29" t="str">
        <f t="shared" si="223"/>
        <v/>
      </c>
      <c r="AJ933" s="39" t="str">
        <f t="shared" si="224"/>
        <v/>
      </c>
    </row>
    <row r="934" spans="1:36" x14ac:dyDescent="0.25">
      <c r="A934" s="20"/>
      <c r="B934" s="251"/>
      <c r="C934" s="252"/>
      <c r="D934" s="253"/>
      <c r="E934" s="254"/>
      <c r="F934" s="20"/>
      <c r="G934" s="32" t="str">
        <f t="shared" ca="1" si="215"/>
        <v/>
      </c>
      <c r="H934" s="18" t="str">
        <f t="shared" si="216"/>
        <v/>
      </c>
      <c r="I934" s="20"/>
      <c r="J934" s="12">
        <v>931</v>
      </c>
      <c r="K934" s="15" t="str">
        <f t="shared" ca="1" si="210"/>
        <v/>
      </c>
      <c r="L934" s="90" t="str">
        <f t="shared" ca="1" si="211"/>
        <v/>
      </c>
      <c r="M934" s="43" t="str">
        <f t="shared" ca="1" si="212"/>
        <v/>
      </c>
      <c r="N934" s="18" t="str">
        <f t="shared" ca="1" si="213"/>
        <v/>
      </c>
      <c r="O934" s="20"/>
      <c r="Q934" s="39" t="str">
        <f t="shared" si="217"/>
        <v/>
      </c>
      <c r="R934" s="29" t="str">
        <f t="shared" si="218"/>
        <v/>
      </c>
      <c r="S934" s="36" t="str">
        <f t="shared" si="219"/>
        <v/>
      </c>
      <c r="T934" s="26" t="str">
        <f t="shared" si="220"/>
        <v/>
      </c>
      <c r="U934" s="39" t="str">
        <f ca="1">IF($G934="", "", COUNTIF($G$11:$G$1010, "&lt;"&amp;$G934)+1+COUNTIF($G$11:$G934, $G934)-1)</f>
        <v/>
      </c>
      <c r="X934" s="39" t="str">
        <f t="shared" ca="1" si="214"/>
        <v/>
      </c>
      <c r="Z934" s="29" t="str">
        <f>IF($R934="", "", DATE(YEAR(Calendar!$BA$5), MONTH($D934), DAY($D934)))</f>
        <v/>
      </c>
      <c r="AA934" s="36" t="str">
        <f t="shared" si="221"/>
        <v/>
      </c>
      <c r="AC934" s="39" t="str">
        <f>IF($Z934="", "", IF(COUNTIF($Z$11:$Z934, $Z934)&gt;5, "X", COUNTIF($Z$11:$Z934, $Z934)))</f>
        <v/>
      </c>
      <c r="AD934" s="39" t="str">
        <f t="shared" si="222"/>
        <v/>
      </c>
      <c r="AF934" s="29" t="str">
        <f t="shared" si="223"/>
        <v/>
      </c>
      <c r="AJ934" s="39" t="str">
        <f t="shared" si="224"/>
        <v/>
      </c>
    </row>
    <row r="935" spans="1:36" x14ac:dyDescent="0.25">
      <c r="A935" s="20"/>
      <c r="B935" s="251"/>
      <c r="C935" s="252"/>
      <c r="D935" s="253"/>
      <c r="E935" s="254"/>
      <c r="F935" s="20"/>
      <c r="G935" s="32" t="str">
        <f t="shared" ca="1" si="215"/>
        <v/>
      </c>
      <c r="H935" s="18" t="str">
        <f t="shared" si="216"/>
        <v/>
      </c>
      <c r="I935" s="20"/>
      <c r="J935" s="12">
        <v>932</v>
      </c>
      <c r="K935" s="15" t="str">
        <f t="shared" ca="1" si="210"/>
        <v/>
      </c>
      <c r="L935" s="90" t="str">
        <f t="shared" ca="1" si="211"/>
        <v/>
      </c>
      <c r="M935" s="43" t="str">
        <f t="shared" ca="1" si="212"/>
        <v/>
      </c>
      <c r="N935" s="18" t="str">
        <f t="shared" ca="1" si="213"/>
        <v/>
      </c>
      <c r="O935" s="20"/>
      <c r="Q935" s="39" t="str">
        <f t="shared" si="217"/>
        <v/>
      </c>
      <c r="R935" s="29" t="str">
        <f t="shared" si="218"/>
        <v/>
      </c>
      <c r="S935" s="36" t="str">
        <f t="shared" si="219"/>
        <v/>
      </c>
      <c r="T935" s="26" t="str">
        <f t="shared" si="220"/>
        <v/>
      </c>
      <c r="U935" s="39" t="str">
        <f ca="1">IF($G935="", "", COUNTIF($G$11:$G$1010, "&lt;"&amp;$G935)+1+COUNTIF($G$11:$G935, $G935)-1)</f>
        <v/>
      </c>
      <c r="X935" s="39" t="str">
        <f t="shared" ca="1" si="214"/>
        <v/>
      </c>
      <c r="Z935" s="29" t="str">
        <f>IF($R935="", "", DATE(YEAR(Calendar!$BA$5), MONTH($D935), DAY($D935)))</f>
        <v/>
      </c>
      <c r="AA935" s="36" t="str">
        <f t="shared" si="221"/>
        <v/>
      </c>
      <c r="AC935" s="39" t="str">
        <f>IF($Z935="", "", IF(COUNTIF($Z$11:$Z935, $Z935)&gt;5, "X", COUNTIF($Z$11:$Z935, $Z935)))</f>
        <v/>
      </c>
      <c r="AD935" s="39" t="str">
        <f t="shared" si="222"/>
        <v/>
      </c>
      <c r="AF935" s="29" t="str">
        <f t="shared" si="223"/>
        <v/>
      </c>
      <c r="AJ935" s="39" t="str">
        <f t="shared" si="224"/>
        <v/>
      </c>
    </row>
    <row r="936" spans="1:36" x14ac:dyDescent="0.25">
      <c r="A936" s="20"/>
      <c r="B936" s="251"/>
      <c r="C936" s="252"/>
      <c r="D936" s="253"/>
      <c r="E936" s="254"/>
      <c r="F936" s="20"/>
      <c r="G936" s="32" t="str">
        <f t="shared" ca="1" si="215"/>
        <v/>
      </c>
      <c r="H936" s="18" t="str">
        <f t="shared" si="216"/>
        <v/>
      </c>
      <c r="I936" s="20"/>
      <c r="J936" s="12">
        <v>933</v>
      </c>
      <c r="K936" s="15" t="str">
        <f t="shared" ca="1" si="210"/>
        <v/>
      </c>
      <c r="L936" s="90" t="str">
        <f t="shared" ca="1" si="211"/>
        <v/>
      </c>
      <c r="M936" s="43" t="str">
        <f t="shared" ca="1" si="212"/>
        <v/>
      </c>
      <c r="N936" s="18" t="str">
        <f t="shared" ca="1" si="213"/>
        <v/>
      </c>
      <c r="O936" s="20"/>
      <c r="Q936" s="39" t="str">
        <f t="shared" si="217"/>
        <v/>
      </c>
      <c r="R936" s="29" t="str">
        <f t="shared" si="218"/>
        <v/>
      </c>
      <c r="S936" s="36" t="str">
        <f t="shared" si="219"/>
        <v/>
      </c>
      <c r="T936" s="26" t="str">
        <f t="shared" si="220"/>
        <v/>
      </c>
      <c r="U936" s="39" t="str">
        <f ca="1">IF($G936="", "", COUNTIF($G$11:$G$1010, "&lt;"&amp;$G936)+1+COUNTIF($G$11:$G936, $G936)-1)</f>
        <v/>
      </c>
      <c r="X936" s="39" t="str">
        <f t="shared" ca="1" si="214"/>
        <v/>
      </c>
      <c r="Z936" s="29" t="str">
        <f>IF($R936="", "", DATE(YEAR(Calendar!$BA$5), MONTH($D936), DAY($D936)))</f>
        <v/>
      </c>
      <c r="AA936" s="36" t="str">
        <f t="shared" si="221"/>
        <v/>
      </c>
      <c r="AC936" s="39" t="str">
        <f>IF($Z936="", "", IF(COUNTIF($Z$11:$Z936, $Z936)&gt;5, "X", COUNTIF($Z$11:$Z936, $Z936)))</f>
        <v/>
      </c>
      <c r="AD936" s="39" t="str">
        <f t="shared" si="222"/>
        <v/>
      </c>
      <c r="AF936" s="29" t="str">
        <f t="shared" si="223"/>
        <v/>
      </c>
      <c r="AJ936" s="39" t="str">
        <f t="shared" si="224"/>
        <v/>
      </c>
    </row>
    <row r="937" spans="1:36" x14ac:dyDescent="0.25">
      <c r="A937" s="20"/>
      <c r="B937" s="251"/>
      <c r="C937" s="252"/>
      <c r="D937" s="253"/>
      <c r="E937" s="254"/>
      <c r="F937" s="20"/>
      <c r="G937" s="32" t="str">
        <f t="shared" ca="1" si="215"/>
        <v/>
      </c>
      <c r="H937" s="18" t="str">
        <f t="shared" si="216"/>
        <v/>
      </c>
      <c r="I937" s="20"/>
      <c r="J937" s="12">
        <v>934</v>
      </c>
      <c r="K937" s="15" t="str">
        <f t="shared" ca="1" si="210"/>
        <v/>
      </c>
      <c r="L937" s="90" t="str">
        <f t="shared" ca="1" si="211"/>
        <v/>
      </c>
      <c r="M937" s="43" t="str">
        <f t="shared" ca="1" si="212"/>
        <v/>
      </c>
      <c r="N937" s="18" t="str">
        <f t="shared" ca="1" si="213"/>
        <v/>
      </c>
      <c r="O937" s="20"/>
      <c r="Q937" s="39" t="str">
        <f t="shared" si="217"/>
        <v/>
      </c>
      <c r="R937" s="29" t="str">
        <f t="shared" si="218"/>
        <v/>
      </c>
      <c r="S937" s="36" t="str">
        <f t="shared" si="219"/>
        <v/>
      </c>
      <c r="T937" s="26" t="str">
        <f t="shared" si="220"/>
        <v/>
      </c>
      <c r="U937" s="39" t="str">
        <f ca="1">IF($G937="", "", COUNTIF($G$11:$G$1010, "&lt;"&amp;$G937)+1+COUNTIF($G$11:$G937, $G937)-1)</f>
        <v/>
      </c>
      <c r="X937" s="39" t="str">
        <f t="shared" ca="1" si="214"/>
        <v/>
      </c>
      <c r="Z937" s="29" t="str">
        <f>IF($R937="", "", DATE(YEAR(Calendar!$BA$5), MONTH($D937), DAY($D937)))</f>
        <v/>
      </c>
      <c r="AA937" s="36" t="str">
        <f t="shared" si="221"/>
        <v/>
      </c>
      <c r="AC937" s="39" t="str">
        <f>IF($Z937="", "", IF(COUNTIF($Z$11:$Z937, $Z937)&gt;5, "X", COUNTIF($Z$11:$Z937, $Z937)))</f>
        <v/>
      </c>
      <c r="AD937" s="39" t="str">
        <f t="shared" si="222"/>
        <v/>
      </c>
      <c r="AF937" s="29" t="str">
        <f t="shared" si="223"/>
        <v/>
      </c>
      <c r="AJ937" s="39" t="str">
        <f t="shared" si="224"/>
        <v/>
      </c>
    </row>
    <row r="938" spans="1:36" x14ac:dyDescent="0.25">
      <c r="A938" s="20"/>
      <c r="B938" s="251"/>
      <c r="C938" s="252"/>
      <c r="D938" s="253"/>
      <c r="E938" s="254"/>
      <c r="F938" s="20"/>
      <c r="G938" s="32" t="str">
        <f t="shared" ca="1" si="215"/>
        <v/>
      </c>
      <c r="H938" s="18" t="str">
        <f t="shared" si="216"/>
        <v/>
      </c>
      <c r="I938" s="20"/>
      <c r="J938" s="12">
        <v>935</v>
      </c>
      <c r="K938" s="15" t="str">
        <f t="shared" ca="1" si="210"/>
        <v/>
      </c>
      <c r="L938" s="90" t="str">
        <f t="shared" ca="1" si="211"/>
        <v/>
      </c>
      <c r="M938" s="43" t="str">
        <f t="shared" ca="1" si="212"/>
        <v/>
      </c>
      <c r="N938" s="18" t="str">
        <f t="shared" ca="1" si="213"/>
        <v/>
      </c>
      <c r="O938" s="20"/>
      <c r="Q938" s="39" t="str">
        <f t="shared" si="217"/>
        <v/>
      </c>
      <c r="R938" s="29" t="str">
        <f t="shared" si="218"/>
        <v/>
      </c>
      <c r="S938" s="36" t="str">
        <f t="shared" si="219"/>
        <v/>
      </c>
      <c r="T938" s="26" t="str">
        <f t="shared" si="220"/>
        <v/>
      </c>
      <c r="U938" s="39" t="str">
        <f ca="1">IF($G938="", "", COUNTIF($G$11:$G$1010, "&lt;"&amp;$G938)+1+COUNTIF($G$11:$G938, $G938)-1)</f>
        <v/>
      </c>
      <c r="X938" s="39" t="str">
        <f t="shared" ca="1" si="214"/>
        <v/>
      </c>
      <c r="Z938" s="29" t="str">
        <f>IF($R938="", "", DATE(YEAR(Calendar!$BA$5), MONTH($D938), DAY($D938)))</f>
        <v/>
      </c>
      <c r="AA938" s="36" t="str">
        <f t="shared" si="221"/>
        <v/>
      </c>
      <c r="AC938" s="39" t="str">
        <f>IF($Z938="", "", IF(COUNTIF($Z$11:$Z938, $Z938)&gt;5, "X", COUNTIF($Z$11:$Z938, $Z938)))</f>
        <v/>
      </c>
      <c r="AD938" s="39" t="str">
        <f t="shared" si="222"/>
        <v/>
      </c>
      <c r="AF938" s="29" t="str">
        <f t="shared" si="223"/>
        <v/>
      </c>
      <c r="AJ938" s="39" t="str">
        <f t="shared" si="224"/>
        <v/>
      </c>
    </row>
    <row r="939" spans="1:36" x14ac:dyDescent="0.25">
      <c r="A939" s="20"/>
      <c r="B939" s="251"/>
      <c r="C939" s="252"/>
      <c r="D939" s="253"/>
      <c r="E939" s="254"/>
      <c r="F939" s="20"/>
      <c r="G939" s="32" t="str">
        <f t="shared" ca="1" si="215"/>
        <v/>
      </c>
      <c r="H939" s="18" t="str">
        <f t="shared" si="216"/>
        <v/>
      </c>
      <c r="I939" s="20"/>
      <c r="J939" s="12">
        <v>936</v>
      </c>
      <c r="K939" s="15" t="str">
        <f t="shared" ca="1" si="210"/>
        <v/>
      </c>
      <c r="L939" s="90" t="str">
        <f t="shared" ca="1" si="211"/>
        <v/>
      </c>
      <c r="M939" s="43" t="str">
        <f t="shared" ca="1" si="212"/>
        <v/>
      </c>
      <c r="N939" s="18" t="str">
        <f t="shared" ca="1" si="213"/>
        <v/>
      </c>
      <c r="O939" s="20"/>
      <c r="Q939" s="39" t="str">
        <f t="shared" si="217"/>
        <v/>
      </c>
      <c r="R939" s="29" t="str">
        <f t="shared" si="218"/>
        <v/>
      </c>
      <c r="S939" s="36" t="str">
        <f t="shared" si="219"/>
        <v/>
      </c>
      <c r="T939" s="26" t="str">
        <f t="shared" si="220"/>
        <v/>
      </c>
      <c r="U939" s="39" t="str">
        <f ca="1">IF($G939="", "", COUNTIF($G$11:$G$1010, "&lt;"&amp;$G939)+1+COUNTIF($G$11:$G939, $G939)-1)</f>
        <v/>
      </c>
      <c r="X939" s="39" t="str">
        <f t="shared" ca="1" si="214"/>
        <v/>
      </c>
      <c r="Z939" s="29" t="str">
        <f>IF($R939="", "", DATE(YEAR(Calendar!$BA$5), MONTH($D939), DAY($D939)))</f>
        <v/>
      </c>
      <c r="AA939" s="36" t="str">
        <f t="shared" si="221"/>
        <v/>
      </c>
      <c r="AC939" s="39" t="str">
        <f>IF($Z939="", "", IF(COUNTIF($Z$11:$Z939, $Z939)&gt;5, "X", COUNTIF($Z$11:$Z939, $Z939)))</f>
        <v/>
      </c>
      <c r="AD939" s="39" t="str">
        <f t="shared" si="222"/>
        <v/>
      </c>
      <c r="AF939" s="29" t="str">
        <f t="shared" si="223"/>
        <v/>
      </c>
      <c r="AJ939" s="39" t="str">
        <f t="shared" si="224"/>
        <v/>
      </c>
    </row>
    <row r="940" spans="1:36" x14ac:dyDescent="0.25">
      <c r="A940" s="20"/>
      <c r="B940" s="251"/>
      <c r="C940" s="252"/>
      <c r="D940" s="253"/>
      <c r="E940" s="254"/>
      <c r="F940" s="20"/>
      <c r="G940" s="32" t="str">
        <f t="shared" ca="1" si="215"/>
        <v/>
      </c>
      <c r="H940" s="18" t="str">
        <f t="shared" si="216"/>
        <v/>
      </c>
      <c r="I940" s="20"/>
      <c r="J940" s="12">
        <v>937</v>
      </c>
      <c r="K940" s="15" t="str">
        <f t="shared" ca="1" si="210"/>
        <v/>
      </c>
      <c r="L940" s="90" t="str">
        <f t="shared" ca="1" si="211"/>
        <v/>
      </c>
      <c r="M940" s="43" t="str">
        <f t="shared" ca="1" si="212"/>
        <v/>
      </c>
      <c r="N940" s="18" t="str">
        <f t="shared" ca="1" si="213"/>
        <v/>
      </c>
      <c r="O940" s="20"/>
      <c r="Q940" s="39" t="str">
        <f t="shared" si="217"/>
        <v/>
      </c>
      <c r="R940" s="29" t="str">
        <f t="shared" si="218"/>
        <v/>
      </c>
      <c r="S940" s="36" t="str">
        <f t="shared" si="219"/>
        <v/>
      </c>
      <c r="T940" s="26" t="str">
        <f t="shared" si="220"/>
        <v/>
      </c>
      <c r="U940" s="39" t="str">
        <f ca="1">IF($G940="", "", COUNTIF($G$11:$G$1010, "&lt;"&amp;$G940)+1+COUNTIF($G$11:$G940, $G940)-1)</f>
        <v/>
      </c>
      <c r="X940" s="39" t="str">
        <f t="shared" ca="1" si="214"/>
        <v/>
      </c>
      <c r="Z940" s="29" t="str">
        <f>IF($R940="", "", DATE(YEAR(Calendar!$BA$5), MONTH($D940), DAY($D940)))</f>
        <v/>
      </c>
      <c r="AA940" s="36" t="str">
        <f t="shared" si="221"/>
        <v/>
      </c>
      <c r="AC940" s="39" t="str">
        <f>IF($Z940="", "", IF(COUNTIF($Z$11:$Z940, $Z940)&gt;5, "X", COUNTIF($Z$11:$Z940, $Z940)))</f>
        <v/>
      </c>
      <c r="AD940" s="39" t="str">
        <f t="shared" si="222"/>
        <v/>
      </c>
      <c r="AF940" s="29" t="str">
        <f t="shared" si="223"/>
        <v/>
      </c>
      <c r="AJ940" s="39" t="str">
        <f t="shared" si="224"/>
        <v/>
      </c>
    </row>
    <row r="941" spans="1:36" x14ac:dyDescent="0.25">
      <c r="A941" s="20"/>
      <c r="B941" s="251"/>
      <c r="C941" s="252"/>
      <c r="D941" s="253"/>
      <c r="E941" s="254"/>
      <c r="F941" s="20"/>
      <c r="G941" s="32" t="str">
        <f t="shared" ca="1" si="215"/>
        <v/>
      </c>
      <c r="H941" s="18" t="str">
        <f t="shared" si="216"/>
        <v/>
      </c>
      <c r="I941" s="20"/>
      <c r="J941" s="12">
        <v>938</v>
      </c>
      <c r="K941" s="15" t="str">
        <f t="shared" ca="1" si="210"/>
        <v/>
      </c>
      <c r="L941" s="90" t="str">
        <f t="shared" ca="1" si="211"/>
        <v/>
      </c>
      <c r="M941" s="43" t="str">
        <f t="shared" ca="1" si="212"/>
        <v/>
      </c>
      <c r="N941" s="18" t="str">
        <f t="shared" ca="1" si="213"/>
        <v/>
      </c>
      <c r="O941" s="20"/>
      <c r="Q941" s="39" t="str">
        <f t="shared" si="217"/>
        <v/>
      </c>
      <c r="R941" s="29" t="str">
        <f t="shared" si="218"/>
        <v/>
      </c>
      <c r="S941" s="36" t="str">
        <f t="shared" si="219"/>
        <v/>
      </c>
      <c r="T941" s="26" t="str">
        <f t="shared" si="220"/>
        <v/>
      </c>
      <c r="U941" s="39" t="str">
        <f ca="1">IF($G941="", "", COUNTIF($G$11:$G$1010, "&lt;"&amp;$G941)+1+COUNTIF($G$11:$G941, $G941)-1)</f>
        <v/>
      </c>
      <c r="X941" s="39" t="str">
        <f t="shared" ca="1" si="214"/>
        <v/>
      </c>
      <c r="Z941" s="29" t="str">
        <f>IF($R941="", "", DATE(YEAR(Calendar!$BA$5), MONTH($D941), DAY($D941)))</f>
        <v/>
      </c>
      <c r="AA941" s="36" t="str">
        <f t="shared" si="221"/>
        <v/>
      </c>
      <c r="AC941" s="39" t="str">
        <f>IF($Z941="", "", IF(COUNTIF($Z$11:$Z941, $Z941)&gt;5, "X", COUNTIF($Z$11:$Z941, $Z941)))</f>
        <v/>
      </c>
      <c r="AD941" s="39" t="str">
        <f t="shared" si="222"/>
        <v/>
      </c>
      <c r="AF941" s="29" t="str">
        <f t="shared" si="223"/>
        <v/>
      </c>
      <c r="AJ941" s="39" t="str">
        <f t="shared" si="224"/>
        <v/>
      </c>
    </row>
    <row r="942" spans="1:36" x14ac:dyDescent="0.25">
      <c r="A942" s="20"/>
      <c r="B942" s="251"/>
      <c r="C942" s="252"/>
      <c r="D942" s="253"/>
      <c r="E942" s="254"/>
      <c r="F942" s="20"/>
      <c r="G942" s="32" t="str">
        <f t="shared" ca="1" si="215"/>
        <v/>
      </c>
      <c r="H942" s="18" t="str">
        <f t="shared" si="216"/>
        <v/>
      </c>
      <c r="I942" s="20"/>
      <c r="J942" s="12">
        <v>939</v>
      </c>
      <c r="K942" s="15" t="str">
        <f t="shared" ca="1" si="210"/>
        <v/>
      </c>
      <c r="L942" s="90" t="str">
        <f t="shared" ca="1" si="211"/>
        <v/>
      </c>
      <c r="M942" s="43" t="str">
        <f t="shared" ca="1" si="212"/>
        <v/>
      </c>
      <c r="N942" s="18" t="str">
        <f t="shared" ca="1" si="213"/>
        <v/>
      </c>
      <c r="O942" s="20"/>
      <c r="Q942" s="39" t="str">
        <f t="shared" si="217"/>
        <v/>
      </c>
      <c r="R942" s="29" t="str">
        <f t="shared" si="218"/>
        <v/>
      </c>
      <c r="S942" s="36" t="str">
        <f t="shared" si="219"/>
        <v/>
      </c>
      <c r="T942" s="26" t="str">
        <f t="shared" si="220"/>
        <v/>
      </c>
      <c r="U942" s="39" t="str">
        <f ca="1">IF($G942="", "", COUNTIF($G$11:$G$1010, "&lt;"&amp;$G942)+1+COUNTIF($G$11:$G942, $G942)-1)</f>
        <v/>
      </c>
      <c r="X942" s="39" t="str">
        <f t="shared" ca="1" si="214"/>
        <v/>
      </c>
      <c r="Z942" s="29" t="str">
        <f>IF($R942="", "", DATE(YEAR(Calendar!$BA$5), MONTH($D942), DAY($D942)))</f>
        <v/>
      </c>
      <c r="AA942" s="36" t="str">
        <f t="shared" si="221"/>
        <v/>
      </c>
      <c r="AC942" s="39" t="str">
        <f>IF($Z942="", "", IF(COUNTIF($Z$11:$Z942, $Z942)&gt;5, "X", COUNTIF($Z$11:$Z942, $Z942)))</f>
        <v/>
      </c>
      <c r="AD942" s="39" t="str">
        <f t="shared" si="222"/>
        <v/>
      </c>
      <c r="AF942" s="29" t="str">
        <f t="shared" si="223"/>
        <v/>
      </c>
      <c r="AJ942" s="39" t="str">
        <f t="shared" si="224"/>
        <v/>
      </c>
    </row>
    <row r="943" spans="1:36" x14ac:dyDescent="0.25">
      <c r="A943" s="20"/>
      <c r="B943" s="251"/>
      <c r="C943" s="252"/>
      <c r="D943" s="253"/>
      <c r="E943" s="254"/>
      <c r="F943" s="20"/>
      <c r="G943" s="32" t="str">
        <f t="shared" ca="1" si="215"/>
        <v/>
      </c>
      <c r="H943" s="18" t="str">
        <f t="shared" si="216"/>
        <v/>
      </c>
      <c r="I943" s="20"/>
      <c r="J943" s="12">
        <v>940</v>
      </c>
      <c r="K943" s="15" t="str">
        <f t="shared" ca="1" si="210"/>
        <v/>
      </c>
      <c r="L943" s="90" t="str">
        <f t="shared" ca="1" si="211"/>
        <v/>
      </c>
      <c r="M943" s="43" t="str">
        <f t="shared" ca="1" si="212"/>
        <v/>
      </c>
      <c r="N943" s="18" t="str">
        <f t="shared" ca="1" si="213"/>
        <v/>
      </c>
      <c r="O943" s="20"/>
      <c r="Q943" s="39" t="str">
        <f t="shared" si="217"/>
        <v/>
      </c>
      <c r="R943" s="29" t="str">
        <f t="shared" si="218"/>
        <v/>
      </c>
      <c r="S943" s="36" t="str">
        <f t="shared" si="219"/>
        <v/>
      </c>
      <c r="T943" s="26" t="str">
        <f t="shared" si="220"/>
        <v/>
      </c>
      <c r="U943" s="39" t="str">
        <f ca="1">IF($G943="", "", COUNTIF($G$11:$G$1010, "&lt;"&amp;$G943)+1+COUNTIF($G$11:$G943, $G943)-1)</f>
        <v/>
      </c>
      <c r="X943" s="39" t="str">
        <f t="shared" ca="1" si="214"/>
        <v/>
      </c>
      <c r="Z943" s="29" t="str">
        <f>IF($R943="", "", DATE(YEAR(Calendar!$BA$5), MONTH($D943), DAY($D943)))</f>
        <v/>
      </c>
      <c r="AA943" s="36" t="str">
        <f t="shared" si="221"/>
        <v/>
      </c>
      <c r="AC943" s="39" t="str">
        <f>IF($Z943="", "", IF(COUNTIF($Z$11:$Z943, $Z943)&gt;5, "X", COUNTIF($Z$11:$Z943, $Z943)))</f>
        <v/>
      </c>
      <c r="AD943" s="39" t="str">
        <f t="shared" si="222"/>
        <v/>
      </c>
      <c r="AF943" s="29" t="str">
        <f t="shared" si="223"/>
        <v/>
      </c>
      <c r="AJ943" s="39" t="str">
        <f t="shared" si="224"/>
        <v/>
      </c>
    </row>
    <row r="944" spans="1:36" x14ac:dyDescent="0.25">
      <c r="A944" s="20"/>
      <c r="B944" s="251"/>
      <c r="C944" s="252"/>
      <c r="D944" s="253"/>
      <c r="E944" s="254"/>
      <c r="F944" s="20"/>
      <c r="G944" s="32" t="str">
        <f t="shared" ca="1" si="215"/>
        <v/>
      </c>
      <c r="H944" s="18" t="str">
        <f t="shared" si="216"/>
        <v/>
      </c>
      <c r="I944" s="20"/>
      <c r="J944" s="12">
        <v>941</v>
      </c>
      <c r="K944" s="15" t="str">
        <f t="shared" ca="1" si="210"/>
        <v/>
      </c>
      <c r="L944" s="90" t="str">
        <f t="shared" ca="1" si="211"/>
        <v/>
      </c>
      <c r="M944" s="43" t="str">
        <f t="shared" ca="1" si="212"/>
        <v/>
      </c>
      <c r="N944" s="18" t="str">
        <f t="shared" ca="1" si="213"/>
        <v/>
      </c>
      <c r="O944" s="20"/>
      <c r="Q944" s="39" t="str">
        <f t="shared" si="217"/>
        <v/>
      </c>
      <c r="R944" s="29" t="str">
        <f t="shared" si="218"/>
        <v/>
      </c>
      <c r="S944" s="36" t="str">
        <f t="shared" si="219"/>
        <v/>
      </c>
      <c r="T944" s="26" t="str">
        <f t="shared" si="220"/>
        <v/>
      </c>
      <c r="U944" s="39" t="str">
        <f ca="1">IF($G944="", "", COUNTIF($G$11:$G$1010, "&lt;"&amp;$G944)+1+COUNTIF($G$11:$G944, $G944)-1)</f>
        <v/>
      </c>
      <c r="X944" s="39" t="str">
        <f t="shared" ca="1" si="214"/>
        <v/>
      </c>
      <c r="Z944" s="29" t="str">
        <f>IF($R944="", "", DATE(YEAR(Calendar!$BA$5), MONTH($D944), DAY($D944)))</f>
        <v/>
      </c>
      <c r="AA944" s="36" t="str">
        <f t="shared" si="221"/>
        <v/>
      </c>
      <c r="AC944" s="39" t="str">
        <f>IF($Z944="", "", IF(COUNTIF($Z$11:$Z944, $Z944)&gt;5, "X", COUNTIF($Z$11:$Z944, $Z944)))</f>
        <v/>
      </c>
      <c r="AD944" s="39" t="str">
        <f t="shared" si="222"/>
        <v/>
      </c>
      <c r="AF944" s="29" t="str">
        <f t="shared" si="223"/>
        <v/>
      </c>
      <c r="AJ944" s="39" t="str">
        <f t="shared" si="224"/>
        <v/>
      </c>
    </row>
    <row r="945" spans="1:36" x14ac:dyDescent="0.25">
      <c r="A945" s="20"/>
      <c r="B945" s="251"/>
      <c r="C945" s="252"/>
      <c r="D945" s="253"/>
      <c r="E945" s="254"/>
      <c r="F945" s="20"/>
      <c r="G945" s="32" t="str">
        <f t="shared" ca="1" si="215"/>
        <v/>
      </c>
      <c r="H945" s="18" t="str">
        <f t="shared" si="216"/>
        <v/>
      </c>
      <c r="I945" s="20"/>
      <c r="J945" s="12">
        <v>942</v>
      </c>
      <c r="K945" s="15" t="str">
        <f t="shared" ca="1" si="210"/>
        <v/>
      </c>
      <c r="L945" s="90" t="str">
        <f t="shared" ca="1" si="211"/>
        <v/>
      </c>
      <c r="M945" s="43" t="str">
        <f t="shared" ca="1" si="212"/>
        <v/>
      </c>
      <c r="N945" s="18" t="str">
        <f t="shared" ca="1" si="213"/>
        <v/>
      </c>
      <c r="O945" s="20"/>
      <c r="Q945" s="39" t="str">
        <f t="shared" si="217"/>
        <v/>
      </c>
      <c r="R945" s="29" t="str">
        <f t="shared" si="218"/>
        <v/>
      </c>
      <c r="S945" s="36" t="str">
        <f t="shared" si="219"/>
        <v/>
      </c>
      <c r="T945" s="26" t="str">
        <f t="shared" si="220"/>
        <v/>
      </c>
      <c r="U945" s="39" t="str">
        <f ca="1">IF($G945="", "", COUNTIF($G$11:$G$1010, "&lt;"&amp;$G945)+1+COUNTIF($G$11:$G945, $G945)-1)</f>
        <v/>
      </c>
      <c r="X945" s="39" t="str">
        <f t="shared" ca="1" si="214"/>
        <v/>
      </c>
      <c r="Z945" s="29" t="str">
        <f>IF($R945="", "", DATE(YEAR(Calendar!$BA$5), MONTH($D945), DAY($D945)))</f>
        <v/>
      </c>
      <c r="AA945" s="36" t="str">
        <f t="shared" si="221"/>
        <v/>
      </c>
      <c r="AC945" s="39" t="str">
        <f>IF($Z945="", "", IF(COUNTIF($Z$11:$Z945, $Z945)&gt;5, "X", COUNTIF($Z$11:$Z945, $Z945)))</f>
        <v/>
      </c>
      <c r="AD945" s="39" t="str">
        <f t="shared" si="222"/>
        <v/>
      </c>
      <c r="AF945" s="29" t="str">
        <f t="shared" si="223"/>
        <v/>
      </c>
      <c r="AJ945" s="39" t="str">
        <f t="shared" si="224"/>
        <v/>
      </c>
    </row>
    <row r="946" spans="1:36" x14ac:dyDescent="0.25">
      <c r="A946" s="20"/>
      <c r="B946" s="251"/>
      <c r="C946" s="252"/>
      <c r="D946" s="253"/>
      <c r="E946" s="254"/>
      <c r="F946" s="20"/>
      <c r="G946" s="32" t="str">
        <f t="shared" ca="1" si="215"/>
        <v/>
      </c>
      <c r="H946" s="18" t="str">
        <f t="shared" si="216"/>
        <v/>
      </c>
      <c r="I946" s="20"/>
      <c r="J946" s="12">
        <v>943</v>
      </c>
      <c r="K946" s="15" t="str">
        <f t="shared" ca="1" si="210"/>
        <v/>
      </c>
      <c r="L946" s="90" t="str">
        <f t="shared" ca="1" si="211"/>
        <v/>
      </c>
      <c r="M946" s="43" t="str">
        <f t="shared" ca="1" si="212"/>
        <v/>
      </c>
      <c r="N946" s="18" t="str">
        <f t="shared" ca="1" si="213"/>
        <v/>
      </c>
      <c r="O946" s="20"/>
      <c r="Q946" s="39" t="str">
        <f t="shared" si="217"/>
        <v/>
      </c>
      <c r="R946" s="29" t="str">
        <f t="shared" si="218"/>
        <v/>
      </c>
      <c r="S946" s="36" t="str">
        <f t="shared" si="219"/>
        <v/>
      </c>
      <c r="T946" s="26" t="str">
        <f t="shared" si="220"/>
        <v/>
      </c>
      <c r="U946" s="39" t="str">
        <f ca="1">IF($G946="", "", COUNTIF($G$11:$G$1010, "&lt;"&amp;$G946)+1+COUNTIF($G$11:$G946, $G946)-1)</f>
        <v/>
      </c>
      <c r="X946" s="39" t="str">
        <f t="shared" ca="1" si="214"/>
        <v/>
      </c>
      <c r="Z946" s="29" t="str">
        <f>IF($R946="", "", DATE(YEAR(Calendar!$BA$5), MONTH($D946), DAY($D946)))</f>
        <v/>
      </c>
      <c r="AA946" s="36" t="str">
        <f t="shared" si="221"/>
        <v/>
      </c>
      <c r="AC946" s="39" t="str">
        <f>IF($Z946="", "", IF(COUNTIF($Z$11:$Z946, $Z946)&gt;5, "X", COUNTIF($Z$11:$Z946, $Z946)))</f>
        <v/>
      </c>
      <c r="AD946" s="39" t="str">
        <f t="shared" si="222"/>
        <v/>
      </c>
      <c r="AF946" s="29" t="str">
        <f t="shared" si="223"/>
        <v/>
      </c>
      <c r="AJ946" s="39" t="str">
        <f t="shared" si="224"/>
        <v/>
      </c>
    </row>
    <row r="947" spans="1:36" x14ac:dyDescent="0.25">
      <c r="A947" s="20"/>
      <c r="B947" s="251"/>
      <c r="C947" s="252"/>
      <c r="D947" s="253"/>
      <c r="E947" s="254"/>
      <c r="F947" s="20"/>
      <c r="G947" s="32" t="str">
        <f t="shared" ca="1" si="215"/>
        <v/>
      </c>
      <c r="H947" s="18" t="str">
        <f t="shared" si="216"/>
        <v/>
      </c>
      <c r="I947" s="20"/>
      <c r="J947" s="12">
        <v>944</v>
      </c>
      <c r="K947" s="15" t="str">
        <f t="shared" ca="1" si="210"/>
        <v/>
      </c>
      <c r="L947" s="90" t="str">
        <f t="shared" ca="1" si="211"/>
        <v/>
      </c>
      <c r="M947" s="43" t="str">
        <f t="shared" ca="1" si="212"/>
        <v/>
      </c>
      <c r="N947" s="18" t="str">
        <f t="shared" ca="1" si="213"/>
        <v/>
      </c>
      <c r="O947" s="20"/>
      <c r="Q947" s="39" t="str">
        <f t="shared" si="217"/>
        <v/>
      </c>
      <c r="R947" s="29" t="str">
        <f t="shared" si="218"/>
        <v/>
      </c>
      <c r="S947" s="36" t="str">
        <f t="shared" si="219"/>
        <v/>
      </c>
      <c r="T947" s="26" t="str">
        <f t="shared" si="220"/>
        <v/>
      </c>
      <c r="U947" s="39" t="str">
        <f ca="1">IF($G947="", "", COUNTIF($G$11:$G$1010, "&lt;"&amp;$G947)+1+COUNTIF($G$11:$G947, $G947)-1)</f>
        <v/>
      </c>
      <c r="X947" s="39" t="str">
        <f t="shared" ca="1" si="214"/>
        <v/>
      </c>
      <c r="Z947" s="29" t="str">
        <f>IF($R947="", "", DATE(YEAR(Calendar!$BA$5), MONTH($D947), DAY($D947)))</f>
        <v/>
      </c>
      <c r="AA947" s="36" t="str">
        <f t="shared" si="221"/>
        <v/>
      </c>
      <c r="AC947" s="39" t="str">
        <f>IF($Z947="", "", IF(COUNTIF($Z$11:$Z947, $Z947)&gt;5, "X", COUNTIF($Z$11:$Z947, $Z947)))</f>
        <v/>
      </c>
      <c r="AD947" s="39" t="str">
        <f t="shared" si="222"/>
        <v/>
      </c>
      <c r="AF947" s="29" t="str">
        <f t="shared" si="223"/>
        <v/>
      </c>
      <c r="AJ947" s="39" t="str">
        <f t="shared" si="224"/>
        <v/>
      </c>
    </row>
    <row r="948" spans="1:36" x14ac:dyDescent="0.25">
      <c r="A948" s="20"/>
      <c r="B948" s="251"/>
      <c r="C948" s="252"/>
      <c r="D948" s="253"/>
      <c r="E948" s="254"/>
      <c r="F948" s="20"/>
      <c r="G948" s="32" t="str">
        <f t="shared" ca="1" si="215"/>
        <v/>
      </c>
      <c r="H948" s="18" t="str">
        <f t="shared" si="216"/>
        <v/>
      </c>
      <c r="I948" s="20"/>
      <c r="J948" s="12">
        <v>945</v>
      </c>
      <c r="K948" s="15" t="str">
        <f t="shared" ca="1" si="210"/>
        <v/>
      </c>
      <c r="L948" s="90" t="str">
        <f t="shared" ca="1" si="211"/>
        <v/>
      </c>
      <c r="M948" s="43" t="str">
        <f t="shared" ca="1" si="212"/>
        <v/>
      </c>
      <c r="N948" s="18" t="str">
        <f t="shared" ca="1" si="213"/>
        <v/>
      </c>
      <c r="O948" s="20"/>
      <c r="Q948" s="39" t="str">
        <f t="shared" si="217"/>
        <v/>
      </c>
      <c r="R948" s="29" t="str">
        <f t="shared" si="218"/>
        <v/>
      </c>
      <c r="S948" s="36" t="str">
        <f t="shared" si="219"/>
        <v/>
      </c>
      <c r="T948" s="26" t="str">
        <f t="shared" si="220"/>
        <v/>
      </c>
      <c r="U948" s="39" t="str">
        <f ca="1">IF($G948="", "", COUNTIF($G$11:$G$1010, "&lt;"&amp;$G948)+1+COUNTIF($G$11:$G948, $G948)-1)</f>
        <v/>
      </c>
      <c r="X948" s="39" t="str">
        <f t="shared" ca="1" si="214"/>
        <v/>
      </c>
      <c r="Z948" s="29" t="str">
        <f>IF($R948="", "", DATE(YEAR(Calendar!$BA$5), MONTH($D948), DAY($D948)))</f>
        <v/>
      </c>
      <c r="AA948" s="36" t="str">
        <f t="shared" si="221"/>
        <v/>
      </c>
      <c r="AC948" s="39" t="str">
        <f>IF($Z948="", "", IF(COUNTIF($Z$11:$Z948, $Z948)&gt;5, "X", COUNTIF($Z$11:$Z948, $Z948)))</f>
        <v/>
      </c>
      <c r="AD948" s="39" t="str">
        <f t="shared" si="222"/>
        <v/>
      </c>
      <c r="AF948" s="29" t="str">
        <f t="shared" si="223"/>
        <v/>
      </c>
      <c r="AJ948" s="39" t="str">
        <f t="shared" si="224"/>
        <v/>
      </c>
    </row>
    <row r="949" spans="1:36" x14ac:dyDescent="0.25">
      <c r="A949" s="20"/>
      <c r="B949" s="251"/>
      <c r="C949" s="252"/>
      <c r="D949" s="253"/>
      <c r="E949" s="254"/>
      <c r="F949" s="20"/>
      <c r="G949" s="32" t="str">
        <f t="shared" ca="1" si="215"/>
        <v/>
      </c>
      <c r="H949" s="18" t="str">
        <f t="shared" si="216"/>
        <v/>
      </c>
      <c r="I949" s="20"/>
      <c r="J949" s="12">
        <v>946</v>
      </c>
      <c r="K949" s="15" t="str">
        <f t="shared" ca="1" si="210"/>
        <v/>
      </c>
      <c r="L949" s="90" t="str">
        <f t="shared" ca="1" si="211"/>
        <v/>
      </c>
      <c r="M949" s="43" t="str">
        <f t="shared" ca="1" si="212"/>
        <v/>
      </c>
      <c r="N949" s="18" t="str">
        <f t="shared" ca="1" si="213"/>
        <v/>
      </c>
      <c r="O949" s="20"/>
      <c r="Q949" s="39" t="str">
        <f t="shared" si="217"/>
        <v/>
      </c>
      <c r="R949" s="29" t="str">
        <f t="shared" si="218"/>
        <v/>
      </c>
      <c r="S949" s="36" t="str">
        <f t="shared" si="219"/>
        <v/>
      </c>
      <c r="T949" s="26" t="str">
        <f t="shared" si="220"/>
        <v/>
      </c>
      <c r="U949" s="39" t="str">
        <f ca="1">IF($G949="", "", COUNTIF($G$11:$G$1010, "&lt;"&amp;$G949)+1+COUNTIF($G$11:$G949, $G949)-1)</f>
        <v/>
      </c>
      <c r="X949" s="39" t="str">
        <f t="shared" ca="1" si="214"/>
        <v/>
      </c>
      <c r="Z949" s="29" t="str">
        <f>IF($R949="", "", DATE(YEAR(Calendar!$BA$5), MONTH($D949), DAY($D949)))</f>
        <v/>
      </c>
      <c r="AA949" s="36" t="str">
        <f t="shared" si="221"/>
        <v/>
      </c>
      <c r="AC949" s="39" t="str">
        <f>IF($Z949="", "", IF(COUNTIF($Z$11:$Z949, $Z949)&gt;5, "X", COUNTIF($Z$11:$Z949, $Z949)))</f>
        <v/>
      </c>
      <c r="AD949" s="39" t="str">
        <f t="shared" si="222"/>
        <v/>
      </c>
      <c r="AF949" s="29" t="str">
        <f t="shared" si="223"/>
        <v/>
      </c>
      <c r="AJ949" s="39" t="str">
        <f t="shared" si="224"/>
        <v/>
      </c>
    </row>
    <row r="950" spans="1:36" x14ac:dyDescent="0.25">
      <c r="A950" s="20"/>
      <c r="B950" s="251"/>
      <c r="C950" s="252"/>
      <c r="D950" s="253"/>
      <c r="E950" s="254"/>
      <c r="F950" s="20"/>
      <c r="G950" s="32" t="str">
        <f t="shared" ca="1" si="215"/>
        <v/>
      </c>
      <c r="H950" s="18" t="str">
        <f t="shared" si="216"/>
        <v/>
      </c>
      <c r="I950" s="20"/>
      <c r="J950" s="12">
        <v>947</v>
      </c>
      <c r="K950" s="15" t="str">
        <f t="shared" ca="1" si="210"/>
        <v/>
      </c>
      <c r="L950" s="90" t="str">
        <f t="shared" ca="1" si="211"/>
        <v/>
      </c>
      <c r="M950" s="43" t="str">
        <f t="shared" ca="1" si="212"/>
        <v/>
      </c>
      <c r="N950" s="18" t="str">
        <f t="shared" ca="1" si="213"/>
        <v/>
      </c>
      <c r="O950" s="20"/>
      <c r="Q950" s="39" t="str">
        <f t="shared" si="217"/>
        <v/>
      </c>
      <c r="R950" s="29" t="str">
        <f t="shared" si="218"/>
        <v/>
      </c>
      <c r="S950" s="36" t="str">
        <f t="shared" si="219"/>
        <v/>
      </c>
      <c r="T950" s="26" t="str">
        <f t="shared" si="220"/>
        <v/>
      </c>
      <c r="U950" s="39" t="str">
        <f ca="1">IF($G950="", "", COUNTIF($G$11:$G$1010, "&lt;"&amp;$G950)+1+COUNTIF($G$11:$G950, $G950)-1)</f>
        <v/>
      </c>
      <c r="X950" s="39" t="str">
        <f t="shared" ca="1" si="214"/>
        <v/>
      </c>
      <c r="Z950" s="29" t="str">
        <f>IF($R950="", "", DATE(YEAR(Calendar!$BA$5), MONTH($D950), DAY($D950)))</f>
        <v/>
      </c>
      <c r="AA950" s="36" t="str">
        <f t="shared" si="221"/>
        <v/>
      </c>
      <c r="AC950" s="39" t="str">
        <f>IF($Z950="", "", IF(COUNTIF($Z$11:$Z950, $Z950)&gt;5, "X", COUNTIF($Z$11:$Z950, $Z950)))</f>
        <v/>
      </c>
      <c r="AD950" s="39" t="str">
        <f t="shared" si="222"/>
        <v/>
      </c>
      <c r="AF950" s="29" t="str">
        <f t="shared" si="223"/>
        <v/>
      </c>
      <c r="AJ950" s="39" t="str">
        <f t="shared" si="224"/>
        <v/>
      </c>
    </row>
    <row r="951" spans="1:36" x14ac:dyDescent="0.25">
      <c r="A951" s="20"/>
      <c r="B951" s="251"/>
      <c r="C951" s="252"/>
      <c r="D951" s="253"/>
      <c r="E951" s="254"/>
      <c r="F951" s="20"/>
      <c r="G951" s="32" t="str">
        <f t="shared" ca="1" si="215"/>
        <v/>
      </c>
      <c r="H951" s="18" t="str">
        <f t="shared" si="216"/>
        <v/>
      </c>
      <c r="I951" s="20"/>
      <c r="J951" s="12">
        <v>948</v>
      </c>
      <c r="K951" s="15" t="str">
        <f t="shared" ca="1" si="210"/>
        <v/>
      </c>
      <c r="L951" s="90" t="str">
        <f t="shared" ca="1" si="211"/>
        <v/>
      </c>
      <c r="M951" s="43" t="str">
        <f t="shared" ca="1" si="212"/>
        <v/>
      </c>
      <c r="N951" s="18" t="str">
        <f t="shared" ca="1" si="213"/>
        <v/>
      </c>
      <c r="O951" s="20"/>
      <c r="Q951" s="39" t="str">
        <f t="shared" si="217"/>
        <v/>
      </c>
      <c r="R951" s="29" t="str">
        <f t="shared" si="218"/>
        <v/>
      </c>
      <c r="S951" s="36" t="str">
        <f t="shared" si="219"/>
        <v/>
      </c>
      <c r="T951" s="26" t="str">
        <f t="shared" si="220"/>
        <v/>
      </c>
      <c r="U951" s="39" t="str">
        <f ca="1">IF($G951="", "", COUNTIF($G$11:$G$1010, "&lt;"&amp;$G951)+1+COUNTIF($G$11:$G951, $G951)-1)</f>
        <v/>
      </c>
      <c r="X951" s="39" t="str">
        <f t="shared" ca="1" si="214"/>
        <v/>
      </c>
      <c r="Z951" s="29" t="str">
        <f>IF($R951="", "", DATE(YEAR(Calendar!$BA$5), MONTH($D951), DAY($D951)))</f>
        <v/>
      </c>
      <c r="AA951" s="36" t="str">
        <f t="shared" si="221"/>
        <v/>
      </c>
      <c r="AC951" s="39" t="str">
        <f>IF($Z951="", "", IF(COUNTIF($Z$11:$Z951, $Z951)&gt;5, "X", COUNTIF($Z$11:$Z951, $Z951)))</f>
        <v/>
      </c>
      <c r="AD951" s="39" t="str">
        <f t="shared" si="222"/>
        <v/>
      </c>
      <c r="AF951" s="29" t="str">
        <f t="shared" si="223"/>
        <v/>
      </c>
      <c r="AJ951" s="39" t="str">
        <f t="shared" si="224"/>
        <v/>
      </c>
    </row>
    <row r="952" spans="1:36" x14ac:dyDescent="0.25">
      <c r="A952" s="20"/>
      <c r="B952" s="251"/>
      <c r="C952" s="252"/>
      <c r="D952" s="253"/>
      <c r="E952" s="254"/>
      <c r="F952" s="20"/>
      <c r="G952" s="32" t="str">
        <f t="shared" ca="1" si="215"/>
        <v/>
      </c>
      <c r="H952" s="18" t="str">
        <f t="shared" si="216"/>
        <v/>
      </c>
      <c r="I952" s="20"/>
      <c r="J952" s="12">
        <v>949</v>
      </c>
      <c r="K952" s="15" t="str">
        <f t="shared" ca="1" si="210"/>
        <v/>
      </c>
      <c r="L952" s="90" t="str">
        <f t="shared" ca="1" si="211"/>
        <v/>
      </c>
      <c r="M952" s="43" t="str">
        <f t="shared" ca="1" si="212"/>
        <v/>
      </c>
      <c r="N952" s="18" t="str">
        <f t="shared" ca="1" si="213"/>
        <v/>
      </c>
      <c r="O952" s="20"/>
      <c r="Q952" s="39" t="str">
        <f t="shared" si="217"/>
        <v/>
      </c>
      <c r="R952" s="29" t="str">
        <f t="shared" si="218"/>
        <v/>
      </c>
      <c r="S952" s="36" t="str">
        <f t="shared" si="219"/>
        <v/>
      </c>
      <c r="T952" s="26" t="str">
        <f t="shared" si="220"/>
        <v/>
      </c>
      <c r="U952" s="39" t="str">
        <f ca="1">IF($G952="", "", COUNTIF($G$11:$G$1010, "&lt;"&amp;$G952)+1+COUNTIF($G$11:$G952, $G952)-1)</f>
        <v/>
      </c>
      <c r="X952" s="39" t="str">
        <f t="shared" ca="1" si="214"/>
        <v/>
      </c>
      <c r="Z952" s="29" t="str">
        <f>IF($R952="", "", DATE(YEAR(Calendar!$BA$5), MONTH($D952), DAY($D952)))</f>
        <v/>
      </c>
      <c r="AA952" s="36" t="str">
        <f t="shared" si="221"/>
        <v/>
      </c>
      <c r="AC952" s="39" t="str">
        <f>IF($Z952="", "", IF(COUNTIF($Z$11:$Z952, $Z952)&gt;5, "X", COUNTIF($Z$11:$Z952, $Z952)))</f>
        <v/>
      </c>
      <c r="AD952" s="39" t="str">
        <f t="shared" si="222"/>
        <v/>
      </c>
      <c r="AF952" s="29" t="str">
        <f t="shared" si="223"/>
        <v/>
      </c>
      <c r="AJ952" s="39" t="str">
        <f t="shared" si="224"/>
        <v/>
      </c>
    </row>
    <row r="953" spans="1:36" x14ac:dyDescent="0.25">
      <c r="A953" s="20"/>
      <c r="B953" s="251"/>
      <c r="C953" s="252"/>
      <c r="D953" s="253"/>
      <c r="E953" s="254"/>
      <c r="F953" s="20"/>
      <c r="G953" s="32" t="str">
        <f t="shared" ca="1" si="215"/>
        <v/>
      </c>
      <c r="H953" s="18" t="str">
        <f t="shared" si="216"/>
        <v/>
      </c>
      <c r="I953" s="20"/>
      <c r="J953" s="12">
        <v>950</v>
      </c>
      <c r="K953" s="15" t="str">
        <f t="shared" ca="1" si="210"/>
        <v/>
      </c>
      <c r="L953" s="90" t="str">
        <f t="shared" ca="1" si="211"/>
        <v/>
      </c>
      <c r="M953" s="43" t="str">
        <f t="shared" ca="1" si="212"/>
        <v/>
      </c>
      <c r="N953" s="18" t="str">
        <f t="shared" ca="1" si="213"/>
        <v/>
      </c>
      <c r="O953" s="20"/>
      <c r="Q953" s="39" t="str">
        <f t="shared" si="217"/>
        <v/>
      </c>
      <c r="R953" s="29" t="str">
        <f t="shared" si="218"/>
        <v/>
      </c>
      <c r="S953" s="36" t="str">
        <f t="shared" si="219"/>
        <v/>
      </c>
      <c r="T953" s="26" t="str">
        <f t="shared" si="220"/>
        <v/>
      </c>
      <c r="U953" s="39" t="str">
        <f ca="1">IF($G953="", "", COUNTIF($G$11:$G$1010, "&lt;"&amp;$G953)+1+COUNTIF($G$11:$G953, $G953)-1)</f>
        <v/>
      </c>
      <c r="X953" s="39" t="str">
        <f t="shared" ca="1" si="214"/>
        <v/>
      </c>
      <c r="Z953" s="29" t="str">
        <f>IF($R953="", "", DATE(YEAR(Calendar!$BA$5), MONTH($D953), DAY($D953)))</f>
        <v/>
      </c>
      <c r="AA953" s="36" t="str">
        <f t="shared" si="221"/>
        <v/>
      </c>
      <c r="AC953" s="39" t="str">
        <f>IF($Z953="", "", IF(COUNTIF($Z$11:$Z953, $Z953)&gt;5, "X", COUNTIF($Z$11:$Z953, $Z953)))</f>
        <v/>
      </c>
      <c r="AD953" s="39" t="str">
        <f t="shared" si="222"/>
        <v/>
      </c>
      <c r="AF953" s="29" t="str">
        <f t="shared" si="223"/>
        <v/>
      </c>
      <c r="AJ953" s="39" t="str">
        <f t="shared" si="224"/>
        <v/>
      </c>
    </row>
    <row r="954" spans="1:36" x14ac:dyDescent="0.25">
      <c r="A954" s="20"/>
      <c r="B954" s="251"/>
      <c r="C954" s="252"/>
      <c r="D954" s="253"/>
      <c r="E954" s="254"/>
      <c r="F954" s="20"/>
      <c r="G954" s="32" t="str">
        <f t="shared" ca="1" si="215"/>
        <v/>
      </c>
      <c r="H954" s="18" t="str">
        <f t="shared" si="216"/>
        <v/>
      </c>
      <c r="I954" s="20"/>
      <c r="J954" s="12">
        <v>951</v>
      </c>
      <c r="K954" s="15" t="str">
        <f t="shared" ca="1" si="210"/>
        <v/>
      </c>
      <c r="L954" s="90" t="str">
        <f t="shared" ca="1" si="211"/>
        <v/>
      </c>
      <c r="M954" s="43" t="str">
        <f t="shared" ca="1" si="212"/>
        <v/>
      </c>
      <c r="N954" s="18" t="str">
        <f t="shared" ca="1" si="213"/>
        <v/>
      </c>
      <c r="O954" s="20"/>
      <c r="Q954" s="39" t="str">
        <f t="shared" si="217"/>
        <v/>
      </c>
      <c r="R954" s="29" t="str">
        <f t="shared" si="218"/>
        <v/>
      </c>
      <c r="S954" s="36" t="str">
        <f t="shared" si="219"/>
        <v/>
      </c>
      <c r="T954" s="26" t="str">
        <f t="shared" si="220"/>
        <v/>
      </c>
      <c r="U954" s="39" t="str">
        <f ca="1">IF($G954="", "", COUNTIF($G$11:$G$1010, "&lt;"&amp;$G954)+1+COUNTIF($G$11:$G954, $G954)-1)</f>
        <v/>
      </c>
      <c r="X954" s="39" t="str">
        <f t="shared" ca="1" si="214"/>
        <v/>
      </c>
      <c r="Z954" s="29" t="str">
        <f>IF($R954="", "", DATE(YEAR(Calendar!$BA$5), MONTH($D954), DAY($D954)))</f>
        <v/>
      </c>
      <c r="AA954" s="36" t="str">
        <f t="shared" si="221"/>
        <v/>
      </c>
      <c r="AC954" s="39" t="str">
        <f>IF($Z954="", "", IF(COUNTIF($Z$11:$Z954, $Z954)&gt;5, "X", COUNTIF($Z$11:$Z954, $Z954)))</f>
        <v/>
      </c>
      <c r="AD954" s="39" t="str">
        <f t="shared" si="222"/>
        <v/>
      </c>
      <c r="AF954" s="29" t="str">
        <f t="shared" si="223"/>
        <v/>
      </c>
      <c r="AJ954" s="39" t="str">
        <f t="shared" si="224"/>
        <v/>
      </c>
    </row>
    <row r="955" spans="1:36" x14ac:dyDescent="0.25">
      <c r="A955" s="20"/>
      <c r="B955" s="251"/>
      <c r="C955" s="252"/>
      <c r="D955" s="253"/>
      <c r="E955" s="254"/>
      <c r="F955" s="20"/>
      <c r="G955" s="32" t="str">
        <f t="shared" ca="1" si="215"/>
        <v/>
      </c>
      <c r="H955" s="18" t="str">
        <f t="shared" si="216"/>
        <v/>
      </c>
      <c r="I955" s="20"/>
      <c r="J955" s="12">
        <v>952</v>
      </c>
      <c r="K955" s="15" t="str">
        <f t="shared" ca="1" si="210"/>
        <v/>
      </c>
      <c r="L955" s="90" t="str">
        <f t="shared" ca="1" si="211"/>
        <v/>
      </c>
      <c r="M955" s="43" t="str">
        <f t="shared" ca="1" si="212"/>
        <v/>
      </c>
      <c r="N955" s="18" t="str">
        <f t="shared" ca="1" si="213"/>
        <v/>
      </c>
      <c r="O955" s="20"/>
      <c r="Q955" s="39" t="str">
        <f t="shared" si="217"/>
        <v/>
      </c>
      <c r="R955" s="29" t="str">
        <f t="shared" si="218"/>
        <v/>
      </c>
      <c r="S955" s="36" t="str">
        <f t="shared" si="219"/>
        <v/>
      </c>
      <c r="T955" s="26" t="str">
        <f t="shared" si="220"/>
        <v/>
      </c>
      <c r="U955" s="39" t="str">
        <f ca="1">IF($G955="", "", COUNTIF($G$11:$G$1010, "&lt;"&amp;$G955)+1+COUNTIF($G$11:$G955, $G955)-1)</f>
        <v/>
      </c>
      <c r="X955" s="39" t="str">
        <f t="shared" ca="1" si="214"/>
        <v/>
      </c>
      <c r="Z955" s="29" t="str">
        <f>IF($R955="", "", DATE(YEAR(Calendar!$BA$5), MONTH($D955), DAY($D955)))</f>
        <v/>
      </c>
      <c r="AA955" s="36" t="str">
        <f t="shared" si="221"/>
        <v/>
      </c>
      <c r="AC955" s="39" t="str">
        <f>IF($Z955="", "", IF(COUNTIF($Z$11:$Z955, $Z955)&gt;5, "X", COUNTIF($Z$11:$Z955, $Z955)))</f>
        <v/>
      </c>
      <c r="AD955" s="39" t="str">
        <f t="shared" si="222"/>
        <v/>
      </c>
      <c r="AF955" s="29" t="str">
        <f t="shared" si="223"/>
        <v/>
      </c>
      <c r="AJ955" s="39" t="str">
        <f t="shared" si="224"/>
        <v/>
      </c>
    </row>
    <row r="956" spans="1:36" x14ac:dyDescent="0.25">
      <c r="A956" s="20"/>
      <c r="B956" s="251"/>
      <c r="C956" s="252"/>
      <c r="D956" s="253"/>
      <c r="E956" s="254"/>
      <c r="F956" s="20"/>
      <c r="G956" s="32" t="str">
        <f t="shared" ca="1" si="215"/>
        <v/>
      </c>
      <c r="H956" s="18" t="str">
        <f t="shared" si="216"/>
        <v/>
      </c>
      <c r="I956" s="20"/>
      <c r="J956" s="12">
        <v>953</v>
      </c>
      <c r="K956" s="15" t="str">
        <f t="shared" ca="1" si="210"/>
        <v/>
      </c>
      <c r="L956" s="90" t="str">
        <f t="shared" ca="1" si="211"/>
        <v/>
      </c>
      <c r="M956" s="43" t="str">
        <f t="shared" ca="1" si="212"/>
        <v/>
      </c>
      <c r="N956" s="18" t="str">
        <f t="shared" ca="1" si="213"/>
        <v/>
      </c>
      <c r="O956" s="20"/>
      <c r="Q956" s="39" t="str">
        <f t="shared" si="217"/>
        <v/>
      </c>
      <c r="R956" s="29" t="str">
        <f t="shared" si="218"/>
        <v/>
      </c>
      <c r="S956" s="36" t="str">
        <f t="shared" si="219"/>
        <v/>
      </c>
      <c r="T956" s="26" t="str">
        <f t="shared" si="220"/>
        <v/>
      </c>
      <c r="U956" s="39" t="str">
        <f ca="1">IF($G956="", "", COUNTIF($G$11:$G$1010, "&lt;"&amp;$G956)+1+COUNTIF($G$11:$G956, $G956)-1)</f>
        <v/>
      </c>
      <c r="X956" s="39" t="str">
        <f t="shared" ca="1" si="214"/>
        <v/>
      </c>
      <c r="Z956" s="29" t="str">
        <f>IF($R956="", "", DATE(YEAR(Calendar!$BA$5), MONTH($D956), DAY($D956)))</f>
        <v/>
      </c>
      <c r="AA956" s="36" t="str">
        <f t="shared" si="221"/>
        <v/>
      </c>
      <c r="AC956" s="39" t="str">
        <f>IF($Z956="", "", IF(COUNTIF($Z$11:$Z956, $Z956)&gt;5, "X", COUNTIF($Z$11:$Z956, $Z956)))</f>
        <v/>
      </c>
      <c r="AD956" s="39" t="str">
        <f t="shared" si="222"/>
        <v/>
      </c>
      <c r="AF956" s="29" t="str">
        <f t="shared" si="223"/>
        <v/>
      </c>
      <c r="AJ956" s="39" t="str">
        <f t="shared" si="224"/>
        <v/>
      </c>
    </row>
    <row r="957" spans="1:36" x14ac:dyDescent="0.25">
      <c r="A957" s="20"/>
      <c r="B957" s="251"/>
      <c r="C957" s="252"/>
      <c r="D957" s="253"/>
      <c r="E957" s="254"/>
      <c r="F957" s="20"/>
      <c r="G957" s="32" t="str">
        <f t="shared" ca="1" si="215"/>
        <v/>
      </c>
      <c r="H957" s="18" t="str">
        <f t="shared" si="216"/>
        <v/>
      </c>
      <c r="I957" s="20"/>
      <c r="J957" s="12">
        <v>954</v>
      </c>
      <c r="K957" s="15" t="str">
        <f t="shared" ca="1" si="210"/>
        <v/>
      </c>
      <c r="L957" s="90" t="str">
        <f t="shared" ca="1" si="211"/>
        <v/>
      </c>
      <c r="M957" s="43" t="str">
        <f t="shared" ca="1" si="212"/>
        <v/>
      </c>
      <c r="N957" s="18" t="str">
        <f t="shared" ca="1" si="213"/>
        <v/>
      </c>
      <c r="O957" s="20"/>
      <c r="Q957" s="39" t="str">
        <f t="shared" si="217"/>
        <v/>
      </c>
      <c r="R957" s="29" t="str">
        <f t="shared" si="218"/>
        <v/>
      </c>
      <c r="S957" s="36" t="str">
        <f t="shared" si="219"/>
        <v/>
      </c>
      <c r="T957" s="26" t="str">
        <f t="shared" si="220"/>
        <v/>
      </c>
      <c r="U957" s="39" t="str">
        <f ca="1">IF($G957="", "", COUNTIF($G$11:$G$1010, "&lt;"&amp;$G957)+1+COUNTIF($G$11:$G957, $G957)-1)</f>
        <v/>
      </c>
      <c r="X957" s="39" t="str">
        <f t="shared" ca="1" si="214"/>
        <v/>
      </c>
      <c r="Z957" s="29" t="str">
        <f>IF($R957="", "", DATE(YEAR(Calendar!$BA$5), MONTH($D957), DAY($D957)))</f>
        <v/>
      </c>
      <c r="AA957" s="36" t="str">
        <f t="shared" si="221"/>
        <v/>
      </c>
      <c r="AC957" s="39" t="str">
        <f>IF($Z957="", "", IF(COUNTIF($Z$11:$Z957, $Z957)&gt;5, "X", COUNTIF($Z$11:$Z957, $Z957)))</f>
        <v/>
      </c>
      <c r="AD957" s="39" t="str">
        <f t="shared" si="222"/>
        <v/>
      </c>
      <c r="AF957" s="29" t="str">
        <f t="shared" si="223"/>
        <v/>
      </c>
      <c r="AJ957" s="39" t="str">
        <f t="shared" si="224"/>
        <v/>
      </c>
    </row>
    <row r="958" spans="1:36" x14ac:dyDescent="0.25">
      <c r="A958" s="20"/>
      <c r="B958" s="251"/>
      <c r="C958" s="252"/>
      <c r="D958" s="253"/>
      <c r="E958" s="254"/>
      <c r="F958" s="20"/>
      <c r="G958" s="32" t="str">
        <f t="shared" ca="1" si="215"/>
        <v/>
      </c>
      <c r="H958" s="18" t="str">
        <f t="shared" si="216"/>
        <v/>
      </c>
      <c r="I958" s="20"/>
      <c r="J958" s="12">
        <v>955</v>
      </c>
      <c r="K958" s="15" t="str">
        <f t="shared" ca="1" si="210"/>
        <v/>
      </c>
      <c r="L958" s="90" t="str">
        <f t="shared" ca="1" si="211"/>
        <v/>
      </c>
      <c r="M958" s="43" t="str">
        <f t="shared" ca="1" si="212"/>
        <v/>
      </c>
      <c r="N958" s="18" t="str">
        <f t="shared" ca="1" si="213"/>
        <v/>
      </c>
      <c r="O958" s="20"/>
      <c r="Q958" s="39" t="str">
        <f t="shared" si="217"/>
        <v/>
      </c>
      <c r="R958" s="29" t="str">
        <f t="shared" si="218"/>
        <v/>
      </c>
      <c r="S958" s="36" t="str">
        <f t="shared" si="219"/>
        <v/>
      </c>
      <c r="T958" s="26" t="str">
        <f t="shared" si="220"/>
        <v/>
      </c>
      <c r="U958" s="39" t="str">
        <f ca="1">IF($G958="", "", COUNTIF($G$11:$G$1010, "&lt;"&amp;$G958)+1+COUNTIF($G$11:$G958, $G958)-1)</f>
        <v/>
      </c>
      <c r="X958" s="39" t="str">
        <f t="shared" ca="1" si="214"/>
        <v/>
      </c>
      <c r="Z958" s="29" t="str">
        <f>IF($R958="", "", DATE(YEAR(Calendar!$BA$5), MONTH($D958), DAY($D958)))</f>
        <v/>
      </c>
      <c r="AA958" s="36" t="str">
        <f t="shared" si="221"/>
        <v/>
      </c>
      <c r="AC958" s="39" t="str">
        <f>IF($Z958="", "", IF(COUNTIF($Z$11:$Z958, $Z958)&gt;5, "X", COUNTIF($Z$11:$Z958, $Z958)))</f>
        <v/>
      </c>
      <c r="AD958" s="39" t="str">
        <f t="shared" si="222"/>
        <v/>
      </c>
      <c r="AF958" s="29" t="str">
        <f t="shared" si="223"/>
        <v/>
      </c>
      <c r="AJ958" s="39" t="str">
        <f t="shared" si="224"/>
        <v/>
      </c>
    </row>
    <row r="959" spans="1:36" x14ac:dyDescent="0.25">
      <c r="A959" s="20"/>
      <c r="B959" s="251"/>
      <c r="C959" s="252"/>
      <c r="D959" s="253"/>
      <c r="E959" s="254"/>
      <c r="F959" s="20"/>
      <c r="G959" s="32" t="str">
        <f t="shared" ca="1" si="215"/>
        <v/>
      </c>
      <c r="H959" s="18" t="str">
        <f t="shared" si="216"/>
        <v/>
      </c>
      <c r="I959" s="20"/>
      <c r="J959" s="12">
        <v>956</v>
      </c>
      <c r="K959" s="15" t="str">
        <f t="shared" ca="1" si="210"/>
        <v/>
      </c>
      <c r="L959" s="90" t="str">
        <f t="shared" ca="1" si="211"/>
        <v/>
      </c>
      <c r="M959" s="43" t="str">
        <f t="shared" ca="1" si="212"/>
        <v/>
      </c>
      <c r="N959" s="18" t="str">
        <f t="shared" ca="1" si="213"/>
        <v/>
      </c>
      <c r="O959" s="20"/>
      <c r="Q959" s="39" t="str">
        <f t="shared" si="217"/>
        <v/>
      </c>
      <c r="R959" s="29" t="str">
        <f t="shared" si="218"/>
        <v/>
      </c>
      <c r="S959" s="36" t="str">
        <f t="shared" si="219"/>
        <v/>
      </c>
      <c r="T959" s="26" t="str">
        <f t="shared" si="220"/>
        <v/>
      </c>
      <c r="U959" s="39" t="str">
        <f ca="1">IF($G959="", "", COUNTIF($G$11:$G$1010, "&lt;"&amp;$G959)+1+COUNTIF($G$11:$G959, $G959)-1)</f>
        <v/>
      </c>
      <c r="X959" s="39" t="str">
        <f t="shared" ca="1" si="214"/>
        <v/>
      </c>
      <c r="Z959" s="29" t="str">
        <f>IF($R959="", "", DATE(YEAR(Calendar!$BA$5), MONTH($D959), DAY($D959)))</f>
        <v/>
      </c>
      <c r="AA959" s="36" t="str">
        <f t="shared" si="221"/>
        <v/>
      </c>
      <c r="AC959" s="39" t="str">
        <f>IF($Z959="", "", IF(COUNTIF($Z$11:$Z959, $Z959)&gt;5, "X", COUNTIF($Z$11:$Z959, $Z959)))</f>
        <v/>
      </c>
      <c r="AD959" s="39" t="str">
        <f t="shared" si="222"/>
        <v/>
      </c>
      <c r="AF959" s="29" t="str">
        <f t="shared" si="223"/>
        <v/>
      </c>
      <c r="AJ959" s="39" t="str">
        <f t="shared" si="224"/>
        <v/>
      </c>
    </row>
    <row r="960" spans="1:36" x14ac:dyDescent="0.25">
      <c r="A960" s="20"/>
      <c r="B960" s="251"/>
      <c r="C960" s="252"/>
      <c r="D960" s="253"/>
      <c r="E960" s="254"/>
      <c r="F960" s="20"/>
      <c r="G960" s="32" t="str">
        <f t="shared" ca="1" si="215"/>
        <v/>
      </c>
      <c r="H960" s="18" t="str">
        <f t="shared" si="216"/>
        <v/>
      </c>
      <c r="I960" s="20"/>
      <c r="J960" s="12">
        <v>957</v>
      </c>
      <c r="K960" s="15" t="str">
        <f t="shared" ca="1" si="210"/>
        <v/>
      </c>
      <c r="L960" s="90" t="str">
        <f t="shared" ca="1" si="211"/>
        <v/>
      </c>
      <c r="M960" s="43" t="str">
        <f t="shared" ca="1" si="212"/>
        <v/>
      </c>
      <c r="N960" s="18" t="str">
        <f t="shared" ca="1" si="213"/>
        <v/>
      </c>
      <c r="O960" s="20"/>
      <c r="Q960" s="39" t="str">
        <f t="shared" si="217"/>
        <v/>
      </c>
      <c r="R960" s="29" t="str">
        <f t="shared" si="218"/>
        <v/>
      </c>
      <c r="S960" s="36" t="str">
        <f t="shared" si="219"/>
        <v/>
      </c>
      <c r="T960" s="26" t="str">
        <f t="shared" si="220"/>
        <v/>
      </c>
      <c r="U960" s="39" t="str">
        <f ca="1">IF($G960="", "", COUNTIF($G$11:$G$1010, "&lt;"&amp;$G960)+1+COUNTIF($G$11:$G960, $G960)-1)</f>
        <v/>
      </c>
      <c r="X960" s="39" t="str">
        <f t="shared" ca="1" si="214"/>
        <v/>
      </c>
      <c r="Z960" s="29" t="str">
        <f>IF($R960="", "", DATE(YEAR(Calendar!$BA$5), MONTH($D960), DAY($D960)))</f>
        <v/>
      </c>
      <c r="AA960" s="36" t="str">
        <f t="shared" si="221"/>
        <v/>
      </c>
      <c r="AC960" s="39" t="str">
        <f>IF($Z960="", "", IF(COUNTIF($Z$11:$Z960, $Z960)&gt;5, "X", COUNTIF($Z$11:$Z960, $Z960)))</f>
        <v/>
      </c>
      <c r="AD960" s="39" t="str">
        <f t="shared" si="222"/>
        <v/>
      </c>
      <c r="AF960" s="29" t="str">
        <f t="shared" si="223"/>
        <v/>
      </c>
      <c r="AJ960" s="39" t="str">
        <f t="shared" si="224"/>
        <v/>
      </c>
    </row>
    <row r="961" spans="1:36" x14ac:dyDescent="0.25">
      <c r="A961" s="20"/>
      <c r="B961" s="251"/>
      <c r="C961" s="252"/>
      <c r="D961" s="253"/>
      <c r="E961" s="254"/>
      <c r="F961" s="20"/>
      <c r="G961" s="32" t="str">
        <f t="shared" ca="1" si="215"/>
        <v/>
      </c>
      <c r="H961" s="18" t="str">
        <f t="shared" si="216"/>
        <v/>
      </c>
      <c r="I961" s="20"/>
      <c r="J961" s="12">
        <v>958</v>
      </c>
      <c r="K961" s="15" t="str">
        <f t="shared" ca="1" si="210"/>
        <v/>
      </c>
      <c r="L961" s="90" t="str">
        <f t="shared" ca="1" si="211"/>
        <v/>
      </c>
      <c r="M961" s="43" t="str">
        <f t="shared" ca="1" si="212"/>
        <v/>
      </c>
      <c r="N961" s="18" t="str">
        <f t="shared" ca="1" si="213"/>
        <v/>
      </c>
      <c r="O961" s="20"/>
      <c r="Q961" s="39" t="str">
        <f t="shared" si="217"/>
        <v/>
      </c>
      <c r="R961" s="29" t="str">
        <f t="shared" si="218"/>
        <v/>
      </c>
      <c r="S961" s="36" t="str">
        <f t="shared" si="219"/>
        <v/>
      </c>
      <c r="T961" s="26" t="str">
        <f t="shared" si="220"/>
        <v/>
      </c>
      <c r="U961" s="39" t="str">
        <f ca="1">IF($G961="", "", COUNTIF($G$11:$G$1010, "&lt;"&amp;$G961)+1+COUNTIF($G$11:$G961, $G961)-1)</f>
        <v/>
      </c>
      <c r="X961" s="39" t="str">
        <f t="shared" ca="1" si="214"/>
        <v/>
      </c>
      <c r="Z961" s="29" t="str">
        <f>IF($R961="", "", DATE(YEAR(Calendar!$BA$5), MONTH($D961), DAY($D961)))</f>
        <v/>
      </c>
      <c r="AA961" s="36" t="str">
        <f t="shared" si="221"/>
        <v/>
      </c>
      <c r="AC961" s="39" t="str">
        <f>IF($Z961="", "", IF(COUNTIF($Z$11:$Z961, $Z961)&gt;5, "X", COUNTIF($Z$11:$Z961, $Z961)))</f>
        <v/>
      </c>
      <c r="AD961" s="39" t="str">
        <f t="shared" si="222"/>
        <v/>
      </c>
      <c r="AF961" s="29" t="str">
        <f t="shared" si="223"/>
        <v/>
      </c>
      <c r="AJ961" s="39" t="str">
        <f t="shared" si="224"/>
        <v/>
      </c>
    </row>
    <row r="962" spans="1:36" x14ac:dyDescent="0.25">
      <c r="A962" s="20"/>
      <c r="B962" s="251"/>
      <c r="C962" s="252"/>
      <c r="D962" s="253"/>
      <c r="E962" s="254"/>
      <c r="F962" s="20"/>
      <c r="G962" s="32" t="str">
        <f t="shared" ca="1" si="215"/>
        <v/>
      </c>
      <c r="H962" s="18" t="str">
        <f t="shared" si="216"/>
        <v/>
      </c>
      <c r="I962" s="20"/>
      <c r="J962" s="12">
        <v>959</v>
      </c>
      <c r="K962" s="15" t="str">
        <f t="shared" ca="1" si="210"/>
        <v/>
      </c>
      <c r="L962" s="90" t="str">
        <f t="shared" ca="1" si="211"/>
        <v/>
      </c>
      <c r="M962" s="43" t="str">
        <f t="shared" ca="1" si="212"/>
        <v/>
      </c>
      <c r="N962" s="18" t="str">
        <f t="shared" ca="1" si="213"/>
        <v/>
      </c>
      <c r="O962" s="20"/>
      <c r="Q962" s="39" t="str">
        <f t="shared" si="217"/>
        <v/>
      </c>
      <c r="R962" s="29" t="str">
        <f t="shared" si="218"/>
        <v/>
      </c>
      <c r="S962" s="36" t="str">
        <f t="shared" si="219"/>
        <v/>
      </c>
      <c r="T962" s="26" t="str">
        <f t="shared" si="220"/>
        <v/>
      </c>
      <c r="U962" s="39" t="str">
        <f ca="1">IF($G962="", "", COUNTIF($G$11:$G$1010, "&lt;"&amp;$G962)+1+COUNTIF($G$11:$G962, $G962)-1)</f>
        <v/>
      </c>
      <c r="X962" s="39" t="str">
        <f t="shared" ca="1" si="214"/>
        <v/>
      </c>
      <c r="Z962" s="29" t="str">
        <f>IF($R962="", "", DATE(YEAR(Calendar!$BA$5), MONTH($D962), DAY($D962)))</f>
        <v/>
      </c>
      <c r="AA962" s="36" t="str">
        <f t="shared" si="221"/>
        <v/>
      </c>
      <c r="AC962" s="39" t="str">
        <f>IF($Z962="", "", IF(COUNTIF($Z$11:$Z962, $Z962)&gt;5, "X", COUNTIF($Z$11:$Z962, $Z962)))</f>
        <v/>
      </c>
      <c r="AD962" s="39" t="str">
        <f t="shared" si="222"/>
        <v/>
      </c>
      <c r="AF962" s="29" t="str">
        <f t="shared" si="223"/>
        <v/>
      </c>
      <c r="AJ962" s="39" t="str">
        <f t="shared" si="224"/>
        <v/>
      </c>
    </row>
    <row r="963" spans="1:36" x14ac:dyDescent="0.25">
      <c r="A963" s="20"/>
      <c r="B963" s="251"/>
      <c r="C963" s="252"/>
      <c r="D963" s="253"/>
      <c r="E963" s="254"/>
      <c r="F963" s="20"/>
      <c r="G963" s="32" t="str">
        <f t="shared" ca="1" si="215"/>
        <v/>
      </c>
      <c r="H963" s="18" t="str">
        <f t="shared" si="216"/>
        <v/>
      </c>
      <c r="I963" s="20"/>
      <c r="J963" s="12">
        <v>960</v>
      </c>
      <c r="K963" s="15" t="str">
        <f t="shared" ca="1" si="210"/>
        <v/>
      </c>
      <c r="L963" s="90" t="str">
        <f t="shared" ca="1" si="211"/>
        <v/>
      </c>
      <c r="M963" s="43" t="str">
        <f t="shared" ca="1" si="212"/>
        <v/>
      </c>
      <c r="N963" s="18" t="str">
        <f t="shared" ca="1" si="213"/>
        <v/>
      </c>
      <c r="O963" s="20"/>
      <c r="Q963" s="39" t="str">
        <f t="shared" si="217"/>
        <v/>
      </c>
      <c r="R963" s="29" t="str">
        <f t="shared" si="218"/>
        <v/>
      </c>
      <c r="S963" s="36" t="str">
        <f t="shared" si="219"/>
        <v/>
      </c>
      <c r="T963" s="26" t="str">
        <f t="shared" si="220"/>
        <v/>
      </c>
      <c r="U963" s="39" t="str">
        <f ca="1">IF($G963="", "", COUNTIF($G$11:$G$1010, "&lt;"&amp;$G963)+1+COUNTIF($G$11:$G963, $G963)-1)</f>
        <v/>
      </c>
      <c r="X963" s="39" t="str">
        <f t="shared" ca="1" si="214"/>
        <v/>
      </c>
      <c r="Z963" s="29" t="str">
        <f>IF($R963="", "", DATE(YEAR(Calendar!$BA$5), MONTH($D963), DAY($D963)))</f>
        <v/>
      </c>
      <c r="AA963" s="36" t="str">
        <f t="shared" si="221"/>
        <v/>
      </c>
      <c r="AC963" s="39" t="str">
        <f>IF($Z963="", "", IF(COUNTIF($Z$11:$Z963, $Z963)&gt;5, "X", COUNTIF($Z$11:$Z963, $Z963)))</f>
        <v/>
      </c>
      <c r="AD963" s="39" t="str">
        <f t="shared" si="222"/>
        <v/>
      </c>
      <c r="AF963" s="29" t="str">
        <f t="shared" si="223"/>
        <v/>
      </c>
      <c r="AJ963" s="39" t="str">
        <f t="shared" si="224"/>
        <v/>
      </c>
    </row>
    <row r="964" spans="1:36" x14ac:dyDescent="0.25">
      <c r="A964" s="20"/>
      <c r="B964" s="251"/>
      <c r="C964" s="252"/>
      <c r="D964" s="253"/>
      <c r="E964" s="254"/>
      <c r="F964" s="20"/>
      <c r="G964" s="32" t="str">
        <f t="shared" ca="1" si="215"/>
        <v/>
      </c>
      <c r="H964" s="18" t="str">
        <f t="shared" si="216"/>
        <v/>
      </c>
      <c r="I964" s="20"/>
      <c r="J964" s="12">
        <v>961</v>
      </c>
      <c r="K964" s="15" t="str">
        <f t="shared" ca="1" si="210"/>
        <v/>
      </c>
      <c r="L964" s="90" t="str">
        <f t="shared" ca="1" si="211"/>
        <v/>
      </c>
      <c r="M964" s="43" t="str">
        <f t="shared" ca="1" si="212"/>
        <v/>
      </c>
      <c r="N964" s="18" t="str">
        <f t="shared" ca="1" si="213"/>
        <v/>
      </c>
      <c r="O964" s="20"/>
      <c r="Q964" s="39" t="str">
        <f t="shared" si="217"/>
        <v/>
      </c>
      <c r="R964" s="29" t="str">
        <f t="shared" si="218"/>
        <v/>
      </c>
      <c r="S964" s="36" t="str">
        <f t="shared" si="219"/>
        <v/>
      </c>
      <c r="T964" s="26" t="str">
        <f t="shared" si="220"/>
        <v/>
      </c>
      <c r="U964" s="39" t="str">
        <f ca="1">IF($G964="", "", COUNTIF($G$11:$G$1010, "&lt;"&amp;$G964)+1+COUNTIF($G$11:$G964, $G964)-1)</f>
        <v/>
      </c>
      <c r="X964" s="39" t="str">
        <f t="shared" ca="1" si="214"/>
        <v/>
      </c>
      <c r="Z964" s="29" t="str">
        <f>IF($R964="", "", DATE(YEAR(Calendar!$BA$5), MONTH($D964), DAY($D964)))</f>
        <v/>
      </c>
      <c r="AA964" s="36" t="str">
        <f t="shared" si="221"/>
        <v/>
      </c>
      <c r="AC964" s="39" t="str">
        <f>IF($Z964="", "", IF(COUNTIF($Z$11:$Z964, $Z964)&gt;5, "X", COUNTIF($Z$11:$Z964, $Z964)))</f>
        <v/>
      </c>
      <c r="AD964" s="39" t="str">
        <f t="shared" si="222"/>
        <v/>
      </c>
      <c r="AF964" s="29" t="str">
        <f t="shared" si="223"/>
        <v/>
      </c>
      <c r="AJ964" s="39" t="str">
        <f t="shared" si="224"/>
        <v/>
      </c>
    </row>
    <row r="965" spans="1:36" x14ac:dyDescent="0.25">
      <c r="A965" s="20"/>
      <c r="B965" s="251"/>
      <c r="C965" s="252"/>
      <c r="D965" s="253"/>
      <c r="E965" s="254"/>
      <c r="F965" s="20"/>
      <c r="G965" s="32" t="str">
        <f t="shared" ca="1" si="215"/>
        <v/>
      </c>
      <c r="H965" s="18" t="str">
        <f t="shared" si="216"/>
        <v/>
      </c>
      <c r="I965" s="20"/>
      <c r="J965" s="12">
        <v>962</v>
      </c>
      <c r="K965" s="15" t="str">
        <f t="shared" ref="K965:K1003" ca="1" si="225">IFERROR(INDEX($B$11:$B$1010, MATCH($J965, $U$11:$U$1010, 0)), "")</f>
        <v/>
      </c>
      <c r="L965" s="90" t="str">
        <f t="shared" ref="L965:L1003" ca="1" si="226">IFERROR(INDEX($C$11:$C$1010, MATCH($J965, $U$11:$U$1010, 0)), "")</f>
        <v/>
      </c>
      <c r="M965" s="43" t="str">
        <f t="shared" ref="M965:M1003" ca="1" si="227">IFERROR(INDEX($G$11:$G$1010, MATCH($J965, $U$11:$U$1010, 0)), "")</f>
        <v/>
      </c>
      <c r="N965" s="18" t="str">
        <f t="shared" ref="N965:N1003" ca="1" si="228">IFERROR(INDEX($H$11:$H$1010, MATCH($J965, $U$11:$U$1010, 0)), "")</f>
        <v/>
      </c>
      <c r="O965" s="20"/>
      <c r="Q965" s="39" t="str">
        <f t="shared" si="217"/>
        <v/>
      </c>
      <c r="R965" s="29" t="str">
        <f t="shared" si="218"/>
        <v/>
      </c>
      <c r="S965" s="36" t="str">
        <f t="shared" si="219"/>
        <v/>
      </c>
      <c r="T965" s="26" t="str">
        <f t="shared" si="220"/>
        <v/>
      </c>
      <c r="U965" s="39" t="str">
        <f ca="1">IF($G965="", "", COUNTIF($G$11:$G$1010, "&lt;"&amp;$G965)+1+COUNTIF($G$11:$G965, $G965)-1)</f>
        <v/>
      </c>
      <c r="X965" s="39" t="str">
        <f t="shared" ref="X965:X1003" ca="1" si="229">IF($M965="", "", IF($M965=$R$4, $Q$3, (IF(AND($M965&gt;=$R$6, $M965&lt;=$R$7), $Q$4, IF(TEXT($M965, "mmm yyy")=TEXT($R$4, "mmm yyyy"), $Q$5, "")))))</f>
        <v/>
      </c>
      <c r="Z965" s="29" t="str">
        <f>IF($R965="", "", DATE(YEAR(Calendar!$BA$5), MONTH($D965), DAY($D965)))</f>
        <v/>
      </c>
      <c r="AA965" s="36" t="str">
        <f t="shared" si="221"/>
        <v/>
      </c>
      <c r="AC965" s="39" t="str">
        <f>IF($Z965="", "", IF(COUNTIF($Z$11:$Z965, $Z965)&gt;5, "X", COUNTIF($Z$11:$Z965, $Z965)))</f>
        <v/>
      </c>
      <c r="AD965" s="39" t="str">
        <f t="shared" si="222"/>
        <v/>
      </c>
      <c r="AF965" s="29" t="str">
        <f t="shared" si="223"/>
        <v/>
      </c>
      <c r="AJ965" s="39" t="str">
        <f t="shared" si="224"/>
        <v/>
      </c>
    </row>
    <row r="966" spans="1:36" x14ac:dyDescent="0.25">
      <c r="A966" s="20"/>
      <c r="B966" s="251"/>
      <c r="C966" s="252"/>
      <c r="D966" s="253"/>
      <c r="E966" s="254"/>
      <c r="F966" s="20"/>
      <c r="G966" s="32" t="str">
        <f t="shared" ca="1" si="215"/>
        <v/>
      </c>
      <c r="H966" s="18" t="str">
        <f t="shared" si="216"/>
        <v/>
      </c>
      <c r="I966" s="20"/>
      <c r="J966" s="12">
        <v>963</v>
      </c>
      <c r="K966" s="15" t="str">
        <f t="shared" ca="1" si="225"/>
        <v/>
      </c>
      <c r="L966" s="90" t="str">
        <f t="shared" ca="1" si="226"/>
        <v/>
      </c>
      <c r="M966" s="43" t="str">
        <f t="shared" ca="1" si="227"/>
        <v/>
      </c>
      <c r="N966" s="18" t="str">
        <f t="shared" ca="1" si="228"/>
        <v/>
      </c>
      <c r="O966" s="20"/>
      <c r="Q966" s="39" t="str">
        <f t="shared" si="217"/>
        <v/>
      </c>
      <c r="R966" s="29" t="str">
        <f t="shared" si="218"/>
        <v/>
      </c>
      <c r="S966" s="36" t="str">
        <f t="shared" si="219"/>
        <v/>
      </c>
      <c r="T966" s="26" t="str">
        <f t="shared" si="220"/>
        <v/>
      </c>
      <c r="U966" s="39" t="str">
        <f ca="1">IF($G966="", "", COUNTIF($G$11:$G$1010, "&lt;"&amp;$G966)+1+COUNTIF($G$11:$G966, $G966)-1)</f>
        <v/>
      </c>
      <c r="X966" s="39" t="str">
        <f t="shared" ca="1" si="229"/>
        <v/>
      </c>
      <c r="Z966" s="29" t="str">
        <f>IF($R966="", "", DATE(YEAR(Calendar!$BA$5), MONTH($D966), DAY($D966)))</f>
        <v/>
      </c>
      <c r="AA966" s="36" t="str">
        <f t="shared" si="221"/>
        <v/>
      </c>
      <c r="AC966" s="39" t="str">
        <f>IF($Z966="", "", IF(COUNTIF($Z$11:$Z966, $Z966)&gt;5, "X", COUNTIF($Z$11:$Z966, $Z966)))</f>
        <v/>
      </c>
      <c r="AD966" s="39" t="str">
        <f t="shared" si="222"/>
        <v/>
      </c>
      <c r="AF966" s="29" t="str">
        <f t="shared" si="223"/>
        <v/>
      </c>
      <c r="AJ966" s="39" t="str">
        <f t="shared" si="224"/>
        <v/>
      </c>
    </row>
    <row r="967" spans="1:36" x14ac:dyDescent="0.25">
      <c r="A967" s="20"/>
      <c r="B967" s="251"/>
      <c r="C967" s="252"/>
      <c r="D967" s="253"/>
      <c r="E967" s="254"/>
      <c r="F967" s="20"/>
      <c r="G967" s="32" t="str">
        <f t="shared" ca="1" si="215"/>
        <v/>
      </c>
      <c r="H967" s="18" t="str">
        <f t="shared" si="216"/>
        <v/>
      </c>
      <c r="I967" s="20"/>
      <c r="J967" s="12">
        <v>964</v>
      </c>
      <c r="K967" s="15" t="str">
        <f t="shared" ca="1" si="225"/>
        <v/>
      </c>
      <c r="L967" s="90" t="str">
        <f t="shared" ca="1" si="226"/>
        <v/>
      </c>
      <c r="M967" s="43" t="str">
        <f t="shared" ca="1" si="227"/>
        <v/>
      </c>
      <c r="N967" s="18" t="str">
        <f t="shared" ca="1" si="228"/>
        <v/>
      </c>
      <c r="O967" s="20"/>
      <c r="Q967" s="39" t="str">
        <f t="shared" si="217"/>
        <v/>
      </c>
      <c r="R967" s="29" t="str">
        <f t="shared" si="218"/>
        <v/>
      </c>
      <c r="S967" s="36" t="str">
        <f t="shared" si="219"/>
        <v/>
      </c>
      <c r="T967" s="26" t="str">
        <f t="shared" si="220"/>
        <v/>
      </c>
      <c r="U967" s="39" t="str">
        <f ca="1">IF($G967="", "", COUNTIF($G$11:$G$1010, "&lt;"&amp;$G967)+1+COUNTIF($G$11:$G967, $G967)-1)</f>
        <v/>
      </c>
      <c r="X967" s="39" t="str">
        <f t="shared" ca="1" si="229"/>
        <v/>
      </c>
      <c r="Z967" s="29" t="str">
        <f>IF($R967="", "", DATE(YEAR(Calendar!$BA$5), MONTH($D967), DAY($D967)))</f>
        <v/>
      </c>
      <c r="AA967" s="36" t="str">
        <f t="shared" si="221"/>
        <v/>
      </c>
      <c r="AC967" s="39" t="str">
        <f>IF($Z967="", "", IF(COUNTIF($Z$11:$Z967, $Z967)&gt;5, "X", COUNTIF($Z$11:$Z967, $Z967)))</f>
        <v/>
      </c>
      <c r="AD967" s="39" t="str">
        <f t="shared" si="222"/>
        <v/>
      </c>
      <c r="AF967" s="29" t="str">
        <f t="shared" si="223"/>
        <v/>
      </c>
      <c r="AJ967" s="39" t="str">
        <f t="shared" si="224"/>
        <v/>
      </c>
    </row>
    <row r="968" spans="1:36" x14ac:dyDescent="0.25">
      <c r="A968" s="20"/>
      <c r="B968" s="251"/>
      <c r="C968" s="252"/>
      <c r="D968" s="253"/>
      <c r="E968" s="254"/>
      <c r="F968" s="20"/>
      <c r="G968" s="32" t="str">
        <f t="shared" ca="1" si="215"/>
        <v/>
      </c>
      <c r="H968" s="18" t="str">
        <f t="shared" si="216"/>
        <v/>
      </c>
      <c r="I968" s="20"/>
      <c r="J968" s="12">
        <v>965</v>
      </c>
      <c r="K968" s="15" t="str">
        <f t="shared" ca="1" si="225"/>
        <v/>
      </c>
      <c r="L968" s="90" t="str">
        <f t="shared" ca="1" si="226"/>
        <v/>
      </c>
      <c r="M968" s="43" t="str">
        <f t="shared" ca="1" si="227"/>
        <v/>
      </c>
      <c r="N968" s="18" t="str">
        <f t="shared" ca="1" si="228"/>
        <v/>
      </c>
      <c r="O968" s="20"/>
      <c r="Q968" s="39" t="str">
        <f t="shared" si="217"/>
        <v/>
      </c>
      <c r="R968" s="29" t="str">
        <f t="shared" si="218"/>
        <v/>
      </c>
      <c r="S968" s="36" t="str">
        <f t="shared" si="219"/>
        <v/>
      </c>
      <c r="T968" s="26" t="str">
        <f t="shared" si="220"/>
        <v/>
      </c>
      <c r="U968" s="39" t="str">
        <f ca="1">IF($G968="", "", COUNTIF($G$11:$G$1010, "&lt;"&amp;$G968)+1+COUNTIF($G$11:$G968, $G968)-1)</f>
        <v/>
      </c>
      <c r="X968" s="39" t="str">
        <f t="shared" ca="1" si="229"/>
        <v/>
      </c>
      <c r="Z968" s="29" t="str">
        <f>IF($R968="", "", DATE(YEAR(Calendar!$BA$5), MONTH($D968), DAY($D968)))</f>
        <v/>
      </c>
      <c r="AA968" s="36" t="str">
        <f t="shared" si="221"/>
        <v/>
      </c>
      <c r="AC968" s="39" t="str">
        <f>IF($Z968="", "", IF(COUNTIF($Z$11:$Z968, $Z968)&gt;5, "X", COUNTIF($Z$11:$Z968, $Z968)))</f>
        <v/>
      </c>
      <c r="AD968" s="39" t="str">
        <f t="shared" si="222"/>
        <v/>
      </c>
      <c r="AF968" s="29" t="str">
        <f t="shared" si="223"/>
        <v/>
      </c>
      <c r="AJ968" s="39" t="str">
        <f t="shared" si="224"/>
        <v/>
      </c>
    </row>
    <row r="969" spans="1:36" x14ac:dyDescent="0.25">
      <c r="A969" s="20"/>
      <c r="B969" s="251"/>
      <c r="C969" s="252"/>
      <c r="D969" s="253"/>
      <c r="E969" s="254"/>
      <c r="F969" s="20"/>
      <c r="G969" s="32" t="str">
        <f t="shared" ca="1" si="215"/>
        <v/>
      </c>
      <c r="H969" s="18" t="str">
        <f t="shared" si="216"/>
        <v/>
      </c>
      <c r="I969" s="20"/>
      <c r="J969" s="12">
        <v>966</v>
      </c>
      <c r="K969" s="15" t="str">
        <f t="shared" ca="1" si="225"/>
        <v/>
      </c>
      <c r="L969" s="90" t="str">
        <f t="shared" ca="1" si="226"/>
        <v/>
      </c>
      <c r="M969" s="43" t="str">
        <f t="shared" ca="1" si="227"/>
        <v/>
      </c>
      <c r="N969" s="18" t="str">
        <f t="shared" ca="1" si="228"/>
        <v/>
      </c>
      <c r="O969" s="20"/>
      <c r="Q969" s="39" t="str">
        <f t="shared" si="217"/>
        <v/>
      </c>
      <c r="R969" s="29" t="str">
        <f t="shared" si="218"/>
        <v/>
      </c>
      <c r="S969" s="36" t="str">
        <f t="shared" si="219"/>
        <v/>
      </c>
      <c r="T969" s="26" t="str">
        <f t="shared" si="220"/>
        <v/>
      </c>
      <c r="U969" s="39" t="str">
        <f ca="1">IF($G969="", "", COUNTIF($G$11:$G$1010, "&lt;"&amp;$G969)+1+COUNTIF($G$11:$G969, $G969)-1)</f>
        <v/>
      </c>
      <c r="X969" s="39" t="str">
        <f t="shared" ca="1" si="229"/>
        <v/>
      </c>
      <c r="Z969" s="29" t="str">
        <f>IF($R969="", "", DATE(YEAR(Calendar!$BA$5), MONTH($D969), DAY($D969)))</f>
        <v/>
      </c>
      <c r="AA969" s="36" t="str">
        <f t="shared" si="221"/>
        <v/>
      </c>
      <c r="AC969" s="39" t="str">
        <f>IF($Z969="", "", IF(COUNTIF($Z$11:$Z969, $Z969)&gt;5, "X", COUNTIF($Z$11:$Z969, $Z969)))</f>
        <v/>
      </c>
      <c r="AD969" s="39" t="str">
        <f t="shared" si="222"/>
        <v/>
      </c>
      <c r="AF969" s="29" t="str">
        <f t="shared" si="223"/>
        <v/>
      </c>
      <c r="AJ969" s="39" t="str">
        <f t="shared" si="224"/>
        <v/>
      </c>
    </row>
    <row r="970" spans="1:36" x14ac:dyDescent="0.25">
      <c r="A970" s="20"/>
      <c r="B970" s="251"/>
      <c r="C970" s="252"/>
      <c r="D970" s="253"/>
      <c r="E970" s="254"/>
      <c r="F970" s="20"/>
      <c r="G970" s="32" t="str">
        <f t="shared" ca="1" si="215"/>
        <v/>
      </c>
      <c r="H970" s="18" t="str">
        <f t="shared" si="216"/>
        <v/>
      </c>
      <c r="I970" s="20"/>
      <c r="J970" s="12">
        <v>967</v>
      </c>
      <c r="K970" s="15" t="str">
        <f t="shared" ca="1" si="225"/>
        <v/>
      </c>
      <c r="L970" s="90" t="str">
        <f t="shared" ca="1" si="226"/>
        <v/>
      </c>
      <c r="M970" s="43" t="str">
        <f t="shared" ca="1" si="227"/>
        <v/>
      </c>
      <c r="N970" s="18" t="str">
        <f t="shared" ca="1" si="228"/>
        <v/>
      </c>
      <c r="O970" s="20"/>
      <c r="Q970" s="39" t="str">
        <f t="shared" si="217"/>
        <v/>
      </c>
      <c r="R970" s="29" t="str">
        <f t="shared" si="218"/>
        <v/>
      </c>
      <c r="S970" s="36" t="str">
        <f t="shared" si="219"/>
        <v/>
      </c>
      <c r="T970" s="26" t="str">
        <f t="shared" si="220"/>
        <v/>
      </c>
      <c r="U970" s="39" t="str">
        <f ca="1">IF($G970="", "", COUNTIF($G$11:$G$1010, "&lt;"&amp;$G970)+1+COUNTIF($G$11:$G970, $G970)-1)</f>
        <v/>
      </c>
      <c r="X970" s="39" t="str">
        <f t="shared" ca="1" si="229"/>
        <v/>
      </c>
      <c r="Z970" s="29" t="str">
        <f>IF($R970="", "", DATE(YEAR(Calendar!$BA$5), MONTH($D970), DAY($D970)))</f>
        <v/>
      </c>
      <c r="AA970" s="36" t="str">
        <f t="shared" si="221"/>
        <v/>
      </c>
      <c r="AC970" s="39" t="str">
        <f>IF($Z970="", "", IF(COUNTIF($Z$11:$Z970, $Z970)&gt;5, "X", COUNTIF($Z$11:$Z970, $Z970)))</f>
        <v/>
      </c>
      <c r="AD970" s="39" t="str">
        <f t="shared" si="222"/>
        <v/>
      </c>
      <c r="AF970" s="29" t="str">
        <f t="shared" si="223"/>
        <v/>
      </c>
      <c r="AJ970" s="39" t="str">
        <f t="shared" si="224"/>
        <v/>
      </c>
    </row>
    <row r="971" spans="1:36" x14ac:dyDescent="0.25">
      <c r="A971" s="20"/>
      <c r="B971" s="251"/>
      <c r="C971" s="252"/>
      <c r="D971" s="253"/>
      <c r="E971" s="254"/>
      <c r="F971" s="20"/>
      <c r="G971" s="32" t="str">
        <f t="shared" ca="1" si="215"/>
        <v/>
      </c>
      <c r="H971" s="18" t="str">
        <f t="shared" si="216"/>
        <v/>
      </c>
      <c r="I971" s="20"/>
      <c r="J971" s="12">
        <v>968</v>
      </c>
      <c r="K971" s="15" t="str">
        <f t="shared" ca="1" si="225"/>
        <v/>
      </c>
      <c r="L971" s="90" t="str">
        <f t="shared" ca="1" si="226"/>
        <v/>
      </c>
      <c r="M971" s="43" t="str">
        <f t="shared" ca="1" si="227"/>
        <v/>
      </c>
      <c r="N971" s="18" t="str">
        <f t="shared" ca="1" si="228"/>
        <v/>
      </c>
      <c r="O971" s="20"/>
      <c r="Q971" s="39" t="str">
        <f t="shared" si="217"/>
        <v/>
      </c>
      <c r="R971" s="29" t="str">
        <f t="shared" si="218"/>
        <v/>
      </c>
      <c r="S971" s="36" t="str">
        <f t="shared" si="219"/>
        <v/>
      </c>
      <c r="T971" s="26" t="str">
        <f t="shared" si="220"/>
        <v/>
      </c>
      <c r="U971" s="39" t="str">
        <f ca="1">IF($G971="", "", COUNTIF($G$11:$G$1010, "&lt;"&amp;$G971)+1+COUNTIF($G$11:$G971, $G971)-1)</f>
        <v/>
      </c>
      <c r="X971" s="39" t="str">
        <f t="shared" ca="1" si="229"/>
        <v/>
      </c>
      <c r="Z971" s="29" t="str">
        <f>IF($R971="", "", DATE(YEAR(Calendar!$BA$5), MONTH($D971), DAY($D971)))</f>
        <v/>
      </c>
      <c r="AA971" s="36" t="str">
        <f t="shared" si="221"/>
        <v/>
      </c>
      <c r="AC971" s="39" t="str">
        <f>IF($Z971="", "", IF(COUNTIF($Z$11:$Z971, $Z971)&gt;5, "X", COUNTIF($Z$11:$Z971, $Z971)))</f>
        <v/>
      </c>
      <c r="AD971" s="39" t="str">
        <f t="shared" si="222"/>
        <v/>
      </c>
      <c r="AF971" s="29" t="str">
        <f t="shared" si="223"/>
        <v/>
      </c>
      <c r="AJ971" s="39" t="str">
        <f t="shared" si="224"/>
        <v/>
      </c>
    </row>
    <row r="972" spans="1:36" x14ac:dyDescent="0.25">
      <c r="A972" s="20"/>
      <c r="B972" s="251"/>
      <c r="C972" s="252"/>
      <c r="D972" s="253"/>
      <c r="E972" s="254"/>
      <c r="F972" s="20"/>
      <c r="G972" s="32" t="str">
        <f t="shared" ref="G972:G1010" ca="1" si="230">IF($R$4&gt;$R972, $T972, $R972)</f>
        <v/>
      </c>
      <c r="H972" s="18" t="str">
        <f t="shared" ref="H972:H1010" si="231">IF($E972="", "", IFERROR(YEARFRAC(DATE($E972, MONTH($D972), DAY($D972)), $G972), ""))</f>
        <v/>
      </c>
      <c r="I972" s="20"/>
      <c r="J972" s="12">
        <v>969</v>
      </c>
      <c r="K972" s="15" t="str">
        <f t="shared" ca="1" si="225"/>
        <v/>
      </c>
      <c r="L972" s="90" t="str">
        <f t="shared" ca="1" si="226"/>
        <v/>
      </c>
      <c r="M972" s="43" t="str">
        <f t="shared" ca="1" si="227"/>
        <v/>
      </c>
      <c r="N972" s="18" t="str">
        <f t="shared" ca="1" si="228"/>
        <v/>
      </c>
      <c r="O972" s="20"/>
      <c r="Q972" s="39" t="str">
        <f t="shared" ref="Q972:Q1010" si="232">IF($B972="", "", IF(COUNTIF($B$11:$B$1010, $B972)&gt;1, "X", ""))</f>
        <v/>
      </c>
      <c r="R972" s="29" t="str">
        <f t="shared" ref="R972:R1010" si="233">IF($D972="", "", DATE(YEAR($R$4), MONTH($D972), DAY($D972)))</f>
        <v/>
      </c>
      <c r="S972" s="36" t="str">
        <f t="shared" ref="S972:S1010" si="234">IF($E972="", "", IFERROR(YEARFRAC(DATE($E972, MONTH($D972), DAY($D972)), $R972), ""))</f>
        <v/>
      </c>
      <c r="T972" s="26" t="str">
        <f t="shared" ref="T972:T1010" si="235">IF($D972="", "", DATE(YEAR($R$4)+1, MONTH($D972), DAY($D972)))</f>
        <v/>
      </c>
      <c r="U972" s="39" t="str">
        <f ca="1">IF($G972="", "", COUNTIF($G$11:$G$1010, "&lt;"&amp;$G972)+1+COUNTIF($G$11:$G972, $G972)-1)</f>
        <v/>
      </c>
      <c r="X972" s="39" t="str">
        <f t="shared" ca="1" si="229"/>
        <v/>
      </c>
      <c r="Z972" s="29" t="str">
        <f>IF($R972="", "", DATE(YEAR(Calendar!$BA$5), MONTH($D972), DAY($D972)))</f>
        <v/>
      </c>
      <c r="AA972" s="36" t="str">
        <f t="shared" ref="AA972:AA1010" si="236">IF($E972="", "", IFERROR(YEARFRAC(DATE($E972, MONTH($D972), DAY($D972)), $Z972), ""))</f>
        <v/>
      </c>
      <c r="AC972" s="39" t="str">
        <f>IF($Z972="", "", IF(COUNTIF($Z$11:$Z972, $Z972)&gt;5, "X", COUNTIF($Z$11:$Z972, $Z972)))</f>
        <v/>
      </c>
      <c r="AD972" s="39" t="str">
        <f t="shared" ref="AD972:AD1010" si="237">IF($Z972="", "", $Z972+($AC972*0.1))</f>
        <v/>
      </c>
      <c r="AF972" s="29" t="str">
        <f t="shared" ref="AF972:AF1010" si="238">IF($AC972="X", $Z972, "")</f>
        <v/>
      </c>
      <c r="AJ972" s="39" t="str">
        <f t="shared" ref="AJ972:AJ1010" si="239">IF($C972="", "", IF(COUNTIF($AH$11:$AH$20, $C972)=0, "X", ""))</f>
        <v/>
      </c>
    </row>
    <row r="973" spans="1:36" x14ac:dyDescent="0.25">
      <c r="A973" s="20"/>
      <c r="B973" s="251"/>
      <c r="C973" s="252"/>
      <c r="D973" s="253"/>
      <c r="E973" s="254"/>
      <c r="F973" s="20"/>
      <c r="G973" s="32" t="str">
        <f t="shared" ca="1" si="230"/>
        <v/>
      </c>
      <c r="H973" s="18" t="str">
        <f t="shared" si="231"/>
        <v/>
      </c>
      <c r="I973" s="20"/>
      <c r="J973" s="12">
        <v>970</v>
      </c>
      <c r="K973" s="15" t="str">
        <f t="shared" ca="1" si="225"/>
        <v/>
      </c>
      <c r="L973" s="90" t="str">
        <f t="shared" ca="1" si="226"/>
        <v/>
      </c>
      <c r="M973" s="43" t="str">
        <f t="shared" ca="1" si="227"/>
        <v/>
      </c>
      <c r="N973" s="18" t="str">
        <f t="shared" ca="1" si="228"/>
        <v/>
      </c>
      <c r="O973" s="20"/>
      <c r="Q973" s="39" t="str">
        <f t="shared" si="232"/>
        <v/>
      </c>
      <c r="R973" s="29" t="str">
        <f t="shared" si="233"/>
        <v/>
      </c>
      <c r="S973" s="36" t="str">
        <f t="shared" si="234"/>
        <v/>
      </c>
      <c r="T973" s="26" t="str">
        <f t="shared" si="235"/>
        <v/>
      </c>
      <c r="U973" s="39" t="str">
        <f ca="1">IF($G973="", "", COUNTIF($G$11:$G$1010, "&lt;"&amp;$G973)+1+COUNTIF($G$11:$G973, $G973)-1)</f>
        <v/>
      </c>
      <c r="X973" s="39" t="str">
        <f t="shared" ca="1" si="229"/>
        <v/>
      </c>
      <c r="Z973" s="29" t="str">
        <f>IF($R973="", "", DATE(YEAR(Calendar!$BA$5), MONTH($D973), DAY($D973)))</f>
        <v/>
      </c>
      <c r="AA973" s="36" t="str">
        <f t="shared" si="236"/>
        <v/>
      </c>
      <c r="AC973" s="39" t="str">
        <f>IF($Z973="", "", IF(COUNTIF($Z$11:$Z973, $Z973)&gt;5, "X", COUNTIF($Z$11:$Z973, $Z973)))</f>
        <v/>
      </c>
      <c r="AD973" s="39" t="str">
        <f t="shared" si="237"/>
        <v/>
      </c>
      <c r="AF973" s="29" t="str">
        <f t="shared" si="238"/>
        <v/>
      </c>
      <c r="AJ973" s="39" t="str">
        <f t="shared" si="239"/>
        <v/>
      </c>
    </row>
    <row r="974" spans="1:36" x14ac:dyDescent="0.25">
      <c r="A974" s="20"/>
      <c r="B974" s="251"/>
      <c r="C974" s="252"/>
      <c r="D974" s="253"/>
      <c r="E974" s="254"/>
      <c r="F974" s="20"/>
      <c r="G974" s="32" t="str">
        <f t="shared" ca="1" si="230"/>
        <v/>
      </c>
      <c r="H974" s="18" t="str">
        <f t="shared" si="231"/>
        <v/>
      </c>
      <c r="I974" s="20"/>
      <c r="J974" s="12">
        <v>971</v>
      </c>
      <c r="K974" s="15" t="str">
        <f t="shared" ca="1" si="225"/>
        <v/>
      </c>
      <c r="L974" s="90" t="str">
        <f t="shared" ca="1" si="226"/>
        <v/>
      </c>
      <c r="M974" s="43" t="str">
        <f t="shared" ca="1" si="227"/>
        <v/>
      </c>
      <c r="N974" s="18" t="str">
        <f t="shared" ca="1" si="228"/>
        <v/>
      </c>
      <c r="O974" s="20"/>
      <c r="Q974" s="39" t="str">
        <f t="shared" si="232"/>
        <v/>
      </c>
      <c r="R974" s="29" t="str">
        <f t="shared" si="233"/>
        <v/>
      </c>
      <c r="S974" s="36" t="str">
        <f t="shared" si="234"/>
        <v/>
      </c>
      <c r="T974" s="26" t="str">
        <f t="shared" si="235"/>
        <v/>
      </c>
      <c r="U974" s="39" t="str">
        <f ca="1">IF($G974="", "", COUNTIF($G$11:$G$1010, "&lt;"&amp;$G974)+1+COUNTIF($G$11:$G974, $G974)-1)</f>
        <v/>
      </c>
      <c r="X974" s="39" t="str">
        <f t="shared" ca="1" si="229"/>
        <v/>
      </c>
      <c r="Z974" s="29" t="str">
        <f>IF($R974="", "", DATE(YEAR(Calendar!$BA$5), MONTH($D974), DAY($D974)))</f>
        <v/>
      </c>
      <c r="AA974" s="36" t="str">
        <f t="shared" si="236"/>
        <v/>
      </c>
      <c r="AC974" s="39" t="str">
        <f>IF($Z974="", "", IF(COUNTIF($Z$11:$Z974, $Z974)&gt;5, "X", COUNTIF($Z$11:$Z974, $Z974)))</f>
        <v/>
      </c>
      <c r="AD974" s="39" t="str">
        <f t="shared" si="237"/>
        <v/>
      </c>
      <c r="AF974" s="29" t="str">
        <f t="shared" si="238"/>
        <v/>
      </c>
      <c r="AJ974" s="39" t="str">
        <f t="shared" si="239"/>
        <v/>
      </c>
    </row>
    <row r="975" spans="1:36" x14ac:dyDescent="0.25">
      <c r="A975" s="20"/>
      <c r="B975" s="251"/>
      <c r="C975" s="252"/>
      <c r="D975" s="253"/>
      <c r="E975" s="254"/>
      <c r="F975" s="20"/>
      <c r="G975" s="32" t="str">
        <f t="shared" ca="1" si="230"/>
        <v/>
      </c>
      <c r="H975" s="18" t="str">
        <f t="shared" si="231"/>
        <v/>
      </c>
      <c r="I975" s="20"/>
      <c r="J975" s="12">
        <v>972</v>
      </c>
      <c r="K975" s="15" t="str">
        <f t="shared" ca="1" si="225"/>
        <v/>
      </c>
      <c r="L975" s="90" t="str">
        <f t="shared" ca="1" si="226"/>
        <v/>
      </c>
      <c r="M975" s="43" t="str">
        <f t="shared" ca="1" si="227"/>
        <v/>
      </c>
      <c r="N975" s="18" t="str">
        <f t="shared" ca="1" si="228"/>
        <v/>
      </c>
      <c r="O975" s="20"/>
      <c r="Q975" s="39" t="str">
        <f t="shared" si="232"/>
        <v/>
      </c>
      <c r="R975" s="29" t="str">
        <f t="shared" si="233"/>
        <v/>
      </c>
      <c r="S975" s="36" t="str">
        <f t="shared" si="234"/>
        <v/>
      </c>
      <c r="T975" s="26" t="str">
        <f t="shared" si="235"/>
        <v/>
      </c>
      <c r="U975" s="39" t="str">
        <f ca="1">IF($G975="", "", COUNTIF($G$11:$G$1010, "&lt;"&amp;$G975)+1+COUNTIF($G$11:$G975, $G975)-1)</f>
        <v/>
      </c>
      <c r="X975" s="39" t="str">
        <f t="shared" ca="1" si="229"/>
        <v/>
      </c>
      <c r="Z975" s="29" t="str">
        <f>IF($R975="", "", DATE(YEAR(Calendar!$BA$5), MONTH($D975), DAY($D975)))</f>
        <v/>
      </c>
      <c r="AA975" s="36" t="str">
        <f t="shared" si="236"/>
        <v/>
      </c>
      <c r="AC975" s="39" t="str">
        <f>IF($Z975="", "", IF(COUNTIF($Z$11:$Z975, $Z975)&gt;5, "X", COUNTIF($Z$11:$Z975, $Z975)))</f>
        <v/>
      </c>
      <c r="AD975" s="39" t="str">
        <f t="shared" si="237"/>
        <v/>
      </c>
      <c r="AF975" s="29" t="str">
        <f t="shared" si="238"/>
        <v/>
      </c>
      <c r="AJ975" s="39" t="str">
        <f t="shared" si="239"/>
        <v/>
      </c>
    </row>
    <row r="976" spans="1:36" x14ac:dyDescent="0.25">
      <c r="A976" s="20"/>
      <c r="B976" s="251"/>
      <c r="C976" s="252"/>
      <c r="D976" s="253"/>
      <c r="E976" s="254"/>
      <c r="F976" s="20"/>
      <c r="G976" s="32" t="str">
        <f t="shared" ca="1" si="230"/>
        <v/>
      </c>
      <c r="H976" s="18" t="str">
        <f t="shared" si="231"/>
        <v/>
      </c>
      <c r="I976" s="20"/>
      <c r="J976" s="12">
        <v>973</v>
      </c>
      <c r="K976" s="15" t="str">
        <f t="shared" ca="1" si="225"/>
        <v/>
      </c>
      <c r="L976" s="90" t="str">
        <f t="shared" ca="1" si="226"/>
        <v/>
      </c>
      <c r="M976" s="43" t="str">
        <f t="shared" ca="1" si="227"/>
        <v/>
      </c>
      <c r="N976" s="18" t="str">
        <f t="shared" ca="1" si="228"/>
        <v/>
      </c>
      <c r="O976" s="20"/>
      <c r="Q976" s="39" t="str">
        <f t="shared" si="232"/>
        <v/>
      </c>
      <c r="R976" s="29" t="str">
        <f t="shared" si="233"/>
        <v/>
      </c>
      <c r="S976" s="36" t="str">
        <f t="shared" si="234"/>
        <v/>
      </c>
      <c r="T976" s="26" t="str">
        <f t="shared" si="235"/>
        <v/>
      </c>
      <c r="U976" s="39" t="str">
        <f ca="1">IF($G976="", "", COUNTIF($G$11:$G$1010, "&lt;"&amp;$G976)+1+COUNTIF($G$11:$G976, $G976)-1)</f>
        <v/>
      </c>
      <c r="X976" s="39" t="str">
        <f t="shared" ca="1" si="229"/>
        <v/>
      </c>
      <c r="Z976" s="29" t="str">
        <f>IF($R976="", "", DATE(YEAR(Calendar!$BA$5), MONTH($D976), DAY($D976)))</f>
        <v/>
      </c>
      <c r="AA976" s="36" t="str">
        <f t="shared" si="236"/>
        <v/>
      </c>
      <c r="AC976" s="39" t="str">
        <f>IF($Z976="", "", IF(COUNTIF($Z$11:$Z976, $Z976)&gt;5, "X", COUNTIF($Z$11:$Z976, $Z976)))</f>
        <v/>
      </c>
      <c r="AD976" s="39" t="str">
        <f t="shared" si="237"/>
        <v/>
      </c>
      <c r="AF976" s="29" t="str">
        <f t="shared" si="238"/>
        <v/>
      </c>
      <c r="AJ976" s="39" t="str">
        <f t="shared" si="239"/>
        <v/>
      </c>
    </row>
    <row r="977" spans="1:36" x14ac:dyDescent="0.25">
      <c r="A977" s="20"/>
      <c r="B977" s="251"/>
      <c r="C977" s="252"/>
      <c r="D977" s="253"/>
      <c r="E977" s="254"/>
      <c r="F977" s="20"/>
      <c r="G977" s="32" t="str">
        <f t="shared" ca="1" si="230"/>
        <v/>
      </c>
      <c r="H977" s="18" t="str">
        <f t="shared" si="231"/>
        <v/>
      </c>
      <c r="I977" s="20"/>
      <c r="J977" s="12">
        <v>974</v>
      </c>
      <c r="K977" s="15" t="str">
        <f t="shared" ca="1" si="225"/>
        <v/>
      </c>
      <c r="L977" s="90" t="str">
        <f t="shared" ca="1" si="226"/>
        <v/>
      </c>
      <c r="M977" s="43" t="str">
        <f t="shared" ca="1" si="227"/>
        <v/>
      </c>
      <c r="N977" s="18" t="str">
        <f t="shared" ca="1" si="228"/>
        <v/>
      </c>
      <c r="O977" s="20"/>
      <c r="Q977" s="39" t="str">
        <f t="shared" si="232"/>
        <v/>
      </c>
      <c r="R977" s="29" t="str">
        <f t="shared" si="233"/>
        <v/>
      </c>
      <c r="S977" s="36" t="str">
        <f t="shared" si="234"/>
        <v/>
      </c>
      <c r="T977" s="26" t="str">
        <f t="shared" si="235"/>
        <v/>
      </c>
      <c r="U977" s="39" t="str">
        <f ca="1">IF($G977="", "", COUNTIF($G$11:$G$1010, "&lt;"&amp;$G977)+1+COUNTIF($G$11:$G977, $G977)-1)</f>
        <v/>
      </c>
      <c r="X977" s="39" t="str">
        <f t="shared" ca="1" si="229"/>
        <v/>
      </c>
      <c r="Z977" s="29" t="str">
        <f>IF($R977="", "", DATE(YEAR(Calendar!$BA$5), MONTH($D977), DAY($D977)))</f>
        <v/>
      </c>
      <c r="AA977" s="36" t="str">
        <f t="shared" si="236"/>
        <v/>
      </c>
      <c r="AC977" s="39" t="str">
        <f>IF($Z977="", "", IF(COUNTIF($Z$11:$Z977, $Z977)&gt;5, "X", COUNTIF($Z$11:$Z977, $Z977)))</f>
        <v/>
      </c>
      <c r="AD977" s="39" t="str">
        <f t="shared" si="237"/>
        <v/>
      </c>
      <c r="AF977" s="29" t="str">
        <f t="shared" si="238"/>
        <v/>
      </c>
      <c r="AJ977" s="39" t="str">
        <f t="shared" si="239"/>
        <v/>
      </c>
    </row>
    <row r="978" spans="1:36" x14ac:dyDescent="0.25">
      <c r="A978" s="20"/>
      <c r="B978" s="251"/>
      <c r="C978" s="252"/>
      <c r="D978" s="253"/>
      <c r="E978" s="254"/>
      <c r="F978" s="20"/>
      <c r="G978" s="32" t="str">
        <f t="shared" ca="1" si="230"/>
        <v/>
      </c>
      <c r="H978" s="18" t="str">
        <f t="shared" si="231"/>
        <v/>
      </c>
      <c r="I978" s="20"/>
      <c r="J978" s="12">
        <v>975</v>
      </c>
      <c r="K978" s="15" t="str">
        <f t="shared" ca="1" si="225"/>
        <v/>
      </c>
      <c r="L978" s="90" t="str">
        <f t="shared" ca="1" si="226"/>
        <v/>
      </c>
      <c r="M978" s="43" t="str">
        <f t="shared" ca="1" si="227"/>
        <v/>
      </c>
      <c r="N978" s="18" t="str">
        <f t="shared" ca="1" si="228"/>
        <v/>
      </c>
      <c r="O978" s="20"/>
      <c r="Q978" s="39" t="str">
        <f t="shared" si="232"/>
        <v/>
      </c>
      <c r="R978" s="29" t="str">
        <f t="shared" si="233"/>
        <v/>
      </c>
      <c r="S978" s="36" t="str">
        <f t="shared" si="234"/>
        <v/>
      </c>
      <c r="T978" s="26" t="str">
        <f t="shared" si="235"/>
        <v/>
      </c>
      <c r="U978" s="39" t="str">
        <f ca="1">IF($G978="", "", COUNTIF($G$11:$G$1010, "&lt;"&amp;$G978)+1+COUNTIF($G$11:$G978, $G978)-1)</f>
        <v/>
      </c>
      <c r="X978" s="39" t="str">
        <f t="shared" ca="1" si="229"/>
        <v/>
      </c>
      <c r="Z978" s="29" t="str">
        <f>IF($R978="", "", DATE(YEAR(Calendar!$BA$5), MONTH($D978), DAY($D978)))</f>
        <v/>
      </c>
      <c r="AA978" s="36" t="str">
        <f t="shared" si="236"/>
        <v/>
      </c>
      <c r="AC978" s="39" t="str">
        <f>IF($Z978="", "", IF(COUNTIF($Z$11:$Z978, $Z978)&gt;5, "X", COUNTIF($Z$11:$Z978, $Z978)))</f>
        <v/>
      </c>
      <c r="AD978" s="39" t="str">
        <f t="shared" si="237"/>
        <v/>
      </c>
      <c r="AF978" s="29" t="str">
        <f t="shared" si="238"/>
        <v/>
      </c>
      <c r="AJ978" s="39" t="str">
        <f t="shared" si="239"/>
        <v/>
      </c>
    </row>
    <row r="979" spans="1:36" x14ac:dyDescent="0.25">
      <c r="A979" s="20"/>
      <c r="B979" s="251"/>
      <c r="C979" s="252"/>
      <c r="D979" s="253"/>
      <c r="E979" s="254"/>
      <c r="F979" s="20"/>
      <c r="G979" s="32" t="str">
        <f t="shared" ca="1" si="230"/>
        <v/>
      </c>
      <c r="H979" s="18" t="str">
        <f t="shared" si="231"/>
        <v/>
      </c>
      <c r="I979" s="20"/>
      <c r="J979" s="12">
        <v>976</v>
      </c>
      <c r="K979" s="15" t="str">
        <f t="shared" ca="1" si="225"/>
        <v/>
      </c>
      <c r="L979" s="90" t="str">
        <f t="shared" ca="1" si="226"/>
        <v/>
      </c>
      <c r="M979" s="43" t="str">
        <f t="shared" ca="1" si="227"/>
        <v/>
      </c>
      <c r="N979" s="18" t="str">
        <f t="shared" ca="1" si="228"/>
        <v/>
      </c>
      <c r="O979" s="20"/>
      <c r="Q979" s="39" t="str">
        <f t="shared" si="232"/>
        <v/>
      </c>
      <c r="R979" s="29" t="str">
        <f t="shared" si="233"/>
        <v/>
      </c>
      <c r="S979" s="36" t="str">
        <f t="shared" si="234"/>
        <v/>
      </c>
      <c r="T979" s="26" t="str">
        <f t="shared" si="235"/>
        <v/>
      </c>
      <c r="U979" s="39" t="str">
        <f ca="1">IF($G979="", "", COUNTIF($G$11:$G$1010, "&lt;"&amp;$G979)+1+COUNTIF($G$11:$G979, $G979)-1)</f>
        <v/>
      </c>
      <c r="X979" s="39" t="str">
        <f t="shared" ca="1" si="229"/>
        <v/>
      </c>
      <c r="Z979" s="29" t="str">
        <f>IF($R979="", "", DATE(YEAR(Calendar!$BA$5), MONTH($D979), DAY($D979)))</f>
        <v/>
      </c>
      <c r="AA979" s="36" t="str">
        <f t="shared" si="236"/>
        <v/>
      </c>
      <c r="AC979" s="39" t="str">
        <f>IF($Z979="", "", IF(COUNTIF($Z$11:$Z979, $Z979)&gt;5, "X", COUNTIF($Z$11:$Z979, $Z979)))</f>
        <v/>
      </c>
      <c r="AD979" s="39" t="str">
        <f t="shared" si="237"/>
        <v/>
      </c>
      <c r="AF979" s="29" t="str">
        <f t="shared" si="238"/>
        <v/>
      </c>
      <c r="AJ979" s="39" t="str">
        <f t="shared" si="239"/>
        <v/>
      </c>
    </row>
    <row r="980" spans="1:36" x14ac:dyDescent="0.25">
      <c r="A980" s="20"/>
      <c r="B980" s="251"/>
      <c r="C980" s="252"/>
      <c r="D980" s="253"/>
      <c r="E980" s="254"/>
      <c r="F980" s="20"/>
      <c r="G980" s="32" t="str">
        <f t="shared" ca="1" si="230"/>
        <v/>
      </c>
      <c r="H980" s="18" t="str">
        <f t="shared" si="231"/>
        <v/>
      </c>
      <c r="I980" s="20"/>
      <c r="J980" s="12">
        <v>977</v>
      </c>
      <c r="K980" s="15" t="str">
        <f t="shared" ca="1" si="225"/>
        <v/>
      </c>
      <c r="L980" s="90" t="str">
        <f t="shared" ca="1" si="226"/>
        <v/>
      </c>
      <c r="M980" s="43" t="str">
        <f t="shared" ca="1" si="227"/>
        <v/>
      </c>
      <c r="N980" s="18" t="str">
        <f t="shared" ca="1" si="228"/>
        <v/>
      </c>
      <c r="O980" s="20"/>
      <c r="Q980" s="39" t="str">
        <f t="shared" si="232"/>
        <v/>
      </c>
      <c r="R980" s="29" t="str">
        <f t="shared" si="233"/>
        <v/>
      </c>
      <c r="S980" s="36" t="str">
        <f t="shared" si="234"/>
        <v/>
      </c>
      <c r="T980" s="26" t="str">
        <f t="shared" si="235"/>
        <v/>
      </c>
      <c r="U980" s="39" t="str">
        <f ca="1">IF($G980="", "", COUNTIF($G$11:$G$1010, "&lt;"&amp;$G980)+1+COUNTIF($G$11:$G980, $G980)-1)</f>
        <v/>
      </c>
      <c r="X980" s="39" t="str">
        <f t="shared" ca="1" si="229"/>
        <v/>
      </c>
      <c r="Z980" s="29" t="str">
        <f>IF($R980="", "", DATE(YEAR(Calendar!$BA$5), MONTH($D980), DAY($D980)))</f>
        <v/>
      </c>
      <c r="AA980" s="36" t="str">
        <f t="shared" si="236"/>
        <v/>
      </c>
      <c r="AC980" s="39" t="str">
        <f>IF($Z980="", "", IF(COUNTIF($Z$11:$Z980, $Z980)&gt;5, "X", COUNTIF($Z$11:$Z980, $Z980)))</f>
        <v/>
      </c>
      <c r="AD980" s="39" t="str">
        <f t="shared" si="237"/>
        <v/>
      </c>
      <c r="AF980" s="29" t="str">
        <f t="shared" si="238"/>
        <v/>
      </c>
      <c r="AJ980" s="39" t="str">
        <f t="shared" si="239"/>
        <v/>
      </c>
    </row>
    <row r="981" spans="1:36" x14ac:dyDescent="0.25">
      <c r="A981" s="20"/>
      <c r="B981" s="251"/>
      <c r="C981" s="252"/>
      <c r="D981" s="253"/>
      <c r="E981" s="254"/>
      <c r="F981" s="20"/>
      <c r="G981" s="32" t="str">
        <f t="shared" ca="1" si="230"/>
        <v/>
      </c>
      <c r="H981" s="18" t="str">
        <f t="shared" si="231"/>
        <v/>
      </c>
      <c r="I981" s="20"/>
      <c r="J981" s="12">
        <v>978</v>
      </c>
      <c r="K981" s="15" t="str">
        <f t="shared" ca="1" si="225"/>
        <v/>
      </c>
      <c r="L981" s="90" t="str">
        <f t="shared" ca="1" si="226"/>
        <v/>
      </c>
      <c r="M981" s="43" t="str">
        <f t="shared" ca="1" si="227"/>
        <v/>
      </c>
      <c r="N981" s="18" t="str">
        <f t="shared" ca="1" si="228"/>
        <v/>
      </c>
      <c r="O981" s="20"/>
      <c r="Q981" s="39" t="str">
        <f t="shared" si="232"/>
        <v/>
      </c>
      <c r="R981" s="29" t="str">
        <f t="shared" si="233"/>
        <v/>
      </c>
      <c r="S981" s="36" t="str">
        <f t="shared" si="234"/>
        <v/>
      </c>
      <c r="T981" s="26" t="str">
        <f t="shared" si="235"/>
        <v/>
      </c>
      <c r="U981" s="39" t="str">
        <f ca="1">IF($G981="", "", COUNTIF($G$11:$G$1010, "&lt;"&amp;$G981)+1+COUNTIF($G$11:$G981, $G981)-1)</f>
        <v/>
      </c>
      <c r="X981" s="39" t="str">
        <f t="shared" ca="1" si="229"/>
        <v/>
      </c>
      <c r="Z981" s="29" t="str">
        <f>IF($R981="", "", DATE(YEAR(Calendar!$BA$5), MONTH($D981), DAY($D981)))</f>
        <v/>
      </c>
      <c r="AA981" s="36" t="str">
        <f t="shared" si="236"/>
        <v/>
      </c>
      <c r="AC981" s="39" t="str">
        <f>IF($Z981="", "", IF(COUNTIF($Z$11:$Z981, $Z981)&gt;5, "X", COUNTIF($Z$11:$Z981, $Z981)))</f>
        <v/>
      </c>
      <c r="AD981" s="39" t="str">
        <f t="shared" si="237"/>
        <v/>
      </c>
      <c r="AF981" s="29" t="str">
        <f t="shared" si="238"/>
        <v/>
      </c>
      <c r="AJ981" s="39" t="str">
        <f t="shared" si="239"/>
        <v/>
      </c>
    </row>
    <row r="982" spans="1:36" x14ac:dyDescent="0.25">
      <c r="A982" s="20"/>
      <c r="B982" s="251"/>
      <c r="C982" s="252"/>
      <c r="D982" s="253"/>
      <c r="E982" s="254"/>
      <c r="F982" s="20"/>
      <c r="G982" s="32" t="str">
        <f t="shared" ca="1" si="230"/>
        <v/>
      </c>
      <c r="H982" s="18" t="str">
        <f t="shared" si="231"/>
        <v/>
      </c>
      <c r="I982" s="20"/>
      <c r="J982" s="12">
        <v>979</v>
      </c>
      <c r="K982" s="15" t="str">
        <f t="shared" ca="1" si="225"/>
        <v/>
      </c>
      <c r="L982" s="90" t="str">
        <f t="shared" ca="1" si="226"/>
        <v/>
      </c>
      <c r="M982" s="43" t="str">
        <f t="shared" ca="1" si="227"/>
        <v/>
      </c>
      <c r="N982" s="18" t="str">
        <f t="shared" ca="1" si="228"/>
        <v/>
      </c>
      <c r="O982" s="20"/>
      <c r="Q982" s="39" t="str">
        <f t="shared" si="232"/>
        <v/>
      </c>
      <c r="R982" s="29" t="str">
        <f t="shared" si="233"/>
        <v/>
      </c>
      <c r="S982" s="36" t="str">
        <f t="shared" si="234"/>
        <v/>
      </c>
      <c r="T982" s="26" t="str">
        <f t="shared" si="235"/>
        <v/>
      </c>
      <c r="U982" s="39" t="str">
        <f ca="1">IF($G982="", "", COUNTIF($G$11:$G$1010, "&lt;"&amp;$G982)+1+COUNTIF($G$11:$G982, $G982)-1)</f>
        <v/>
      </c>
      <c r="X982" s="39" t="str">
        <f t="shared" ca="1" si="229"/>
        <v/>
      </c>
      <c r="Z982" s="29" t="str">
        <f>IF($R982="", "", DATE(YEAR(Calendar!$BA$5), MONTH($D982), DAY($D982)))</f>
        <v/>
      </c>
      <c r="AA982" s="36" t="str">
        <f t="shared" si="236"/>
        <v/>
      </c>
      <c r="AC982" s="39" t="str">
        <f>IF($Z982="", "", IF(COUNTIF($Z$11:$Z982, $Z982)&gt;5, "X", COUNTIF($Z$11:$Z982, $Z982)))</f>
        <v/>
      </c>
      <c r="AD982" s="39" t="str">
        <f t="shared" si="237"/>
        <v/>
      </c>
      <c r="AF982" s="29" t="str">
        <f t="shared" si="238"/>
        <v/>
      </c>
      <c r="AJ982" s="39" t="str">
        <f t="shared" si="239"/>
        <v/>
      </c>
    </row>
    <row r="983" spans="1:36" x14ac:dyDescent="0.25">
      <c r="A983" s="20"/>
      <c r="B983" s="251"/>
      <c r="C983" s="252"/>
      <c r="D983" s="253"/>
      <c r="E983" s="254"/>
      <c r="F983" s="20"/>
      <c r="G983" s="32" t="str">
        <f t="shared" ca="1" si="230"/>
        <v/>
      </c>
      <c r="H983" s="18" t="str">
        <f t="shared" si="231"/>
        <v/>
      </c>
      <c r="I983" s="20"/>
      <c r="J983" s="12">
        <v>980</v>
      </c>
      <c r="K983" s="15" t="str">
        <f t="shared" ca="1" si="225"/>
        <v/>
      </c>
      <c r="L983" s="90" t="str">
        <f t="shared" ca="1" si="226"/>
        <v/>
      </c>
      <c r="M983" s="43" t="str">
        <f t="shared" ca="1" si="227"/>
        <v/>
      </c>
      <c r="N983" s="18" t="str">
        <f t="shared" ca="1" si="228"/>
        <v/>
      </c>
      <c r="O983" s="20"/>
      <c r="Q983" s="39" t="str">
        <f t="shared" si="232"/>
        <v/>
      </c>
      <c r="R983" s="29" t="str">
        <f t="shared" si="233"/>
        <v/>
      </c>
      <c r="S983" s="36" t="str">
        <f t="shared" si="234"/>
        <v/>
      </c>
      <c r="T983" s="26" t="str">
        <f t="shared" si="235"/>
        <v/>
      </c>
      <c r="U983" s="39" t="str">
        <f ca="1">IF($G983="", "", COUNTIF($G$11:$G$1010, "&lt;"&amp;$G983)+1+COUNTIF($G$11:$G983, $G983)-1)</f>
        <v/>
      </c>
      <c r="X983" s="39" t="str">
        <f t="shared" ca="1" si="229"/>
        <v/>
      </c>
      <c r="Z983" s="29" t="str">
        <f>IF($R983="", "", DATE(YEAR(Calendar!$BA$5), MONTH($D983), DAY($D983)))</f>
        <v/>
      </c>
      <c r="AA983" s="36" t="str">
        <f t="shared" si="236"/>
        <v/>
      </c>
      <c r="AC983" s="39" t="str">
        <f>IF($Z983="", "", IF(COUNTIF($Z$11:$Z983, $Z983)&gt;5, "X", COUNTIF($Z$11:$Z983, $Z983)))</f>
        <v/>
      </c>
      <c r="AD983" s="39" t="str">
        <f t="shared" si="237"/>
        <v/>
      </c>
      <c r="AF983" s="29" t="str">
        <f t="shared" si="238"/>
        <v/>
      </c>
      <c r="AJ983" s="39" t="str">
        <f t="shared" si="239"/>
        <v/>
      </c>
    </row>
    <row r="984" spans="1:36" x14ac:dyDescent="0.25">
      <c r="A984" s="20"/>
      <c r="B984" s="251"/>
      <c r="C984" s="252"/>
      <c r="D984" s="253"/>
      <c r="E984" s="254"/>
      <c r="F984" s="20"/>
      <c r="G984" s="32" t="str">
        <f t="shared" ca="1" si="230"/>
        <v/>
      </c>
      <c r="H984" s="18" t="str">
        <f t="shared" si="231"/>
        <v/>
      </c>
      <c r="I984" s="20"/>
      <c r="J984" s="12">
        <v>981</v>
      </c>
      <c r="K984" s="15" t="str">
        <f t="shared" ca="1" si="225"/>
        <v/>
      </c>
      <c r="L984" s="90" t="str">
        <f t="shared" ca="1" si="226"/>
        <v/>
      </c>
      <c r="M984" s="43" t="str">
        <f t="shared" ca="1" si="227"/>
        <v/>
      </c>
      <c r="N984" s="18" t="str">
        <f t="shared" ca="1" si="228"/>
        <v/>
      </c>
      <c r="O984" s="20"/>
      <c r="Q984" s="39" t="str">
        <f t="shared" si="232"/>
        <v/>
      </c>
      <c r="R984" s="29" t="str">
        <f t="shared" si="233"/>
        <v/>
      </c>
      <c r="S984" s="36" t="str">
        <f t="shared" si="234"/>
        <v/>
      </c>
      <c r="T984" s="26" t="str">
        <f t="shared" si="235"/>
        <v/>
      </c>
      <c r="U984" s="39" t="str">
        <f ca="1">IF($G984="", "", COUNTIF($G$11:$G$1010, "&lt;"&amp;$G984)+1+COUNTIF($G$11:$G984, $G984)-1)</f>
        <v/>
      </c>
      <c r="X984" s="39" t="str">
        <f t="shared" ca="1" si="229"/>
        <v/>
      </c>
      <c r="Z984" s="29" t="str">
        <f>IF($R984="", "", DATE(YEAR(Calendar!$BA$5), MONTH($D984), DAY($D984)))</f>
        <v/>
      </c>
      <c r="AA984" s="36" t="str">
        <f t="shared" si="236"/>
        <v/>
      </c>
      <c r="AC984" s="39" t="str">
        <f>IF($Z984="", "", IF(COUNTIF($Z$11:$Z984, $Z984)&gt;5, "X", COUNTIF($Z$11:$Z984, $Z984)))</f>
        <v/>
      </c>
      <c r="AD984" s="39" t="str">
        <f t="shared" si="237"/>
        <v/>
      </c>
      <c r="AF984" s="29" t="str">
        <f t="shared" si="238"/>
        <v/>
      </c>
      <c r="AJ984" s="39" t="str">
        <f t="shared" si="239"/>
        <v/>
      </c>
    </row>
    <row r="985" spans="1:36" x14ac:dyDescent="0.25">
      <c r="A985" s="20"/>
      <c r="B985" s="251"/>
      <c r="C985" s="252"/>
      <c r="D985" s="253"/>
      <c r="E985" s="254"/>
      <c r="F985" s="20"/>
      <c r="G985" s="32" t="str">
        <f t="shared" ca="1" si="230"/>
        <v/>
      </c>
      <c r="H985" s="18" t="str">
        <f t="shared" si="231"/>
        <v/>
      </c>
      <c r="I985" s="20"/>
      <c r="J985" s="12">
        <v>982</v>
      </c>
      <c r="K985" s="15" t="str">
        <f t="shared" ca="1" si="225"/>
        <v/>
      </c>
      <c r="L985" s="90" t="str">
        <f t="shared" ca="1" si="226"/>
        <v/>
      </c>
      <c r="M985" s="43" t="str">
        <f t="shared" ca="1" si="227"/>
        <v/>
      </c>
      <c r="N985" s="18" t="str">
        <f t="shared" ca="1" si="228"/>
        <v/>
      </c>
      <c r="O985" s="20"/>
      <c r="Q985" s="39" t="str">
        <f t="shared" si="232"/>
        <v/>
      </c>
      <c r="R985" s="29" t="str">
        <f t="shared" si="233"/>
        <v/>
      </c>
      <c r="S985" s="36" t="str">
        <f t="shared" si="234"/>
        <v/>
      </c>
      <c r="T985" s="26" t="str">
        <f t="shared" si="235"/>
        <v/>
      </c>
      <c r="U985" s="39" t="str">
        <f ca="1">IF($G985="", "", COUNTIF($G$11:$G$1010, "&lt;"&amp;$G985)+1+COUNTIF($G$11:$G985, $G985)-1)</f>
        <v/>
      </c>
      <c r="X985" s="39" t="str">
        <f t="shared" ca="1" si="229"/>
        <v/>
      </c>
      <c r="Z985" s="29" t="str">
        <f>IF($R985="", "", DATE(YEAR(Calendar!$BA$5), MONTH($D985), DAY($D985)))</f>
        <v/>
      </c>
      <c r="AA985" s="36" t="str">
        <f t="shared" si="236"/>
        <v/>
      </c>
      <c r="AC985" s="39" t="str">
        <f>IF($Z985="", "", IF(COUNTIF($Z$11:$Z985, $Z985)&gt;5, "X", COUNTIF($Z$11:$Z985, $Z985)))</f>
        <v/>
      </c>
      <c r="AD985" s="39" t="str">
        <f t="shared" si="237"/>
        <v/>
      </c>
      <c r="AF985" s="29" t="str">
        <f t="shared" si="238"/>
        <v/>
      </c>
      <c r="AJ985" s="39" t="str">
        <f t="shared" si="239"/>
        <v/>
      </c>
    </row>
    <row r="986" spans="1:36" x14ac:dyDescent="0.25">
      <c r="A986" s="20"/>
      <c r="B986" s="251"/>
      <c r="C986" s="252"/>
      <c r="D986" s="253"/>
      <c r="E986" s="254"/>
      <c r="F986" s="20"/>
      <c r="G986" s="32" t="str">
        <f t="shared" ca="1" si="230"/>
        <v/>
      </c>
      <c r="H986" s="18" t="str">
        <f t="shared" si="231"/>
        <v/>
      </c>
      <c r="I986" s="20"/>
      <c r="J986" s="12">
        <v>983</v>
      </c>
      <c r="K986" s="15" t="str">
        <f t="shared" ca="1" si="225"/>
        <v/>
      </c>
      <c r="L986" s="90" t="str">
        <f t="shared" ca="1" si="226"/>
        <v/>
      </c>
      <c r="M986" s="43" t="str">
        <f t="shared" ca="1" si="227"/>
        <v/>
      </c>
      <c r="N986" s="18" t="str">
        <f t="shared" ca="1" si="228"/>
        <v/>
      </c>
      <c r="O986" s="20"/>
      <c r="Q986" s="39" t="str">
        <f t="shared" si="232"/>
        <v/>
      </c>
      <c r="R986" s="29" t="str">
        <f t="shared" si="233"/>
        <v/>
      </c>
      <c r="S986" s="36" t="str">
        <f t="shared" si="234"/>
        <v/>
      </c>
      <c r="T986" s="26" t="str">
        <f t="shared" si="235"/>
        <v/>
      </c>
      <c r="U986" s="39" t="str">
        <f ca="1">IF($G986="", "", COUNTIF($G$11:$G$1010, "&lt;"&amp;$G986)+1+COUNTIF($G$11:$G986, $G986)-1)</f>
        <v/>
      </c>
      <c r="X986" s="39" t="str">
        <f t="shared" ca="1" si="229"/>
        <v/>
      </c>
      <c r="Z986" s="29" t="str">
        <f>IF($R986="", "", DATE(YEAR(Calendar!$BA$5), MONTH($D986), DAY($D986)))</f>
        <v/>
      </c>
      <c r="AA986" s="36" t="str">
        <f t="shared" si="236"/>
        <v/>
      </c>
      <c r="AC986" s="39" t="str">
        <f>IF($Z986="", "", IF(COUNTIF($Z$11:$Z986, $Z986)&gt;5, "X", COUNTIF($Z$11:$Z986, $Z986)))</f>
        <v/>
      </c>
      <c r="AD986" s="39" t="str">
        <f t="shared" si="237"/>
        <v/>
      </c>
      <c r="AF986" s="29" t="str">
        <f t="shared" si="238"/>
        <v/>
      </c>
      <c r="AJ986" s="39" t="str">
        <f t="shared" si="239"/>
        <v/>
      </c>
    </row>
    <row r="987" spans="1:36" x14ac:dyDescent="0.25">
      <c r="A987" s="20"/>
      <c r="B987" s="251"/>
      <c r="C987" s="252"/>
      <c r="D987" s="253"/>
      <c r="E987" s="254"/>
      <c r="F987" s="20"/>
      <c r="G987" s="32" t="str">
        <f t="shared" ca="1" si="230"/>
        <v/>
      </c>
      <c r="H987" s="18" t="str">
        <f t="shared" si="231"/>
        <v/>
      </c>
      <c r="I987" s="20"/>
      <c r="J987" s="12">
        <v>984</v>
      </c>
      <c r="K987" s="15" t="str">
        <f t="shared" ca="1" si="225"/>
        <v/>
      </c>
      <c r="L987" s="90" t="str">
        <f t="shared" ca="1" si="226"/>
        <v/>
      </c>
      <c r="M987" s="43" t="str">
        <f t="shared" ca="1" si="227"/>
        <v/>
      </c>
      <c r="N987" s="18" t="str">
        <f t="shared" ca="1" si="228"/>
        <v/>
      </c>
      <c r="O987" s="20"/>
      <c r="Q987" s="39" t="str">
        <f t="shared" si="232"/>
        <v/>
      </c>
      <c r="R987" s="29" t="str">
        <f t="shared" si="233"/>
        <v/>
      </c>
      <c r="S987" s="36" t="str">
        <f t="shared" si="234"/>
        <v/>
      </c>
      <c r="T987" s="26" t="str">
        <f t="shared" si="235"/>
        <v/>
      </c>
      <c r="U987" s="39" t="str">
        <f ca="1">IF($G987="", "", COUNTIF($G$11:$G$1010, "&lt;"&amp;$G987)+1+COUNTIF($G$11:$G987, $G987)-1)</f>
        <v/>
      </c>
      <c r="X987" s="39" t="str">
        <f t="shared" ca="1" si="229"/>
        <v/>
      </c>
      <c r="Z987" s="29" t="str">
        <f>IF($R987="", "", DATE(YEAR(Calendar!$BA$5), MONTH($D987), DAY($D987)))</f>
        <v/>
      </c>
      <c r="AA987" s="36" t="str">
        <f t="shared" si="236"/>
        <v/>
      </c>
      <c r="AC987" s="39" t="str">
        <f>IF($Z987="", "", IF(COUNTIF($Z$11:$Z987, $Z987)&gt;5, "X", COUNTIF($Z$11:$Z987, $Z987)))</f>
        <v/>
      </c>
      <c r="AD987" s="39" t="str">
        <f t="shared" si="237"/>
        <v/>
      </c>
      <c r="AF987" s="29" t="str">
        <f t="shared" si="238"/>
        <v/>
      </c>
      <c r="AJ987" s="39" t="str">
        <f t="shared" si="239"/>
        <v/>
      </c>
    </row>
    <row r="988" spans="1:36" x14ac:dyDescent="0.25">
      <c r="A988" s="20"/>
      <c r="B988" s="251"/>
      <c r="C988" s="252"/>
      <c r="D988" s="253"/>
      <c r="E988" s="254"/>
      <c r="F988" s="20"/>
      <c r="G988" s="32" t="str">
        <f t="shared" ca="1" si="230"/>
        <v/>
      </c>
      <c r="H988" s="18" t="str">
        <f t="shared" si="231"/>
        <v/>
      </c>
      <c r="I988" s="20"/>
      <c r="J988" s="12">
        <v>985</v>
      </c>
      <c r="K988" s="15" t="str">
        <f t="shared" ca="1" si="225"/>
        <v/>
      </c>
      <c r="L988" s="90" t="str">
        <f t="shared" ca="1" si="226"/>
        <v/>
      </c>
      <c r="M988" s="43" t="str">
        <f t="shared" ca="1" si="227"/>
        <v/>
      </c>
      <c r="N988" s="18" t="str">
        <f t="shared" ca="1" si="228"/>
        <v/>
      </c>
      <c r="O988" s="20"/>
      <c r="Q988" s="39" t="str">
        <f t="shared" si="232"/>
        <v/>
      </c>
      <c r="R988" s="29" t="str">
        <f t="shared" si="233"/>
        <v/>
      </c>
      <c r="S988" s="36" t="str">
        <f t="shared" si="234"/>
        <v/>
      </c>
      <c r="T988" s="26" t="str">
        <f t="shared" si="235"/>
        <v/>
      </c>
      <c r="U988" s="39" t="str">
        <f ca="1">IF($G988="", "", COUNTIF($G$11:$G$1010, "&lt;"&amp;$G988)+1+COUNTIF($G$11:$G988, $G988)-1)</f>
        <v/>
      </c>
      <c r="X988" s="39" t="str">
        <f t="shared" ca="1" si="229"/>
        <v/>
      </c>
      <c r="Z988" s="29" t="str">
        <f>IF($R988="", "", DATE(YEAR(Calendar!$BA$5), MONTH($D988), DAY($D988)))</f>
        <v/>
      </c>
      <c r="AA988" s="36" t="str">
        <f t="shared" si="236"/>
        <v/>
      </c>
      <c r="AC988" s="39" t="str">
        <f>IF($Z988="", "", IF(COUNTIF($Z$11:$Z988, $Z988)&gt;5, "X", COUNTIF($Z$11:$Z988, $Z988)))</f>
        <v/>
      </c>
      <c r="AD988" s="39" t="str">
        <f t="shared" si="237"/>
        <v/>
      </c>
      <c r="AF988" s="29" t="str">
        <f t="shared" si="238"/>
        <v/>
      </c>
      <c r="AJ988" s="39" t="str">
        <f t="shared" si="239"/>
        <v/>
      </c>
    </row>
    <row r="989" spans="1:36" x14ac:dyDescent="0.25">
      <c r="A989" s="20"/>
      <c r="B989" s="251"/>
      <c r="C989" s="252"/>
      <c r="D989" s="253"/>
      <c r="E989" s="254"/>
      <c r="F989" s="20"/>
      <c r="G989" s="32" t="str">
        <f t="shared" ca="1" si="230"/>
        <v/>
      </c>
      <c r="H989" s="18" t="str">
        <f t="shared" si="231"/>
        <v/>
      </c>
      <c r="I989" s="20"/>
      <c r="J989" s="12">
        <v>986</v>
      </c>
      <c r="K989" s="15" t="str">
        <f t="shared" ca="1" si="225"/>
        <v/>
      </c>
      <c r="L989" s="90" t="str">
        <f t="shared" ca="1" si="226"/>
        <v/>
      </c>
      <c r="M989" s="43" t="str">
        <f t="shared" ca="1" si="227"/>
        <v/>
      </c>
      <c r="N989" s="18" t="str">
        <f t="shared" ca="1" si="228"/>
        <v/>
      </c>
      <c r="O989" s="20"/>
      <c r="Q989" s="39" t="str">
        <f t="shared" si="232"/>
        <v/>
      </c>
      <c r="R989" s="29" t="str">
        <f t="shared" si="233"/>
        <v/>
      </c>
      <c r="S989" s="36" t="str">
        <f t="shared" si="234"/>
        <v/>
      </c>
      <c r="T989" s="26" t="str">
        <f t="shared" si="235"/>
        <v/>
      </c>
      <c r="U989" s="39" t="str">
        <f ca="1">IF($G989="", "", COUNTIF($G$11:$G$1010, "&lt;"&amp;$G989)+1+COUNTIF($G$11:$G989, $G989)-1)</f>
        <v/>
      </c>
      <c r="X989" s="39" t="str">
        <f t="shared" ca="1" si="229"/>
        <v/>
      </c>
      <c r="Z989" s="29" t="str">
        <f>IF($R989="", "", DATE(YEAR(Calendar!$BA$5), MONTH($D989), DAY($D989)))</f>
        <v/>
      </c>
      <c r="AA989" s="36" t="str">
        <f t="shared" si="236"/>
        <v/>
      </c>
      <c r="AC989" s="39" t="str">
        <f>IF($Z989="", "", IF(COUNTIF($Z$11:$Z989, $Z989)&gt;5, "X", COUNTIF($Z$11:$Z989, $Z989)))</f>
        <v/>
      </c>
      <c r="AD989" s="39" t="str">
        <f t="shared" si="237"/>
        <v/>
      </c>
      <c r="AF989" s="29" t="str">
        <f t="shared" si="238"/>
        <v/>
      </c>
      <c r="AJ989" s="39" t="str">
        <f t="shared" si="239"/>
        <v/>
      </c>
    </row>
    <row r="990" spans="1:36" x14ac:dyDescent="0.25">
      <c r="A990" s="20"/>
      <c r="B990" s="251"/>
      <c r="C990" s="252"/>
      <c r="D990" s="253"/>
      <c r="E990" s="254"/>
      <c r="F990" s="20"/>
      <c r="G990" s="32" t="str">
        <f t="shared" ca="1" si="230"/>
        <v/>
      </c>
      <c r="H990" s="18" t="str">
        <f t="shared" si="231"/>
        <v/>
      </c>
      <c r="I990" s="20"/>
      <c r="J990" s="12">
        <v>987</v>
      </c>
      <c r="K990" s="15" t="str">
        <f t="shared" ca="1" si="225"/>
        <v/>
      </c>
      <c r="L990" s="90" t="str">
        <f t="shared" ca="1" si="226"/>
        <v/>
      </c>
      <c r="M990" s="43" t="str">
        <f t="shared" ca="1" si="227"/>
        <v/>
      </c>
      <c r="N990" s="18" t="str">
        <f t="shared" ca="1" si="228"/>
        <v/>
      </c>
      <c r="O990" s="20"/>
      <c r="Q990" s="39" t="str">
        <f t="shared" si="232"/>
        <v/>
      </c>
      <c r="R990" s="29" t="str">
        <f t="shared" si="233"/>
        <v/>
      </c>
      <c r="S990" s="36" t="str">
        <f t="shared" si="234"/>
        <v/>
      </c>
      <c r="T990" s="26" t="str">
        <f t="shared" si="235"/>
        <v/>
      </c>
      <c r="U990" s="39" t="str">
        <f ca="1">IF($G990="", "", COUNTIF($G$11:$G$1010, "&lt;"&amp;$G990)+1+COUNTIF($G$11:$G990, $G990)-1)</f>
        <v/>
      </c>
      <c r="X990" s="39" t="str">
        <f t="shared" ca="1" si="229"/>
        <v/>
      </c>
      <c r="Z990" s="29" t="str">
        <f>IF($R990="", "", DATE(YEAR(Calendar!$BA$5), MONTH($D990), DAY($D990)))</f>
        <v/>
      </c>
      <c r="AA990" s="36" t="str">
        <f t="shared" si="236"/>
        <v/>
      </c>
      <c r="AC990" s="39" t="str">
        <f>IF($Z990="", "", IF(COUNTIF($Z$11:$Z990, $Z990)&gt;5, "X", COUNTIF($Z$11:$Z990, $Z990)))</f>
        <v/>
      </c>
      <c r="AD990" s="39" t="str">
        <f t="shared" si="237"/>
        <v/>
      </c>
      <c r="AF990" s="29" t="str">
        <f t="shared" si="238"/>
        <v/>
      </c>
      <c r="AJ990" s="39" t="str">
        <f t="shared" si="239"/>
        <v/>
      </c>
    </row>
    <row r="991" spans="1:36" x14ac:dyDescent="0.25">
      <c r="A991" s="20"/>
      <c r="B991" s="251"/>
      <c r="C991" s="252"/>
      <c r="D991" s="253"/>
      <c r="E991" s="254"/>
      <c r="F991" s="20"/>
      <c r="G991" s="32" t="str">
        <f t="shared" ca="1" si="230"/>
        <v/>
      </c>
      <c r="H991" s="18" t="str">
        <f t="shared" si="231"/>
        <v/>
      </c>
      <c r="I991" s="20"/>
      <c r="J991" s="12">
        <v>988</v>
      </c>
      <c r="K991" s="15" t="str">
        <f t="shared" ca="1" si="225"/>
        <v/>
      </c>
      <c r="L991" s="90" t="str">
        <f t="shared" ca="1" si="226"/>
        <v/>
      </c>
      <c r="M991" s="43" t="str">
        <f t="shared" ca="1" si="227"/>
        <v/>
      </c>
      <c r="N991" s="18" t="str">
        <f t="shared" ca="1" si="228"/>
        <v/>
      </c>
      <c r="O991" s="20"/>
      <c r="Q991" s="39" t="str">
        <f t="shared" si="232"/>
        <v/>
      </c>
      <c r="R991" s="29" t="str">
        <f t="shared" si="233"/>
        <v/>
      </c>
      <c r="S991" s="36" t="str">
        <f t="shared" si="234"/>
        <v/>
      </c>
      <c r="T991" s="26" t="str">
        <f t="shared" si="235"/>
        <v/>
      </c>
      <c r="U991" s="39" t="str">
        <f ca="1">IF($G991="", "", COUNTIF($G$11:$G$1010, "&lt;"&amp;$G991)+1+COUNTIF($G$11:$G991, $G991)-1)</f>
        <v/>
      </c>
      <c r="X991" s="39" t="str">
        <f t="shared" ca="1" si="229"/>
        <v/>
      </c>
      <c r="Z991" s="29" t="str">
        <f>IF($R991="", "", DATE(YEAR(Calendar!$BA$5), MONTH($D991), DAY($D991)))</f>
        <v/>
      </c>
      <c r="AA991" s="36" t="str">
        <f t="shared" si="236"/>
        <v/>
      </c>
      <c r="AC991" s="39" t="str">
        <f>IF($Z991="", "", IF(COUNTIF($Z$11:$Z991, $Z991)&gt;5, "X", COUNTIF($Z$11:$Z991, $Z991)))</f>
        <v/>
      </c>
      <c r="AD991" s="39" t="str">
        <f t="shared" si="237"/>
        <v/>
      </c>
      <c r="AF991" s="29" t="str">
        <f t="shared" si="238"/>
        <v/>
      </c>
      <c r="AJ991" s="39" t="str">
        <f t="shared" si="239"/>
        <v/>
      </c>
    </row>
    <row r="992" spans="1:36" x14ac:dyDescent="0.25">
      <c r="A992" s="20"/>
      <c r="B992" s="251"/>
      <c r="C992" s="252"/>
      <c r="D992" s="253"/>
      <c r="E992" s="254"/>
      <c r="F992" s="20"/>
      <c r="G992" s="32" t="str">
        <f t="shared" ca="1" si="230"/>
        <v/>
      </c>
      <c r="H992" s="18" t="str">
        <f t="shared" si="231"/>
        <v/>
      </c>
      <c r="I992" s="20"/>
      <c r="J992" s="12">
        <v>989</v>
      </c>
      <c r="K992" s="15" t="str">
        <f t="shared" ca="1" si="225"/>
        <v/>
      </c>
      <c r="L992" s="90" t="str">
        <f t="shared" ca="1" si="226"/>
        <v/>
      </c>
      <c r="M992" s="43" t="str">
        <f t="shared" ca="1" si="227"/>
        <v/>
      </c>
      <c r="N992" s="18" t="str">
        <f t="shared" ca="1" si="228"/>
        <v/>
      </c>
      <c r="O992" s="20"/>
      <c r="Q992" s="39" t="str">
        <f t="shared" si="232"/>
        <v/>
      </c>
      <c r="R992" s="29" t="str">
        <f t="shared" si="233"/>
        <v/>
      </c>
      <c r="S992" s="36" t="str">
        <f t="shared" si="234"/>
        <v/>
      </c>
      <c r="T992" s="26" t="str">
        <f t="shared" si="235"/>
        <v/>
      </c>
      <c r="U992" s="39" t="str">
        <f ca="1">IF($G992="", "", COUNTIF($G$11:$G$1010, "&lt;"&amp;$G992)+1+COUNTIF($G$11:$G992, $G992)-1)</f>
        <v/>
      </c>
      <c r="X992" s="39" t="str">
        <f t="shared" ca="1" si="229"/>
        <v/>
      </c>
      <c r="Z992" s="29" t="str">
        <f>IF($R992="", "", DATE(YEAR(Calendar!$BA$5), MONTH($D992), DAY($D992)))</f>
        <v/>
      </c>
      <c r="AA992" s="36" t="str">
        <f t="shared" si="236"/>
        <v/>
      </c>
      <c r="AC992" s="39" t="str">
        <f>IF($Z992="", "", IF(COUNTIF($Z$11:$Z992, $Z992)&gt;5, "X", COUNTIF($Z$11:$Z992, $Z992)))</f>
        <v/>
      </c>
      <c r="AD992" s="39" t="str">
        <f t="shared" si="237"/>
        <v/>
      </c>
      <c r="AF992" s="29" t="str">
        <f t="shared" si="238"/>
        <v/>
      </c>
      <c r="AJ992" s="39" t="str">
        <f t="shared" si="239"/>
        <v/>
      </c>
    </row>
    <row r="993" spans="1:36" x14ac:dyDescent="0.25">
      <c r="A993" s="20"/>
      <c r="B993" s="251"/>
      <c r="C993" s="252"/>
      <c r="D993" s="253"/>
      <c r="E993" s="254"/>
      <c r="F993" s="20"/>
      <c r="G993" s="32" t="str">
        <f t="shared" ca="1" si="230"/>
        <v/>
      </c>
      <c r="H993" s="18" t="str">
        <f t="shared" si="231"/>
        <v/>
      </c>
      <c r="I993" s="20"/>
      <c r="J993" s="12">
        <v>990</v>
      </c>
      <c r="K993" s="15" t="str">
        <f t="shared" ca="1" si="225"/>
        <v/>
      </c>
      <c r="L993" s="90" t="str">
        <f t="shared" ca="1" si="226"/>
        <v/>
      </c>
      <c r="M993" s="43" t="str">
        <f t="shared" ca="1" si="227"/>
        <v/>
      </c>
      <c r="N993" s="18" t="str">
        <f t="shared" ca="1" si="228"/>
        <v/>
      </c>
      <c r="O993" s="20"/>
      <c r="Q993" s="39" t="str">
        <f t="shared" si="232"/>
        <v/>
      </c>
      <c r="R993" s="29" t="str">
        <f t="shared" si="233"/>
        <v/>
      </c>
      <c r="S993" s="36" t="str">
        <f t="shared" si="234"/>
        <v/>
      </c>
      <c r="T993" s="26" t="str">
        <f t="shared" si="235"/>
        <v/>
      </c>
      <c r="U993" s="39" t="str">
        <f ca="1">IF($G993="", "", COUNTIF($G$11:$G$1010, "&lt;"&amp;$G993)+1+COUNTIF($G$11:$G993, $G993)-1)</f>
        <v/>
      </c>
      <c r="X993" s="39" t="str">
        <f t="shared" ca="1" si="229"/>
        <v/>
      </c>
      <c r="Z993" s="29" t="str">
        <f>IF($R993="", "", DATE(YEAR(Calendar!$BA$5), MONTH($D993), DAY($D993)))</f>
        <v/>
      </c>
      <c r="AA993" s="36" t="str">
        <f t="shared" si="236"/>
        <v/>
      </c>
      <c r="AC993" s="39" t="str">
        <f>IF($Z993="", "", IF(COUNTIF($Z$11:$Z993, $Z993)&gt;5, "X", COUNTIF($Z$11:$Z993, $Z993)))</f>
        <v/>
      </c>
      <c r="AD993" s="39" t="str">
        <f t="shared" si="237"/>
        <v/>
      </c>
      <c r="AF993" s="29" t="str">
        <f t="shared" si="238"/>
        <v/>
      </c>
      <c r="AJ993" s="39" t="str">
        <f t="shared" si="239"/>
        <v/>
      </c>
    </row>
    <row r="994" spans="1:36" x14ac:dyDescent="0.25">
      <c r="A994" s="20"/>
      <c r="B994" s="251"/>
      <c r="C994" s="252"/>
      <c r="D994" s="253"/>
      <c r="E994" s="254"/>
      <c r="F994" s="20"/>
      <c r="G994" s="32" t="str">
        <f t="shared" ca="1" si="230"/>
        <v/>
      </c>
      <c r="H994" s="18" t="str">
        <f t="shared" si="231"/>
        <v/>
      </c>
      <c r="I994" s="20"/>
      <c r="J994" s="12">
        <v>991</v>
      </c>
      <c r="K994" s="15" t="str">
        <f t="shared" ca="1" si="225"/>
        <v/>
      </c>
      <c r="L994" s="90" t="str">
        <f t="shared" ca="1" si="226"/>
        <v/>
      </c>
      <c r="M994" s="43" t="str">
        <f t="shared" ca="1" si="227"/>
        <v/>
      </c>
      <c r="N994" s="18" t="str">
        <f t="shared" ca="1" si="228"/>
        <v/>
      </c>
      <c r="O994" s="20"/>
      <c r="Q994" s="39" t="str">
        <f t="shared" si="232"/>
        <v/>
      </c>
      <c r="R994" s="29" t="str">
        <f t="shared" si="233"/>
        <v/>
      </c>
      <c r="S994" s="36" t="str">
        <f t="shared" si="234"/>
        <v/>
      </c>
      <c r="T994" s="26" t="str">
        <f t="shared" si="235"/>
        <v/>
      </c>
      <c r="U994" s="39" t="str">
        <f ca="1">IF($G994="", "", COUNTIF($G$11:$G$1010, "&lt;"&amp;$G994)+1+COUNTIF($G$11:$G994, $G994)-1)</f>
        <v/>
      </c>
      <c r="X994" s="39" t="str">
        <f t="shared" ca="1" si="229"/>
        <v/>
      </c>
      <c r="Z994" s="29" t="str">
        <f>IF($R994="", "", DATE(YEAR(Calendar!$BA$5), MONTH($D994), DAY($D994)))</f>
        <v/>
      </c>
      <c r="AA994" s="36" t="str">
        <f t="shared" si="236"/>
        <v/>
      </c>
      <c r="AC994" s="39" t="str">
        <f>IF($Z994="", "", IF(COUNTIF($Z$11:$Z994, $Z994)&gt;5, "X", COUNTIF($Z$11:$Z994, $Z994)))</f>
        <v/>
      </c>
      <c r="AD994" s="39" t="str">
        <f t="shared" si="237"/>
        <v/>
      </c>
      <c r="AF994" s="29" t="str">
        <f t="shared" si="238"/>
        <v/>
      </c>
      <c r="AJ994" s="39" t="str">
        <f t="shared" si="239"/>
        <v/>
      </c>
    </row>
    <row r="995" spans="1:36" x14ac:dyDescent="0.25">
      <c r="A995" s="20"/>
      <c r="B995" s="251"/>
      <c r="C995" s="252"/>
      <c r="D995" s="253"/>
      <c r="E995" s="254"/>
      <c r="F995" s="20"/>
      <c r="G995" s="32" t="str">
        <f t="shared" ca="1" si="230"/>
        <v/>
      </c>
      <c r="H995" s="18" t="str">
        <f t="shared" si="231"/>
        <v/>
      </c>
      <c r="I995" s="20"/>
      <c r="J995" s="12">
        <v>992</v>
      </c>
      <c r="K995" s="15" t="str">
        <f t="shared" ca="1" si="225"/>
        <v/>
      </c>
      <c r="L995" s="90" t="str">
        <f t="shared" ca="1" si="226"/>
        <v/>
      </c>
      <c r="M995" s="43" t="str">
        <f t="shared" ca="1" si="227"/>
        <v/>
      </c>
      <c r="N995" s="18" t="str">
        <f t="shared" ca="1" si="228"/>
        <v/>
      </c>
      <c r="O995" s="20"/>
      <c r="Q995" s="39" t="str">
        <f t="shared" si="232"/>
        <v/>
      </c>
      <c r="R995" s="29" t="str">
        <f t="shared" si="233"/>
        <v/>
      </c>
      <c r="S995" s="36" t="str">
        <f t="shared" si="234"/>
        <v/>
      </c>
      <c r="T995" s="26" t="str">
        <f t="shared" si="235"/>
        <v/>
      </c>
      <c r="U995" s="39" t="str">
        <f ca="1">IF($G995="", "", COUNTIF($G$11:$G$1010, "&lt;"&amp;$G995)+1+COUNTIF($G$11:$G995, $G995)-1)</f>
        <v/>
      </c>
      <c r="X995" s="39" t="str">
        <f t="shared" ca="1" si="229"/>
        <v/>
      </c>
      <c r="Z995" s="29" t="str">
        <f>IF($R995="", "", DATE(YEAR(Calendar!$BA$5), MONTH($D995), DAY($D995)))</f>
        <v/>
      </c>
      <c r="AA995" s="36" t="str">
        <f t="shared" si="236"/>
        <v/>
      </c>
      <c r="AC995" s="39" t="str">
        <f>IF($Z995="", "", IF(COUNTIF($Z$11:$Z995, $Z995)&gt;5, "X", COUNTIF($Z$11:$Z995, $Z995)))</f>
        <v/>
      </c>
      <c r="AD995" s="39" t="str">
        <f t="shared" si="237"/>
        <v/>
      </c>
      <c r="AF995" s="29" t="str">
        <f t="shared" si="238"/>
        <v/>
      </c>
      <c r="AJ995" s="39" t="str">
        <f t="shared" si="239"/>
        <v/>
      </c>
    </row>
    <row r="996" spans="1:36" x14ac:dyDescent="0.25">
      <c r="A996" s="20"/>
      <c r="B996" s="251"/>
      <c r="C996" s="252"/>
      <c r="D996" s="253"/>
      <c r="E996" s="254"/>
      <c r="F996" s="20"/>
      <c r="G996" s="32" t="str">
        <f t="shared" ca="1" si="230"/>
        <v/>
      </c>
      <c r="H996" s="18" t="str">
        <f t="shared" si="231"/>
        <v/>
      </c>
      <c r="I996" s="20"/>
      <c r="J996" s="12">
        <v>993</v>
      </c>
      <c r="K996" s="15" t="str">
        <f t="shared" ca="1" si="225"/>
        <v/>
      </c>
      <c r="L996" s="90" t="str">
        <f t="shared" ca="1" si="226"/>
        <v/>
      </c>
      <c r="M996" s="43" t="str">
        <f t="shared" ca="1" si="227"/>
        <v/>
      </c>
      <c r="N996" s="18" t="str">
        <f t="shared" ca="1" si="228"/>
        <v/>
      </c>
      <c r="O996" s="20"/>
      <c r="Q996" s="39" t="str">
        <f t="shared" si="232"/>
        <v/>
      </c>
      <c r="R996" s="29" t="str">
        <f t="shared" si="233"/>
        <v/>
      </c>
      <c r="S996" s="36" t="str">
        <f t="shared" si="234"/>
        <v/>
      </c>
      <c r="T996" s="26" t="str">
        <f t="shared" si="235"/>
        <v/>
      </c>
      <c r="U996" s="39" t="str">
        <f ca="1">IF($G996="", "", COUNTIF($G$11:$G$1010, "&lt;"&amp;$G996)+1+COUNTIF($G$11:$G996, $G996)-1)</f>
        <v/>
      </c>
      <c r="X996" s="39" t="str">
        <f t="shared" ca="1" si="229"/>
        <v/>
      </c>
      <c r="Z996" s="29" t="str">
        <f>IF($R996="", "", DATE(YEAR(Calendar!$BA$5), MONTH($D996), DAY($D996)))</f>
        <v/>
      </c>
      <c r="AA996" s="36" t="str">
        <f t="shared" si="236"/>
        <v/>
      </c>
      <c r="AC996" s="39" t="str">
        <f>IF($Z996="", "", IF(COUNTIF($Z$11:$Z996, $Z996)&gt;5, "X", COUNTIF($Z$11:$Z996, $Z996)))</f>
        <v/>
      </c>
      <c r="AD996" s="39" t="str">
        <f t="shared" si="237"/>
        <v/>
      </c>
      <c r="AF996" s="29" t="str">
        <f t="shared" si="238"/>
        <v/>
      </c>
      <c r="AJ996" s="39" t="str">
        <f t="shared" si="239"/>
        <v/>
      </c>
    </row>
    <row r="997" spans="1:36" x14ac:dyDescent="0.25">
      <c r="A997" s="20"/>
      <c r="B997" s="251"/>
      <c r="C997" s="252"/>
      <c r="D997" s="253"/>
      <c r="E997" s="254"/>
      <c r="F997" s="20"/>
      <c r="G997" s="32" t="str">
        <f t="shared" ca="1" si="230"/>
        <v/>
      </c>
      <c r="H997" s="18" t="str">
        <f t="shared" si="231"/>
        <v/>
      </c>
      <c r="I997" s="20"/>
      <c r="J997" s="12">
        <v>994</v>
      </c>
      <c r="K997" s="15" t="str">
        <f t="shared" ca="1" si="225"/>
        <v/>
      </c>
      <c r="L997" s="90" t="str">
        <f t="shared" ca="1" si="226"/>
        <v/>
      </c>
      <c r="M997" s="43" t="str">
        <f t="shared" ca="1" si="227"/>
        <v/>
      </c>
      <c r="N997" s="18" t="str">
        <f t="shared" ca="1" si="228"/>
        <v/>
      </c>
      <c r="O997" s="20"/>
      <c r="Q997" s="39" t="str">
        <f t="shared" si="232"/>
        <v/>
      </c>
      <c r="R997" s="29" t="str">
        <f t="shared" si="233"/>
        <v/>
      </c>
      <c r="S997" s="36" t="str">
        <f t="shared" si="234"/>
        <v/>
      </c>
      <c r="T997" s="26" t="str">
        <f t="shared" si="235"/>
        <v/>
      </c>
      <c r="U997" s="39" t="str">
        <f ca="1">IF($G997="", "", COUNTIF($G$11:$G$1010, "&lt;"&amp;$G997)+1+COUNTIF($G$11:$G997, $G997)-1)</f>
        <v/>
      </c>
      <c r="X997" s="39" t="str">
        <f t="shared" ca="1" si="229"/>
        <v/>
      </c>
      <c r="Z997" s="29" t="str">
        <f>IF($R997="", "", DATE(YEAR(Calendar!$BA$5), MONTH($D997), DAY($D997)))</f>
        <v/>
      </c>
      <c r="AA997" s="36" t="str">
        <f t="shared" si="236"/>
        <v/>
      </c>
      <c r="AC997" s="39" t="str">
        <f>IF($Z997="", "", IF(COUNTIF($Z$11:$Z997, $Z997)&gt;5, "X", COUNTIF($Z$11:$Z997, $Z997)))</f>
        <v/>
      </c>
      <c r="AD997" s="39" t="str">
        <f t="shared" si="237"/>
        <v/>
      </c>
      <c r="AF997" s="29" t="str">
        <f t="shared" si="238"/>
        <v/>
      </c>
      <c r="AJ997" s="39" t="str">
        <f t="shared" si="239"/>
        <v/>
      </c>
    </row>
    <row r="998" spans="1:36" x14ac:dyDescent="0.25">
      <c r="A998" s="20"/>
      <c r="B998" s="251"/>
      <c r="C998" s="252"/>
      <c r="D998" s="253"/>
      <c r="E998" s="254"/>
      <c r="F998" s="20"/>
      <c r="G998" s="32" t="str">
        <f t="shared" ca="1" si="230"/>
        <v/>
      </c>
      <c r="H998" s="18" t="str">
        <f t="shared" si="231"/>
        <v/>
      </c>
      <c r="I998" s="20"/>
      <c r="J998" s="12">
        <v>995</v>
      </c>
      <c r="K998" s="15" t="str">
        <f t="shared" ca="1" si="225"/>
        <v/>
      </c>
      <c r="L998" s="90" t="str">
        <f t="shared" ca="1" si="226"/>
        <v/>
      </c>
      <c r="M998" s="43" t="str">
        <f t="shared" ca="1" si="227"/>
        <v/>
      </c>
      <c r="N998" s="18" t="str">
        <f t="shared" ca="1" si="228"/>
        <v/>
      </c>
      <c r="O998" s="20"/>
      <c r="Q998" s="39" t="str">
        <f t="shared" si="232"/>
        <v/>
      </c>
      <c r="R998" s="29" t="str">
        <f t="shared" si="233"/>
        <v/>
      </c>
      <c r="S998" s="36" t="str">
        <f t="shared" si="234"/>
        <v/>
      </c>
      <c r="T998" s="26" t="str">
        <f t="shared" si="235"/>
        <v/>
      </c>
      <c r="U998" s="39" t="str">
        <f ca="1">IF($G998="", "", COUNTIF($G$11:$G$1010, "&lt;"&amp;$G998)+1+COUNTIF($G$11:$G998, $G998)-1)</f>
        <v/>
      </c>
      <c r="X998" s="39" t="str">
        <f t="shared" ca="1" si="229"/>
        <v/>
      </c>
      <c r="Z998" s="29" t="str">
        <f>IF($R998="", "", DATE(YEAR(Calendar!$BA$5), MONTH($D998), DAY($D998)))</f>
        <v/>
      </c>
      <c r="AA998" s="36" t="str">
        <f t="shared" si="236"/>
        <v/>
      </c>
      <c r="AC998" s="39" t="str">
        <f>IF($Z998="", "", IF(COUNTIF($Z$11:$Z998, $Z998)&gt;5, "X", COUNTIF($Z$11:$Z998, $Z998)))</f>
        <v/>
      </c>
      <c r="AD998" s="39" t="str">
        <f t="shared" si="237"/>
        <v/>
      </c>
      <c r="AF998" s="29" t="str">
        <f t="shared" si="238"/>
        <v/>
      </c>
      <c r="AJ998" s="39" t="str">
        <f t="shared" si="239"/>
        <v/>
      </c>
    </row>
    <row r="999" spans="1:36" x14ac:dyDescent="0.25">
      <c r="A999" s="20"/>
      <c r="B999" s="251"/>
      <c r="C999" s="252"/>
      <c r="D999" s="253"/>
      <c r="E999" s="254"/>
      <c r="F999" s="20"/>
      <c r="G999" s="32" t="str">
        <f t="shared" ca="1" si="230"/>
        <v/>
      </c>
      <c r="H999" s="18" t="str">
        <f t="shared" si="231"/>
        <v/>
      </c>
      <c r="I999" s="20"/>
      <c r="J999" s="12">
        <v>996</v>
      </c>
      <c r="K999" s="15" t="str">
        <f t="shared" ca="1" si="225"/>
        <v/>
      </c>
      <c r="L999" s="90" t="str">
        <f t="shared" ca="1" si="226"/>
        <v/>
      </c>
      <c r="M999" s="43" t="str">
        <f t="shared" ca="1" si="227"/>
        <v/>
      </c>
      <c r="N999" s="18" t="str">
        <f t="shared" ca="1" si="228"/>
        <v/>
      </c>
      <c r="O999" s="20"/>
      <c r="Q999" s="39" t="str">
        <f t="shared" si="232"/>
        <v/>
      </c>
      <c r="R999" s="29" t="str">
        <f t="shared" si="233"/>
        <v/>
      </c>
      <c r="S999" s="36" t="str">
        <f t="shared" si="234"/>
        <v/>
      </c>
      <c r="T999" s="26" t="str">
        <f t="shared" si="235"/>
        <v/>
      </c>
      <c r="U999" s="39" t="str">
        <f ca="1">IF($G999="", "", COUNTIF($G$11:$G$1010, "&lt;"&amp;$G999)+1+COUNTIF($G$11:$G999, $G999)-1)</f>
        <v/>
      </c>
      <c r="X999" s="39" t="str">
        <f t="shared" ca="1" si="229"/>
        <v/>
      </c>
      <c r="Z999" s="29" t="str">
        <f>IF($R999="", "", DATE(YEAR(Calendar!$BA$5), MONTH($D999), DAY($D999)))</f>
        <v/>
      </c>
      <c r="AA999" s="36" t="str">
        <f t="shared" si="236"/>
        <v/>
      </c>
      <c r="AC999" s="39" t="str">
        <f>IF($Z999="", "", IF(COUNTIF($Z$11:$Z999, $Z999)&gt;5, "X", COUNTIF($Z$11:$Z999, $Z999)))</f>
        <v/>
      </c>
      <c r="AD999" s="39" t="str">
        <f t="shared" si="237"/>
        <v/>
      </c>
      <c r="AF999" s="29" t="str">
        <f t="shared" si="238"/>
        <v/>
      </c>
      <c r="AJ999" s="39" t="str">
        <f t="shared" si="239"/>
        <v/>
      </c>
    </row>
    <row r="1000" spans="1:36" x14ac:dyDescent="0.25">
      <c r="A1000" s="20"/>
      <c r="B1000" s="251"/>
      <c r="C1000" s="252"/>
      <c r="D1000" s="253"/>
      <c r="E1000" s="254"/>
      <c r="F1000" s="20"/>
      <c r="G1000" s="32" t="str">
        <f t="shared" ca="1" si="230"/>
        <v/>
      </c>
      <c r="H1000" s="18" t="str">
        <f t="shared" si="231"/>
        <v/>
      </c>
      <c r="I1000" s="20"/>
      <c r="J1000" s="12">
        <v>997</v>
      </c>
      <c r="K1000" s="15" t="str">
        <f t="shared" ca="1" si="225"/>
        <v/>
      </c>
      <c r="L1000" s="90" t="str">
        <f t="shared" ca="1" si="226"/>
        <v/>
      </c>
      <c r="M1000" s="43" t="str">
        <f t="shared" ca="1" si="227"/>
        <v/>
      </c>
      <c r="N1000" s="18" t="str">
        <f t="shared" ca="1" si="228"/>
        <v/>
      </c>
      <c r="O1000" s="20"/>
      <c r="Q1000" s="39" t="str">
        <f t="shared" si="232"/>
        <v/>
      </c>
      <c r="R1000" s="29" t="str">
        <f t="shared" si="233"/>
        <v/>
      </c>
      <c r="S1000" s="36" t="str">
        <f t="shared" si="234"/>
        <v/>
      </c>
      <c r="T1000" s="26" t="str">
        <f t="shared" si="235"/>
        <v/>
      </c>
      <c r="U1000" s="39" t="str">
        <f ca="1">IF($G1000="", "", COUNTIF($G$11:$G$1010, "&lt;"&amp;$G1000)+1+COUNTIF($G$11:$G1000, $G1000)-1)</f>
        <v/>
      </c>
      <c r="X1000" s="39" t="str">
        <f t="shared" ca="1" si="229"/>
        <v/>
      </c>
      <c r="Z1000" s="29" t="str">
        <f>IF($R1000="", "", DATE(YEAR(Calendar!$BA$5), MONTH($D1000), DAY($D1000)))</f>
        <v/>
      </c>
      <c r="AA1000" s="36" t="str">
        <f t="shared" si="236"/>
        <v/>
      </c>
      <c r="AC1000" s="39" t="str">
        <f>IF($Z1000="", "", IF(COUNTIF($Z$11:$Z1000, $Z1000)&gt;5, "X", COUNTIF($Z$11:$Z1000, $Z1000)))</f>
        <v/>
      </c>
      <c r="AD1000" s="39" t="str">
        <f t="shared" si="237"/>
        <v/>
      </c>
      <c r="AF1000" s="29" t="str">
        <f t="shared" si="238"/>
        <v/>
      </c>
      <c r="AJ1000" s="39" t="str">
        <f t="shared" si="239"/>
        <v/>
      </c>
    </row>
    <row r="1001" spans="1:36" x14ac:dyDescent="0.25">
      <c r="A1001" s="20"/>
      <c r="B1001" s="251"/>
      <c r="C1001" s="252"/>
      <c r="D1001" s="253"/>
      <c r="E1001" s="254"/>
      <c r="F1001" s="20"/>
      <c r="G1001" s="32" t="str">
        <f t="shared" ca="1" si="230"/>
        <v/>
      </c>
      <c r="H1001" s="18" t="str">
        <f t="shared" si="231"/>
        <v/>
      </c>
      <c r="I1001" s="20"/>
      <c r="J1001" s="12">
        <v>998</v>
      </c>
      <c r="K1001" s="15" t="str">
        <f t="shared" ca="1" si="225"/>
        <v/>
      </c>
      <c r="L1001" s="90" t="str">
        <f t="shared" ca="1" si="226"/>
        <v/>
      </c>
      <c r="M1001" s="43" t="str">
        <f t="shared" ca="1" si="227"/>
        <v/>
      </c>
      <c r="N1001" s="18" t="str">
        <f t="shared" ca="1" si="228"/>
        <v/>
      </c>
      <c r="O1001" s="20"/>
      <c r="Q1001" s="39" t="str">
        <f t="shared" si="232"/>
        <v/>
      </c>
      <c r="R1001" s="29" t="str">
        <f t="shared" si="233"/>
        <v/>
      </c>
      <c r="S1001" s="36" t="str">
        <f t="shared" si="234"/>
        <v/>
      </c>
      <c r="T1001" s="26" t="str">
        <f t="shared" si="235"/>
        <v/>
      </c>
      <c r="U1001" s="39" t="str">
        <f ca="1">IF($G1001="", "", COUNTIF($G$11:$G$1010, "&lt;"&amp;$G1001)+1+COUNTIF($G$11:$G1001, $G1001)-1)</f>
        <v/>
      </c>
      <c r="X1001" s="39" t="str">
        <f t="shared" ca="1" si="229"/>
        <v/>
      </c>
      <c r="Z1001" s="29" t="str">
        <f>IF($R1001="", "", DATE(YEAR(Calendar!$BA$5), MONTH($D1001), DAY($D1001)))</f>
        <v/>
      </c>
      <c r="AA1001" s="36" t="str">
        <f t="shared" si="236"/>
        <v/>
      </c>
      <c r="AC1001" s="39" t="str">
        <f>IF($Z1001="", "", IF(COUNTIF($Z$11:$Z1001, $Z1001)&gt;5, "X", COUNTIF($Z$11:$Z1001, $Z1001)))</f>
        <v/>
      </c>
      <c r="AD1001" s="39" t="str">
        <f t="shared" si="237"/>
        <v/>
      </c>
      <c r="AF1001" s="29" t="str">
        <f t="shared" si="238"/>
        <v/>
      </c>
      <c r="AJ1001" s="39" t="str">
        <f t="shared" si="239"/>
        <v/>
      </c>
    </row>
    <row r="1002" spans="1:36" x14ac:dyDescent="0.25">
      <c r="A1002" s="20"/>
      <c r="B1002" s="251"/>
      <c r="C1002" s="252"/>
      <c r="D1002" s="253"/>
      <c r="E1002" s="254"/>
      <c r="F1002" s="20"/>
      <c r="G1002" s="32" t="str">
        <f t="shared" ca="1" si="230"/>
        <v/>
      </c>
      <c r="H1002" s="18" t="str">
        <f t="shared" si="231"/>
        <v/>
      </c>
      <c r="I1002" s="20"/>
      <c r="J1002" s="12">
        <v>999</v>
      </c>
      <c r="K1002" s="15" t="str">
        <f t="shared" ca="1" si="225"/>
        <v/>
      </c>
      <c r="L1002" s="90" t="str">
        <f t="shared" ca="1" si="226"/>
        <v/>
      </c>
      <c r="M1002" s="43" t="str">
        <f t="shared" ca="1" si="227"/>
        <v/>
      </c>
      <c r="N1002" s="18" t="str">
        <f t="shared" ca="1" si="228"/>
        <v/>
      </c>
      <c r="O1002" s="20"/>
      <c r="Q1002" s="39" t="str">
        <f t="shared" si="232"/>
        <v/>
      </c>
      <c r="R1002" s="29" t="str">
        <f t="shared" si="233"/>
        <v/>
      </c>
      <c r="S1002" s="36" t="str">
        <f t="shared" si="234"/>
        <v/>
      </c>
      <c r="T1002" s="26" t="str">
        <f t="shared" si="235"/>
        <v/>
      </c>
      <c r="U1002" s="39" t="str">
        <f ca="1">IF($G1002="", "", COUNTIF($G$11:$G$1010, "&lt;"&amp;$G1002)+1+COUNTIF($G$11:$G1002, $G1002)-1)</f>
        <v/>
      </c>
      <c r="X1002" s="39" t="str">
        <f t="shared" ca="1" si="229"/>
        <v/>
      </c>
      <c r="Z1002" s="29" t="str">
        <f>IF($R1002="", "", DATE(YEAR(Calendar!$BA$5), MONTH($D1002), DAY($D1002)))</f>
        <v/>
      </c>
      <c r="AA1002" s="36" t="str">
        <f t="shared" si="236"/>
        <v/>
      </c>
      <c r="AC1002" s="39" t="str">
        <f>IF($Z1002="", "", IF(COUNTIF($Z$11:$Z1002, $Z1002)&gt;5, "X", COUNTIF($Z$11:$Z1002, $Z1002)))</f>
        <v/>
      </c>
      <c r="AD1002" s="39" t="str">
        <f t="shared" si="237"/>
        <v/>
      </c>
      <c r="AF1002" s="29" t="str">
        <f t="shared" si="238"/>
        <v/>
      </c>
      <c r="AJ1002" s="39" t="str">
        <f t="shared" si="239"/>
        <v/>
      </c>
    </row>
    <row r="1003" spans="1:36" x14ac:dyDescent="0.25">
      <c r="A1003" s="20"/>
      <c r="B1003" s="251"/>
      <c r="C1003" s="252"/>
      <c r="D1003" s="253"/>
      <c r="E1003" s="254"/>
      <c r="F1003" s="20"/>
      <c r="G1003" s="32" t="str">
        <f t="shared" ca="1" si="230"/>
        <v/>
      </c>
      <c r="H1003" s="18" t="str">
        <f t="shared" si="231"/>
        <v/>
      </c>
      <c r="I1003" s="20"/>
      <c r="J1003" s="13">
        <v>1000</v>
      </c>
      <c r="K1003" s="16" t="str">
        <f t="shared" ca="1" si="225"/>
        <v/>
      </c>
      <c r="L1003" s="69" t="str">
        <f t="shared" ca="1" si="226"/>
        <v/>
      </c>
      <c r="M1003" s="44" t="str">
        <f t="shared" ca="1" si="227"/>
        <v/>
      </c>
      <c r="N1003" s="19" t="str">
        <f t="shared" ca="1" si="228"/>
        <v/>
      </c>
      <c r="O1003" s="20"/>
      <c r="Q1003" s="39" t="str">
        <f t="shared" si="232"/>
        <v/>
      </c>
      <c r="R1003" s="29" t="str">
        <f t="shared" si="233"/>
        <v/>
      </c>
      <c r="S1003" s="36" t="str">
        <f t="shared" si="234"/>
        <v/>
      </c>
      <c r="T1003" s="26" t="str">
        <f t="shared" si="235"/>
        <v/>
      </c>
      <c r="U1003" s="39" t="str">
        <f ca="1">IF($G1003="", "", COUNTIF($G$11:$G$1010, "&lt;"&amp;$G1003)+1+COUNTIF($G$11:$G1003, $G1003)-1)</f>
        <v/>
      </c>
      <c r="X1003" s="40" t="str">
        <f t="shared" ca="1" si="229"/>
        <v/>
      </c>
      <c r="Z1003" s="29" t="str">
        <f>IF($R1003="", "", DATE(YEAR(Calendar!$BA$5), MONTH($D1003), DAY($D1003)))</f>
        <v/>
      </c>
      <c r="AA1003" s="36" t="str">
        <f t="shared" si="236"/>
        <v/>
      </c>
      <c r="AC1003" s="39" t="str">
        <f>IF($Z1003="", "", IF(COUNTIF($Z$11:$Z1003, $Z1003)&gt;5, "X", COUNTIF($Z$11:$Z1003, $Z1003)))</f>
        <v/>
      </c>
      <c r="AD1003" s="39" t="str">
        <f t="shared" si="237"/>
        <v/>
      </c>
      <c r="AF1003" s="29" t="str">
        <f t="shared" si="238"/>
        <v/>
      </c>
      <c r="AJ1003" s="39" t="str">
        <f t="shared" si="239"/>
        <v/>
      </c>
    </row>
    <row r="1004" spans="1:36" x14ac:dyDescent="0.25">
      <c r="A1004" s="20"/>
      <c r="B1004" s="251"/>
      <c r="C1004" s="252"/>
      <c r="D1004" s="253"/>
      <c r="E1004" s="254"/>
      <c r="F1004" s="20"/>
      <c r="G1004" s="32" t="str">
        <f t="shared" ca="1" si="230"/>
        <v/>
      </c>
      <c r="H1004" s="18" t="str">
        <f t="shared" si="231"/>
        <v/>
      </c>
      <c r="I1004" s="20"/>
      <c r="J1004" s="20"/>
      <c r="K1004" s="20"/>
      <c r="L1004" s="20"/>
      <c r="M1004" s="20"/>
      <c r="N1004" s="20"/>
      <c r="O1004" s="20"/>
      <c r="Q1004" s="39" t="str">
        <f t="shared" si="232"/>
        <v/>
      </c>
      <c r="R1004" s="29" t="str">
        <f t="shared" si="233"/>
        <v/>
      </c>
      <c r="S1004" s="36" t="str">
        <f t="shared" si="234"/>
        <v/>
      </c>
      <c r="T1004" s="26" t="str">
        <f t="shared" si="235"/>
        <v/>
      </c>
      <c r="U1004" s="39" t="str">
        <f ca="1">IF($G1004="", "", COUNTIF($G$11:$G$1010, "&lt;"&amp;$G1004)+1+COUNTIF($G$11:$G1004, $G1004)-1)</f>
        <v/>
      </c>
      <c r="Z1004" s="29" t="str">
        <f>IF($R1004="", "", DATE(YEAR(Calendar!$BA$5), MONTH($D1004), DAY($D1004)))</f>
        <v/>
      </c>
      <c r="AA1004" s="36" t="str">
        <f t="shared" si="236"/>
        <v/>
      </c>
      <c r="AC1004" s="39" t="str">
        <f>IF($Z1004="", "", IF(COUNTIF($Z$11:$Z1004, $Z1004)&gt;5, "X", COUNTIF($Z$11:$Z1004, $Z1004)))</f>
        <v/>
      </c>
      <c r="AD1004" s="39" t="str">
        <f t="shared" si="237"/>
        <v/>
      </c>
      <c r="AF1004" s="29" t="str">
        <f t="shared" si="238"/>
        <v/>
      </c>
      <c r="AJ1004" s="39" t="str">
        <f t="shared" si="239"/>
        <v/>
      </c>
    </row>
    <row r="1005" spans="1:36" x14ac:dyDescent="0.25">
      <c r="A1005" s="20"/>
      <c r="B1005" s="251"/>
      <c r="C1005" s="252"/>
      <c r="D1005" s="253"/>
      <c r="E1005" s="254"/>
      <c r="F1005" s="20"/>
      <c r="G1005" s="32" t="str">
        <f t="shared" ca="1" si="230"/>
        <v/>
      </c>
      <c r="H1005" s="18" t="str">
        <f t="shared" si="231"/>
        <v/>
      </c>
      <c r="I1005" s="20"/>
      <c r="J1005" s="20"/>
      <c r="K1005" s="20"/>
      <c r="L1005" s="20"/>
      <c r="M1005" s="20"/>
      <c r="N1005" s="20"/>
      <c r="O1005" s="20"/>
      <c r="Q1005" s="39" t="str">
        <f t="shared" si="232"/>
        <v/>
      </c>
      <c r="R1005" s="29" t="str">
        <f t="shared" si="233"/>
        <v/>
      </c>
      <c r="S1005" s="36" t="str">
        <f t="shared" si="234"/>
        <v/>
      </c>
      <c r="T1005" s="26" t="str">
        <f t="shared" si="235"/>
        <v/>
      </c>
      <c r="U1005" s="39" t="str">
        <f ca="1">IF($G1005="", "", COUNTIF($G$11:$G$1010, "&lt;"&amp;$G1005)+1+COUNTIF($G$11:$G1005, $G1005)-1)</f>
        <v/>
      </c>
      <c r="Z1005" s="29" t="str">
        <f>IF($R1005="", "", DATE(YEAR(Calendar!$BA$5), MONTH($D1005), DAY($D1005)))</f>
        <v/>
      </c>
      <c r="AA1005" s="36" t="str">
        <f t="shared" si="236"/>
        <v/>
      </c>
      <c r="AC1005" s="39" t="str">
        <f>IF($Z1005="", "", IF(COUNTIF($Z$11:$Z1005, $Z1005)&gt;5, "X", COUNTIF($Z$11:$Z1005, $Z1005)))</f>
        <v/>
      </c>
      <c r="AD1005" s="39" t="str">
        <f t="shared" si="237"/>
        <v/>
      </c>
      <c r="AF1005" s="29" t="str">
        <f t="shared" si="238"/>
        <v/>
      </c>
      <c r="AJ1005" s="39" t="str">
        <f t="shared" si="239"/>
        <v/>
      </c>
    </row>
    <row r="1006" spans="1:36" x14ac:dyDescent="0.25">
      <c r="A1006" s="20"/>
      <c r="B1006" s="251"/>
      <c r="C1006" s="252"/>
      <c r="D1006" s="253"/>
      <c r="E1006" s="254"/>
      <c r="F1006" s="20"/>
      <c r="G1006" s="32" t="str">
        <f t="shared" ca="1" si="230"/>
        <v/>
      </c>
      <c r="H1006" s="18" t="str">
        <f t="shared" si="231"/>
        <v/>
      </c>
      <c r="I1006" s="20"/>
      <c r="J1006" s="20"/>
      <c r="K1006" s="20"/>
      <c r="L1006" s="20"/>
      <c r="M1006" s="20"/>
      <c r="N1006" s="20"/>
      <c r="O1006" s="20"/>
      <c r="Q1006" s="39" t="str">
        <f t="shared" si="232"/>
        <v/>
      </c>
      <c r="R1006" s="29" t="str">
        <f t="shared" si="233"/>
        <v/>
      </c>
      <c r="S1006" s="36" t="str">
        <f t="shared" si="234"/>
        <v/>
      </c>
      <c r="T1006" s="26" t="str">
        <f t="shared" si="235"/>
        <v/>
      </c>
      <c r="U1006" s="39" t="str">
        <f ca="1">IF($G1006="", "", COUNTIF($G$11:$G$1010, "&lt;"&amp;$G1006)+1+COUNTIF($G$11:$G1006, $G1006)-1)</f>
        <v/>
      </c>
      <c r="Z1006" s="29" t="str">
        <f>IF($R1006="", "", DATE(YEAR(Calendar!$BA$5), MONTH($D1006), DAY($D1006)))</f>
        <v/>
      </c>
      <c r="AA1006" s="36" t="str">
        <f t="shared" si="236"/>
        <v/>
      </c>
      <c r="AC1006" s="39" t="str">
        <f>IF($Z1006="", "", IF(COUNTIF($Z$11:$Z1006, $Z1006)&gt;5, "X", COUNTIF($Z$11:$Z1006, $Z1006)))</f>
        <v/>
      </c>
      <c r="AD1006" s="39" t="str">
        <f t="shared" si="237"/>
        <v/>
      </c>
      <c r="AF1006" s="29" t="str">
        <f t="shared" si="238"/>
        <v/>
      </c>
      <c r="AJ1006" s="39" t="str">
        <f t="shared" si="239"/>
        <v/>
      </c>
    </row>
    <row r="1007" spans="1:36" x14ac:dyDescent="0.25">
      <c r="A1007" s="20"/>
      <c r="B1007" s="251"/>
      <c r="C1007" s="252"/>
      <c r="D1007" s="253"/>
      <c r="E1007" s="254"/>
      <c r="F1007" s="20"/>
      <c r="G1007" s="32" t="str">
        <f t="shared" ca="1" si="230"/>
        <v/>
      </c>
      <c r="H1007" s="18" t="str">
        <f t="shared" si="231"/>
        <v/>
      </c>
      <c r="I1007" s="20"/>
      <c r="J1007" s="20"/>
      <c r="K1007" s="20"/>
      <c r="L1007" s="20"/>
      <c r="M1007" s="20"/>
      <c r="N1007" s="20"/>
      <c r="O1007" s="20"/>
      <c r="Q1007" s="39" t="str">
        <f t="shared" si="232"/>
        <v/>
      </c>
      <c r="R1007" s="29" t="str">
        <f t="shared" si="233"/>
        <v/>
      </c>
      <c r="S1007" s="36" t="str">
        <f t="shared" si="234"/>
        <v/>
      </c>
      <c r="T1007" s="26" t="str">
        <f t="shared" si="235"/>
        <v/>
      </c>
      <c r="U1007" s="39" t="str">
        <f ca="1">IF($G1007="", "", COUNTIF($G$11:$G$1010, "&lt;"&amp;$G1007)+1+COUNTIF($G$11:$G1007, $G1007)-1)</f>
        <v/>
      </c>
      <c r="Z1007" s="29" t="str">
        <f>IF($R1007="", "", DATE(YEAR(Calendar!$BA$5), MONTH($D1007), DAY($D1007)))</f>
        <v/>
      </c>
      <c r="AA1007" s="36" t="str">
        <f t="shared" si="236"/>
        <v/>
      </c>
      <c r="AC1007" s="39" t="str">
        <f>IF($Z1007="", "", IF(COUNTIF($Z$11:$Z1007, $Z1007)&gt;5, "X", COUNTIF($Z$11:$Z1007, $Z1007)))</f>
        <v/>
      </c>
      <c r="AD1007" s="39" t="str">
        <f t="shared" si="237"/>
        <v/>
      </c>
      <c r="AF1007" s="29" t="str">
        <f t="shared" si="238"/>
        <v/>
      </c>
      <c r="AJ1007" s="39" t="str">
        <f t="shared" si="239"/>
        <v/>
      </c>
    </row>
    <row r="1008" spans="1:36" x14ac:dyDescent="0.25">
      <c r="A1008" s="20"/>
      <c r="B1008" s="251"/>
      <c r="C1008" s="252"/>
      <c r="D1008" s="253"/>
      <c r="E1008" s="254"/>
      <c r="F1008" s="20"/>
      <c r="G1008" s="32" t="str">
        <f t="shared" ca="1" si="230"/>
        <v/>
      </c>
      <c r="H1008" s="18" t="str">
        <f t="shared" si="231"/>
        <v/>
      </c>
      <c r="I1008" s="20"/>
      <c r="J1008" s="20"/>
      <c r="K1008" s="20"/>
      <c r="L1008" s="20"/>
      <c r="M1008" s="20"/>
      <c r="N1008" s="20"/>
      <c r="O1008" s="20"/>
      <c r="Q1008" s="39" t="str">
        <f t="shared" si="232"/>
        <v/>
      </c>
      <c r="R1008" s="29" t="str">
        <f t="shared" si="233"/>
        <v/>
      </c>
      <c r="S1008" s="36" t="str">
        <f t="shared" si="234"/>
        <v/>
      </c>
      <c r="T1008" s="26" t="str">
        <f t="shared" si="235"/>
        <v/>
      </c>
      <c r="U1008" s="39" t="str">
        <f ca="1">IF($G1008="", "", COUNTIF($G$11:$G$1010, "&lt;"&amp;$G1008)+1+COUNTIF($G$11:$G1008, $G1008)-1)</f>
        <v/>
      </c>
      <c r="Z1008" s="29" t="str">
        <f>IF($R1008="", "", DATE(YEAR(Calendar!$BA$5), MONTH($D1008), DAY($D1008)))</f>
        <v/>
      </c>
      <c r="AA1008" s="36" t="str">
        <f t="shared" si="236"/>
        <v/>
      </c>
      <c r="AC1008" s="39" t="str">
        <f>IF($Z1008="", "", IF(COUNTIF($Z$11:$Z1008, $Z1008)&gt;5, "X", COUNTIF($Z$11:$Z1008, $Z1008)))</f>
        <v/>
      </c>
      <c r="AD1008" s="39" t="str">
        <f t="shared" si="237"/>
        <v/>
      </c>
      <c r="AF1008" s="29" t="str">
        <f t="shared" si="238"/>
        <v/>
      </c>
      <c r="AJ1008" s="39" t="str">
        <f t="shared" si="239"/>
        <v/>
      </c>
    </row>
    <row r="1009" spans="1:36" x14ac:dyDescent="0.25">
      <c r="A1009" s="20"/>
      <c r="B1009" s="251"/>
      <c r="C1009" s="252"/>
      <c r="D1009" s="253"/>
      <c r="E1009" s="254"/>
      <c r="F1009" s="20"/>
      <c r="G1009" s="32" t="str">
        <f t="shared" ca="1" si="230"/>
        <v/>
      </c>
      <c r="H1009" s="18" t="str">
        <f t="shared" si="231"/>
        <v/>
      </c>
      <c r="I1009" s="20"/>
      <c r="J1009" s="20"/>
      <c r="K1009" s="20"/>
      <c r="L1009" s="20"/>
      <c r="M1009" s="20"/>
      <c r="N1009" s="20"/>
      <c r="O1009" s="20"/>
      <c r="Q1009" s="39" t="str">
        <f t="shared" si="232"/>
        <v/>
      </c>
      <c r="R1009" s="29" t="str">
        <f t="shared" si="233"/>
        <v/>
      </c>
      <c r="S1009" s="36" t="str">
        <f t="shared" si="234"/>
        <v/>
      </c>
      <c r="T1009" s="26" t="str">
        <f t="shared" si="235"/>
        <v/>
      </c>
      <c r="U1009" s="39" t="str">
        <f ca="1">IF($G1009="", "", COUNTIF($G$11:$G$1010, "&lt;"&amp;$G1009)+1+COUNTIF($G$11:$G1009, $G1009)-1)</f>
        <v/>
      </c>
      <c r="Z1009" s="29" t="str">
        <f>IF($R1009="", "", DATE(YEAR(Calendar!$BA$5), MONTH($D1009), DAY($D1009)))</f>
        <v/>
      </c>
      <c r="AA1009" s="36" t="str">
        <f t="shared" si="236"/>
        <v/>
      </c>
      <c r="AC1009" s="39" t="str">
        <f>IF($Z1009="", "", IF(COUNTIF($Z$11:$Z1009, $Z1009)&gt;5, "X", COUNTIF($Z$11:$Z1009, $Z1009)))</f>
        <v/>
      </c>
      <c r="AD1009" s="39" t="str">
        <f t="shared" si="237"/>
        <v/>
      </c>
      <c r="AF1009" s="29" t="str">
        <f t="shared" si="238"/>
        <v/>
      </c>
      <c r="AJ1009" s="39" t="str">
        <f t="shared" si="239"/>
        <v/>
      </c>
    </row>
    <row r="1010" spans="1:36" x14ac:dyDescent="0.25">
      <c r="A1010" s="20"/>
      <c r="B1010" s="255"/>
      <c r="C1010" s="256"/>
      <c r="D1010" s="257"/>
      <c r="E1010" s="258"/>
      <c r="F1010" s="20"/>
      <c r="G1010" s="33" t="str">
        <f t="shared" ca="1" si="230"/>
        <v/>
      </c>
      <c r="H1010" s="19" t="str">
        <f t="shared" si="231"/>
        <v/>
      </c>
      <c r="I1010" s="20"/>
      <c r="J1010" s="20"/>
      <c r="K1010" s="20"/>
      <c r="L1010" s="20"/>
      <c r="M1010" s="20"/>
      <c r="N1010" s="20"/>
      <c r="O1010" s="20"/>
      <c r="Q1010" s="40" t="str">
        <f t="shared" si="232"/>
        <v/>
      </c>
      <c r="R1010" s="30" t="str">
        <f t="shared" si="233"/>
        <v/>
      </c>
      <c r="S1010" s="37" t="str">
        <f t="shared" si="234"/>
        <v/>
      </c>
      <c r="T1010" s="27" t="str">
        <f t="shared" si="235"/>
        <v/>
      </c>
      <c r="U1010" s="40" t="str">
        <f ca="1">IF($G1010="", "", COUNTIF($G$11:$G$1010, "&lt;"&amp;$G1010)+1+COUNTIF($G$11:$G1010, $G1010)-1)</f>
        <v/>
      </c>
      <c r="Z1010" s="30" t="str">
        <f>IF($R1010="", "", DATE(YEAR(Calendar!$BA$5), MONTH($D1010), DAY($D1010)))</f>
        <v/>
      </c>
      <c r="AA1010" s="37" t="str">
        <f t="shared" si="236"/>
        <v/>
      </c>
      <c r="AC1010" s="40" t="str">
        <f>IF($Z1010="", "", IF(COUNTIF($Z$11:$Z1010, $Z1010)&gt;5, "X", COUNTIF($Z$11:$Z1010, $Z1010)))</f>
        <v/>
      </c>
      <c r="AD1010" s="40" t="str">
        <f t="shared" si="237"/>
        <v/>
      </c>
      <c r="AF1010" s="30" t="str">
        <f t="shared" si="238"/>
        <v/>
      </c>
      <c r="AJ1010" s="40" t="str">
        <f t="shared" si="239"/>
        <v/>
      </c>
    </row>
    <row r="1011" spans="1:36" x14ac:dyDescent="0.25">
      <c r="A1011" s="20"/>
      <c r="B1011" s="20"/>
      <c r="C1011" s="20"/>
      <c r="D1011" s="20"/>
      <c r="E1011" s="20"/>
      <c r="F1011" s="20"/>
      <c r="G1011" s="20"/>
      <c r="H1011" s="20"/>
      <c r="I1011" s="20"/>
      <c r="J1011" s="20"/>
      <c r="K1011" s="20"/>
      <c r="L1011" s="20"/>
      <c r="M1011" s="20"/>
      <c r="N1011" s="20"/>
      <c r="O1011" s="20"/>
    </row>
  </sheetData>
  <sheetProtection algorithmName="SHA-512" hashValue="k9GEQG4U16qvGrZ4Rjs3UjfJfIt1F1HwiKy++ODnevPtcf2Vpi0pMFJH9O5mUWOuJNO5Ui/Zr61mnNuhE6OYhw==" saltValue="UaBgBfjQkB0xvzl0VdoyaQ==" spinCount="100000" sheet="1" objects="1" scenarios="1" sort="0" autoFilter="0"/>
  <autoFilter ref="B10:E20" xr:uid="{D27743B6-D8CA-4472-84B5-BCFDCE93216C}"/>
  <mergeCells count="8">
    <mergeCell ref="J1:N1"/>
    <mergeCell ref="B2:E3"/>
    <mergeCell ref="B5:E7"/>
    <mergeCell ref="G2:H2"/>
    <mergeCell ref="G3:H3"/>
    <mergeCell ref="G4:H4"/>
    <mergeCell ref="G5:H5"/>
    <mergeCell ref="G6:H7"/>
  </mergeCells>
  <conditionalFormatting sqref="B8">
    <cfRule type="expression" dxfId="23" priority="7">
      <formula>NOT($B$8="")</formula>
    </cfRule>
  </conditionalFormatting>
  <conditionalFormatting sqref="B11:B1010">
    <cfRule type="expression" dxfId="22" priority="6">
      <formula>$Q11="X"</formula>
    </cfRule>
  </conditionalFormatting>
  <conditionalFormatting sqref="K4:N1003">
    <cfRule type="expression" dxfId="21" priority="3">
      <formula>$X4=$Q$5</formula>
    </cfRule>
    <cfRule type="expression" dxfId="20" priority="4">
      <formula>$X4=$Q$4</formula>
    </cfRule>
    <cfRule type="expression" dxfId="19" priority="5">
      <formula>$X4=$Q$3</formula>
    </cfRule>
  </conditionalFormatting>
  <conditionalFormatting sqref="C8">
    <cfRule type="expression" dxfId="18" priority="2">
      <formula>NOT($C$8="")</formula>
    </cfRule>
  </conditionalFormatting>
  <conditionalFormatting sqref="C11:C1010">
    <cfRule type="expression" dxfId="17" priority="1">
      <formula>$AJ11="X"</formula>
    </cfRule>
  </conditionalFormatting>
  <dataValidations count="1">
    <dataValidation type="list" allowBlank="1" showInputMessage="1" showErrorMessage="1" sqref="C11:C1010" xr:uid="{61C04A11-B92B-48FF-8FDD-2F9DC434ACE2}">
      <formula1>$AH$10:$AH$20</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31754-80F8-41CE-A9D7-24724DC6FADC}">
  <sheetPr>
    <tabColor rgb="FF002060"/>
  </sheetPr>
  <dimension ref="A1:DI51"/>
  <sheetViews>
    <sheetView zoomScaleNormal="100" workbookViewId="0">
      <pane ySplit="8" topLeftCell="A9" activePane="bottomLeft" state="frozen"/>
      <selection pane="bottomLeft" activeCell="AG4" sqref="AG4:AS4"/>
    </sheetView>
  </sheetViews>
  <sheetFormatPr defaultColWidth="0" defaultRowHeight="15" zeroHeight="1" x14ac:dyDescent="0.25"/>
  <cols>
    <col min="1" max="46" width="2.85546875" style="1" customWidth="1"/>
    <col min="47" max="52" width="2.85546875" style="1" hidden="1" customWidth="1"/>
    <col min="53" max="53" width="17.140625" style="1" hidden="1" customWidth="1"/>
    <col min="54" max="54" width="8.5703125" style="1" hidden="1" customWidth="1"/>
    <col min="55" max="101" width="2.85546875" style="1" hidden="1" customWidth="1"/>
    <col min="102" max="102" width="28.5703125" style="1" hidden="1" customWidth="1"/>
    <col min="103" max="103" width="2.85546875" style="1" hidden="1" customWidth="1"/>
    <col min="104" max="104" width="35.7109375" style="1" hidden="1" customWidth="1"/>
    <col min="105" max="105" width="2.85546875" style="1" hidden="1" customWidth="1"/>
    <col min="106" max="106" width="10.7109375" style="1" hidden="1" customWidth="1"/>
    <col min="107" max="107" width="11.42578125" style="1" hidden="1" customWidth="1"/>
    <col min="108" max="108" width="2.85546875" style="1" hidden="1" customWidth="1"/>
    <col min="109" max="112" width="9.140625" style="1" hidden="1" customWidth="1"/>
    <col min="113" max="113" width="0" style="1" hidden="1" customWidth="1"/>
    <col min="114" max="16384" width="2.85546875" style="1" hidden="1"/>
  </cols>
  <sheetData>
    <row r="1" spans="1:113"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row>
    <row r="2" spans="1:113" ht="15" customHeight="1" x14ac:dyDescent="0.25">
      <c r="A2" s="20"/>
      <c r="B2" s="171" t="s">
        <v>26</v>
      </c>
      <c r="C2" s="172"/>
      <c r="D2" s="172"/>
      <c r="E2" s="172"/>
      <c r="F2" s="172"/>
      <c r="G2" s="172"/>
      <c r="H2" s="172"/>
      <c r="I2" s="172"/>
      <c r="J2" s="172"/>
      <c r="K2" s="172"/>
      <c r="L2" s="172"/>
      <c r="M2" s="172"/>
      <c r="N2" s="173"/>
      <c r="O2" s="20"/>
      <c r="P2" s="171" t="str">
        <f ca="1">IF($BA$6="", "NO DATE SELECTED", TEXT($BA$5, "mmmm yyyy"))</f>
        <v>April 2019</v>
      </c>
      <c r="Q2" s="172"/>
      <c r="R2" s="172"/>
      <c r="S2" s="172"/>
      <c r="T2" s="172"/>
      <c r="U2" s="172"/>
      <c r="V2" s="172"/>
      <c r="W2" s="172"/>
      <c r="X2" s="172"/>
      <c r="Y2" s="172"/>
      <c r="Z2" s="172"/>
      <c r="AA2" s="172"/>
      <c r="AB2" s="172"/>
      <c r="AC2" s="172"/>
      <c r="AD2" s="172"/>
      <c r="AE2" s="173"/>
      <c r="AF2" s="20"/>
      <c r="AG2" s="159" t="s">
        <v>35</v>
      </c>
      <c r="AH2" s="160"/>
      <c r="AI2" s="160"/>
      <c r="AJ2" s="160"/>
      <c r="AK2" s="160"/>
      <c r="AL2" s="160"/>
      <c r="AM2" s="160"/>
      <c r="AN2" s="160"/>
      <c r="AO2" s="160"/>
      <c r="AP2" s="160"/>
      <c r="AQ2" s="160"/>
      <c r="AR2" s="160"/>
      <c r="AS2" s="161"/>
      <c r="AT2" s="20"/>
      <c r="BA2" s="24" t="s">
        <v>6</v>
      </c>
    </row>
    <row r="3" spans="1:113" ht="15" customHeight="1" x14ac:dyDescent="0.25">
      <c r="A3" s="20"/>
      <c r="B3" s="174"/>
      <c r="C3" s="175"/>
      <c r="D3" s="175"/>
      <c r="E3" s="175"/>
      <c r="F3" s="175"/>
      <c r="G3" s="175"/>
      <c r="H3" s="175"/>
      <c r="I3" s="175"/>
      <c r="J3" s="175"/>
      <c r="K3" s="175"/>
      <c r="L3" s="175"/>
      <c r="M3" s="175"/>
      <c r="N3" s="176"/>
      <c r="O3" s="20"/>
      <c r="P3" s="174"/>
      <c r="Q3" s="175"/>
      <c r="R3" s="175"/>
      <c r="S3" s="175"/>
      <c r="T3" s="175"/>
      <c r="U3" s="175"/>
      <c r="V3" s="175"/>
      <c r="W3" s="175"/>
      <c r="X3" s="175"/>
      <c r="Y3" s="175"/>
      <c r="Z3" s="175"/>
      <c r="AA3" s="175"/>
      <c r="AB3" s="175"/>
      <c r="AC3" s="175"/>
      <c r="AD3" s="175"/>
      <c r="AE3" s="176"/>
      <c r="AF3" s="20"/>
      <c r="AG3" s="236"/>
      <c r="AH3" s="237"/>
      <c r="AI3" s="237"/>
      <c r="AJ3" s="237"/>
      <c r="AK3" s="237"/>
      <c r="AL3" s="237"/>
      <c r="AM3" s="237"/>
      <c r="AN3" s="237"/>
      <c r="AO3" s="237"/>
      <c r="AP3" s="237"/>
      <c r="AQ3" s="237"/>
      <c r="AR3" s="237"/>
      <c r="AS3" s="238"/>
      <c r="AT3" s="20"/>
      <c r="BA3" s="23">
        <f ca="1">TODAY()</f>
        <v>43571</v>
      </c>
      <c r="CX3" s="24" t="s">
        <v>73</v>
      </c>
      <c r="CY3" s="24"/>
      <c r="CZ3" s="105">
        <f ca="1">YEAR($BA$5)</f>
        <v>2019</v>
      </c>
      <c r="DA3" s="89"/>
      <c r="DB3" s="24" t="s">
        <v>74</v>
      </c>
      <c r="DC3" s="24" t="s">
        <v>3</v>
      </c>
      <c r="DE3" s="24" t="s">
        <v>75</v>
      </c>
      <c r="DF3" s="24" t="s">
        <v>76</v>
      </c>
      <c r="DG3" s="24" t="s">
        <v>77</v>
      </c>
      <c r="DH3" s="24" t="s">
        <v>78</v>
      </c>
    </row>
    <row r="4" spans="1:113" x14ac:dyDescent="0.25">
      <c r="A4" s="20"/>
      <c r="B4" s="239" t="str">
        <f ca="1">IF($BB$9=0, "", "Too many birthdays to list on red dates")</f>
        <v/>
      </c>
      <c r="C4" s="239"/>
      <c r="D4" s="239"/>
      <c r="E4" s="239"/>
      <c r="F4" s="239"/>
      <c r="G4" s="239"/>
      <c r="H4" s="239"/>
      <c r="I4" s="239"/>
      <c r="J4" s="239"/>
      <c r="K4" s="239"/>
      <c r="L4" s="239"/>
      <c r="M4" s="239"/>
      <c r="N4" s="239"/>
      <c r="O4" s="20"/>
      <c r="P4" s="240" t="str">
        <f>IF('Intro &amp; Setup'!$H$16="", "", 'Intro &amp; Setup'!$H$16)</f>
        <v>Your Business</v>
      </c>
      <c r="Q4" s="240"/>
      <c r="R4" s="240"/>
      <c r="S4" s="240"/>
      <c r="T4" s="240"/>
      <c r="U4" s="240"/>
      <c r="V4" s="240"/>
      <c r="W4" s="240"/>
      <c r="X4" s="240"/>
      <c r="Y4" s="240"/>
      <c r="Z4" s="240"/>
      <c r="AA4" s="240"/>
      <c r="AB4" s="240"/>
      <c r="AC4" s="240"/>
      <c r="AD4" s="240"/>
      <c r="AE4" s="240"/>
      <c r="AF4" s="20"/>
      <c r="AG4" s="235" t="s">
        <v>36</v>
      </c>
      <c r="AH4" s="235"/>
      <c r="AI4" s="235"/>
      <c r="AJ4" s="235"/>
      <c r="AK4" s="235"/>
      <c r="AL4" s="235"/>
      <c r="AM4" s="235"/>
      <c r="AN4" s="235"/>
      <c r="AO4" s="235"/>
      <c r="AP4" s="235"/>
      <c r="AQ4" s="235"/>
      <c r="AR4" s="235"/>
      <c r="AS4" s="235"/>
      <c r="AT4" s="20"/>
      <c r="BA4" s="24" t="s">
        <v>27</v>
      </c>
      <c r="CX4" s="86" t="s">
        <v>79</v>
      </c>
      <c r="CZ4" s="91">
        <f ca="1">IF(DB4="Sat", DC4+2, IF(DB4="Sun", DC4+1, DC4))</f>
        <v>43466</v>
      </c>
      <c r="DA4" s="92"/>
      <c r="DB4" s="61" t="str">
        <f ca="1">TEXT(DC4, "ddd")</f>
        <v>Tue</v>
      </c>
      <c r="DC4" s="93">
        <f ca="1">DATE(CZ3, MONTH(1), DAY(1))</f>
        <v>43466</v>
      </c>
      <c r="DE4" s="38" t="s">
        <v>14</v>
      </c>
      <c r="DF4" s="38">
        <v>0</v>
      </c>
      <c r="DG4" s="38">
        <v>0</v>
      </c>
      <c r="DH4" s="38">
        <v>3</v>
      </c>
    </row>
    <row r="5" spans="1:113" x14ac:dyDescent="0.25">
      <c r="A5" s="20"/>
      <c r="B5" s="84"/>
      <c r="C5" s="84"/>
      <c r="D5" s="84"/>
      <c r="E5" s="84"/>
      <c r="F5" s="84"/>
      <c r="G5" s="84"/>
      <c r="H5" s="84"/>
      <c r="I5" s="84"/>
      <c r="J5" s="84"/>
      <c r="K5" s="84"/>
      <c r="L5" s="84"/>
      <c r="M5" s="84"/>
      <c r="N5" s="84"/>
      <c r="O5" s="20"/>
      <c r="P5" s="85"/>
      <c r="Q5" s="85"/>
      <c r="R5" s="85"/>
      <c r="S5" s="85"/>
      <c r="T5" s="85"/>
      <c r="U5" s="85"/>
      <c r="V5" s="85"/>
      <c r="W5" s="85"/>
      <c r="X5" s="85"/>
      <c r="Y5" s="85"/>
      <c r="Z5" s="85"/>
      <c r="AA5" s="85"/>
      <c r="AB5" s="85"/>
      <c r="AC5" s="85"/>
      <c r="AD5" s="85"/>
      <c r="AE5" s="85"/>
      <c r="AF5" s="20"/>
      <c r="AG5" s="70"/>
      <c r="AH5" s="70"/>
      <c r="AI5" s="70"/>
      <c r="AJ5" s="70"/>
      <c r="AK5" s="70"/>
      <c r="AL5" s="70"/>
      <c r="AM5" s="70"/>
      <c r="AN5" s="70"/>
      <c r="AO5" s="70"/>
      <c r="AP5" s="70"/>
      <c r="AQ5" s="70"/>
      <c r="AR5" s="70"/>
      <c r="AS5" s="70"/>
      <c r="AT5" s="20"/>
      <c r="BA5" s="60">
        <f ca="1">IF($AG$3="", $BA$3, $AG$3)</f>
        <v>43571</v>
      </c>
      <c r="CX5" s="87" t="s">
        <v>80</v>
      </c>
      <c r="CZ5" s="94">
        <f ca="1">DC5-INDEX(DH4:DH10, MATCH(DB5, DE4:DE10, 0))</f>
        <v>43574</v>
      </c>
      <c r="DA5" s="92"/>
      <c r="DB5" s="62" t="str">
        <f t="shared" ref="DB5:DB6" ca="1" si="0">TEXT(DC5, "ddd")</f>
        <v>Sun</v>
      </c>
      <c r="DC5" s="95">
        <f ca="1">DATE(YEAR(DC4),MONTH(DATE(YEAR(DC4),MONTH(1),DAY(1)))+((INT(((MOD((19*(MOD(YEAR(DC4),19))+(INT(YEAR(DC4)/100))-(INT(INT(YEAR(DC4)/100)/4))-(INT(((INT(YEAR(DC4)/100))-(INT(((INT(YEAR(DC4)/100))+8)/25))+1)/3))+15),30))+(MOD((32+2*(MOD(INT(YEAR(DC4)/100),4))+2*(INT((MOD(YEAR(DC4),100))/4))-(MOD((19*(MOD(YEAR(DC4),19))+(INT(YEAR(DC4)/100))-(INT(INT(YEAR(DC4)/100)/4))-(INT(((INT(YEAR(DC4)/100))-(INT(((INT(YEAR(DC4)/100))+8)/25))+1)/3))+15),30))-(MOD((MOD(YEAR(DC4),100)),4))),7))-7*(INT(((MOD(YEAR(DC4),19))+11*(MOD((19*(MOD(YEAR(DC4),19))+(INT(YEAR(DC4)/100))-(INT(INT(YEAR(DC4)/100)/4))-(INT(((INT(YEAR(DC4)/100))-(INT(((INT(YEAR(DC4)/100))+8)/25))+1)/3))+15),30))+22*(MOD((32+2*(MOD(INT(YEAR(DC4)/100),4))+2*(INT((MOD(YEAR(DC4),100))/4))-(MOD((19*(MOD(YEAR(DC4),19))+(INT(YEAR(DC4)/100))-(INT(INT(YEAR(DC4)/100)/4))-(INT(((INT(YEAR(DC4)/100))-(INT(((INT(YEAR(DC4)/100))+8)/25))+1)/3))+15),30))-(MOD((MOD(YEAR(DC4),100)),4))),7)))/451))+114)/31))-1),DAY(DATE(YEAR(DC4),MONTH(1),DAY(1)))+(((MOD(((MOD((19*(MOD(YEAR(DC4),19))+(INT(YEAR(DC4)/100))-(INT(INT(YEAR(DC4)/100)/4))-(INT(((INT(YEAR(DC4)/100))-(INT(((INT(YEAR(DC4)/100))+8)/25))+1)/3))+15),30))+(MOD((32+2*(MOD(INT(YEAR(DC4)/100),4))+2*(INT((MOD(YEAR(DC4),100))/4))-(MOD((19*(MOD(YEAR(DC4),19))+(INT(YEAR(DC4)/100))-(INT(INT(YEAR(DC4)/100)/4))-(INT(((INT(YEAR(DC4)/100))-(INT(((INT(YEAR(DC4)/100))+8)/25))+1)/3))+15),30))-(MOD((MOD(YEAR(DC4),100)),4))),7))-7*(INT(((MOD(YEAR(DC4),19))+11*(MOD((19*(MOD(YEAR(DC4),19))+(INT(YEAR(DC4)/100))-(INT(INT(YEAR(DC4)/100)/4))-(INT(((INT(YEAR(DC4)/100))-(INT(((INT(YEAR(DC4)/100))+8)/25))+1)/3))+15),30))+22*(MOD((32+2*(MOD(INT(YEAR(DC4)/100),4))+2*(INT((MOD(YEAR(DC4),100))/4))-(MOD((19*(MOD(YEAR(DC4),19))+(INT(YEAR(DC4)/100))-(INT(INT(YEAR(DC4)/100)/4))-(INT(((INT(YEAR(DC4)/100))-(INT(((INT(YEAR(DC4)/100))+8)/25))+1)/3))+15),30))-(MOD((MOD(YEAR(DC4),100)),4))),7)))/451))+114),31))+1)-1))</f>
        <v>43576</v>
      </c>
      <c r="DE5" s="39" t="s">
        <v>15</v>
      </c>
      <c r="DF5" s="39">
        <v>1</v>
      </c>
      <c r="DG5" s="39">
        <v>6</v>
      </c>
      <c r="DH5" s="39">
        <v>4</v>
      </c>
    </row>
    <row r="6" spans="1:113" x14ac:dyDescent="0.25">
      <c r="A6" s="20"/>
      <c r="B6" s="84"/>
      <c r="C6" s="223" t="s">
        <v>87</v>
      </c>
      <c r="D6" s="224"/>
      <c r="E6" s="224"/>
      <c r="F6" s="224"/>
      <c r="G6" s="224"/>
      <c r="H6" s="225"/>
      <c r="I6" s="119" t="s">
        <v>66</v>
      </c>
      <c r="J6" s="120"/>
      <c r="K6" s="120"/>
      <c r="L6" s="120"/>
      <c r="M6" s="120"/>
      <c r="N6" s="120"/>
      <c r="O6" s="120"/>
      <c r="P6" s="120"/>
      <c r="Q6" s="120"/>
      <c r="R6" s="120"/>
      <c r="S6" s="120"/>
      <c r="T6" s="120"/>
      <c r="U6" s="120"/>
      <c r="V6" s="120"/>
      <c r="W6" s="120"/>
      <c r="X6" s="120"/>
      <c r="Y6" s="120"/>
      <c r="Z6" s="121"/>
      <c r="AA6" s="226" t="str">
        <f>IF('Intro &amp; Setup'!$U$19="", "", 'Intro &amp; Setup'!$U$19)</f>
        <v>Birthday</v>
      </c>
      <c r="AB6" s="227"/>
      <c r="AC6" s="227"/>
      <c r="AD6" s="227"/>
      <c r="AE6" s="227"/>
      <c r="AF6" s="228"/>
      <c r="AG6" s="229" t="str">
        <f>IF('Intro &amp; Setup'!$U$20="", "", 'Intro &amp; Setup'!$U$20)</f>
        <v>National Day</v>
      </c>
      <c r="AH6" s="230"/>
      <c r="AI6" s="230"/>
      <c r="AJ6" s="230"/>
      <c r="AK6" s="230"/>
      <c r="AL6" s="231"/>
      <c r="AM6" s="232" t="str">
        <f>IF('Intro &amp; Setup'!$U$21="", "", 'Intro &amp; Setup'!$U$21)</f>
        <v>Anniversary</v>
      </c>
      <c r="AN6" s="233"/>
      <c r="AO6" s="233"/>
      <c r="AP6" s="233"/>
      <c r="AQ6" s="233"/>
      <c r="AR6" s="234"/>
      <c r="AS6" s="70"/>
      <c r="AT6" s="20"/>
      <c r="BA6" s="23">
        <f ca="1">IFERROR(DATE(YEAR($BA$5), MONTH($BA$5), 1), "")</f>
        <v>43556</v>
      </c>
      <c r="CX6" s="87" t="s">
        <v>81</v>
      </c>
      <c r="CZ6" s="94">
        <f ca="1">CZ5+3</f>
        <v>43577</v>
      </c>
      <c r="DA6" s="92"/>
      <c r="DB6" s="62" t="str">
        <f t="shared" ca="1" si="0"/>
        <v>Sun</v>
      </c>
      <c r="DC6" s="95">
        <f ca="1">DC5</f>
        <v>43576</v>
      </c>
      <c r="DE6" s="39" t="s">
        <v>16</v>
      </c>
      <c r="DF6" s="39">
        <v>2</v>
      </c>
      <c r="DG6" s="39">
        <v>5</v>
      </c>
      <c r="DH6" s="39">
        <v>5</v>
      </c>
    </row>
    <row r="7" spans="1:113" x14ac:dyDescent="0.25">
      <c r="A7" s="20"/>
      <c r="B7" s="84"/>
      <c r="C7" s="208" t="str">
        <f>IF('Intro &amp; Setup'!$U$22="", "", 'Intro &amp; Setup'!$U$22)</f>
        <v/>
      </c>
      <c r="D7" s="209"/>
      <c r="E7" s="209"/>
      <c r="F7" s="209"/>
      <c r="G7" s="209"/>
      <c r="H7" s="210"/>
      <c r="I7" s="211" t="str">
        <f>IF('Intro &amp; Setup'!$U$23="", "", 'Intro &amp; Setup'!$U$23)</f>
        <v/>
      </c>
      <c r="J7" s="212"/>
      <c r="K7" s="212"/>
      <c r="L7" s="212"/>
      <c r="M7" s="212"/>
      <c r="N7" s="213"/>
      <c r="O7" s="214" t="str">
        <f>IF('Intro &amp; Setup'!$U$24="", "", 'Intro &amp; Setup'!$U$24)</f>
        <v/>
      </c>
      <c r="P7" s="215"/>
      <c r="Q7" s="215"/>
      <c r="R7" s="215"/>
      <c r="S7" s="215"/>
      <c r="T7" s="216"/>
      <c r="U7" s="217" t="str">
        <f>IF('Intro &amp; Setup'!$U$25="", "", 'Intro &amp; Setup'!$U$25)</f>
        <v/>
      </c>
      <c r="V7" s="218"/>
      <c r="W7" s="218"/>
      <c r="X7" s="218"/>
      <c r="Y7" s="218"/>
      <c r="Z7" s="219"/>
      <c r="AA7" s="220" t="str">
        <f>IF('Intro &amp; Setup'!$U$26="", "", 'Intro &amp; Setup'!$U$26)</f>
        <v/>
      </c>
      <c r="AB7" s="221"/>
      <c r="AC7" s="221"/>
      <c r="AD7" s="221"/>
      <c r="AE7" s="221"/>
      <c r="AF7" s="222"/>
      <c r="AG7" s="223" t="str">
        <f>IF('Intro &amp; Setup'!$U$27="", "", 'Intro &amp; Setup'!$U$27)</f>
        <v/>
      </c>
      <c r="AH7" s="224"/>
      <c r="AI7" s="224"/>
      <c r="AJ7" s="224"/>
      <c r="AK7" s="224"/>
      <c r="AL7" s="225"/>
      <c r="AM7" s="205" t="str">
        <f>IF('Intro &amp; Setup'!$U$28="", "", 'Intro &amp; Setup'!$U$28)</f>
        <v/>
      </c>
      <c r="AN7" s="206"/>
      <c r="AO7" s="206"/>
      <c r="AP7" s="206"/>
      <c r="AQ7" s="206"/>
      <c r="AR7" s="207"/>
      <c r="AS7" s="70"/>
      <c r="AT7" s="20"/>
      <c r="BA7" s="41" t="str">
        <f ca="1">TEXT($BA$6, "dddd")</f>
        <v>Monday</v>
      </c>
      <c r="CX7" s="87" t="s">
        <v>82</v>
      </c>
      <c r="CZ7" s="94">
        <f ca="1">DC7+INDEX(DG4:DG10, MATCH(DB7, DE4:DE10, 0))</f>
        <v>43591</v>
      </c>
      <c r="DA7" s="92"/>
      <c r="DB7" s="62" t="str">
        <f ca="1">TEXT(DC7, "ddd")</f>
        <v>Wed</v>
      </c>
      <c r="DC7" s="95">
        <f ca="1">DATE(CZ3, 5, 1)</f>
        <v>43586</v>
      </c>
      <c r="DE7" s="39" t="s">
        <v>17</v>
      </c>
      <c r="DF7" s="39">
        <v>3</v>
      </c>
      <c r="DG7" s="39">
        <v>4</v>
      </c>
      <c r="DH7" s="39">
        <v>6</v>
      </c>
    </row>
    <row r="8" spans="1:113"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CX8" s="87" t="s">
        <v>83</v>
      </c>
      <c r="CZ8" s="94">
        <f ca="1">DC8-INDEX(DF4:DF10, MATCH(DB8, DE4:DE10, 0))</f>
        <v>43612</v>
      </c>
      <c r="DA8" s="92"/>
      <c r="DB8" s="62" t="str">
        <f ca="1">TEXT(DC8, "ddd")</f>
        <v>Fri</v>
      </c>
      <c r="DC8" s="95">
        <f ca="1">DATE(CZ3, 5, 31)</f>
        <v>43616</v>
      </c>
      <c r="DE8" s="39" t="s">
        <v>18</v>
      </c>
      <c r="DF8" s="39">
        <v>4</v>
      </c>
      <c r="DG8" s="39">
        <v>3</v>
      </c>
      <c r="DH8" s="39">
        <v>0</v>
      </c>
    </row>
    <row r="9" spans="1:113" x14ac:dyDescent="0.25">
      <c r="A9" s="20"/>
      <c r="B9" s="64"/>
      <c r="C9" s="187" t="s">
        <v>28</v>
      </c>
      <c r="D9" s="204"/>
      <c r="E9" s="204"/>
      <c r="F9" s="204"/>
      <c r="G9" s="204"/>
      <c r="H9" s="204"/>
      <c r="I9" s="204" t="s">
        <v>29</v>
      </c>
      <c r="J9" s="204"/>
      <c r="K9" s="204"/>
      <c r="L9" s="204"/>
      <c r="M9" s="204"/>
      <c r="N9" s="204"/>
      <c r="O9" s="204" t="s">
        <v>30</v>
      </c>
      <c r="P9" s="204"/>
      <c r="Q9" s="204"/>
      <c r="R9" s="204"/>
      <c r="S9" s="204"/>
      <c r="T9" s="204"/>
      <c r="U9" s="204" t="s">
        <v>31</v>
      </c>
      <c r="V9" s="204"/>
      <c r="W9" s="204"/>
      <c r="X9" s="204"/>
      <c r="Y9" s="204"/>
      <c r="Z9" s="204"/>
      <c r="AA9" s="204" t="s">
        <v>32</v>
      </c>
      <c r="AB9" s="204"/>
      <c r="AC9" s="204"/>
      <c r="AD9" s="204"/>
      <c r="AE9" s="204"/>
      <c r="AF9" s="204"/>
      <c r="AG9" s="246" t="s">
        <v>33</v>
      </c>
      <c r="AH9" s="241"/>
      <c r="AI9" s="241"/>
      <c r="AJ9" s="241"/>
      <c r="AK9" s="241"/>
      <c r="AL9" s="241"/>
      <c r="AM9" s="241" t="s">
        <v>34</v>
      </c>
      <c r="AN9" s="241"/>
      <c r="AO9" s="241"/>
      <c r="AP9" s="241"/>
      <c r="AQ9" s="241"/>
      <c r="AR9" s="242"/>
      <c r="AS9" s="20"/>
      <c r="AT9" s="20"/>
      <c r="BB9" s="41">
        <f ca="1">SUM($BB$10:$BB$40)</f>
        <v>0</v>
      </c>
      <c r="BE9" s="187" t="s">
        <v>28</v>
      </c>
      <c r="BF9" s="204"/>
      <c r="BG9" s="204"/>
      <c r="BH9" s="204"/>
      <c r="BI9" s="204"/>
      <c r="BJ9" s="204"/>
      <c r="BK9" s="204" t="s">
        <v>29</v>
      </c>
      <c r="BL9" s="204"/>
      <c r="BM9" s="204"/>
      <c r="BN9" s="204"/>
      <c r="BO9" s="204"/>
      <c r="BP9" s="204"/>
      <c r="BQ9" s="204" t="s">
        <v>30</v>
      </c>
      <c r="BR9" s="204"/>
      <c r="BS9" s="204"/>
      <c r="BT9" s="204"/>
      <c r="BU9" s="204"/>
      <c r="BV9" s="204"/>
      <c r="BW9" s="204" t="s">
        <v>31</v>
      </c>
      <c r="BX9" s="204"/>
      <c r="BY9" s="204"/>
      <c r="BZ9" s="204"/>
      <c r="CA9" s="204"/>
      <c r="CB9" s="204"/>
      <c r="CC9" s="204" t="s">
        <v>32</v>
      </c>
      <c r="CD9" s="204"/>
      <c r="CE9" s="204"/>
      <c r="CF9" s="204"/>
      <c r="CG9" s="204"/>
      <c r="CH9" s="204"/>
      <c r="CI9" s="204" t="s">
        <v>33</v>
      </c>
      <c r="CJ9" s="204"/>
      <c r="CK9" s="204"/>
      <c r="CL9" s="204"/>
      <c r="CM9" s="204"/>
      <c r="CN9" s="204"/>
      <c r="CO9" s="204" t="s">
        <v>34</v>
      </c>
      <c r="CP9" s="204"/>
      <c r="CQ9" s="204"/>
      <c r="CR9" s="204"/>
      <c r="CS9" s="204"/>
      <c r="CT9" s="188"/>
      <c r="CX9" s="87" t="s">
        <v>84</v>
      </c>
      <c r="CZ9" s="94">
        <f ca="1">DC9-INDEX(DF4:DF10, MATCH(DB9, DE4:DE10, 0))</f>
        <v>43703</v>
      </c>
      <c r="DA9" s="92"/>
      <c r="DB9" s="62" t="str">
        <f ca="1">TEXT(DC9, "ddd")</f>
        <v>Sat</v>
      </c>
      <c r="DC9" s="95">
        <f ca="1">DATE(CZ3, 8, 31)</f>
        <v>43708</v>
      </c>
      <c r="DE9" s="39" t="s">
        <v>19</v>
      </c>
      <c r="DF9" s="39">
        <v>5</v>
      </c>
      <c r="DG9" s="39">
        <v>2</v>
      </c>
      <c r="DH9" s="39">
        <v>1</v>
      </c>
    </row>
    <row r="10" spans="1:113" x14ac:dyDescent="0.25">
      <c r="A10" s="20"/>
      <c r="B10" s="65"/>
      <c r="C10" s="199">
        <f ca="1">IFERROR(IF($BA$7=C$9, $BA$6, ""), "")</f>
        <v>43556</v>
      </c>
      <c r="D10" s="200"/>
      <c r="E10" s="200"/>
      <c r="F10" s="200"/>
      <c r="G10" s="200"/>
      <c r="H10" s="200"/>
      <c r="I10" s="200">
        <f ca="1">IFERROR(IF(NOT(C$10=""), C$10+1, IF($BA$7=I$9, $BA$6, "")), "")</f>
        <v>43557</v>
      </c>
      <c r="J10" s="200"/>
      <c r="K10" s="200"/>
      <c r="L10" s="200"/>
      <c r="M10" s="200"/>
      <c r="N10" s="200"/>
      <c r="O10" s="200">
        <f ca="1">IFERROR(IF(NOT(I$10=""), I$10+1, IF($BA$7=O$9, $BA$6, "")), "")</f>
        <v>43558</v>
      </c>
      <c r="P10" s="200"/>
      <c r="Q10" s="200"/>
      <c r="R10" s="200"/>
      <c r="S10" s="200"/>
      <c r="T10" s="200"/>
      <c r="U10" s="200">
        <f ca="1">IFERROR(IF(NOT(O$10=""), O$10+1, IF($BA$7=U$9, $BA$6, "")), "")</f>
        <v>43559</v>
      </c>
      <c r="V10" s="200"/>
      <c r="W10" s="200"/>
      <c r="X10" s="200"/>
      <c r="Y10" s="200"/>
      <c r="Z10" s="200"/>
      <c r="AA10" s="200">
        <f ca="1">IFERROR(IF(NOT(U$10=""), U$10+1, IF($BA$7=AA$9, $BA$6, "")), "")</f>
        <v>43560</v>
      </c>
      <c r="AB10" s="200"/>
      <c r="AC10" s="200"/>
      <c r="AD10" s="200"/>
      <c r="AE10" s="200"/>
      <c r="AF10" s="200"/>
      <c r="AG10" s="243">
        <f ca="1">IFERROR(IF(NOT(AA$10=""), AA$10+1, IF($BA$7=AG$9, $BA$6, "")), "")</f>
        <v>43561</v>
      </c>
      <c r="AH10" s="244"/>
      <c r="AI10" s="244"/>
      <c r="AJ10" s="244"/>
      <c r="AK10" s="244"/>
      <c r="AL10" s="244"/>
      <c r="AM10" s="244">
        <f ca="1">IFERROR(IF(NOT(AG$10=""), AG$10+1, IF($BA$7=AM$9, $BA$6, "")), "")</f>
        <v>43562</v>
      </c>
      <c r="AN10" s="244"/>
      <c r="AO10" s="244"/>
      <c r="AP10" s="244"/>
      <c r="AQ10" s="244"/>
      <c r="AR10" s="245"/>
      <c r="AS10" s="20"/>
      <c r="AT10" s="20"/>
      <c r="BA10" s="61">
        <f ca="1">$BA$6</f>
        <v>43556</v>
      </c>
      <c r="BB10" s="38">
        <f ca="1">IF($BA10="", "", COUNTIF('Dates List'!$AF$11:$AF$1010, $BA10))</f>
        <v>0</v>
      </c>
      <c r="BE10" s="199">
        <f ca="1">IFERROR(IF($BA$7=BE$9, $BA$6, ""), "")</f>
        <v>43556</v>
      </c>
      <c r="BF10" s="200"/>
      <c r="BG10" s="200"/>
      <c r="BH10" s="200"/>
      <c r="BI10" s="200"/>
      <c r="BJ10" s="200"/>
      <c r="BK10" s="200">
        <f ca="1">IFERROR(IF(NOT(BE$10=""), BE$10+1, IF($BA$7=BK$9, $BA$6, "")), "")</f>
        <v>43557</v>
      </c>
      <c r="BL10" s="200"/>
      <c r="BM10" s="200"/>
      <c r="BN10" s="200"/>
      <c r="BO10" s="200"/>
      <c r="BP10" s="200"/>
      <c r="BQ10" s="200">
        <f ca="1">IFERROR(IF(NOT(BK$10=""), BK$10+1, IF($BA$7=BQ$9, $BA$6, "")), "")</f>
        <v>43558</v>
      </c>
      <c r="BR10" s="200"/>
      <c r="BS10" s="200"/>
      <c r="BT10" s="200"/>
      <c r="BU10" s="200"/>
      <c r="BV10" s="200"/>
      <c r="BW10" s="200">
        <f ca="1">IFERROR(IF(NOT(BQ$10=""), BQ$10+1, IF($BA$7=BW$9, $BA$6, "")), "")</f>
        <v>43559</v>
      </c>
      <c r="BX10" s="200"/>
      <c r="BY10" s="200"/>
      <c r="BZ10" s="200"/>
      <c r="CA10" s="200"/>
      <c r="CB10" s="200"/>
      <c r="CC10" s="200">
        <f ca="1">IFERROR(IF(NOT(BW$10=""), BW$10+1, IF($BA$7=CC$9, $BA$6, "")), "")</f>
        <v>43560</v>
      </c>
      <c r="CD10" s="200"/>
      <c r="CE10" s="200"/>
      <c r="CF10" s="200"/>
      <c r="CG10" s="200"/>
      <c r="CH10" s="200"/>
      <c r="CI10" s="200">
        <f ca="1">IFERROR(IF(NOT(CC$10=""), CC$10+1, IF($BA$7=CI$9, $BA$6, "")), "")</f>
        <v>43561</v>
      </c>
      <c r="CJ10" s="200"/>
      <c r="CK10" s="200"/>
      <c r="CL10" s="200"/>
      <c r="CM10" s="200"/>
      <c r="CN10" s="200"/>
      <c r="CO10" s="200">
        <f ca="1">IFERROR(IF(NOT(CI$10=""), CI$10+1, IF($BA$7=CO$9, $BA$6, "")), "")</f>
        <v>43562</v>
      </c>
      <c r="CP10" s="200"/>
      <c r="CQ10" s="200"/>
      <c r="CR10" s="200"/>
      <c r="CS10" s="200"/>
      <c r="CT10" s="201"/>
      <c r="CX10" s="87" t="s">
        <v>85</v>
      </c>
      <c r="CZ10" s="94">
        <f ca="1">IF(OR(DB10="Sat", DB10="Sun"), DC10+INDEX(DG4:DG10, MATCH(DB10, DE4:DE10, 0)), DC10)</f>
        <v>43824</v>
      </c>
      <c r="DA10" s="92"/>
      <c r="DB10" s="39" t="str">
        <f t="shared" ref="DB10:DB11" ca="1" si="1">TEXT(DC10, "ddd")</f>
        <v>Wed</v>
      </c>
      <c r="DC10" s="95">
        <f ca="1">DATE(CZ3, 12, 25)</f>
        <v>43824</v>
      </c>
      <c r="DE10" s="40" t="s">
        <v>20</v>
      </c>
      <c r="DF10" s="40">
        <v>6</v>
      </c>
      <c r="DG10" s="40">
        <v>1</v>
      </c>
      <c r="DH10" s="40">
        <v>2</v>
      </c>
    </row>
    <row r="11" spans="1:113" x14ac:dyDescent="0.25">
      <c r="A11" s="20"/>
      <c r="B11" s="66">
        <v>0.1</v>
      </c>
      <c r="C11" s="202" t="str">
        <f ca="1">IF(C10="", "", IFERROR(INDEX('Dates List'!$B$11:$B$1010, MATCH(C10+$B11, 'Dates List'!$AD$11:$AD$1010, 0)), ""))</f>
        <v/>
      </c>
      <c r="D11" s="203"/>
      <c r="E11" s="203"/>
      <c r="F11" s="203"/>
      <c r="G11" s="203"/>
      <c r="H11" s="57" t="str">
        <f ca="1">IF(C10="", "", IFERROR(INDEX('Dates List'!$AA$11:$AA$1010, MATCH(C10+$B11, 'Dates List'!$AD$11:$AD$1010, 0)), ""))</f>
        <v/>
      </c>
      <c r="I11" s="202" t="str">
        <f ca="1">IF(I10="", "", IFERROR(INDEX('Dates List'!$B$11:$B$1010, MATCH(I10+$B11, 'Dates List'!$AD$11:$AD$1010, 0)), ""))</f>
        <v/>
      </c>
      <c r="J11" s="203"/>
      <c r="K11" s="203"/>
      <c r="L11" s="203"/>
      <c r="M11" s="203"/>
      <c r="N11" s="57" t="str">
        <f ca="1">IF(I10="", "", IFERROR(INDEX('Dates List'!$AA$11:$AA$1010, MATCH(I10+$B11, 'Dates List'!$AD$11:$AD$1010, 0)), ""))</f>
        <v/>
      </c>
      <c r="O11" s="202" t="str">
        <f ca="1">IF(O10="", "", IFERROR(INDEX('Dates List'!$B$11:$B$1010, MATCH(O10+$B11, 'Dates List'!$AD$11:$AD$1010, 0)), ""))</f>
        <v/>
      </c>
      <c r="P11" s="203"/>
      <c r="Q11" s="203"/>
      <c r="R11" s="203"/>
      <c r="S11" s="203"/>
      <c r="T11" s="57" t="str">
        <f ca="1">IF(O10="", "", IFERROR(INDEX('Dates List'!$AA$11:$AA$1010, MATCH(O10+$B11, 'Dates List'!$AD$11:$AD$1010, 0)), ""))</f>
        <v/>
      </c>
      <c r="U11" s="202" t="str">
        <f ca="1">IF(U10="", "", IFERROR(INDEX('Dates List'!$B$11:$B$1010, MATCH(U10+$B11, 'Dates List'!$AD$11:$AD$1010, 0)), ""))</f>
        <v/>
      </c>
      <c r="V11" s="203"/>
      <c r="W11" s="203"/>
      <c r="X11" s="203"/>
      <c r="Y11" s="203"/>
      <c r="Z11" s="57" t="str">
        <f ca="1">IF(U10="", "", IFERROR(INDEX('Dates List'!$AA$11:$AA$1010, MATCH(U10+$B11, 'Dates List'!$AD$11:$AD$1010, 0)), ""))</f>
        <v/>
      </c>
      <c r="AA11" s="202" t="str">
        <f ca="1">IF(AA10="", "", IFERROR(INDEX('Dates List'!$B$11:$B$1010, MATCH(AA10+$B11, 'Dates List'!$AD$11:$AD$1010, 0)), ""))</f>
        <v/>
      </c>
      <c r="AB11" s="203"/>
      <c r="AC11" s="203"/>
      <c r="AD11" s="203"/>
      <c r="AE11" s="203"/>
      <c r="AF11" s="57" t="str">
        <f ca="1">IF(AA10="", "", IFERROR(INDEX('Dates List'!$AA$11:$AA$1010, MATCH(AA10+$B11, 'Dates List'!$AD$11:$AD$1010, 0)), ""))</f>
        <v/>
      </c>
      <c r="AG11" s="202" t="str">
        <f ca="1">IF(AG10="", "", IFERROR(INDEX('Dates List'!$B$11:$B$1010, MATCH(AG10+$B11, 'Dates List'!$AD$11:$AD$1010, 0)), ""))</f>
        <v/>
      </c>
      <c r="AH11" s="203"/>
      <c r="AI11" s="203"/>
      <c r="AJ11" s="203"/>
      <c r="AK11" s="203"/>
      <c r="AL11" s="57" t="str">
        <f ca="1">IF(AG10="", "", IFERROR(INDEX('Dates List'!$AA$11:$AA$1010, MATCH(AG10+$B11, 'Dates List'!$AD$11:$AD$1010, 0)), ""))</f>
        <v/>
      </c>
      <c r="AM11" s="202" t="str">
        <f ca="1">IF(AM10="", "", IFERROR(INDEX('Dates List'!$B$11:$B$1010, MATCH(AM10+$B11, 'Dates List'!$AD$11:$AD$1010, 0)), ""))</f>
        <v/>
      </c>
      <c r="AN11" s="203"/>
      <c r="AO11" s="203"/>
      <c r="AP11" s="203"/>
      <c r="AQ11" s="203"/>
      <c r="AR11" s="57" t="str">
        <f ca="1">IF(AM10="", "", IFERROR(INDEX('Dates List'!$AA$11:$AA$1010, MATCH(AM10+$B11, 'Dates List'!$AD$11:$AD$1010, 0)), ""))</f>
        <v/>
      </c>
      <c r="AS11" s="20"/>
      <c r="AT11" s="20"/>
      <c r="BA11" s="62">
        <f ca="1">IF(BA10="", "", IF(TEXT(BA10+1, "mmm yyyy")=TEXT(BA10, "mmm yyyy"), BA10+1, ""))</f>
        <v>43557</v>
      </c>
      <c r="BB11" s="39">
        <f ca="1">IF($BA11="", "", COUNTIF('Dates List'!$AF$11:$AF$1010, $BA11))</f>
        <v>0</v>
      </c>
      <c r="BE11" s="202" t="str">
        <f ca="1">IF(C11="", "", IF(IFERROR(INDEX('Dates List'!$C$11:$C$1010, MATCH(C11, 'Dates List'!$B$11:$B$1010, 0)), "")="", "", IFERROR(INDEX('Dates List'!$C$11:$C$1010, MATCH(C11, 'Dates List'!$B$11:$B$1010, 0)), "")))</f>
        <v/>
      </c>
      <c r="BF11" s="203"/>
      <c r="BG11" s="203"/>
      <c r="BH11" s="203"/>
      <c r="BI11" s="203"/>
      <c r="BJ11" s="57" t="str">
        <f ca="1">IF(BE11="", "", BE11)</f>
        <v/>
      </c>
      <c r="BK11" s="202" t="str">
        <f ca="1">IF(I11="", "", IF(IFERROR(INDEX('Dates List'!$C$11:$C$1010, MATCH(I11, 'Dates List'!$B$11:$B$1010, 0)), "")="", "", IFERROR(INDEX('Dates List'!$C$11:$C$1010, MATCH(I11, 'Dates List'!$B$11:$B$1010, 0)), "")))</f>
        <v/>
      </c>
      <c r="BL11" s="203"/>
      <c r="BM11" s="203"/>
      <c r="BN11" s="203"/>
      <c r="BO11" s="203"/>
      <c r="BP11" s="57" t="str">
        <f t="shared" ref="BP11:BP15" ca="1" si="2">IF(BK11="", "", BK11)</f>
        <v/>
      </c>
      <c r="BQ11" s="202" t="str">
        <f ca="1">IF(O11="", "", IF(IFERROR(INDEX('Dates List'!$C$11:$C$1010, MATCH(O11, 'Dates List'!$B$11:$B$1010, 0)), "")="", "", IFERROR(INDEX('Dates List'!$C$11:$C$1010, MATCH(O11, 'Dates List'!$B$11:$B$1010, 0)), "")))</f>
        <v/>
      </c>
      <c r="BR11" s="203"/>
      <c r="BS11" s="203"/>
      <c r="BT11" s="203"/>
      <c r="BU11" s="203"/>
      <c r="BV11" s="57" t="str">
        <f t="shared" ref="BV11:BV15" ca="1" si="3">IF(BQ11="", "", BQ11)</f>
        <v/>
      </c>
      <c r="BW11" s="202" t="str">
        <f ca="1">IF(U11="", "", IF(IFERROR(INDEX('Dates List'!$C$11:$C$1010, MATCH(U11, 'Dates List'!$B$11:$B$1010, 0)), "")="", "", IFERROR(INDEX('Dates List'!$C$11:$C$1010, MATCH(U11, 'Dates List'!$B$11:$B$1010, 0)), "")))</f>
        <v/>
      </c>
      <c r="BX11" s="203"/>
      <c r="BY11" s="203"/>
      <c r="BZ11" s="203"/>
      <c r="CA11" s="203"/>
      <c r="CB11" s="57" t="str">
        <f t="shared" ref="CB11:CB15" ca="1" si="4">IF(BW11="", "", BW11)</f>
        <v/>
      </c>
      <c r="CC11" s="202" t="str">
        <f ca="1">IF(AA11="", "", IF(IFERROR(INDEX('Dates List'!$C$11:$C$1010, MATCH(AA11, 'Dates List'!$B$11:$B$1010, 0)), "")="", "", IFERROR(INDEX('Dates List'!$C$11:$C$1010, MATCH(AA11, 'Dates List'!$B$11:$B$1010, 0)), "")))</f>
        <v/>
      </c>
      <c r="CD11" s="203"/>
      <c r="CE11" s="203"/>
      <c r="CF11" s="203"/>
      <c r="CG11" s="203"/>
      <c r="CH11" s="57" t="str">
        <f t="shared" ref="CH11:CH15" ca="1" si="5">IF(CC11="", "", CC11)</f>
        <v/>
      </c>
      <c r="CI11" s="202" t="str">
        <f ca="1">IF(AG11="", "", IF(IFERROR(INDEX('Dates List'!$C$11:$C$1010, MATCH(AG11, 'Dates List'!$B$11:$B$1010, 0)), "")="", "", IFERROR(INDEX('Dates List'!$C$11:$C$1010, MATCH(AG11, 'Dates List'!$B$11:$B$1010, 0)), "")))</f>
        <v/>
      </c>
      <c r="CJ11" s="203"/>
      <c r="CK11" s="203"/>
      <c r="CL11" s="203"/>
      <c r="CM11" s="203"/>
      <c r="CN11" s="57" t="str">
        <f t="shared" ref="CN11:CN15" ca="1" si="6">IF(CI11="", "", CI11)</f>
        <v/>
      </c>
      <c r="CO11" s="202" t="str">
        <f ca="1">IF(AM11="", "", IF(IFERROR(INDEX('Dates List'!$C$11:$C$1010, MATCH(AM11, 'Dates List'!$B$11:$B$1010, 0)), "")="", "", IFERROR(INDEX('Dates List'!$C$11:$C$1010, MATCH(AM11, 'Dates List'!$B$11:$B$1010, 0)), "")))</f>
        <v/>
      </c>
      <c r="CP11" s="203"/>
      <c r="CQ11" s="203"/>
      <c r="CR11" s="203"/>
      <c r="CS11" s="203"/>
      <c r="CT11" s="57" t="str">
        <f t="shared" ref="CT11:CT15" ca="1" si="7">IF(CO11="", "", CO11)</f>
        <v/>
      </c>
      <c r="CX11" s="88" t="s">
        <v>86</v>
      </c>
      <c r="CZ11" s="96">
        <f ca="1">IF(DB10="Sat", CZ10+1, IF(DB11="Sat", DC11+INDEX(DG4:DG10, MATCH(DB11, DE4:DE10, 0)), DC11))</f>
        <v>43825</v>
      </c>
      <c r="DA11" s="92"/>
      <c r="DB11" s="40" t="str">
        <f t="shared" ca="1" si="1"/>
        <v>Thu</v>
      </c>
      <c r="DC11" s="97">
        <f ca="1">DATE(CZ3, 12, 26)</f>
        <v>43825</v>
      </c>
    </row>
    <row r="12" spans="1:113" x14ac:dyDescent="0.25">
      <c r="A12" s="20"/>
      <c r="B12" s="66">
        <v>0.2</v>
      </c>
      <c r="C12" s="195" t="str">
        <f ca="1">IF(C10="", "", IFERROR(INDEX('Dates List'!$B$11:$B$1010, MATCH(C10+$B12, 'Dates List'!$AD$11:$AD$1010, 0)), ""))</f>
        <v/>
      </c>
      <c r="D12" s="196"/>
      <c r="E12" s="196"/>
      <c r="F12" s="196"/>
      <c r="G12" s="196"/>
      <c r="H12" s="58" t="str">
        <f ca="1">IF(C10="", "", IFERROR(INDEX('Dates List'!$AA$11:$AA$1010, MATCH(C10+$B12, 'Dates List'!$AD$11:$AD$1010, 0)), ""))</f>
        <v/>
      </c>
      <c r="I12" s="195" t="str">
        <f ca="1">IF(I10="", "", IFERROR(INDEX('Dates List'!$B$11:$B$1010, MATCH(I10+$B12, 'Dates List'!$AD$11:$AD$1010, 0)), ""))</f>
        <v/>
      </c>
      <c r="J12" s="196"/>
      <c r="K12" s="196"/>
      <c r="L12" s="196"/>
      <c r="M12" s="196"/>
      <c r="N12" s="58" t="str">
        <f ca="1">IF(I10="", "", IFERROR(INDEX('Dates List'!$AA$11:$AA$1010, MATCH(I10+$B12, 'Dates List'!$AD$11:$AD$1010, 0)), ""))</f>
        <v/>
      </c>
      <c r="O12" s="195" t="str">
        <f ca="1">IF(O10="", "", IFERROR(INDEX('Dates List'!$B$11:$B$1010, MATCH(O10+$B12, 'Dates List'!$AD$11:$AD$1010, 0)), ""))</f>
        <v/>
      </c>
      <c r="P12" s="196"/>
      <c r="Q12" s="196"/>
      <c r="R12" s="196"/>
      <c r="S12" s="196"/>
      <c r="T12" s="58" t="str">
        <f ca="1">IF(O10="", "", IFERROR(INDEX('Dates List'!$AA$11:$AA$1010, MATCH(O10+$B12, 'Dates List'!$AD$11:$AD$1010, 0)), ""))</f>
        <v/>
      </c>
      <c r="U12" s="195" t="str">
        <f ca="1">IF(U10="", "", IFERROR(INDEX('Dates List'!$B$11:$B$1010, MATCH(U10+$B12, 'Dates List'!$AD$11:$AD$1010, 0)), ""))</f>
        <v/>
      </c>
      <c r="V12" s="196"/>
      <c r="W12" s="196"/>
      <c r="X12" s="196"/>
      <c r="Y12" s="196"/>
      <c r="Z12" s="58" t="str">
        <f ca="1">IF(U10="", "", IFERROR(INDEX('Dates List'!$AA$11:$AA$1010, MATCH(U10+$B12, 'Dates List'!$AD$11:$AD$1010, 0)), ""))</f>
        <v/>
      </c>
      <c r="AA12" s="195" t="str">
        <f ca="1">IF(AA10="", "", IFERROR(INDEX('Dates List'!$B$11:$B$1010, MATCH(AA10+$B12, 'Dates List'!$AD$11:$AD$1010, 0)), ""))</f>
        <v/>
      </c>
      <c r="AB12" s="196"/>
      <c r="AC12" s="196"/>
      <c r="AD12" s="196"/>
      <c r="AE12" s="196"/>
      <c r="AF12" s="58" t="str">
        <f ca="1">IF(AA10="", "", IFERROR(INDEX('Dates List'!$AA$11:$AA$1010, MATCH(AA10+$B12, 'Dates List'!$AD$11:$AD$1010, 0)), ""))</f>
        <v/>
      </c>
      <c r="AG12" s="195" t="str">
        <f ca="1">IF(AG10="", "", IFERROR(INDEX('Dates List'!$B$11:$B$1010, MATCH(AG10+$B12, 'Dates List'!$AD$11:$AD$1010, 0)), ""))</f>
        <v/>
      </c>
      <c r="AH12" s="196"/>
      <c r="AI12" s="196"/>
      <c r="AJ12" s="196"/>
      <c r="AK12" s="196"/>
      <c r="AL12" s="58" t="str">
        <f ca="1">IF(AG10="", "", IFERROR(INDEX('Dates List'!$AA$11:$AA$1010, MATCH(AG10+$B12, 'Dates List'!$AD$11:$AD$1010, 0)), ""))</f>
        <v/>
      </c>
      <c r="AM12" s="195" t="str">
        <f ca="1">IF(AM10="", "", IFERROR(INDEX('Dates List'!$B$11:$B$1010, MATCH(AM10+$B12, 'Dates List'!$AD$11:$AD$1010, 0)), ""))</f>
        <v/>
      </c>
      <c r="AN12" s="196"/>
      <c r="AO12" s="196"/>
      <c r="AP12" s="196"/>
      <c r="AQ12" s="196"/>
      <c r="AR12" s="58" t="str">
        <f ca="1">IF(AM10="", "", IFERROR(INDEX('Dates List'!$AA$11:$AA$1010, MATCH(AM10+$B12, 'Dates List'!$AD$11:$AD$1010, 0)), ""))</f>
        <v/>
      </c>
      <c r="AS12" s="20"/>
      <c r="AT12" s="20"/>
      <c r="BA12" s="62">
        <f t="shared" ref="BA12:BA40" ca="1" si="8">IF(BA11="", "", IF(TEXT(BA11+1, "mmm yyyy")=TEXT(BA11, "mmm yyyy"), BA11+1, ""))</f>
        <v>43558</v>
      </c>
      <c r="BB12" s="39">
        <f ca="1">IF($BA12="", "", COUNTIF('Dates List'!$AF$11:$AF$1010, $BA12))</f>
        <v>0</v>
      </c>
      <c r="BE12" s="195" t="str">
        <f ca="1">IF(C12="", "", IF(IFERROR(INDEX('Dates List'!$C$11:$C$1010, MATCH(C12, 'Dates List'!$B$11:$B$1010, 0)), "")="", "", IFERROR(INDEX('Dates List'!$C$11:$C$1010, MATCH(C12, 'Dates List'!$B$11:$B$1010, 0)), "")))</f>
        <v/>
      </c>
      <c r="BF12" s="196"/>
      <c r="BG12" s="196"/>
      <c r="BH12" s="196"/>
      <c r="BI12" s="196"/>
      <c r="BJ12" s="58" t="str">
        <f t="shared" ref="BJ12:BJ15" ca="1" si="9">IF(BE12="", "", BE12)</f>
        <v/>
      </c>
      <c r="BK12" s="195" t="str">
        <f ca="1">IF(I12="", "", IF(IFERROR(INDEX('Dates List'!$C$11:$C$1010, MATCH(I12, 'Dates List'!$B$11:$B$1010, 0)), "")="", "", IFERROR(INDEX('Dates List'!$C$11:$C$1010, MATCH(I12, 'Dates List'!$B$11:$B$1010, 0)), "")))</f>
        <v/>
      </c>
      <c r="BL12" s="196"/>
      <c r="BM12" s="196"/>
      <c r="BN12" s="196"/>
      <c r="BO12" s="196"/>
      <c r="BP12" s="58" t="str">
        <f t="shared" ca="1" si="2"/>
        <v/>
      </c>
      <c r="BQ12" s="195" t="str">
        <f ca="1">IF(O12="", "", IF(IFERROR(INDEX('Dates List'!$C$11:$C$1010, MATCH(O12, 'Dates List'!$B$11:$B$1010, 0)), "")="", "", IFERROR(INDEX('Dates List'!$C$11:$C$1010, MATCH(O12, 'Dates List'!$B$11:$B$1010, 0)), "")))</f>
        <v/>
      </c>
      <c r="BR12" s="196"/>
      <c r="BS12" s="196"/>
      <c r="BT12" s="196"/>
      <c r="BU12" s="196"/>
      <c r="BV12" s="58" t="str">
        <f t="shared" ca="1" si="3"/>
        <v/>
      </c>
      <c r="BW12" s="195" t="str">
        <f ca="1">IF(U12="", "", IF(IFERROR(INDEX('Dates List'!$C$11:$C$1010, MATCH(U12, 'Dates List'!$B$11:$B$1010, 0)), "")="", "", IFERROR(INDEX('Dates List'!$C$11:$C$1010, MATCH(U12, 'Dates List'!$B$11:$B$1010, 0)), "")))</f>
        <v/>
      </c>
      <c r="BX12" s="196"/>
      <c r="BY12" s="196"/>
      <c r="BZ12" s="196"/>
      <c r="CA12" s="196"/>
      <c r="CB12" s="58" t="str">
        <f t="shared" ca="1" si="4"/>
        <v/>
      </c>
      <c r="CC12" s="195" t="str">
        <f ca="1">IF(AA12="", "", IF(IFERROR(INDEX('Dates List'!$C$11:$C$1010, MATCH(AA12, 'Dates List'!$B$11:$B$1010, 0)), "")="", "", IFERROR(INDEX('Dates List'!$C$11:$C$1010, MATCH(AA12, 'Dates List'!$B$11:$B$1010, 0)), "")))</f>
        <v/>
      </c>
      <c r="CD12" s="196"/>
      <c r="CE12" s="196"/>
      <c r="CF12" s="196"/>
      <c r="CG12" s="196"/>
      <c r="CH12" s="58" t="str">
        <f t="shared" ca="1" si="5"/>
        <v/>
      </c>
      <c r="CI12" s="195" t="str">
        <f ca="1">IF(AG12="", "", IF(IFERROR(INDEX('Dates List'!$C$11:$C$1010, MATCH(AG12, 'Dates List'!$B$11:$B$1010, 0)), "")="", "", IFERROR(INDEX('Dates List'!$C$11:$C$1010, MATCH(AG12, 'Dates List'!$B$11:$B$1010, 0)), "")))</f>
        <v/>
      </c>
      <c r="CJ12" s="196"/>
      <c r="CK12" s="196"/>
      <c r="CL12" s="196"/>
      <c r="CM12" s="196"/>
      <c r="CN12" s="58" t="str">
        <f t="shared" ca="1" si="6"/>
        <v/>
      </c>
      <c r="CO12" s="195" t="str">
        <f ca="1">IF(AM12="", "", IF(IFERROR(INDEX('Dates List'!$C$11:$C$1010, MATCH(AM12, 'Dates List'!$B$11:$B$1010, 0)), "")="", "", IFERROR(INDEX('Dates List'!$C$11:$C$1010, MATCH(AM12, 'Dates List'!$B$11:$B$1010, 0)), "")))</f>
        <v/>
      </c>
      <c r="CP12" s="196"/>
      <c r="CQ12" s="196"/>
      <c r="CR12" s="196"/>
      <c r="CS12" s="196"/>
      <c r="CT12" s="58" t="str">
        <f t="shared" ca="1" si="7"/>
        <v/>
      </c>
    </row>
    <row r="13" spans="1:113" x14ac:dyDescent="0.25">
      <c r="A13" s="20"/>
      <c r="B13" s="66">
        <v>0.3</v>
      </c>
      <c r="C13" s="195" t="str">
        <f ca="1">IF(C10="", "", IFERROR(INDEX('Dates List'!$B$11:$B$1010, MATCH(C10+$B13, 'Dates List'!$AD$11:$AD$1010, 0)), ""))</f>
        <v/>
      </c>
      <c r="D13" s="196"/>
      <c r="E13" s="196"/>
      <c r="F13" s="196"/>
      <c r="G13" s="196"/>
      <c r="H13" s="58" t="str">
        <f ca="1">IF(C10="", "", IFERROR(INDEX('Dates List'!$AA$11:$AA$1010, MATCH(C10+$B13, 'Dates List'!$AD$11:$AD$1010, 0)), ""))</f>
        <v/>
      </c>
      <c r="I13" s="195" t="str">
        <f ca="1">IF(I10="", "", IFERROR(INDEX('Dates List'!$B$11:$B$1010, MATCH(I10+$B13, 'Dates List'!$AD$11:$AD$1010, 0)), ""))</f>
        <v/>
      </c>
      <c r="J13" s="196"/>
      <c r="K13" s="196"/>
      <c r="L13" s="196"/>
      <c r="M13" s="196"/>
      <c r="N13" s="58" t="str">
        <f ca="1">IF(I10="", "", IFERROR(INDEX('Dates List'!$AA$11:$AA$1010, MATCH(I10+$B13, 'Dates List'!$AD$11:$AD$1010, 0)), ""))</f>
        <v/>
      </c>
      <c r="O13" s="195" t="str">
        <f ca="1">IF(O10="", "", IFERROR(INDEX('Dates List'!$B$11:$B$1010, MATCH(O10+$B13, 'Dates List'!$AD$11:$AD$1010, 0)), ""))</f>
        <v/>
      </c>
      <c r="P13" s="196"/>
      <c r="Q13" s="196"/>
      <c r="R13" s="196"/>
      <c r="S13" s="196"/>
      <c r="T13" s="58" t="str">
        <f ca="1">IF(O10="", "", IFERROR(INDEX('Dates List'!$AA$11:$AA$1010, MATCH(O10+$B13, 'Dates List'!$AD$11:$AD$1010, 0)), ""))</f>
        <v/>
      </c>
      <c r="U13" s="195" t="str">
        <f ca="1">IF(U10="", "", IFERROR(INDEX('Dates List'!$B$11:$B$1010, MATCH(U10+$B13, 'Dates List'!$AD$11:$AD$1010, 0)), ""))</f>
        <v/>
      </c>
      <c r="V13" s="196"/>
      <c r="W13" s="196"/>
      <c r="X13" s="196"/>
      <c r="Y13" s="196"/>
      <c r="Z13" s="58" t="str">
        <f ca="1">IF(U10="", "", IFERROR(INDEX('Dates List'!$AA$11:$AA$1010, MATCH(U10+$B13, 'Dates List'!$AD$11:$AD$1010, 0)), ""))</f>
        <v/>
      </c>
      <c r="AA13" s="195" t="str">
        <f ca="1">IF(AA10="", "", IFERROR(INDEX('Dates List'!$B$11:$B$1010, MATCH(AA10+$B13, 'Dates List'!$AD$11:$AD$1010, 0)), ""))</f>
        <v/>
      </c>
      <c r="AB13" s="196"/>
      <c r="AC13" s="196"/>
      <c r="AD13" s="196"/>
      <c r="AE13" s="196"/>
      <c r="AF13" s="58" t="str">
        <f ca="1">IF(AA10="", "", IFERROR(INDEX('Dates List'!$AA$11:$AA$1010, MATCH(AA10+$B13, 'Dates List'!$AD$11:$AD$1010, 0)), ""))</f>
        <v/>
      </c>
      <c r="AG13" s="195" t="str">
        <f ca="1">IF(AG10="", "", IFERROR(INDEX('Dates List'!$B$11:$B$1010, MATCH(AG10+$B13, 'Dates List'!$AD$11:$AD$1010, 0)), ""))</f>
        <v/>
      </c>
      <c r="AH13" s="196"/>
      <c r="AI13" s="196"/>
      <c r="AJ13" s="196"/>
      <c r="AK13" s="196"/>
      <c r="AL13" s="58" t="str">
        <f ca="1">IF(AG10="", "", IFERROR(INDEX('Dates List'!$AA$11:$AA$1010, MATCH(AG10+$B13, 'Dates List'!$AD$11:$AD$1010, 0)), ""))</f>
        <v/>
      </c>
      <c r="AM13" s="195" t="str">
        <f ca="1">IF(AM10="", "", IFERROR(INDEX('Dates List'!$B$11:$B$1010, MATCH(AM10+$B13, 'Dates List'!$AD$11:$AD$1010, 0)), ""))</f>
        <v/>
      </c>
      <c r="AN13" s="196"/>
      <c r="AO13" s="196"/>
      <c r="AP13" s="196"/>
      <c r="AQ13" s="196"/>
      <c r="AR13" s="58" t="str">
        <f ca="1">IF(AM10="", "", IFERROR(INDEX('Dates List'!$AA$11:$AA$1010, MATCH(AM10+$B13, 'Dates List'!$AD$11:$AD$1010, 0)), ""))</f>
        <v/>
      </c>
      <c r="AS13" s="20"/>
      <c r="AT13" s="20"/>
      <c r="BA13" s="62">
        <f t="shared" ca="1" si="8"/>
        <v>43559</v>
      </c>
      <c r="BB13" s="39">
        <f ca="1">IF($BA13="", "", COUNTIF('Dates List'!$AF$11:$AF$1010, $BA13))</f>
        <v>0</v>
      </c>
      <c r="BE13" s="195" t="str">
        <f ca="1">IF(C13="", "", IF(IFERROR(INDEX('Dates List'!$C$11:$C$1010, MATCH(C13, 'Dates List'!$B$11:$B$1010, 0)), "")="", "", IFERROR(INDEX('Dates List'!$C$11:$C$1010, MATCH(C13, 'Dates List'!$B$11:$B$1010, 0)), "")))</f>
        <v/>
      </c>
      <c r="BF13" s="196"/>
      <c r="BG13" s="196"/>
      <c r="BH13" s="196"/>
      <c r="BI13" s="196"/>
      <c r="BJ13" s="58" t="str">
        <f t="shared" ca="1" si="9"/>
        <v/>
      </c>
      <c r="BK13" s="195" t="str">
        <f ca="1">IF(I13="", "", IF(IFERROR(INDEX('Dates List'!$C$11:$C$1010, MATCH(I13, 'Dates List'!$B$11:$B$1010, 0)), "")="", "", IFERROR(INDEX('Dates List'!$C$11:$C$1010, MATCH(I13, 'Dates List'!$B$11:$B$1010, 0)), "")))</f>
        <v/>
      </c>
      <c r="BL13" s="196"/>
      <c r="BM13" s="196"/>
      <c r="BN13" s="196"/>
      <c r="BO13" s="196"/>
      <c r="BP13" s="58" t="str">
        <f t="shared" ca="1" si="2"/>
        <v/>
      </c>
      <c r="BQ13" s="195" t="str">
        <f ca="1">IF(O13="", "", IF(IFERROR(INDEX('Dates List'!$C$11:$C$1010, MATCH(O13, 'Dates List'!$B$11:$B$1010, 0)), "")="", "", IFERROR(INDEX('Dates List'!$C$11:$C$1010, MATCH(O13, 'Dates List'!$B$11:$B$1010, 0)), "")))</f>
        <v/>
      </c>
      <c r="BR13" s="196"/>
      <c r="BS13" s="196"/>
      <c r="BT13" s="196"/>
      <c r="BU13" s="196"/>
      <c r="BV13" s="58" t="str">
        <f t="shared" ca="1" si="3"/>
        <v/>
      </c>
      <c r="BW13" s="195" t="str">
        <f ca="1">IF(U13="", "", IF(IFERROR(INDEX('Dates List'!$C$11:$C$1010, MATCH(U13, 'Dates List'!$B$11:$B$1010, 0)), "")="", "", IFERROR(INDEX('Dates List'!$C$11:$C$1010, MATCH(U13, 'Dates List'!$B$11:$B$1010, 0)), "")))</f>
        <v/>
      </c>
      <c r="BX13" s="196"/>
      <c r="BY13" s="196"/>
      <c r="BZ13" s="196"/>
      <c r="CA13" s="196"/>
      <c r="CB13" s="58" t="str">
        <f t="shared" ca="1" si="4"/>
        <v/>
      </c>
      <c r="CC13" s="195" t="str">
        <f ca="1">IF(AA13="", "", IF(IFERROR(INDEX('Dates List'!$C$11:$C$1010, MATCH(AA13, 'Dates List'!$B$11:$B$1010, 0)), "")="", "", IFERROR(INDEX('Dates List'!$C$11:$C$1010, MATCH(AA13, 'Dates List'!$B$11:$B$1010, 0)), "")))</f>
        <v/>
      </c>
      <c r="CD13" s="196"/>
      <c r="CE13" s="196"/>
      <c r="CF13" s="196"/>
      <c r="CG13" s="196"/>
      <c r="CH13" s="58" t="str">
        <f t="shared" ca="1" si="5"/>
        <v/>
      </c>
      <c r="CI13" s="195" t="str">
        <f ca="1">IF(AG13="", "", IF(IFERROR(INDEX('Dates List'!$C$11:$C$1010, MATCH(AG13, 'Dates List'!$B$11:$B$1010, 0)), "")="", "", IFERROR(INDEX('Dates List'!$C$11:$C$1010, MATCH(AG13, 'Dates List'!$B$11:$B$1010, 0)), "")))</f>
        <v/>
      </c>
      <c r="CJ13" s="196"/>
      <c r="CK13" s="196"/>
      <c r="CL13" s="196"/>
      <c r="CM13" s="196"/>
      <c r="CN13" s="58" t="str">
        <f t="shared" ca="1" si="6"/>
        <v/>
      </c>
      <c r="CO13" s="195" t="str">
        <f ca="1">IF(AM13="", "", IF(IFERROR(INDEX('Dates List'!$C$11:$C$1010, MATCH(AM13, 'Dates List'!$B$11:$B$1010, 0)), "")="", "", IFERROR(INDEX('Dates List'!$C$11:$C$1010, MATCH(AM13, 'Dates List'!$B$11:$B$1010, 0)), "")))</f>
        <v/>
      </c>
      <c r="CP13" s="196"/>
      <c r="CQ13" s="196"/>
      <c r="CR13" s="196"/>
      <c r="CS13" s="196"/>
      <c r="CT13" s="58" t="str">
        <f t="shared" ca="1" si="7"/>
        <v/>
      </c>
    </row>
    <row r="14" spans="1:113" x14ac:dyDescent="0.25">
      <c r="A14" s="20"/>
      <c r="B14" s="66">
        <v>0.4</v>
      </c>
      <c r="C14" s="195" t="str">
        <f ca="1">IF(C10="", "", IFERROR(INDEX('Dates List'!$B$11:$B$1010, MATCH(C10+$B14, 'Dates List'!$AD$11:$AD$1010, 0)), ""))</f>
        <v/>
      </c>
      <c r="D14" s="196"/>
      <c r="E14" s="196"/>
      <c r="F14" s="196"/>
      <c r="G14" s="196"/>
      <c r="H14" s="58" t="str">
        <f ca="1">IF(C10="", "", IFERROR(INDEX('Dates List'!$AA$11:$AA$1010, MATCH(C10+$B14, 'Dates List'!$AD$11:$AD$1010, 0)), ""))</f>
        <v/>
      </c>
      <c r="I14" s="195" t="str">
        <f ca="1">IF(I10="", "", IFERROR(INDEX('Dates List'!$B$11:$B$1010, MATCH(I10+$B14, 'Dates List'!$AD$11:$AD$1010, 0)), ""))</f>
        <v/>
      </c>
      <c r="J14" s="196"/>
      <c r="K14" s="196"/>
      <c r="L14" s="196"/>
      <c r="M14" s="196"/>
      <c r="N14" s="58" t="str">
        <f ca="1">IF(I10="", "", IFERROR(INDEX('Dates List'!$AA$11:$AA$1010, MATCH(I10+$B14, 'Dates List'!$AD$11:$AD$1010, 0)), ""))</f>
        <v/>
      </c>
      <c r="O14" s="195" t="str">
        <f ca="1">IF(O10="", "", IFERROR(INDEX('Dates List'!$B$11:$B$1010, MATCH(O10+$B14, 'Dates List'!$AD$11:$AD$1010, 0)), ""))</f>
        <v/>
      </c>
      <c r="P14" s="196"/>
      <c r="Q14" s="196"/>
      <c r="R14" s="196"/>
      <c r="S14" s="196"/>
      <c r="T14" s="58" t="str">
        <f ca="1">IF(O10="", "", IFERROR(INDEX('Dates List'!$AA$11:$AA$1010, MATCH(O10+$B14, 'Dates List'!$AD$11:$AD$1010, 0)), ""))</f>
        <v/>
      </c>
      <c r="U14" s="195" t="str">
        <f ca="1">IF(U10="", "", IFERROR(INDEX('Dates List'!$B$11:$B$1010, MATCH(U10+$B14, 'Dates List'!$AD$11:$AD$1010, 0)), ""))</f>
        <v/>
      </c>
      <c r="V14" s="196"/>
      <c r="W14" s="196"/>
      <c r="X14" s="196"/>
      <c r="Y14" s="196"/>
      <c r="Z14" s="58" t="str">
        <f ca="1">IF(U10="", "", IFERROR(INDEX('Dates List'!$AA$11:$AA$1010, MATCH(U10+$B14, 'Dates List'!$AD$11:$AD$1010, 0)), ""))</f>
        <v/>
      </c>
      <c r="AA14" s="195" t="str">
        <f ca="1">IF(AA10="", "", IFERROR(INDEX('Dates List'!$B$11:$B$1010, MATCH(AA10+$B14, 'Dates List'!$AD$11:$AD$1010, 0)), ""))</f>
        <v/>
      </c>
      <c r="AB14" s="196"/>
      <c r="AC14" s="196"/>
      <c r="AD14" s="196"/>
      <c r="AE14" s="196"/>
      <c r="AF14" s="58" t="str">
        <f ca="1">IF(AA10="", "", IFERROR(INDEX('Dates List'!$AA$11:$AA$1010, MATCH(AA10+$B14, 'Dates List'!$AD$11:$AD$1010, 0)), ""))</f>
        <v/>
      </c>
      <c r="AG14" s="195" t="str">
        <f ca="1">IF(AG10="", "", IFERROR(INDEX('Dates List'!$B$11:$B$1010, MATCH(AG10+$B14, 'Dates List'!$AD$11:$AD$1010, 0)), ""))</f>
        <v/>
      </c>
      <c r="AH14" s="196"/>
      <c r="AI14" s="196"/>
      <c r="AJ14" s="196"/>
      <c r="AK14" s="196"/>
      <c r="AL14" s="58" t="str">
        <f ca="1">IF(AG10="", "", IFERROR(INDEX('Dates List'!$AA$11:$AA$1010, MATCH(AG10+$B14, 'Dates List'!$AD$11:$AD$1010, 0)), ""))</f>
        <v/>
      </c>
      <c r="AM14" s="195" t="str">
        <f ca="1">IF(AM10="", "", IFERROR(INDEX('Dates List'!$B$11:$B$1010, MATCH(AM10+$B14, 'Dates List'!$AD$11:$AD$1010, 0)), ""))</f>
        <v/>
      </c>
      <c r="AN14" s="196"/>
      <c r="AO14" s="196"/>
      <c r="AP14" s="196"/>
      <c r="AQ14" s="196"/>
      <c r="AR14" s="58" t="str">
        <f ca="1">IF(AM10="", "", IFERROR(INDEX('Dates List'!$AA$11:$AA$1010, MATCH(AM10+$B14, 'Dates List'!$AD$11:$AD$1010, 0)), ""))</f>
        <v/>
      </c>
      <c r="AS14" s="20"/>
      <c r="AT14" s="20"/>
      <c r="BA14" s="62">
        <f t="shared" ca="1" si="8"/>
        <v>43560</v>
      </c>
      <c r="BB14" s="39">
        <f ca="1">IF($BA14="", "", COUNTIF('Dates List'!$AF$11:$AF$1010, $BA14))</f>
        <v>0</v>
      </c>
      <c r="BE14" s="195" t="str">
        <f ca="1">IF(C14="", "", IF(IFERROR(INDEX('Dates List'!$C$11:$C$1010, MATCH(C14, 'Dates List'!$B$11:$B$1010, 0)), "")="", "", IFERROR(INDEX('Dates List'!$C$11:$C$1010, MATCH(C14, 'Dates List'!$B$11:$B$1010, 0)), "")))</f>
        <v/>
      </c>
      <c r="BF14" s="196"/>
      <c r="BG14" s="196"/>
      <c r="BH14" s="196"/>
      <c r="BI14" s="196"/>
      <c r="BJ14" s="58" t="str">
        <f t="shared" ca="1" si="9"/>
        <v/>
      </c>
      <c r="BK14" s="195" t="str">
        <f ca="1">IF(I14="", "", IF(IFERROR(INDEX('Dates List'!$C$11:$C$1010, MATCH(I14, 'Dates List'!$B$11:$B$1010, 0)), "")="", "", IFERROR(INDEX('Dates List'!$C$11:$C$1010, MATCH(I14, 'Dates List'!$B$11:$B$1010, 0)), "")))</f>
        <v/>
      </c>
      <c r="BL14" s="196"/>
      <c r="BM14" s="196"/>
      <c r="BN14" s="196"/>
      <c r="BO14" s="196"/>
      <c r="BP14" s="58" t="str">
        <f t="shared" ca="1" si="2"/>
        <v/>
      </c>
      <c r="BQ14" s="195" t="str">
        <f ca="1">IF(O14="", "", IF(IFERROR(INDEX('Dates List'!$C$11:$C$1010, MATCH(O14, 'Dates List'!$B$11:$B$1010, 0)), "")="", "", IFERROR(INDEX('Dates List'!$C$11:$C$1010, MATCH(O14, 'Dates List'!$B$11:$B$1010, 0)), "")))</f>
        <v/>
      </c>
      <c r="BR14" s="196"/>
      <c r="BS14" s="196"/>
      <c r="BT14" s="196"/>
      <c r="BU14" s="196"/>
      <c r="BV14" s="58" t="str">
        <f t="shared" ca="1" si="3"/>
        <v/>
      </c>
      <c r="BW14" s="195" t="str">
        <f ca="1">IF(U14="", "", IF(IFERROR(INDEX('Dates List'!$C$11:$C$1010, MATCH(U14, 'Dates List'!$B$11:$B$1010, 0)), "")="", "", IFERROR(INDEX('Dates List'!$C$11:$C$1010, MATCH(U14, 'Dates List'!$B$11:$B$1010, 0)), "")))</f>
        <v/>
      </c>
      <c r="BX14" s="196"/>
      <c r="BY14" s="196"/>
      <c r="BZ14" s="196"/>
      <c r="CA14" s="196"/>
      <c r="CB14" s="58" t="str">
        <f t="shared" ca="1" si="4"/>
        <v/>
      </c>
      <c r="CC14" s="195" t="str">
        <f ca="1">IF(AA14="", "", IF(IFERROR(INDEX('Dates List'!$C$11:$C$1010, MATCH(AA14, 'Dates List'!$B$11:$B$1010, 0)), "")="", "", IFERROR(INDEX('Dates List'!$C$11:$C$1010, MATCH(AA14, 'Dates List'!$B$11:$B$1010, 0)), "")))</f>
        <v/>
      </c>
      <c r="CD14" s="196"/>
      <c r="CE14" s="196"/>
      <c r="CF14" s="196"/>
      <c r="CG14" s="196"/>
      <c r="CH14" s="58" t="str">
        <f t="shared" ca="1" si="5"/>
        <v/>
      </c>
      <c r="CI14" s="195" t="str">
        <f ca="1">IF(AG14="", "", IF(IFERROR(INDEX('Dates List'!$C$11:$C$1010, MATCH(AG14, 'Dates List'!$B$11:$B$1010, 0)), "")="", "", IFERROR(INDEX('Dates List'!$C$11:$C$1010, MATCH(AG14, 'Dates List'!$B$11:$B$1010, 0)), "")))</f>
        <v/>
      </c>
      <c r="CJ14" s="196"/>
      <c r="CK14" s="196"/>
      <c r="CL14" s="196"/>
      <c r="CM14" s="196"/>
      <c r="CN14" s="58" t="str">
        <f t="shared" ca="1" si="6"/>
        <v/>
      </c>
      <c r="CO14" s="195" t="str">
        <f ca="1">IF(AM14="", "", IF(IFERROR(INDEX('Dates List'!$C$11:$C$1010, MATCH(AM14, 'Dates List'!$B$11:$B$1010, 0)), "")="", "", IFERROR(INDEX('Dates List'!$C$11:$C$1010, MATCH(AM14, 'Dates List'!$B$11:$B$1010, 0)), "")))</f>
        <v/>
      </c>
      <c r="CP14" s="196"/>
      <c r="CQ14" s="196"/>
      <c r="CR14" s="196"/>
      <c r="CS14" s="196"/>
      <c r="CT14" s="58" t="str">
        <f t="shared" ca="1" si="7"/>
        <v/>
      </c>
      <c r="CX14" s="100"/>
      <c r="CY14" s="99"/>
      <c r="CZ14" s="101"/>
      <c r="DA14" s="99"/>
      <c r="DB14" s="100"/>
      <c r="DC14" s="100"/>
      <c r="DD14" s="99"/>
      <c r="DE14" s="100"/>
      <c r="DF14" s="100"/>
      <c r="DG14" s="100"/>
      <c r="DH14" s="100"/>
      <c r="DI14" s="99"/>
    </row>
    <row r="15" spans="1:113" x14ac:dyDescent="0.25">
      <c r="A15" s="20"/>
      <c r="B15" s="66">
        <v>0.5</v>
      </c>
      <c r="C15" s="197" t="str">
        <f ca="1">IF(C10="", "", IFERROR(INDEX('Dates List'!$B$11:$B$1010, MATCH(C10+$B15, 'Dates List'!$AD$11:$AD$1010, 0)), ""))</f>
        <v/>
      </c>
      <c r="D15" s="198"/>
      <c r="E15" s="198"/>
      <c r="F15" s="198"/>
      <c r="G15" s="198"/>
      <c r="H15" s="59" t="str">
        <f ca="1">IF(C10="", "", IFERROR(INDEX('Dates List'!$AA$11:$AA$1010, MATCH(C10+$B15, 'Dates List'!$AD$11:$AD$1010, 0)), ""))</f>
        <v/>
      </c>
      <c r="I15" s="197" t="str">
        <f ca="1">IF(I10="", "", IFERROR(INDEX('Dates List'!$B$11:$B$1010, MATCH(I10+$B15, 'Dates List'!$AD$11:$AD$1010, 0)), ""))</f>
        <v/>
      </c>
      <c r="J15" s="198"/>
      <c r="K15" s="198"/>
      <c r="L15" s="198"/>
      <c r="M15" s="198"/>
      <c r="N15" s="59" t="str">
        <f ca="1">IF(I10="", "", IFERROR(INDEX('Dates List'!$AA$11:$AA$1010, MATCH(I10+$B15, 'Dates List'!$AD$11:$AD$1010, 0)), ""))</f>
        <v/>
      </c>
      <c r="O15" s="197" t="str">
        <f ca="1">IF(O10="", "", IFERROR(INDEX('Dates List'!$B$11:$B$1010, MATCH(O10+$B15, 'Dates List'!$AD$11:$AD$1010, 0)), ""))</f>
        <v/>
      </c>
      <c r="P15" s="198"/>
      <c r="Q15" s="198"/>
      <c r="R15" s="198"/>
      <c r="S15" s="198"/>
      <c r="T15" s="59" t="str">
        <f ca="1">IF(O10="", "", IFERROR(INDEX('Dates List'!$AA$11:$AA$1010, MATCH(O10+$B15, 'Dates List'!$AD$11:$AD$1010, 0)), ""))</f>
        <v/>
      </c>
      <c r="U15" s="197" t="str">
        <f ca="1">IF(U10="", "", IFERROR(INDEX('Dates List'!$B$11:$B$1010, MATCH(U10+$B15, 'Dates List'!$AD$11:$AD$1010, 0)), ""))</f>
        <v/>
      </c>
      <c r="V15" s="198"/>
      <c r="W15" s="198"/>
      <c r="X15" s="198"/>
      <c r="Y15" s="198"/>
      <c r="Z15" s="59" t="str">
        <f ca="1">IF(U10="", "", IFERROR(INDEX('Dates List'!$AA$11:$AA$1010, MATCH(U10+$B15, 'Dates List'!$AD$11:$AD$1010, 0)), ""))</f>
        <v/>
      </c>
      <c r="AA15" s="197" t="str">
        <f ca="1">IF(AA10="", "", IFERROR(INDEX('Dates List'!$B$11:$B$1010, MATCH(AA10+$B15, 'Dates List'!$AD$11:$AD$1010, 0)), ""))</f>
        <v/>
      </c>
      <c r="AB15" s="198"/>
      <c r="AC15" s="198"/>
      <c r="AD15" s="198"/>
      <c r="AE15" s="198"/>
      <c r="AF15" s="59" t="str">
        <f ca="1">IF(AA10="", "", IFERROR(INDEX('Dates List'!$AA$11:$AA$1010, MATCH(AA10+$B15, 'Dates List'!$AD$11:$AD$1010, 0)), ""))</f>
        <v/>
      </c>
      <c r="AG15" s="197" t="str">
        <f ca="1">IF(AG10="", "", IFERROR(INDEX('Dates List'!$B$11:$B$1010, MATCH(AG10+$B15, 'Dates List'!$AD$11:$AD$1010, 0)), ""))</f>
        <v/>
      </c>
      <c r="AH15" s="198"/>
      <c r="AI15" s="198"/>
      <c r="AJ15" s="198"/>
      <c r="AK15" s="198"/>
      <c r="AL15" s="59" t="str">
        <f ca="1">IF(AG10="", "", IFERROR(INDEX('Dates List'!$AA$11:$AA$1010, MATCH(AG10+$B15, 'Dates List'!$AD$11:$AD$1010, 0)), ""))</f>
        <v/>
      </c>
      <c r="AM15" s="197" t="str">
        <f ca="1">IF(AM10="", "", IFERROR(INDEX('Dates List'!$B$11:$B$1010, MATCH(AM10+$B15, 'Dates List'!$AD$11:$AD$1010, 0)), ""))</f>
        <v/>
      </c>
      <c r="AN15" s="198"/>
      <c r="AO15" s="198"/>
      <c r="AP15" s="198"/>
      <c r="AQ15" s="198"/>
      <c r="AR15" s="59" t="str">
        <f ca="1">IF(AM10="", "", IFERROR(INDEX('Dates List'!$AA$11:$AA$1010, MATCH(AM10+$B15, 'Dates List'!$AD$11:$AD$1010, 0)), ""))</f>
        <v/>
      </c>
      <c r="AS15" s="20"/>
      <c r="AT15" s="20"/>
      <c r="BA15" s="62">
        <f t="shared" ca="1" si="8"/>
        <v>43561</v>
      </c>
      <c r="BB15" s="39">
        <f ca="1">IF($BA15="", "", COUNTIF('Dates List'!$AF$11:$AF$1010, $BA15))</f>
        <v>0</v>
      </c>
      <c r="BE15" s="197" t="str">
        <f ca="1">IF(C15="", "", IF(IFERROR(INDEX('Dates List'!$C$11:$C$1010, MATCH(C15, 'Dates List'!$B$11:$B$1010, 0)), "")="", "", IFERROR(INDEX('Dates List'!$C$11:$C$1010, MATCH(C15, 'Dates List'!$B$11:$B$1010, 0)), "")))</f>
        <v/>
      </c>
      <c r="BF15" s="198"/>
      <c r="BG15" s="198"/>
      <c r="BH15" s="198"/>
      <c r="BI15" s="198"/>
      <c r="BJ15" s="59" t="str">
        <f t="shared" ca="1" si="9"/>
        <v/>
      </c>
      <c r="BK15" s="197" t="str">
        <f ca="1">IF(I15="", "", IF(IFERROR(INDEX('Dates List'!$C$11:$C$1010, MATCH(I15, 'Dates List'!$B$11:$B$1010, 0)), "")="", "", IFERROR(INDEX('Dates List'!$C$11:$C$1010, MATCH(I15, 'Dates List'!$B$11:$B$1010, 0)), "")))</f>
        <v/>
      </c>
      <c r="BL15" s="198"/>
      <c r="BM15" s="198"/>
      <c r="BN15" s="198"/>
      <c r="BO15" s="198"/>
      <c r="BP15" s="59" t="str">
        <f t="shared" ca="1" si="2"/>
        <v/>
      </c>
      <c r="BQ15" s="197" t="str">
        <f ca="1">IF(O15="", "", IF(IFERROR(INDEX('Dates List'!$C$11:$C$1010, MATCH(O15, 'Dates List'!$B$11:$B$1010, 0)), "")="", "", IFERROR(INDEX('Dates List'!$C$11:$C$1010, MATCH(O15, 'Dates List'!$B$11:$B$1010, 0)), "")))</f>
        <v/>
      </c>
      <c r="BR15" s="198"/>
      <c r="BS15" s="198"/>
      <c r="BT15" s="198"/>
      <c r="BU15" s="198"/>
      <c r="BV15" s="59" t="str">
        <f t="shared" ca="1" si="3"/>
        <v/>
      </c>
      <c r="BW15" s="197" t="str">
        <f ca="1">IF(U15="", "", IF(IFERROR(INDEX('Dates List'!$C$11:$C$1010, MATCH(U15, 'Dates List'!$B$11:$B$1010, 0)), "")="", "", IFERROR(INDEX('Dates List'!$C$11:$C$1010, MATCH(U15, 'Dates List'!$B$11:$B$1010, 0)), "")))</f>
        <v/>
      </c>
      <c r="BX15" s="198"/>
      <c r="BY15" s="198"/>
      <c r="BZ15" s="198"/>
      <c r="CA15" s="198"/>
      <c r="CB15" s="59" t="str">
        <f t="shared" ca="1" si="4"/>
        <v/>
      </c>
      <c r="CC15" s="197" t="str">
        <f ca="1">IF(AA15="", "", IF(IFERROR(INDEX('Dates List'!$C$11:$C$1010, MATCH(AA15, 'Dates List'!$B$11:$B$1010, 0)), "")="", "", IFERROR(INDEX('Dates List'!$C$11:$C$1010, MATCH(AA15, 'Dates List'!$B$11:$B$1010, 0)), "")))</f>
        <v/>
      </c>
      <c r="CD15" s="198"/>
      <c r="CE15" s="198"/>
      <c r="CF15" s="198"/>
      <c r="CG15" s="198"/>
      <c r="CH15" s="59" t="str">
        <f t="shared" ca="1" si="5"/>
        <v/>
      </c>
      <c r="CI15" s="197" t="str">
        <f ca="1">IF(AG15="", "", IF(IFERROR(INDEX('Dates List'!$C$11:$C$1010, MATCH(AG15, 'Dates List'!$B$11:$B$1010, 0)), "")="", "", IFERROR(INDEX('Dates List'!$C$11:$C$1010, MATCH(AG15, 'Dates List'!$B$11:$B$1010, 0)), "")))</f>
        <v/>
      </c>
      <c r="CJ15" s="198"/>
      <c r="CK15" s="198"/>
      <c r="CL15" s="198"/>
      <c r="CM15" s="198"/>
      <c r="CN15" s="59" t="str">
        <f t="shared" ca="1" si="6"/>
        <v/>
      </c>
      <c r="CO15" s="197" t="str">
        <f ca="1">IF(AM15="", "", IF(IFERROR(INDEX('Dates List'!$C$11:$C$1010, MATCH(AM15, 'Dates List'!$B$11:$B$1010, 0)), "")="", "", IFERROR(INDEX('Dates List'!$C$11:$C$1010, MATCH(AM15, 'Dates List'!$B$11:$B$1010, 0)), "")))</f>
        <v/>
      </c>
      <c r="CP15" s="198"/>
      <c r="CQ15" s="198"/>
      <c r="CR15" s="198"/>
      <c r="CS15" s="198"/>
      <c r="CT15" s="59" t="str">
        <f t="shared" ca="1" si="7"/>
        <v/>
      </c>
      <c r="CX15" s="100"/>
      <c r="CY15" s="99"/>
      <c r="CZ15" s="102"/>
      <c r="DA15" s="99"/>
      <c r="DB15" s="103"/>
      <c r="DC15" s="103"/>
      <c r="DD15" s="99"/>
      <c r="DE15" s="100"/>
      <c r="DF15" s="100"/>
      <c r="DG15" s="100"/>
      <c r="DH15" s="100"/>
      <c r="DI15" s="99"/>
    </row>
    <row r="16" spans="1:113" x14ac:dyDescent="0.25">
      <c r="A16" s="20"/>
      <c r="B16" s="64"/>
      <c r="C16" s="187" t="s">
        <v>28</v>
      </c>
      <c r="D16" s="204"/>
      <c r="E16" s="204"/>
      <c r="F16" s="204"/>
      <c r="G16" s="204"/>
      <c r="H16" s="204"/>
      <c r="I16" s="204" t="s">
        <v>29</v>
      </c>
      <c r="J16" s="204"/>
      <c r="K16" s="204"/>
      <c r="L16" s="204"/>
      <c r="M16" s="204"/>
      <c r="N16" s="204"/>
      <c r="O16" s="204" t="s">
        <v>30</v>
      </c>
      <c r="P16" s="204"/>
      <c r="Q16" s="204"/>
      <c r="R16" s="204"/>
      <c r="S16" s="204"/>
      <c r="T16" s="204"/>
      <c r="U16" s="204" t="s">
        <v>31</v>
      </c>
      <c r="V16" s="204"/>
      <c r="W16" s="204"/>
      <c r="X16" s="204"/>
      <c r="Y16" s="204"/>
      <c r="Z16" s="204"/>
      <c r="AA16" s="204" t="s">
        <v>32</v>
      </c>
      <c r="AB16" s="204"/>
      <c r="AC16" s="204"/>
      <c r="AD16" s="204"/>
      <c r="AE16" s="204"/>
      <c r="AF16" s="204"/>
      <c r="AG16" s="246" t="s">
        <v>33</v>
      </c>
      <c r="AH16" s="241"/>
      <c r="AI16" s="241"/>
      <c r="AJ16" s="241"/>
      <c r="AK16" s="241"/>
      <c r="AL16" s="241"/>
      <c r="AM16" s="241" t="s">
        <v>34</v>
      </c>
      <c r="AN16" s="241"/>
      <c r="AO16" s="241"/>
      <c r="AP16" s="241"/>
      <c r="AQ16" s="241"/>
      <c r="AR16" s="242"/>
      <c r="AS16" s="20"/>
      <c r="AT16" s="20"/>
      <c r="BA16" s="62">
        <f t="shared" ca="1" si="8"/>
        <v>43562</v>
      </c>
      <c r="BB16" s="39">
        <f ca="1">IF($BA16="", "", COUNTIF('Dates List'!$AF$11:$AF$1010, $BA16))</f>
        <v>0</v>
      </c>
      <c r="BE16" s="187" t="s">
        <v>28</v>
      </c>
      <c r="BF16" s="204"/>
      <c r="BG16" s="204"/>
      <c r="BH16" s="204"/>
      <c r="BI16" s="204"/>
      <c r="BJ16" s="204"/>
      <c r="BK16" s="204" t="s">
        <v>29</v>
      </c>
      <c r="BL16" s="204"/>
      <c r="BM16" s="204"/>
      <c r="BN16" s="204"/>
      <c r="BO16" s="204"/>
      <c r="BP16" s="204"/>
      <c r="BQ16" s="204" t="s">
        <v>30</v>
      </c>
      <c r="BR16" s="204"/>
      <c r="BS16" s="204"/>
      <c r="BT16" s="204"/>
      <c r="BU16" s="204"/>
      <c r="BV16" s="204"/>
      <c r="BW16" s="204" t="s">
        <v>31</v>
      </c>
      <c r="BX16" s="204"/>
      <c r="BY16" s="204"/>
      <c r="BZ16" s="204"/>
      <c r="CA16" s="204"/>
      <c r="CB16" s="204"/>
      <c r="CC16" s="204" t="s">
        <v>32</v>
      </c>
      <c r="CD16" s="204"/>
      <c r="CE16" s="204"/>
      <c r="CF16" s="204"/>
      <c r="CG16" s="204"/>
      <c r="CH16" s="204"/>
      <c r="CI16" s="204" t="s">
        <v>33</v>
      </c>
      <c r="CJ16" s="204"/>
      <c r="CK16" s="204"/>
      <c r="CL16" s="204"/>
      <c r="CM16" s="204"/>
      <c r="CN16" s="204"/>
      <c r="CO16" s="204" t="s">
        <v>34</v>
      </c>
      <c r="CP16" s="204"/>
      <c r="CQ16" s="204"/>
      <c r="CR16" s="204"/>
      <c r="CS16" s="204"/>
      <c r="CT16" s="188"/>
      <c r="CX16" s="100"/>
      <c r="CY16" s="99"/>
      <c r="CZ16" s="104"/>
      <c r="DA16" s="99"/>
      <c r="DB16" s="103"/>
      <c r="DC16" s="103"/>
      <c r="DD16" s="99"/>
      <c r="DE16" s="100"/>
      <c r="DF16" s="100"/>
      <c r="DG16" s="100"/>
      <c r="DH16" s="100"/>
      <c r="DI16" s="99"/>
    </row>
    <row r="17" spans="1:113" x14ac:dyDescent="0.25">
      <c r="A17" s="20"/>
      <c r="B17" s="64"/>
      <c r="C17" s="199">
        <f ca="1">IFERROR(IF(TEXT(AM10+1, "mmm yyyy")=TEXT(AM10, "mmm yyyy"), AM10+1, ""), "")</f>
        <v>43563</v>
      </c>
      <c r="D17" s="200"/>
      <c r="E17" s="200"/>
      <c r="F17" s="200"/>
      <c r="G17" s="200"/>
      <c r="H17" s="200"/>
      <c r="I17" s="200">
        <f ca="1">IFERROR(IF(TEXT(C17+1, "mmm yyyy")=TEXT(C17, "mmm yyyy"), C17+1, ""), "")</f>
        <v>43564</v>
      </c>
      <c r="J17" s="200"/>
      <c r="K17" s="200"/>
      <c r="L17" s="200"/>
      <c r="M17" s="200"/>
      <c r="N17" s="200"/>
      <c r="O17" s="200">
        <f t="shared" ref="O17" ca="1" si="10">IFERROR(IF(TEXT(I17+1, "mmm yyyy")=TEXT(I17, "mmm yyyy"), I17+1, ""), "")</f>
        <v>43565</v>
      </c>
      <c r="P17" s="200"/>
      <c r="Q17" s="200"/>
      <c r="R17" s="200"/>
      <c r="S17" s="200"/>
      <c r="T17" s="200"/>
      <c r="U17" s="200">
        <f t="shared" ref="U17" ca="1" si="11">IFERROR(IF(TEXT(O17+1, "mmm yyyy")=TEXT(O17, "mmm yyyy"), O17+1, ""), "")</f>
        <v>43566</v>
      </c>
      <c r="V17" s="200"/>
      <c r="W17" s="200"/>
      <c r="X17" s="200"/>
      <c r="Y17" s="200"/>
      <c r="Z17" s="200"/>
      <c r="AA17" s="200">
        <f t="shared" ref="AA17" ca="1" si="12">IFERROR(IF(TEXT(U17+1, "mmm yyyy")=TEXT(U17, "mmm yyyy"), U17+1, ""), "")</f>
        <v>43567</v>
      </c>
      <c r="AB17" s="200"/>
      <c r="AC17" s="200"/>
      <c r="AD17" s="200"/>
      <c r="AE17" s="200"/>
      <c r="AF17" s="200"/>
      <c r="AG17" s="243">
        <f t="shared" ref="AG17" ca="1" si="13">IFERROR(IF(TEXT(AA17+1, "mmm yyyy")=TEXT(AA17, "mmm yyyy"), AA17+1, ""), "")</f>
        <v>43568</v>
      </c>
      <c r="AH17" s="244"/>
      <c r="AI17" s="244"/>
      <c r="AJ17" s="244"/>
      <c r="AK17" s="244"/>
      <c r="AL17" s="244"/>
      <c r="AM17" s="244">
        <f t="shared" ref="AM17" ca="1" si="14">IFERROR(IF(TEXT(AG17+1, "mmm yyyy")=TEXT(AG17, "mmm yyyy"), AG17+1, ""), "")</f>
        <v>43569</v>
      </c>
      <c r="AN17" s="244"/>
      <c r="AO17" s="244"/>
      <c r="AP17" s="244"/>
      <c r="AQ17" s="244"/>
      <c r="AR17" s="245"/>
      <c r="AS17" s="20"/>
      <c r="AT17" s="20"/>
      <c r="BA17" s="62">
        <f t="shared" ca="1" si="8"/>
        <v>43563</v>
      </c>
      <c r="BB17" s="39">
        <f ca="1">IF($BA17="", "", COUNTIF('Dates List'!$AF$11:$AF$1010, $BA17))</f>
        <v>0</v>
      </c>
      <c r="BE17" s="199">
        <f ca="1">IFERROR(IF(TEXT(CO10+1, "mmm yyyy")=TEXT(CO10, "mmm yyyy"), CO10+1, ""), "")</f>
        <v>43563</v>
      </c>
      <c r="BF17" s="200"/>
      <c r="BG17" s="200"/>
      <c r="BH17" s="200"/>
      <c r="BI17" s="200"/>
      <c r="BJ17" s="200"/>
      <c r="BK17" s="200">
        <f ca="1">IFERROR(IF(TEXT(BE17+1, "mmm yyyy")=TEXT(BE17, "mmm yyyy"), BE17+1, ""), "")</f>
        <v>43564</v>
      </c>
      <c r="BL17" s="200"/>
      <c r="BM17" s="200"/>
      <c r="BN17" s="200"/>
      <c r="BO17" s="200"/>
      <c r="BP17" s="200"/>
      <c r="BQ17" s="200">
        <f t="shared" ref="BQ17" ca="1" si="15">IFERROR(IF(TEXT(BK17+1, "mmm yyyy")=TEXT(BK17, "mmm yyyy"), BK17+1, ""), "")</f>
        <v>43565</v>
      </c>
      <c r="BR17" s="200"/>
      <c r="BS17" s="200"/>
      <c r="BT17" s="200"/>
      <c r="BU17" s="200"/>
      <c r="BV17" s="200"/>
      <c r="BW17" s="200">
        <f t="shared" ref="BW17" ca="1" si="16">IFERROR(IF(TEXT(BQ17+1, "mmm yyyy")=TEXT(BQ17, "mmm yyyy"), BQ17+1, ""), "")</f>
        <v>43566</v>
      </c>
      <c r="BX17" s="200"/>
      <c r="BY17" s="200"/>
      <c r="BZ17" s="200"/>
      <c r="CA17" s="200"/>
      <c r="CB17" s="200"/>
      <c r="CC17" s="200">
        <f t="shared" ref="CC17" ca="1" si="17">IFERROR(IF(TEXT(BW17+1, "mmm yyyy")=TEXT(BW17, "mmm yyyy"), BW17+1, ""), "")</f>
        <v>43567</v>
      </c>
      <c r="CD17" s="200"/>
      <c r="CE17" s="200"/>
      <c r="CF17" s="200"/>
      <c r="CG17" s="200"/>
      <c r="CH17" s="200"/>
      <c r="CI17" s="200">
        <f t="shared" ref="CI17" ca="1" si="18">IFERROR(IF(TEXT(CC17+1, "mmm yyyy")=TEXT(CC17, "mmm yyyy"), CC17+1, ""), "")</f>
        <v>43568</v>
      </c>
      <c r="CJ17" s="200"/>
      <c r="CK17" s="200"/>
      <c r="CL17" s="200"/>
      <c r="CM17" s="200"/>
      <c r="CN17" s="200"/>
      <c r="CO17" s="200">
        <f t="shared" ref="CO17" ca="1" si="19">IFERROR(IF(TEXT(CI17+1, "mmm yyyy")=TEXT(CI17, "mmm yyyy"), CI17+1, ""), "")</f>
        <v>43569</v>
      </c>
      <c r="CP17" s="200"/>
      <c r="CQ17" s="200"/>
      <c r="CR17" s="200"/>
      <c r="CS17" s="200"/>
      <c r="CT17" s="201"/>
      <c r="CX17" s="100"/>
      <c r="CY17" s="99"/>
      <c r="CZ17" s="104"/>
      <c r="DA17" s="99"/>
      <c r="DB17" s="103"/>
      <c r="DC17" s="103"/>
      <c r="DD17" s="99"/>
      <c r="DE17" s="100"/>
      <c r="DF17" s="100"/>
      <c r="DG17" s="100"/>
      <c r="DH17" s="100"/>
      <c r="DI17" s="99"/>
    </row>
    <row r="18" spans="1:113" x14ac:dyDescent="0.25">
      <c r="A18" s="20"/>
      <c r="B18" s="66">
        <v>0.1</v>
      </c>
      <c r="C18" s="202" t="str">
        <f ca="1">IF(C17="", "", IFERROR(INDEX('Dates List'!$B$11:$B$1010, MATCH(C17+$B18, 'Dates List'!$AD$11:$AD$1010, 0)), ""))</f>
        <v/>
      </c>
      <c r="D18" s="203"/>
      <c r="E18" s="203"/>
      <c r="F18" s="203"/>
      <c r="G18" s="203"/>
      <c r="H18" s="57" t="str">
        <f ca="1">IF(C17="", "", IFERROR(INDEX('Dates List'!$AA$11:$AA$1010, MATCH(C17+$B18, 'Dates List'!$AD$11:$AD$1010, 0)), ""))</f>
        <v/>
      </c>
      <c r="I18" s="202" t="str">
        <f ca="1">IF(I17="", "", IFERROR(INDEX('Dates List'!$B$11:$B$1010, MATCH(I17+$B18, 'Dates List'!$AD$11:$AD$1010, 0)), ""))</f>
        <v/>
      </c>
      <c r="J18" s="203"/>
      <c r="K18" s="203"/>
      <c r="L18" s="203"/>
      <c r="M18" s="203"/>
      <c r="N18" s="57" t="str">
        <f ca="1">IF(I17="", "", IFERROR(INDEX('Dates List'!$AA$11:$AA$1010, MATCH(I17+$B18, 'Dates List'!$AD$11:$AD$1010, 0)), ""))</f>
        <v/>
      </c>
      <c r="O18" s="202" t="str">
        <f ca="1">IF(O17="", "", IFERROR(INDEX('Dates List'!$B$11:$B$1010, MATCH(O17+$B18, 'Dates List'!$AD$11:$AD$1010, 0)), ""))</f>
        <v/>
      </c>
      <c r="P18" s="203"/>
      <c r="Q18" s="203"/>
      <c r="R18" s="203"/>
      <c r="S18" s="203"/>
      <c r="T18" s="57" t="str">
        <f ca="1">IF(O17="", "", IFERROR(INDEX('Dates List'!$AA$11:$AA$1010, MATCH(O17+$B18, 'Dates List'!$AD$11:$AD$1010, 0)), ""))</f>
        <v/>
      </c>
      <c r="U18" s="202" t="str">
        <f ca="1">IF(U17="", "", IFERROR(INDEX('Dates List'!$B$11:$B$1010, MATCH(U17+$B18, 'Dates List'!$AD$11:$AD$1010, 0)), ""))</f>
        <v/>
      </c>
      <c r="V18" s="203"/>
      <c r="W18" s="203"/>
      <c r="X18" s="203"/>
      <c r="Y18" s="203"/>
      <c r="Z18" s="57" t="str">
        <f ca="1">IF(U17="", "", IFERROR(INDEX('Dates List'!$AA$11:$AA$1010, MATCH(U17+$B18, 'Dates List'!$AD$11:$AD$1010, 0)), ""))</f>
        <v/>
      </c>
      <c r="AA18" s="202" t="str">
        <f ca="1">IF(AA17="", "", IFERROR(INDEX('Dates List'!$B$11:$B$1010, MATCH(AA17+$B18, 'Dates List'!$AD$11:$AD$1010, 0)), ""))</f>
        <v/>
      </c>
      <c r="AB18" s="203"/>
      <c r="AC18" s="203"/>
      <c r="AD18" s="203"/>
      <c r="AE18" s="203"/>
      <c r="AF18" s="57" t="str">
        <f ca="1">IF(AA17="", "", IFERROR(INDEX('Dates List'!$AA$11:$AA$1010, MATCH(AA17+$B18, 'Dates List'!$AD$11:$AD$1010, 0)), ""))</f>
        <v/>
      </c>
      <c r="AG18" s="202" t="str">
        <f ca="1">IF(AG17="", "", IFERROR(INDEX('Dates List'!$B$11:$B$1010, MATCH(AG17+$B18, 'Dates List'!$AD$11:$AD$1010, 0)), ""))</f>
        <v/>
      </c>
      <c r="AH18" s="203"/>
      <c r="AI18" s="203"/>
      <c r="AJ18" s="203"/>
      <c r="AK18" s="203"/>
      <c r="AL18" s="57" t="str">
        <f ca="1">IF(AG17="", "", IFERROR(INDEX('Dates List'!$AA$11:$AA$1010, MATCH(AG17+$B18, 'Dates List'!$AD$11:$AD$1010, 0)), ""))</f>
        <v/>
      </c>
      <c r="AM18" s="202" t="str">
        <f ca="1">IF(AM17="", "", IFERROR(INDEX('Dates List'!$B$11:$B$1010, MATCH(AM17+$B18, 'Dates List'!$AD$11:$AD$1010, 0)), ""))</f>
        <v/>
      </c>
      <c r="AN18" s="203"/>
      <c r="AO18" s="203"/>
      <c r="AP18" s="203"/>
      <c r="AQ18" s="203"/>
      <c r="AR18" s="57" t="str">
        <f ca="1">IF(AM17="", "", IFERROR(INDEX('Dates List'!$AA$11:$AA$1010, MATCH(AM17+$B18, 'Dates List'!$AD$11:$AD$1010, 0)), ""))</f>
        <v/>
      </c>
      <c r="AS18" s="20"/>
      <c r="AT18" s="20"/>
      <c r="BA18" s="62">
        <f t="shared" ca="1" si="8"/>
        <v>43564</v>
      </c>
      <c r="BB18" s="39">
        <f ca="1">IF($BA18="", "", COUNTIF('Dates List'!$AF$11:$AF$1010, $BA18))</f>
        <v>0</v>
      </c>
      <c r="BE18" s="202" t="str">
        <f ca="1">IF(C18="", "", IF(IFERROR(INDEX('Dates List'!$C$11:$C$1010, MATCH(C18, 'Dates List'!$B$11:$B$1010, 0)), "")="", "", IFERROR(INDEX('Dates List'!$C$11:$C$1010, MATCH(C18, 'Dates List'!$B$11:$B$1010, 0)), "")))</f>
        <v/>
      </c>
      <c r="BF18" s="203"/>
      <c r="BG18" s="203"/>
      <c r="BH18" s="203"/>
      <c r="BI18" s="203"/>
      <c r="BJ18" s="57" t="str">
        <f ca="1">IF(BE18="", "", BE18)</f>
        <v/>
      </c>
      <c r="BK18" s="202" t="str">
        <f ca="1">IF(I18="", "", IF(IFERROR(INDEX('Dates List'!$C$11:$C$1010, MATCH(I18, 'Dates List'!$B$11:$B$1010, 0)), "")="", "", IFERROR(INDEX('Dates List'!$C$11:$C$1010, MATCH(I18, 'Dates List'!$B$11:$B$1010, 0)), "")))</f>
        <v/>
      </c>
      <c r="BL18" s="203"/>
      <c r="BM18" s="203"/>
      <c r="BN18" s="203"/>
      <c r="BO18" s="203"/>
      <c r="BP18" s="57" t="str">
        <f t="shared" ref="BP18:BP22" ca="1" si="20">IF(BK18="", "", BK18)</f>
        <v/>
      </c>
      <c r="BQ18" s="202" t="str">
        <f ca="1">IF(O18="", "", IF(IFERROR(INDEX('Dates List'!$C$11:$C$1010, MATCH(O18, 'Dates List'!$B$11:$B$1010, 0)), "")="", "", IFERROR(INDEX('Dates List'!$C$11:$C$1010, MATCH(O18, 'Dates List'!$B$11:$B$1010, 0)), "")))</f>
        <v/>
      </c>
      <c r="BR18" s="203"/>
      <c r="BS18" s="203"/>
      <c r="BT18" s="203"/>
      <c r="BU18" s="203"/>
      <c r="BV18" s="57" t="str">
        <f t="shared" ref="BV18:BV22" ca="1" si="21">IF(BQ18="", "", BQ18)</f>
        <v/>
      </c>
      <c r="BW18" s="202" t="str">
        <f ca="1">IF(U18="", "", IF(IFERROR(INDEX('Dates List'!$C$11:$C$1010, MATCH(U18, 'Dates List'!$B$11:$B$1010, 0)), "")="", "", IFERROR(INDEX('Dates List'!$C$11:$C$1010, MATCH(U18, 'Dates List'!$B$11:$B$1010, 0)), "")))</f>
        <v/>
      </c>
      <c r="BX18" s="203"/>
      <c r="BY18" s="203"/>
      <c r="BZ18" s="203"/>
      <c r="CA18" s="203"/>
      <c r="CB18" s="57" t="str">
        <f t="shared" ref="CB18:CB22" ca="1" si="22">IF(BW18="", "", BW18)</f>
        <v/>
      </c>
      <c r="CC18" s="202" t="str">
        <f ca="1">IF(AA18="", "", IF(IFERROR(INDEX('Dates List'!$C$11:$C$1010, MATCH(AA18, 'Dates List'!$B$11:$B$1010, 0)), "")="", "", IFERROR(INDEX('Dates List'!$C$11:$C$1010, MATCH(AA18, 'Dates List'!$B$11:$B$1010, 0)), "")))</f>
        <v/>
      </c>
      <c r="CD18" s="203"/>
      <c r="CE18" s="203"/>
      <c r="CF18" s="203"/>
      <c r="CG18" s="203"/>
      <c r="CH18" s="57" t="str">
        <f t="shared" ref="CH18:CH22" ca="1" si="23">IF(CC18="", "", CC18)</f>
        <v/>
      </c>
      <c r="CI18" s="202" t="str">
        <f ca="1">IF(AG18="", "", IF(IFERROR(INDEX('Dates List'!$C$11:$C$1010, MATCH(AG18, 'Dates List'!$B$11:$B$1010, 0)), "")="", "", IFERROR(INDEX('Dates List'!$C$11:$C$1010, MATCH(AG18, 'Dates List'!$B$11:$B$1010, 0)), "")))</f>
        <v/>
      </c>
      <c r="CJ18" s="203"/>
      <c r="CK18" s="203"/>
      <c r="CL18" s="203"/>
      <c r="CM18" s="203"/>
      <c r="CN18" s="57" t="str">
        <f t="shared" ref="CN18:CN22" ca="1" si="24">IF(CI18="", "", CI18)</f>
        <v/>
      </c>
      <c r="CO18" s="202" t="str">
        <f ca="1">IF(AM18="", "", IF(IFERROR(INDEX('Dates List'!$C$11:$C$1010, MATCH(AM18, 'Dates List'!$B$11:$B$1010, 0)), "")="", "", IFERROR(INDEX('Dates List'!$C$11:$C$1010, MATCH(AM18, 'Dates List'!$B$11:$B$1010, 0)), "")))</f>
        <v/>
      </c>
      <c r="CP18" s="203"/>
      <c r="CQ18" s="203"/>
      <c r="CR18" s="203"/>
      <c r="CS18" s="203"/>
      <c r="CT18" s="57" t="str">
        <f t="shared" ref="CT18:CT22" ca="1" si="25">IF(CO18="", "", CO18)</f>
        <v/>
      </c>
      <c r="CX18" s="100"/>
      <c r="CY18" s="99"/>
      <c r="CZ18" s="104"/>
      <c r="DA18" s="99"/>
      <c r="DB18" s="103"/>
      <c r="DC18" s="103"/>
      <c r="DD18" s="99"/>
      <c r="DE18" s="100"/>
      <c r="DF18" s="100"/>
      <c r="DG18" s="100"/>
      <c r="DH18" s="100"/>
      <c r="DI18" s="99"/>
    </row>
    <row r="19" spans="1:113" x14ac:dyDescent="0.25">
      <c r="A19" s="20"/>
      <c r="B19" s="66">
        <v>0.2</v>
      </c>
      <c r="C19" s="195" t="str">
        <f ca="1">IF(C17="", "", IFERROR(INDEX('Dates List'!$B$11:$B$1010, MATCH(C17+$B19, 'Dates List'!$AD$11:$AD$1010, 0)), ""))</f>
        <v/>
      </c>
      <c r="D19" s="196"/>
      <c r="E19" s="196"/>
      <c r="F19" s="196"/>
      <c r="G19" s="196"/>
      <c r="H19" s="58" t="str">
        <f ca="1">IF(C17="", "", IFERROR(INDEX('Dates List'!$AA$11:$AA$1010, MATCH(C17+$B19, 'Dates List'!$AD$11:$AD$1010, 0)), ""))</f>
        <v/>
      </c>
      <c r="I19" s="195" t="str">
        <f ca="1">IF(I17="", "", IFERROR(INDEX('Dates List'!$B$11:$B$1010, MATCH(I17+$B19, 'Dates List'!$AD$11:$AD$1010, 0)), ""))</f>
        <v/>
      </c>
      <c r="J19" s="196"/>
      <c r="K19" s="196"/>
      <c r="L19" s="196"/>
      <c r="M19" s="196"/>
      <c r="N19" s="58" t="str">
        <f ca="1">IF(I17="", "", IFERROR(INDEX('Dates List'!$AA$11:$AA$1010, MATCH(I17+$B19, 'Dates List'!$AD$11:$AD$1010, 0)), ""))</f>
        <v/>
      </c>
      <c r="O19" s="195" t="str">
        <f ca="1">IF(O17="", "", IFERROR(INDEX('Dates List'!$B$11:$B$1010, MATCH(O17+$B19, 'Dates List'!$AD$11:$AD$1010, 0)), ""))</f>
        <v/>
      </c>
      <c r="P19" s="196"/>
      <c r="Q19" s="196"/>
      <c r="R19" s="196"/>
      <c r="S19" s="196"/>
      <c r="T19" s="58" t="str">
        <f ca="1">IF(O17="", "", IFERROR(INDEX('Dates List'!$AA$11:$AA$1010, MATCH(O17+$B19, 'Dates List'!$AD$11:$AD$1010, 0)), ""))</f>
        <v/>
      </c>
      <c r="U19" s="195" t="str">
        <f ca="1">IF(U17="", "", IFERROR(INDEX('Dates List'!$B$11:$B$1010, MATCH(U17+$B19, 'Dates List'!$AD$11:$AD$1010, 0)), ""))</f>
        <v/>
      </c>
      <c r="V19" s="196"/>
      <c r="W19" s="196"/>
      <c r="X19" s="196"/>
      <c r="Y19" s="196"/>
      <c r="Z19" s="58" t="str">
        <f ca="1">IF(U17="", "", IFERROR(INDEX('Dates List'!$AA$11:$AA$1010, MATCH(U17+$B19, 'Dates List'!$AD$11:$AD$1010, 0)), ""))</f>
        <v/>
      </c>
      <c r="AA19" s="195" t="str">
        <f ca="1">IF(AA17="", "", IFERROR(INDEX('Dates List'!$B$11:$B$1010, MATCH(AA17+$B19, 'Dates List'!$AD$11:$AD$1010, 0)), ""))</f>
        <v/>
      </c>
      <c r="AB19" s="196"/>
      <c r="AC19" s="196"/>
      <c r="AD19" s="196"/>
      <c r="AE19" s="196"/>
      <c r="AF19" s="58" t="str">
        <f ca="1">IF(AA17="", "", IFERROR(INDEX('Dates List'!$AA$11:$AA$1010, MATCH(AA17+$B19, 'Dates List'!$AD$11:$AD$1010, 0)), ""))</f>
        <v/>
      </c>
      <c r="AG19" s="195" t="str">
        <f ca="1">IF(AG17="", "", IFERROR(INDEX('Dates List'!$B$11:$B$1010, MATCH(AG17+$B19, 'Dates List'!$AD$11:$AD$1010, 0)), ""))</f>
        <v/>
      </c>
      <c r="AH19" s="196"/>
      <c r="AI19" s="196"/>
      <c r="AJ19" s="196"/>
      <c r="AK19" s="196"/>
      <c r="AL19" s="58" t="str">
        <f ca="1">IF(AG17="", "", IFERROR(INDEX('Dates List'!$AA$11:$AA$1010, MATCH(AG17+$B19, 'Dates List'!$AD$11:$AD$1010, 0)), ""))</f>
        <v/>
      </c>
      <c r="AM19" s="195" t="str">
        <f ca="1">IF(AM17="", "", IFERROR(INDEX('Dates List'!$B$11:$B$1010, MATCH(AM17+$B19, 'Dates List'!$AD$11:$AD$1010, 0)), ""))</f>
        <v/>
      </c>
      <c r="AN19" s="196"/>
      <c r="AO19" s="196"/>
      <c r="AP19" s="196"/>
      <c r="AQ19" s="196"/>
      <c r="AR19" s="58" t="str">
        <f ca="1">IF(AM17="", "", IFERROR(INDEX('Dates List'!$AA$11:$AA$1010, MATCH(AM17+$B19, 'Dates List'!$AD$11:$AD$1010, 0)), ""))</f>
        <v/>
      </c>
      <c r="AS19" s="20"/>
      <c r="AT19" s="20"/>
      <c r="BA19" s="62">
        <f t="shared" ca="1" si="8"/>
        <v>43565</v>
      </c>
      <c r="BB19" s="39">
        <f ca="1">IF($BA19="", "", COUNTIF('Dates List'!$AF$11:$AF$1010, $BA19))</f>
        <v>0</v>
      </c>
      <c r="BE19" s="195" t="str">
        <f ca="1">IF(C19="", "", IF(IFERROR(INDEX('Dates List'!$C$11:$C$1010, MATCH(C19, 'Dates List'!$B$11:$B$1010, 0)), "")="", "", IFERROR(INDEX('Dates List'!$C$11:$C$1010, MATCH(C19, 'Dates List'!$B$11:$B$1010, 0)), "")))</f>
        <v/>
      </c>
      <c r="BF19" s="196"/>
      <c r="BG19" s="196"/>
      <c r="BH19" s="196"/>
      <c r="BI19" s="196"/>
      <c r="BJ19" s="58" t="str">
        <f t="shared" ref="BJ19:BJ22" ca="1" si="26">IF(BE19="", "", BE19)</f>
        <v/>
      </c>
      <c r="BK19" s="195" t="str">
        <f ca="1">IF(I19="", "", IF(IFERROR(INDEX('Dates List'!$C$11:$C$1010, MATCH(I19, 'Dates List'!$B$11:$B$1010, 0)), "")="", "", IFERROR(INDEX('Dates List'!$C$11:$C$1010, MATCH(I19, 'Dates List'!$B$11:$B$1010, 0)), "")))</f>
        <v/>
      </c>
      <c r="BL19" s="196"/>
      <c r="BM19" s="196"/>
      <c r="BN19" s="196"/>
      <c r="BO19" s="196"/>
      <c r="BP19" s="58" t="str">
        <f t="shared" ca="1" si="20"/>
        <v/>
      </c>
      <c r="BQ19" s="195" t="str">
        <f ca="1">IF(O19="", "", IF(IFERROR(INDEX('Dates List'!$C$11:$C$1010, MATCH(O19, 'Dates List'!$B$11:$B$1010, 0)), "")="", "", IFERROR(INDEX('Dates List'!$C$11:$C$1010, MATCH(O19, 'Dates List'!$B$11:$B$1010, 0)), "")))</f>
        <v/>
      </c>
      <c r="BR19" s="196"/>
      <c r="BS19" s="196"/>
      <c r="BT19" s="196"/>
      <c r="BU19" s="196"/>
      <c r="BV19" s="58" t="str">
        <f t="shared" ca="1" si="21"/>
        <v/>
      </c>
      <c r="BW19" s="195" t="str">
        <f ca="1">IF(U19="", "", IF(IFERROR(INDEX('Dates List'!$C$11:$C$1010, MATCH(U19, 'Dates List'!$B$11:$B$1010, 0)), "")="", "", IFERROR(INDEX('Dates List'!$C$11:$C$1010, MATCH(U19, 'Dates List'!$B$11:$B$1010, 0)), "")))</f>
        <v/>
      </c>
      <c r="BX19" s="196"/>
      <c r="BY19" s="196"/>
      <c r="BZ19" s="196"/>
      <c r="CA19" s="196"/>
      <c r="CB19" s="58" t="str">
        <f t="shared" ca="1" si="22"/>
        <v/>
      </c>
      <c r="CC19" s="195" t="str">
        <f ca="1">IF(AA19="", "", IF(IFERROR(INDEX('Dates List'!$C$11:$C$1010, MATCH(AA19, 'Dates List'!$B$11:$B$1010, 0)), "")="", "", IFERROR(INDEX('Dates List'!$C$11:$C$1010, MATCH(AA19, 'Dates List'!$B$11:$B$1010, 0)), "")))</f>
        <v/>
      </c>
      <c r="CD19" s="196"/>
      <c r="CE19" s="196"/>
      <c r="CF19" s="196"/>
      <c r="CG19" s="196"/>
      <c r="CH19" s="58" t="str">
        <f t="shared" ca="1" si="23"/>
        <v/>
      </c>
      <c r="CI19" s="195" t="str">
        <f ca="1">IF(AG19="", "", IF(IFERROR(INDEX('Dates List'!$C$11:$C$1010, MATCH(AG19, 'Dates List'!$B$11:$B$1010, 0)), "")="", "", IFERROR(INDEX('Dates List'!$C$11:$C$1010, MATCH(AG19, 'Dates List'!$B$11:$B$1010, 0)), "")))</f>
        <v/>
      </c>
      <c r="CJ19" s="196"/>
      <c r="CK19" s="196"/>
      <c r="CL19" s="196"/>
      <c r="CM19" s="196"/>
      <c r="CN19" s="58" t="str">
        <f t="shared" ca="1" si="24"/>
        <v/>
      </c>
      <c r="CO19" s="195" t="str">
        <f ca="1">IF(AM19="", "", IF(IFERROR(INDEX('Dates List'!$C$11:$C$1010, MATCH(AM19, 'Dates List'!$B$11:$B$1010, 0)), "")="", "", IFERROR(INDEX('Dates List'!$C$11:$C$1010, MATCH(AM19, 'Dates List'!$B$11:$B$1010, 0)), "")))</f>
        <v/>
      </c>
      <c r="CP19" s="196"/>
      <c r="CQ19" s="196"/>
      <c r="CR19" s="196"/>
      <c r="CS19" s="196"/>
      <c r="CT19" s="58" t="str">
        <f t="shared" ca="1" si="25"/>
        <v/>
      </c>
      <c r="CX19" s="100"/>
      <c r="CY19" s="99"/>
      <c r="CZ19" s="104"/>
      <c r="DA19" s="99"/>
      <c r="DB19" s="103"/>
      <c r="DC19" s="103"/>
      <c r="DD19" s="99"/>
      <c r="DE19" s="100"/>
      <c r="DF19" s="100"/>
      <c r="DG19" s="100"/>
      <c r="DH19" s="100"/>
      <c r="DI19" s="99"/>
    </row>
    <row r="20" spans="1:113" x14ac:dyDescent="0.25">
      <c r="A20" s="20"/>
      <c r="B20" s="66">
        <v>0.3</v>
      </c>
      <c r="C20" s="195" t="str">
        <f ca="1">IF(C17="", "", IFERROR(INDEX('Dates List'!$B$11:$B$1010, MATCH(C17+$B20, 'Dates List'!$AD$11:$AD$1010, 0)), ""))</f>
        <v/>
      </c>
      <c r="D20" s="196"/>
      <c r="E20" s="196"/>
      <c r="F20" s="196"/>
      <c r="G20" s="196"/>
      <c r="H20" s="58" t="str">
        <f ca="1">IF(C17="", "", IFERROR(INDEX('Dates List'!$AA$11:$AA$1010, MATCH(C17+$B20, 'Dates List'!$AD$11:$AD$1010, 0)), ""))</f>
        <v/>
      </c>
      <c r="I20" s="195" t="str">
        <f ca="1">IF(I17="", "", IFERROR(INDEX('Dates List'!$B$11:$B$1010, MATCH(I17+$B20, 'Dates List'!$AD$11:$AD$1010, 0)), ""))</f>
        <v/>
      </c>
      <c r="J20" s="196"/>
      <c r="K20" s="196"/>
      <c r="L20" s="196"/>
      <c r="M20" s="196"/>
      <c r="N20" s="58" t="str">
        <f ca="1">IF(I17="", "", IFERROR(INDEX('Dates List'!$AA$11:$AA$1010, MATCH(I17+$B20, 'Dates List'!$AD$11:$AD$1010, 0)), ""))</f>
        <v/>
      </c>
      <c r="O20" s="195" t="str">
        <f ca="1">IF(O17="", "", IFERROR(INDEX('Dates List'!$B$11:$B$1010, MATCH(O17+$B20, 'Dates List'!$AD$11:$AD$1010, 0)), ""))</f>
        <v/>
      </c>
      <c r="P20" s="196"/>
      <c r="Q20" s="196"/>
      <c r="R20" s="196"/>
      <c r="S20" s="196"/>
      <c r="T20" s="58" t="str">
        <f ca="1">IF(O17="", "", IFERROR(INDEX('Dates List'!$AA$11:$AA$1010, MATCH(O17+$B20, 'Dates List'!$AD$11:$AD$1010, 0)), ""))</f>
        <v/>
      </c>
      <c r="U20" s="195" t="str">
        <f ca="1">IF(U17="", "", IFERROR(INDEX('Dates List'!$B$11:$B$1010, MATCH(U17+$B20, 'Dates List'!$AD$11:$AD$1010, 0)), ""))</f>
        <v/>
      </c>
      <c r="V20" s="196"/>
      <c r="W20" s="196"/>
      <c r="X20" s="196"/>
      <c r="Y20" s="196"/>
      <c r="Z20" s="58" t="str">
        <f ca="1">IF(U17="", "", IFERROR(INDEX('Dates List'!$AA$11:$AA$1010, MATCH(U17+$B20, 'Dates List'!$AD$11:$AD$1010, 0)), ""))</f>
        <v/>
      </c>
      <c r="AA20" s="195" t="str">
        <f ca="1">IF(AA17="", "", IFERROR(INDEX('Dates List'!$B$11:$B$1010, MATCH(AA17+$B20, 'Dates List'!$AD$11:$AD$1010, 0)), ""))</f>
        <v/>
      </c>
      <c r="AB20" s="196"/>
      <c r="AC20" s="196"/>
      <c r="AD20" s="196"/>
      <c r="AE20" s="196"/>
      <c r="AF20" s="58" t="str">
        <f ca="1">IF(AA17="", "", IFERROR(INDEX('Dates List'!$AA$11:$AA$1010, MATCH(AA17+$B20, 'Dates List'!$AD$11:$AD$1010, 0)), ""))</f>
        <v/>
      </c>
      <c r="AG20" s="195" t="str">
        <f ca="1">IF(AG17="", "", IFERROR(INDEX('Dates List'!$B$11:$B$1010, MATCH(AG17+$B20, 'Dates List'!$AD$11:$AD$1010, 0)), ""))</f>
        <v/>
      </c>
      <c r="AH20" s="196"/>
      <c r="AI20" s="196"/>
      <c r="AJ20" s="196"/>
      <c r="AK20" s="196"/>
      <c r="AL20" s="58" t="str">
        <f ca="1">IF(AG17="", "", IFERROR(INDEX('Dates List'!$AA$11:$AA$1010, MATCH(AG17+$B20, 'Dates List'!$AD$11:$AD$1010, 0)), ""))</f>
        <v/>
      </c>
      <c r="AM20" s="195" t="str">
        <f ca="1">IF(AM17="", "", IFERROR(INDEX('Dates List'!$B$11:$B$1010, MATCH(AM17+$B20, 'Dates List'!$AD$11:$AD$1010, 0)), ""))</f>
        <v/>
      </c>
      <c r="AN20" s="196"/>
      <c r="AO20" s="196"/>
      <c r="AP20" s="196"/>
      <c r="AQ20" s="196"/>
      <c r="AR20" s="58" t="str">
        <f ca="1">IF(AM17="", "", IFERROR(INDEX('Dates List'!$AA$11:$AA$1010, MATCH(AM17+$B20, 'Dates List'!$AD$11:$AD$1010, 0)), ""))</f>
        <v/>
      </c>
      <c r="AS20" s="20"/>
      <c r="AT20" s="20"/>
      <c r="BA20" s="62">
        <f t="shared" ca="1" si="8"/>
        <v>43566</v>
      </c>
      <c r="BB20" s="39">
        <f ca="1">IF($BA20="", "", COUNTIF('Dates List'!$AF$11:$AF$1010, $BA20))</f>
        <v>0</v>
      </c>
      <c r="BE20" s="195" t="str">
        <f ca="1">IF(C20="", "", IF(IFERROR(INDEX('Dates List'!$C$11:$C$1010, MATCH(C20, 'Dates List'!$B$11:$B$1010, 0)), "")="", "", IFERROR(INDEX('Dates List'!$C$11:$C$1010, MATCH(C20, 'Dates List'!$B$11:$B$1010, 0)), "")))</f>
        <v/>
      </c>
      <c r="BF20" s="196"/>
      <c r="BG20" s="196"/>
      <c r="BH20" s="196"/>
      <c r="BI20" s="196"/>
      <c r="BJ20" s="58" t="str">
        <f t="shared" ca="1" si="26"/>
        <v/>
      </c>
      <c r="BK20" s="195" t="str">
        <f ca="1">IF(I20="", "", IF(IFERROR(INDEX('Dates List'!$C$11:$C$1010, MATCH(I20, 'Dates List'!$B$11:$B$1010, 0)), "")="", "", IFERROR(INDEX('Dates List'!$C$11:$C$1010, MATCH(I20, 'Dates List'!$B$11:$B$1010, 0)), "")))</f>
        <v/>
      </c>
      <c r="BL20" s="196"/>
      <c r="BM20" s="196"/>
      <c r="BN20" s="196"/>
      <c r="BO20" s="196"/>
      <c r="BP20" s="58" t="str">
        <f t="shared" ca="1" si="20"/>
        <v/>
      </c>
      <c r="BQ20" s="195" t="str">
        <f ca="1">IF(O20="", "", IF(IFERROR(INDEX('Dates List'!$C$11:$C$1010, MATCH(O20, 'Dates List'!$B$11:$B$1010, 0)), "")="", "", IFERROR(INDEX('Dates List'!$C$11:$C$1010, MATCH(O20, 'Dates List'!$B$11:$B$1010, 0)), "")))</f>
        <v/>
      </c>
      <c r="BR20" s="196"/>
      <c r="BS20" s="196"/>
      <c r="BT20" s="196"/>
      <c r="BU20" s="196"/>
      <c r="BV20" s="58" t="str">
        <f t="shared" ca="1" si="21"/>
        <v/>
      </c>
      <c r="BW20" s="195" t="str">
        <f ca="1">IF(U20="", "", IF(IFERROR(INDEX('Dates List'!$C$11:$C$1010, MATCH(U20, 'Dates List'!$B$11:$B$1010, 0)), "")="", "", IFERROR(INDEX('Dates List'!$C$11:$C$1010, MATCH(U20, 'Dates List'!$B$11:$B$1010, 0)), "")))</f>
        <v/>
      </c>
      <c r="BX20" s="196"/>
      <c r="BY20" s="196"/>
      <c r="BZ20" s="196"/>
      <c r="CA20" s="196"/>
      <c r="CB20" s="58" t="str">
        <f t="shared" ca="1" si="22"/>
        <v/>
      </c>
      <c r="CC20" s="195" t="str">
        <f ca="1">IF(AA20="", "", IF(IFERROR(INDEX('Dates List'!$C$11:$C$1010, MATCH(AA20, 'Dates List'!$B$11:$B$1010, 0)), "")="", "", IFERROR(INDEX('Dates List'!$C$11:$C$1010, MATCH(AA20, 'Dates List'!$B$11:$B$1010, 0)), "")))</f>
        <v/>
      </c>
      <c r="CD20" s="196"/>
      <c r="CE20" s="196"/>
      <c r="CF20" s="196"/>
      <c r="CG20" s="196"/>
      <c r="CH20" s="58" t="str">
        <f t="shared" ca="1" si="23"/>
        <v/>
      </c>
      <c r="CI20" s="195" t="str">
        <f ca="1">IF(AG20="", "", IF(IFERROR(INDEX('Dates List'!$C$11:$C$1010, MATCH(AG20, 'Dates List'!$B$11:$B$1010, 0)), "")="", "", IFERROR(INDEX('Dates List'!$C$11:$C$1010, MATCH(AG20, 'Dates List'!$B$11:$B$1010, 0)), "")))</f>
        <v/>
      </c>
      <c r="CJ20" s="196"/>
      <c r="CK20" s="196"/>
      <c r="CL20" s="196"/>
      <c r="CM20" s="196"/>
      <c r="CN20" s="58" t="str">
        <f t="shared" ca="1" si="24"/>
        <v/>
      </c>
      <c r="CO20" s="195" t="str">
        <f ca="1">IF(AM20="", "", IF(IFERROR(INDEX('Dates List'!$C$11:$C$1010, MATCH(AM20, 'Dates List'!$B$11:$B$1010, 0)), "")="", "", IFERROR(INDEX('Dates List'!$C$11:$C$1010, MATCH(AM20, 'Dates List'!$B$11:$B$1010, 0)), "")))</f>
        <v/>
      </c>
      <c r="CP20" s="196"/>
      <c r="CQ20" s="196"/>
      <c r="CR20" s="196"/>
      <c r="CS20" s="196"/>
      <c r="CT20" s="58" t="str">
        <f t="shared" ca="1" si="25"/>
        <v/>
      </c>
      <c r="CX20" s="100"/>
      <c r="CY20" s="99"/>
      <c r="CZ20" s="104"/>
      <c r="DA20" s="99"/>
      <c r="DB20" s="103"/>
      <c r="DC20" s="103"/>
      <c r="DD20" s="99"/>
      <c r="DE20" s="100"/>
      <c r="DF20" s="100"/>
      <c r="DG20" s="100"/>
      <c r="DH20" s="100"/>
      <c r="DI20" s="99"/>
    </row>
    <row r="21" spans="1:113" x14ac:dyDescent="0.25">
      <c r="A21" s="20"/>
      <c r="B21" s="66">
        <v>0.4</v>
      </c>
      <c r="C21" s="195" t="str">
        <f ca="1">IF(C17="", "", IFERROR(INDEX('Dates List'!$B$11:$B$1010, MATCH(C17+$B21, 'Dates List'!$AD$11:$AD$1010, 0)), ""))</f>
        <v/>
      </c>
      <c r="D21" s="196"/>
      <c r="E21" s="196"/>
      <c r="F21" s="196"/>
      <c r="G21" s="196"/>
      <c r="H21" s="58" t="str">
        <f ca="1">IF(C17="", "", IFERROR(INDEX('Dates List'!$AA$11:$AA$1010, MATCH(C17+$B21, 'Dates List'!$AD$11:$AD$1010, 0)), ""))</f>
        <v/>
      </c>
      <c r="I21" s="195" t="str">
        <f ca="1">IF(I17="", "", IFERROR(INDEX('Dates List'!$B$11:$B$1010, MATCH(I17+$B21, 'Dates List'!$AD$11:$AD$1010, 0)), ""))</f>
        <v/>
      </c>
      <c r="J21" s="196"/>
      <c r="K21" s="196"/>
      <c r="L21" s="196"/>
      <c r="M21" s="196"/>
      <c r="N21" s="58" t="str">
        <f ca="1">IF(I17="", "", IFERROR(INDEX('Dates List'!$AA$11:$AA$1010, MATCH(I17+$B21, 'Dates List'!$AD$11:$AD$1010, 0)), ""))</f>
        <v/>
      </c>
      <c r="O21" s="195" t="str">
        <f ca="1">IF(O17="", "", IFERROR(INDEX('Dates List'!$B$11:$B$1010, MATCH(O17+$B21, 'Dates List'!$AD$11:$AD$1010, 0)), ""))</f>
        <v/>
      </c>
      <c r="P21" s="196"/>
      <c r="Q21" s="196"/>
      <c r="R21" s="196"/>
      <c r="S21" s="196"/>
      <c r="T21" s="58" t="str">
        <f ca="1">IF(O17="", "", IFERROR(INDEX('Dates List'!$AA$11:$AA$1010, MATCH(O17+$B21, 'Dates List'!$AD$11:$AD$1010, 0)), ""))</f>
        <v/>
      </c>
      <c r="U21" s="195" t="str">
        <f ca="1">IF(U17="", "", IFERROR(INDEX('Dates List'!$B$11:$B$1010, MATCH(U17+$B21, 'Dates List'!$AD$11:$AD$1010, 0)), ""))</f>
        <v/>
      </c>
      <c r="V21" s="196"/>
      <c r="W21" s="196"/>
      <c r="X21" s="196"/>
      <c r="Y21" s="196"/>
      <c r="Z21" s="58" t="str">
        <f ca="1">IF(U17="", "", IFERROR(INDEX('Dates List'!$AA$11:$AA$1010, MATCH(U17+$B21, 'Dates List'!$AD$11:$AD$1010, 0)), ""))</f>
        <v/>
      </c>
      <c r="AA21" s="195" t="str">
        <f ca="1">IF(AA17="", "", IFERROR(INDEX('Dates List'!$B$11:$B$1010, MATCH(AA17+$B21, 'Dates List'!$AD$11:$AD$1010, 0)), ""))</f>
        <v/>
      </c>
      <c r="AB21" s="196"/>
      <c r="AC21" s="196"/>
      <c r="AD21" s="196"/>
      <c r="AE21" s="196"/>
      <c r="AF21" s="58" t="str">
        <f ca="1">IF(AA17="", "", IFERROR(INDEX('Dates List'!$AA$11:$AA$1010, MATCH(AA17+$B21, 'Dates List'!$AD$11:$AD$1010, 0)), ""))</f>
        <v/>
      </c>
      <c r="AG21" s="195" t="str">
        <f ca="1">IF(AG17="", "", IFERROR(INDEX('Dates List'!$B$11:$B$1010, MATCH(AG17+$B21, 'Dates List'!$AD$11:$AD$1010, 0)), ""))</f>
        <v/>
      </c>
      <c r="AH21" s="196"/>
      <c r="AI21" s="196"/>
      <c r="AJ21" s="196"/>
      <c r="AK21" s="196"/>
      <c r="AL21" s="58" t="str">
        <f ca="1">IF(AG17="", "", IFERROR(INDEX('Dates List'!$AA$11:$AA$1010, MATCH(AG17+$B21, 'Dates List'!$AD$11:$AD$1010, 0)), ""))</f>
        <v/>
      </c>
      <c r="AM21" s="195" t="str">
        <f ca="1">IF(AM17="", "", IFERROR(INDEX('Dates List'!$B$11:$B$1010, MATCH(AM17+$B21, 'Dates List'!$AD$11:$AD$1010, 0)), ""))</f>
        <v/>
      </c>
      <c r="AN21" s="196"/>
      <c r="AO21" s="196"/>
      <c r="AP21" s="196"/>
      <c r="AQ21" s="196"/>
      <c r="AR21" s="58" t="str">
        <f ca="1">IF(AM17="", "", IFERROR(INDEX('Dates List'!$AA$11:$AA$1010, MATCH(AM17+$B21, 'Dates List'!$AD$11:$AD$1010, 0)), ""))</f>
        <v/>
      </c>
      <c r="AS21" s="20"/>
      <c r="AT21" s="20"/>
      <c r="BA21" s="62">
        <f t="shared" ca="1" si="8"/>
        <v>43567</v>
      </c>
      <c r="BB21" s="39">
        <f ca="1">IF($BA21="", "", COUNTIF('Dates List'!$AF$11:$AF$1010, $BA21))</f>
        <v>0</v>
      </c>
      <c r="BE21" s="195" t="str">
        <f ca="1">IF(C21="", "", IF(IFERROR(INDEX('Dates List'!$C$11:$C$1010, MATCH(C21, 'Dates List'!$B$11:$B$1010, 0)), "")="", "", IFERROR(INDEX('Dates List'!$C$11:$C$1010, MATCH(C21, 'Dates List'!$B$11:$B$1010, 0)), "")))</f>
        <v/>
      </c>
      <c r="BF21" s="196"/>
      <c r="BG21" s="196"/>
      <c r="BH21" s="196"/>
      <c r="BI21" s="196"/>
      <c r="BJ21" s="58" t="str">
        <f t="shared" ca="1" si="26"/>
        <v/>
      </c>
      <c r="BK21" s="195" t="str">
        <f ca="1">IF(I21="", "", IF(IFERROR(INDEX('Dates List'!$C$11:$C$1010, MATCH(I21, 'Dates List'!$B$11:$B$1010, 0)), "")="", "", IFERROR(INDEX('Dates List'!$C$11:$C$1010, MATCH(I21, 'Dates List'!$B$11:$B$1010, 0)), "")))</f>
        <v/>
      </c>
      <c r="BL21" s="196"/>
      <c r="BM21" s="196"/>
      <c r="BN21" s="196"/>
      <c r="BO21" s="196"/>
      <c r="BP21" s="58" t="str">
        <f t="shared" ca="1" si="20"/>
        <v/>
      </c>
      <c r="BQ21" s="195" t="str">
        <f ca="1">IF(O21="", "", IF(IFERROR(INDEX('Dates List'!$C$11:$C$1010, MATCH(O21, 'Dates List'!$B$11:$B$1010, 0)), "")="", "", IFERROR(INDEX('Dates List'!$C$11:$C$1010, MATCH(O21, 'Dates List'!$B$11:$B$1010, 0)), "")))</f>
        <v/>
      </c>
      <c r="BR21" s="196"/>
      <c r="BS21" s="196"/>
      <c r="BT21" s="196"/>
      <c r="BU21" s="196"/>
      <c r="BV21" s="58" t="str">
        <f t="shared" ca="1" si="21"/>
        <v/>
      </c>
      <c r="BW21" s="195" t="str">
        <f ca="1">IF(U21="", "", IF(IFERROR(INDEX('Dates List'!$C$11:$C$1010, MATCH(U21, 'Dates List'!$B$11:$B$1010, 0)), "")="", "", IFERROR(INDEX('Dates List'!$C$11:$C$1010, MATCH(U21, 'Dates List'!$B$11:$B$1010, 0)), "")))</f>
        <v/>
      </c>
      <c r="BX21" s="196"/>
      <c r="BY21" s="196"/>
      <c r="BZ21" s="196"/>
      <c r="CA21" s="196"/>
      <c r="CB21" s="58" t="str">
        <f t="shared" ca="1" si="22"/>
        <v/>
      </c>
      <c r="CC21" s="195" t="str">
        <f ca="1">IF(AA21="", "", IF(IFERROR(INDEX('Dates List'!$C$11:$C$1010, MATCH(AA21, 'Dates List'!$B$11:$B$1010, 0)), "")="", "", IFERROR(INDEX('Dates List'!$C$11:$C$1010, MATCH(AA21, 'Dates List'!$B$11:$B$1010, 0)), "")))</f>
        <v/>
      </c>
      <c r="CD21" s="196"/>
      <c r="CE21" s="196"/>
      <c r="CF21" s="196"/>
      <c r="CG21" s="196"/>
      <c r="CH21" s="58" t="str">
        <f t="shared" ca="1" si="23"/>
        <v/>
      </c>
      <c r="CI21" s="195" t="str">
        <f ca="1">IF(AG21="", "", IF(IFERROR(INDEX('Dates List'!$C$11:$C$1010, MATCH(AG21, 'Dates List'!$B$11:$B$1010, 0)), "")="", "", IFERROR(INDEX('Dates List'!$C$11:$C$1010, MATCH(AG21, 'Dates List'!$B$11:$B$1010, 0)), "")))</f>
        <v/>
      </c>
      <c r="CJ21" s="196"/>
      <c r="CK21" s="196"/>
      <c r="CL21" s="196"/>
      <c r="CM21" s="196"/>
      <c r="CN21" s="58" t="str">
        <f t="shared" ca="1" si="24"/>
        <v/>
      </c>
      <c r="CO21" s="195" t="str">
        <f ca="1">IF(AM21="", "", IF(IFERROR(INDEX('Dates List'!$C$11:$C$1010, MATCH(AM21, 'Dates List'!$B$11:$B$1010, 0)), "")="", "", IFERROR(INDEX('Dates List'!$C$11:$C$1010, MATCH(AM21, 'Dates List'!$B$11:$B$1010, 0)), "")))</f>
        <v/>
      </c>
      <c r="CP21" s="196"/>
      <c r="CQ21" s="196"/>
      <c r="CR21" s="196"/>
      <c r="CS21" s="196"/>
      <c r="CT21" s="58" t="str">
        <f t="shared" ca="1" si="25"/>
        <v/>
      </c>
      <c r="CX21" s="100"/>
      <c r="CY21" s="99"/>
      <c r="CZ21" s="104"/>
      <c r="DA21" s="99"/>
      <c r="DB21" s="100"/>
      <c r="DC21" s="103"/>
      <c r="DD21" s="99"/>
      <c r="DE21" s="100"/>
      <c r="DF21" s="100"/>
      <c r="DG21" s="100"/>
      <c r="DH21" s="100"/>
      <c r="DI21" s="99"/>
    </row>
    <row r="22" spans="1:113" x14ac:dyDescent="0.25">
      <c r="A22" s="20"/>
      <c r="B22" s="66">
        <v>0.5</v>
      </c>
      <c r="C22" s="197" t="str">
        <f ca="1">IF(C17="", "", IFERROR(INDEX('Dates List'!$B$11:$B$1010, MATCH(C17+$B22, 'Dates List'!$AD$11:$AD$1010, 0)), ""))</f>
        <v/>
      </c>
      <c r="D22" s="198"/>
      <c r="E22" s="198"/>
      <c r="F22" s="198"/>
      <c r="G22" s="198"/>
      <c r="H22" s="59" t="str">
        <f ca="1">IF(C17="", "", IFERROR(INDEX('Dates List'!$AA$11:$AA$1010, MATCH(C17+$B22, 'Dates List'!$AD$11:$AD$1010, 0)), ""))</f>
        <v/>
      </c>
      <c r="I22" s="197" t="str">
        <f ca="1">IF(I17="", "", IFERROR(INDEX('Dates List'!$B$11:$B$1010, MATCH(I17+$B22, 'Dates List'!$AD$11:$AD$1010, 0)), ""))</f>
        <v/>
      </c>
      <c r="J22" s="198"/>
      <c r="K22" s="198"/>
      <c r="L22" s="198"/>
      <c r="M22" s="198"/>
      <c r="N22" s="59" t="str">
        <f ca="1">IF(I17="", "", IFERROR(INDEX('Dates List'!$AA$11:$AA$1010, MATCH(I17+$B22, 'Dates List'!$AD$11:$AD$1010, 0)), ""))</f>
        <v/>
      </c>
      <c r="O22" s="197" t="str">
        <f ca="1">IF(O17="", "", IFERROR(INDEX('Dates List'!$B$11:$B$1010, MATCH(O17+$B22, 'Dates List'!$AD$11:$AD$1010, 0)), ""))</f>
        <v/>
      </c>
      <c r="P22" s="198"/>
      <c r="Q22" s="198"/>
      <c r="R22" s="198"/>
      <c r="S22" s="198"/>
      <c r="T22" s="59" t="str">
        <f ca="1">IF(O17="", "", IFERROR(INDEX('Dates List'!$AA$11:$AA$1010, MATCH(O17+$B22, 'Dates List'!$AD$11:$AD$1010, 0)), ""))</f>
        <v/>
      </c>
      <c r="U22" s="197" t="str">
        <f ca="1">IF(U17="", "", IFERROR(INDEX('Dates List'!$B$11:$B$1010, MATCH(U17+$B22, 'Dates List'!$AD$11:$AD$1010, 0)), ""))</f>
        <v/>
      </c>
      <c r="V22" s="198"/>
      <c r="W22" s="198"/>
      <c r="X22" s="198"/>
      <c r="Y22" s="198"/>
      <c r="Z22" s="59" t="str">
        <f ca="1">IF(U17="", "", IFERROR(INDEX('Dates List'!$AA$11:$AA$1010, MATCH(U17+$B22, 'Dates List'!$AD$11:$AD$1010, 0)), ""))</f>
        <v/>
      </c>
      <c r="AA22" s="197" t="str">
        <f ca="1">IF(AA17="", "", IFERROR(INDEX('Dates List'!$B$11:$B$1010, MATCH(AA17+$B22, 'Dates List'!$AD$11:$AD$1010, 0)), ""))</f>
        <v/>
      </c>
      <c r="AB22" s="198"/>
      <c r="AC22" s="198"/>
      <c r="AD22" s="198"/>
      <c r="AE22" s="198"/>
      <c r="AF22" s="59" t="str">
        <f ca="1">IF(AA17="", "", IFERROR(INDEX('Dates List'!$AA$11:$AA$1010, MATCH(AA17+$B22, 'Dates List'!$AD$11:$AD$1010, 0)), ""))</f>
        <v/>
      </c>
      <c r="AG22" s="197" t="str">
        <f ca="1">IF(AG17="", "", IFERROR(INDEX('Dates List'!$B$11:$B$1010, MATCH(AG17+$B22, 'Dates List'!$AD$11:$AD$1010, 0)), ""))</f>
        <v/>
      </c>
      <c r="AH22" s="198"/>
      <c r="AI22" s="198"/>
      <c r="AJ22" s="198"/>
      <c r="AK22" s="198"/>
      <c r="AL22" s="59" t="str">
        <f ca="1">IF(AG17="", "", IFERROR(INDEX('Dates List'!$AA$11:$AA$1010, MATCH(AG17+$B22, 'Dates List'!$AD$11:$AD$1010, 0)), ""))</f>
        <v/>
      </c>
      <c r="AM22" s="197" t="str">
        <f ca="1">IF(AM17="", "", IFERROR(INDEX('Dates List'!$B$11:$B$1010, MATCH(AM17+$B22, 'Dates List'!$AD$11:$AD$1010, 0)), ""))</f>
        <v/>
      </c>
      <c r="AN22" s="198"/>
      <c r="AO22" s="198"/>
      <c r="AP22" s="198"/>
      <c r="AQ22" s="198"/>
      <c r="AR22" s="59" t="str">
        <f ca="1">IF(AM17="", "", IFERROR(INDEX('Dates List'!$AA$11:$AA$1010, MATCH(AM17+$B22, 'Dates List'!$AD$11:$AD$1010, 0)), ""))</f>
        <v/>
      </c>
      <c r="AS22" s="20"/>
      <c r="AT22" s="20"/>
      <c r="BA22" s="62">
        <f t="shared" ca="1" si="8"/>
        <v>43568</v>
      </c>
      <c r="BB22" s="39">
        <f ca="1">IF($BA22="", "", COUNTIF('Dates List'!$AF$11:$AF$1010, $BA22))</f>
        <v>0</v>
      </c>
      <c r="BE22" s="197" t="str">
        <f ca="1">IF(C22="", "", IF(IFERROR(INDEX('Dates List'!$C$11:$C$1010, MATCH(C22, 'Dates List'!$B$11:$B$1010, 0)), "")="", "", IFERROR(INDEX('Dates List'!$C$11:$C$1010, MATCH(C22, 'Dates List'!$B$11:$B$1010, 0)), "")))</f>
        <v/>
      </c>
      <c r="BF22" s="198"/>
      <c r="BG22" s="198"/>
      <c r="BH22" s="198"/>
      <c r="BI22" s="198"/>
      <c r="BJ22" s="59" t="str">
        <f t="shared" ca="1" si="26"/>
        <v/>
      </c>
      <c r="BK22" s="197" t="str">
        <f ca="1">IF(I22="", "", IF(IFERROR(INDEX('Dates List'!$C$11:$C$1010, MATCH(I22, 'Dates List'!$B$11:$B$1010, 0)), "")="", "", IFERROR(INDEX('Dates List'!$C$11:$C$1010, MATCH(I22, 'Dates List'!$B$11:$B$1010, 0)), "")))</f>
        <v/>
      </c>
      <c r="BL22" s="198"/>
      <c r="BM22" s="198"/>
      <c r="BN22" s="198"/>
      <c r="BO22" s="198"/>
      <c r="BP22" s="59" t="str">
        <f t="shared" ca="1" si="20"/>
        <v/>
      </c>
      <c r="BQ22" s="197" t="str">
        <f ca="1">IF(O22="", "", IF(IFERROR(INDEX('Dates List'!$C$11:$C$1010, MATCH(O22, 'Dates List'!$B$11:$B$1010, 0)), "")="", "", IFERROR(INDEX('Dates List'!$C$11:$C$1010, MATCH(O22, 'Dates List'!$B$11:$B$1010, 0)), "")))</f>
        <v/>
      </c>
      <c r="BR22" s="198"/>
      <c r="BS22" s="198"/>
      <c r="BT22" s="198"/>
      <c r="BU22" s="198"/>
      <c r="BV22" s="59" t="str">
        <f t="shared" ca="1" si="21"/>
        <v/>
      </c>
      <c r="BW22" s="197" t="str">
        <f ca="1">IF(U22="", "", IF(IFERROR(INDEX('Dates List'!$C$11:$C$1010, MATCH(U22, 'Dates List'!$B$11:$B$1010, 0)), "")="", "", IFERROR(INDEX('Dates List'!$C$11:$C$1010, MATCH(U22, 'Dates List'!$B$11:$B$1010, 0)), "")))</f>
        <v/>
      </c>
      <c r="BX22" s="198"/>
      <c r="BY22" s="198"/>
      <c r="BZ22" s="198"/>
      <c r="CA22" s="198"/>
      <c r="CB22" s="59" t="str">
        <f t="shared" ca="1" si="22"/>
        <v/>
      </c>
      <c r="CC22" s="197" t="str">
        <f ca="1">IF(AA22="", "", IF(IFERROR(INDEX('Dates List'!$C$11:$C$1010, MATCH(AA22, 'Dates List'!$B$11:$B$1010, 0)), "")="", "", IFERROR(INDEX('Dates List'!$C$11:$C$1010, MATCH(AA22, 'Dates List'!$B$11:$B$1010, 0)), "")))</f>
        <v/>
      </c>
      <c r="CD22" s="198"/>
      <c r="CE22" s="198"/>
      <c r="CF22" s="198"/>
      <c r="CG22" s="198"/>
      <c r="CH22" s="59" t="str">
        <f t="shared" ca="1" si="23"/>
        <v/>
      </c>
      <c r="CI22" s="197" t="str">
        <f ca="1">IF(AG22="", "", IF(IFERROR(INDEX('Dates List'!$C$11:$C$1010, MATCH(AG22, 'Dates List'!$B$11:$B$1010, 0)), "")="", "", IFERROR(INDEX('Dates List'!$C$11:$C$1010, MATCH(AG22, 'Dates List'!$B$11:$B$1010, 0)), "")))</f>
        <v/>
      </c>
      <c r="CJ22" s="198"/>
      <c r="CK22" s="198"/>
      <c r="CL22" s="198"/>
      <c r="CM22" s="198"/>
      <c r="CN22" s="59" t="str">
        <f t="shared" ca="1" si="24"/>
        <v/>
      </c>
      <c r="CO22" s="197" t="str">
        <f ca="1">IF(AM22="", "", IF(IFERROR(INDEX('Dates List'!$C$11:$C$1010, MATCH(AM22, 'Dates List'!$B$11:$B$1010, 0)), "")="", "", IFERROR(INDEX('Dates List'!$C$11:$C$1010, MATCH(AM22, 'Dates List'!$B$11:$B$1010, 0)), "")))</f>
        <v/>
      </c>
      <c r="CP22" s="198"/>
      <c r="CQ22" s="198"/>
      <c r="CR22" s="198"/>
      <c r="CS22" s="198"/>
      <c r="CT22" s="59" t="str">
        <f t="shared" ca="1" si="25"/>
        <v/>
      </c>
      <c r="CX22" s="100"/>
      <c r="CY22" s="99"/>
      <c r="CZ22" s="104"/>
      <c r="DA22" s="99"/>
      <c r="DB22" s="100"/>
      <c r="DC22" s="103"/>
      <c r="DD22" s="99"/>
      <c r="DE22" s="99"/>
      <c r="DF22" s="99"/>
      <c r="DG22" s="99"/>
      <c r="DH22" s="99"/>
      <c r="DI22" s="99"/>
    </row>
    <row r="23" spans="1:113" x14ac:dyDescent="0.25">
      <c r="A23" s="20"/>
      <c r="B23" s="64"/>
      <c r="C23" s="187" t="s">
        <v>28</v>
      </c>
      <c r="D23" s="204"/>
      <c r="E23" s="204"/>
      <c r="F23" s="204"/>
      <c r="G23" s="204"/>
      <c r="H23" s="204"/>
      <c r="I23" s="204" t="s">
        <v>29</v>
      </c>
      <c r="J23" s="204"/>
      <c r="K23" s="204"/>
      <c r="L23" s="204"/>
      <c r="M23" s="204"/>
      <c r="N23" s="204"/>
      <c r="O23" s="204" t="s">
        <v>30</v>
      </c>
      <c r="P23" s="204"/>
      <c r="Q23" s="204"/>
      <c r="R23" s="204"/>
      <c r="S23" s="204"/>
      <c r="T23" s="204"/>
      <c r="U23" s="204" t="s">
        <v>31</v>
      </c>
      <c r="V23" s="204"/>
      <c r="W23" s="204"/>
      <c r="X23" s="204"/>
      <c r="Y23" s="204"/>
      <c r="Z23" s="204"/>
      <c r="AA23" s="204" t="s">
        <v>32</v>
      </c>
      <c r="AB23" s="204"/>
      <c r="AC23" s="204"/>
      <c r="AD23" s="204"/>
      <c r="AE23" s="204"/>
      <c r="AF23" s="204"/>
      <c r="AG23" s="246" t="s">
        <v>33</v>
      </c>
      <c r="AH23" s="241"/>
      <c r="AI23" s="241"/>
      <c r="AJ23" s="241"/>
      <c r="AK23" s="241"/>
      <c r="AL23" s="241"/>
      <c r="AM23" s="241" t="s">
        <v>34</v>
      </c>
      <c r="AN23" s="241"/>
      <c r="AO23" s="241"/>
      <c r="AP23" s="241"/>
      <c r="AQ23" s="241"/>
      <c r="AR23" s="242"/>
      <c r="AS23" s="20"/>
      <c r="AT23" s="20"/>
      <c r="BA23" s="62">
        <f t="shared" ca="1" si="8"/>
        <v>43569</v>
      </c>
      <c r="BB23" s="39">
        <f ca="1">IF($BA23="", "", COUNTIF('Dates List'!$AF$11:$AF$1010, $BA23))</f>
        <v>0</v>
      </c>
      <c r="BE23" s="187" t="s">
        <v>28</v>
      </c>
      <c r="BF23" s="204"/>
      <c r="BG23" s="204"/>
      <c r="BH23" s="204"/>
      <c r="BI23" s="204"/>
      <c r="BJ23" s="204"/>
      <c r="BK23" s="204" t="s">
        <v>29</v>
      </c>
      <c r="BL23" s="204"/>
      <c r="BM23" s="204"/>
      <c r="BN23" s="204"/>
      <c r="BO23" s="204"/>
      <c r="BP23" s="204"/>
      <c r="BQ23" s="204" t="s">
        <v>30</v>
      </c>
      <c r="BR23" s="204"/>
      <c r="BS23" s="204"/>
      <c r="BT23" s="204"/>
      <c r="BU23" s="204"/>
      <c r="BV23" s="204"/>
      <c r="BW23" s="204" t="s">
        <v>31</v>
      </c>
      <c r="BX23" s="204"/>
      <c r="BY23" s="204"/>
      <c r="BZ23" s="204"/>
      <c r="CA23" s="204"/>
      <c r="CB23" s="204"/>
      <c r="CC23" s="204" t="s">
        <v>32</v>
      </c>
      <c r="CD23" s="204"/>
      <c r="CE23" s="204"/>
      <c r="CF23" s="204"/>
      <c r="CG23" s="204"/>
      <c r="CH23" s="204"/>
      <c r="CI23" s="204" t="s">
        <v>33</v>
      </c>
      <c r="CJ23" s="204"/>
      <c r="CK23" s="204"/>
      <c r="CL23" s="204"/>
      <c r="CM23" s="204"/>
      <c r="CN23" s="204"/>
      <c r="CO23" s="204" t="s">
        <v>34</v>
      </c>
      <c r="CP23" s="204"/>
      <c r="CQ23" s="204"/>
      <c r="CR23" s="204"/>
      <c r="CS23" s="204"/>
      <c r="CT23" s="188"/>
      <c r="CX23" s="100"/>
      <c r="CY23" s="99"/>
      <c r="CZ23" s="104"/>
      <c r="DA23" s="99"/>
      <c r="DB23" s="100"/>
      <c r="DC23" s="103"/>
      <c r="DD23" s="99"/>
      <c r="DE23" s="99"/>
      <c r="DF23" s="99"/>
      <c r="DG23" s="99"/>
      <c r="DH23" s="99"/>
      <c r="DI23" s="99"/>
    </row>
    <row r="24" spans="1:113" x14ac:dyDescent="0.25">
      <c r="A24" s="20"/>
      <c r="B24" s="64"/>
      <c r="C24" s="199">
        <f ca="1">IFERROR(IF(TEXT(AM17+1, "mmm yyyy")=TEXT(AM17, "mmm yyyy"), AM17+1, ""), "")</f>
        <v>43570</v>
      </c>
      <c r="D24" s="200"/>
      <c r="E24" s="200"/>
      <c r="F24" s="200"/>
      <c r="G24" s="200"/>
      <c r="H24" s="200"/>
      <c r="I24" s="200">
        <f ca="1">IFERROR(IF(TEXT(C24+1, "mmm yyyy")=TEXT(C24, "mmm yyyy"), C24+1, ""), "")</f>
        <v>43571</v>
      </c>
      <c r="J24" s="200"/>
      <c r="K24" s="200"/>
      <c r="L24" s="200"/>
      <c r="M24" s="200"/>
      <c r="N24" s="200"/>
      <c r="O24" s="200">
        <f t="shared" ref="O24" ca="1" si="27">IFERROR(IF(TEXT(I24+1, "mmm yyyy")=TEXT(I24, "mmm yyyy"), I24+1, ""), "")</f>
        <v>43572</v>
      </c>
      <c r="P24" s="200"/>
      <c r="Q24" s="200"/>
      <c r="R24" s="200"/>
      <c r="S24" s="200"/>
      <c r="T24" s="200"/>
      <c r="U24" s="200">
        <f t="shared" ref="U24" ca="1" si="28">IFERROR(IF(TEXT(O24+1, "mmm yyyy")=TEXT(O24, "mmm yyyy"), O24+1, ""), "")</f>
        <v>43573</v>
      </c>
      <c r="V24" s="200"/>
      <c r="W24" s="200"/>
      <c r="X24" s="200"/>
      <c r="Y24" s="200"/>
      <c r="Z24" s="200"/>
      <c r="AA24" s="200">
        <f t="shared" ref="AA24" ca="1" si="29">IFERROR(IF(TEXT(U24+1, "mmm yyyy")=TEXT(U24, "mmm yyyy"), U24+1, ""), "")</f>
        <v>43574</v>
      </c>
      <c r="AB24" s="200"/>
      <c r="AC24" s="200"/>
      <c r="AD24" s="200"/>
      <c r="AE24" s="200"/>
      <c r="AF24" s="200"/>
      <c r="AG24" s="243">
        <f t="shared" ref="AG24" ca="1" si="30">IFERROR(IF(TEXT(AA24+1, "mmm yyyy")=TEXT(AA24, "mmm yyyy"), AA24+1, ""), "")</f>
        <v>43575</v>
      </c>
      <c r="AH24" s="244"/>
      <c r="AI24" s="244"/>
      <c r="AJ24" s="244"/>
      <c r="AK24" s="244"/>
      <c r="AL24" s="244"/>
      <c r="AM24" s="244">
        <f t="shared" ref="AM24" ca="1" si="31">IFERROR(IF(TEXT(AG24+1, "mmm yyyy")=TEXT(AG24, "mmm yyyy"), AG24+1, ""), "")</f>
        <v>43576</v>
      </c>
      <c r="AN24" s="244"/>
      <c r="AO24" s="244"/>
      <c r="AP24" s="244"/>
      <c r="AQ24" s="244"/>
      <c r="AR24" s="245"/>
      <c r="AS24" s="20"/>
      <c r="AT24" s="20"/>
      <c r="BA24" s="62">
        <f t="shared" ca="1" si="8"/>
        <v>43570</v>
      </c>
      <c r="BB24" s="39">
        <f ca="1">IF($BA24="", "", COUNTIF('Dates List'!$AF$11:$AF$1010, $BA24))</f>
        <v>0</v>
      </c>
      <c r="BE24" s="199">
        <f ca="1">IFERROR(IF(TEXT(CO17+1, "mmm yyyy")=TEXT(CO17, "mmm yyyy"), CO17+1, ""), "")</f>
        <v>43570</v>
      </c>
      <c r="BF24" s="200"/>
      <c r="BG24" s="200"/>
      <c r="BH24" s="200"/>
      <c r="BI24" s="200"/>
      <c r="BJ24" s="200"/>
      <c r="BK24" s="200">
        <f ca="1">IFERROR(IF(TEXT(BE24+1, "mmm yyyy")=TEXT(BE24, "mmm yyyy"), BE24+1, ""), "")</f>
        <v>43571</v>
      </c>
      <c r="BL24" s="200"/>
      <c r="BM24" s="200"/>
      <c r="BN24" s="200"/>
      <c r="BO24" s="200"/>
      <c r="BP24" s="200"/>
      <c r="BQ24" s="200">
        <f t="shared" ref="BQ24" ca="1" si="32">IFERROR(IF(TEXT(BK24+1, "mmm yyyy")=TEXT(BK24, "mmm yyyy"), BK24+1, ""), "")</f>
        <v>43572</v>
      </c>
      <c r="BR24" s="200"/>
      <c r="BS24" s="200"/>
      <c r="BT24" s="200"/>
      <c r="BU24" s="200"/>
      <c r="BV24" s="200"/>
      <c r="BW24" s="200">
        <f t="shared" ref="BW24" ca="1" si="33">IFERROR(IF(TEXT(BQ24+1, "mmm yyyy")=TEXT(BQ24, "mmm yyyy"), BQ24+1, ""), "")</f>
        <v>43573</v>
      </c>
      <c r="BX24" s="200"/>
      <c r="BY24" s="200"/>
      <c r="BZ24" s="200"/>
      <c r="CA24" s="200"/>
      <c r="CB24" s="200"/>
      <c r="CC24" s="200">
        <f t="shared" ref="CC24" ca="1" si="34">IFERROR(IF(TEXT(BW24+1, "mmm yyyy")=TEXT(BW24, "mmm yyyy"), BW24+1, ""), "")</f>
        <v>43574</v>
      </c>
      <c r="CD24" s="200"/>
      <c r="CE24" s="200"/>
      <c r="CF24" s="200"/>
      <c r="CG24" s="200"/>
      <c r="CH24" s="200"/>
      <c r="CI24" s="200">
        <f t="shared" ref="CI24" ca="1" si="35">IFERROR(IF(TEXT(CC24+1, "mmm yyyy")=TEXT(CC24, "mmm yyyy"), CC24+1, ""), "")</f>
        <v>43575</v>
      </c>
      <c r="CJ24" s="200"/>
      <c r="CK24" s="200"/>
      <c r="CL24" s="200"/>
      <c r="CM24" s="200"/>
      <c r="CN24" s="200"/>
      <c r="CO24" s="200">
        <f t="shared" ref="CO24" ca="1" si="36">IFERROR(IF(TEXT(CI24+1, "mmm yyyy")=TEXT(CI24, "mmm yyyy"), CI24+1, ""), "")</f>
        <v>43576</v>
      </c>
      <c r="CP24" s="200"/>
      <c r="CQ24" s="200"/>
      <c r="CR24" s="200"/>
      <c r="CS24" s="200"/>
      <c r="CT24" s="201"/>
      <c r="CX24" s="100"/>
      <c r="CY24" s="99"/>
      <c r="CZ24" s="104"/>
      <c r="DA24" s="99"/>
      <c r="DB24" s="100"/>
      <c r="DC24" s="103"/>
      <c r="DD24" s="99"/>
      <c r="DE24" s="99"/>
      <c r="DF24" s="99"/>
      <c r="DG24" s="99"/>
      <c r="DH24" s="99"/>
      <c r="DI24" s="99"/>
    </row>
    <row r="25" spans="1:113" x14ac:dyDescent="0.25">
      <c r="A25" s="20"/>
      <c r="B25" s="66">
        <v>0.1</v>
      </c>
      <c r="C25" s="202" t="str">
        <f ca="1">IF(C24="", "", IFERROR(INDEX('Dates List'!$B$11:$B$1010, MATCH(C24+$B25, 'Dates List'!$AD$11:$AD$1010, 0)), ""))</f>
        <v/>
      </c>
      <c r="D25" s="203"/>
      <c r="E25" s="203"/>
      <c r="F25" s="203"/>
      <c r="G25" s="203"/>
      <c r="H25" s="57" t="str">
        <f ca="1">IF(C24="", "", IFERROR(INDEX('Dates List'!$AA$11:$AA$1010, MATCH(C24+$B25, 'Dates List'!$AD$11:$AD$1010, 0)), ""))</f>
        <v/>
      </c>
      <c r="I25" s="202" t="str">
        <f ca="1">IF(I24="", "", IFERROR(INDEX('Dates List'!$B$11:$B$1010, MATCH(I24+$B25, 'Dates List'!$AD$11:$AD$1010, 0)), ""))</f>
        <v/>
      </c>
      <c r="J25" s="203"/>
      <c r="K25" s="203"/>
      <c r="L25" s="203"/>
      <c r="M25" s="203"/>
      <c r="N25" s="57" t="str">
        <f ca="1">IF(I24="", "", IFERROR(INDEX('Dates List'!$AA$11:$AA$1010, MATCH(I24+$B25, 'Dates List'!$AD$11:$AD$1010, 0)), ""))</f>
        <v/>
      </c>
      <c r="O25" s="202" t="str">
        <f ca="1">IF(O24="", "", IFERROR(INDEX('Dates List'!$B$11:$B$1010, MATCH(O24+$B25, 'Dates List'!$AD$11:$AD$1010, 0)), ""))</f>
        <v/>
      </c>
      <c r="P25" s="203"/>
      <c r="Q25" s="203"/>
      <c r="R25" s="203"/>
      <c r="S25" s="203"/>
      <c r="T25" s="57" t="str">
        <f ca="1">IF(O24="", "", IFERROR(INDEX('Dates List'!$AA$11:$AA$1010, MATCH(O24+$B25, 'Dates List'!$AD$11:$AD$1010, 0)), ""))</f>
        <v/>
      </c>
      <c r="U25" s="202" t="str">
        <f ca="1">IF(U24="", "", IFERROR(INDEX('Dates List'!$B$11:$B$1010, MATCH(U24+$B25, 'Dates List'!$AD$11:$AD$1010, 0)), ""))</f>
        <v/>
      </c>
      <c r="V25" s="203"/>
      <c r="W25" s="203"/>
      <c r="X25" s="203"/>
      <c r="Y25" s="203"/>
      <c r="Z25" s="57" t="str">
        <f ca="1">IF(U24="", "", IFERROR(INDEX('Dates List'!$AA$11:$AA$1010, MATCH(U24+$B25, 'Dates List'!$AD$11:$AD$1010, 0)), ""))</f>
        <v/>
      </c>
      <c r="AA25" s="202" t="str">
        <f ca="1">IF(AA24="", "", IFERROR(INDEX('Dates List'!$B$11:$B$1010, MATCH(AA24+$B25, 'Dates List'!$AD$11:$AD$1010, 0)), ""))</f>
        <v/>
      </c>
      <c r="AB25" s="203"/>
      <c r="AC25" s="203"/>
      <c r="AD25" s="203"/>
      <c r="AE25" s="203"/>
      <c r="AF25" s="57" t="str">
        <f ca="1">IF(AA24="", "", IFERROR(INDEX('Dates List'!$AA$11:$AA$1010, MATCH(AA24+$B25, 'Dates List'!$AD$11:$AD$1010, 0)), ""))</f>
        <v/>
      </c>
      <c r="AG25" s="202" t="str">
        <f ca="1">IF(AG24="", "", IFERROR(INDEX('Dates List'!$B$11:$B$1010, MATCH(AG24+$B25, 'Dates List'!$AD$11:$AD$1010, 0)), ""))</f>
        <v/>
      </c>
      <c r="AH25" s="203"/>
      <c r="AI25" s="203"/>
      <c r="AJ25" s="203"/>
      <c r="AK25" s="203"/>
      <c r="AL25" s="57" t="str">
        <f ca="1">IF(AG24="", "", IFERROR(INDEX('Dates List'!$AA$11:$AA$1010, MATCH(AG24+$B25, 'Dates List'!$AD$11:$AD$1010, 0)), ""))</f>
        <v/>
      </c>
      <c r="AM25" s="202" t="str">
        <f ca="1">IF(AM24="", "", IFERROR(INDEX('Dates List'!$B$11:$B$1010, MATCH(AM24+$B25, 'Dates List'!$AD$11:$AD$1010, 0)), ""))</f>
        <v/>
      </c>
      <c r="AN25" s="203"/>
      <c r="AO25" s="203"/>
      <c r="AP25" s="203"/>
      <c r="AQ25" s="203"/>
      <c r="AR25" s="57" t="str">
        <f ca="1">IF(AM24="", "", IFERROR(INDEX('Dates List'!$AA$11:$AA$1010, MATCH(AM24+$B25, 'Dates List'!$AD$11:$AD$1010, 0)), ""))</f>
        <v/>
      </c>
      <c r="AS25" s="20"/>
      <c r="AT25" s="20"/>
      <c r="BA25" s="62">
        <f t="shared" ca="1" si="8"/>
        <v>43571</v>
      </c>
      <c r="BB25" s="39">
        <f ca="1">IF($BA25="", "", COUNTIF('Dates List'!$AF$11:$AF$1010, $BA25))</f>
        <v>0</v>
      </c>
      <c r="BE25" s="202" t="str">
        <f ca="1">IF(C25="", "", IF(IFERROR(INDEX('Dates List'!$C$11:$C$1010, MATCH(C25, 'Dates List'!$B$11:$B$1010, 0)), "")="", "", IFERROR(INDEX('Dates List'!$C$11:$C$1010, MATCH(C25, 'Dates List'!$B$11:$B$1010, 0)), "")))</f>
        <v/>
      </c>
      <c r="BF25" s="203"/>
      <c r="BG25" s="203"/>
      <c r="BH25" s="203"/>
      <c r="BI25" s="203"/>
      <c r="BJ25" s="57" t="str">
        <f ca="1">IF(BE25="", "", BE25)</f>
        <v/>
      </c>
      <c r="BK25" s="202" t="str">
        <f ca="1">IF(I25="", "", IF(IFERROR(INDEX('Dates List'!$C$11:$C$1010, MATCH(I25, 'Dates List'!$B$11:$B$1010, 0)), "")="", "", IFERROR(INDEX('Dates List'!$C$11:$C$1010, MATCH(I25, 'Dates List'!$B$11:$B$1010, 0)), "")))</f>
        <v/>
      </c>
      <c r="BL25" s="203"/>
      <c r="BM25" s="203"/>
      <c r="BN25" s="203"/>
      <c r="BO25" s="203"/>
      <c r="BP25" s="57" t="str">
        <f t="shared" ref="BP25:BP29" ca="1" si="37">IF(BK25="", "", BK25)</f>
        <v/>
      </c>
      <c r="BQ25" s="202" t="str">
        <f ca="1">IF(O25="", "", IF(IFERROR(INDEX('Dates List'!$C$11:$C$1010, MATCH(O25, 'Dates List'!$B$11:$B$1010, 0)), "")="", "", IFERROR(INDEX('Dates List'!$C$11:$C$1010, MATCH(O25, 'Dates List'!$B$11:$B$1010, 0)), "")))</f>
        <v/>
      </c>
      <c r="BR25" s="203"/>
      <c r="BS25" s="203"/>
      <c r="BT25" s="203"/>
      <c r="BU25" s="203"/>
      <c r="BV25" s="57" t="str">
        <f t="shared" ref="BV25:BV29" ca="1" si="38">IF(BQ25="", "", BQ25)</f>
        <v/>
      </c>
      <c r="BW25" s="202" t="str">
        <f ca="1">IF(U25="", "", IF(IFERROR(INDEX('Dates List'!$C$11:$C$1010, MATCH(U25, 'Dates List'!$B$11:$B$1010, 0)), "")="", "", IFERROR(INDEX('Dates List'!$C$11:$C$1010, MATCH(U25, 'Dates List'!$B$11:$B$1010, 0)), "")))</f>
        <v/>
      </c>
      <c r="BX25" s="203"/>
      <c r="BY25" s="203"/>
      <c r="BZ25" s="203"/>
      <c r="CA25" s="203"/>
      <c r="CB25" s="57" t="str">
        <f t="shared" ref="CB25:CB29" ca="1" si="39">IF(BW25="", "", BW25)</f>
        <v/>
      </c>
      <c r="CC25" s="202" t="str">
        <f ca="1">IF(AA25="", "", IF(IFERROR(INDEX('Dates List'!$C$11:$C$1010, MATCH(AA25, 'Dates List'!$B$11:$B$1010, 0)), "")="", "", IFERROR(INDEX('Dates List'!$C$11:$C$1010, MATCH(AA25, 'Dates List'!$B$11:$B$1010, 0)), "")))</f>
        <v/>
      </c>
      <c r="CD25" s="203"/>
      <c r="CE25" s="203"/>
      <c r="CF25" s="203"/>
      <c r="CG25" s="203"/>
      <c r="CH25" s="57" t="str">
        <f t="shared" ref="CH25:CH29" ca="1" si="40">IF(CC25="", "", CC25)</f>
        <v/>
      </c>
      <c r="CI25" s="202" t="str">
        <f ca="1">IF(AG25="", "", IF(IFERROR(INDEX('Dates List'!$C$11:$C$1010, MATCH(AG25, 'Dates List'!$B$11:$B$1010, 0)), "")="", "", IFERROR(INDEX('Dates List'!$C$11:$C$1010, MATCH(AG25, 'Dates List'!$B$11:$B$1010, 0)), "")))</f>
        <v/>
      </c>
      <c r="CJ25" s="203"/>
      <c r="CK25" s="203"/>
      <c r="CL25" s="203"/>
      <c r="CM25" s="203"/>
      <c r="CN25" s="57" t="str">
        <f t="shared" ref="CN25:CN29" ca="1" si="41">IF(CI25="", "", CI25)</f>
        <v/>
      </c>
      <c r="CO25" s="202" t="str">
        <f ca="1">IF(AM25="", "", IF(IFERROR(INDEX('Dates List'!$C$11:$C$1010, MATCH(AM25, 'Dates List'!$B$11:$B$1010, 0)), "")="", "", IFERROR(INDEX('Dates List'!$C$11:$C$1010, MATCH(AM25, 'Dates List'!$B$11:$B$1010, 0)), "")))</f>
        <v/>
      </c>
      <c r="CP25" s="203"/>
      <c r="CQ25" s="203"/>
      <c r="CR25" s="203"/>
      <c r="CS25" s="203"/>
      <c r="CT25" s="57" t="str">
        <f t="shared" ref="CT25:CT29" ca="1" si="42">IF(CO25="", "", CO25)</f>
        <v/>
      </c>
      <c r="CX25" s="100"/>
      <c r="CY25" s="99"/>
      <c r="CZ25" s="99"/>
      <c r="DA25" s="99"/>
      <c r="DB25" s="99"/>
      <c r="DC25" s="99"/>
      <c r="DD25" s="99"/>
      <c r="DE25" s="99"/>
      <c r="DF25" s="99"/>
      <c r="DG25" s="99"/>
      <c r="DH25" s="99"/>
      <c r="DI25" s="99"/>
    </row>
    <row r="26" spans="1:113" x14ac:dyDescent="0.25">
      <c r="A26" s="20"/>
      <c r="B26" s="66">
        <v>0.2</v>
      </c>
      <c r="C26" s="195" t="str">
        <f ca="1">IF(C24="", "", IFERROR(INDEX('Dates List'!$B$11:$B$1010, MATCH(C24+$B26, 'Dates List'!$AD$11:$AD$1010, 0)), ""))</f>
        <v/>
      </c>
      <c r="D26" s="196"/>
      <c r="E26" s="196"/>
      <c r="F26" s="196"/>
      <c r="G26" s="196"/>
      <c r="H26" s="58" t="str">
        <f ca="1">IF(C24="", "", IFERROR(INDEX('Dates List'!$AA$11:$AA$1010, MATCH(C24+$B26, 'Dates List'!$AD$11:$AD$1010, 0)), ""))</f>
        <v/>
      </c>
      <c r="I26" s="195" t="str">
        <f ca="1">IF(I24="", "", IFERROR(INDEX('Dates List'!$B$11:$B$1010, MATCH(I24+$B26, 'Dates List'!$AD$11:$AD$1010, 0)), ""))</f>
        <v/>
      </c>
      <c r="J26" s="196"/>
      <c r="K26" s="196"/>
      <c r="L26" s="196"/>
      <c r="M26" s="196"/>
      <c r="N26" s="58" t="str">
        <f ca="1">IF(I24="", "", IFERROR(INDEX('Dates List'!$AA$11:$AA$1010, MATCH(I24+$B26, 'Dates List'!$AD$11:$AD$1010, 0)), ""))</f>
        <v/>
      </c>
      <c r="O26" s="195" t="str">
        <f ca="1">IF(O24="", "", IFERROR(INDEX('Dates List'!$B$11:$B$1010, MATCH(O24+$B26, 'Dates List'!$AD$11:$AD$1010, 0)), ""))</f>
        <v/>
      </c>
      <c r="P26" s="196"/>
      <c r="Q26" s="196"/>
      <c r="R26" s="196"/>
      <c r="S26" s="196"/>
      <c r="T26" s="58" t="str">
        <f ca="1">IF(O24="", "", IFERROR(INDEX('Dates List'!$AA$11:$AA$1010, MATCH(O24+$B26, 'Dates List'!$AD$11:$AD$1010, 0)), ""))</f>
        <v/>
      </c>
      <c r="U26" s="195" t="str">
        <f ca="1">IF(U24="", "", IFERROR(INDEX('Dates List'!$B$11:$B$1010, MATCH(U24+$B26, 'Dates List'!$AD$11:$AD$1010, 0)), ""))</f>
        <v/>
      </c>
      <c r="V26" s="196"/>
      <c r="W26" s="196"/>
      <c r="X26" s="196"/>
      <c r="Y26" s="196"/>
      <c r="Z26" s="58" t="str">
        <f ca="1">IF(U24="", "", IFERROR(INDEX('Dates List'!$AA$11:$AA$1010, MATCH(U24+$B26, 'Dates List'!$AD$11:$AD$1010, 0)), ""))</f>
        <v/>
      </c>
      <c r="AA26" s="195" t="str">
        <f ca="1">IF(AA24="", "", IFERROR(INDEX('Dates List'!$B$11:$B$1010, MATCH(AA24+$B26, 'Dates List'!$AD$11:$AD$1010, 0)), ""))</f>
        <v/>
      </c>
      <c r="AB26" s="196"/>
      <c r="AC26" s="196"/>
      <c r="AD26" s="196"/>
      <c r="AE26" s="196"/>
      <c r="AF26" s="58" t="str">
        <f ca="1">IF(AA24="", "", IFERROR(INDEX('Dates List'!$AA$11:$AA$1010, MATCH(AA24+$B26, 'Dates List'!$AD$11:$AD$1010, 0)), ""))</f>
        <v/>
      </c>
      <c r="AG26" s="195" t="str">
        <f ca="1">IF(AG24="", "", IFERROR(INDEX('Dates List'!$B$11:$B$1010, MATCH(AG24+$B26, 'Dates List'!$AD$11:$AD$1010, 0)), ""))</f>
        <v/>
      </c>
      <c r="AH26" s="196"/>
      <c r="AI26" s="196"/>
      <c r="AJ26" s="196"/>
      <c r="AK26" s="196"/>
      <c r="AL26" s="58" t="str">
        <f ca="1">IF(AG24="", "", IFERROR(INDEX('Dates List'!$AA$11:$AA$1010, MATCH(AG24+$B26, 'Dates List'!$AD$11:$AD$1010, 0)), ""))</f>
        <v/>
      </c>
      <c r="AM26" s="195" t="str">
        <f ca="1">IF(AM24="", "", IFERROR(INDEX('Dates List'!$B$11:$B$1010, MATCH(AM24+$B26, 'Dates List'!$AD$11:$AD$1010, 0)), ""))</f>
        <v/>
      </c>
      <c r="AN26" s="196"/>
      <c r="AO26" s="196"/>
      <c r="AP26" s="196"/>
      <c r="AQ26" s="196"/>
      <c r="AR26" s="58" t="str">
        <f ca="1">IF(AM24="", "", IFERROR(INDEX('Dates List'!$AA$11:$AA$1010, MATCH(AM24+$B26, 'Dates List'!$AD$11:$AD$1010, 0)), ""))</f>
        <v/>
      </c>
      <c r="AS26" s="20"/>
      <c r="AT26" s="20"/>
      <c r="BA26" s="62">
        <f t="shared" ca="1" si="8"/>
        <v>43572</v>
      </c>
      <c r="BB26" s="39">
        <f ca="1">IF($BA26="", "", COUNTIF('Dates List'!$AF$11:$AF$1010, $BA26))</f>
        <v>0</v>
      </c>
      <c r="BE26" s="195" t="str">
        <f ca="1">IF(C26="", "", IF(IFERROR(INDEX('Dates List'!$C$11:$C$1010, MATCH(C26, 'Dates List'!$B$11:$B$1010, 0)), "")="", "", IFERROR(INDEX('Dates List'!$C$11:$C$1010, MATCH(C26, 'Dates List'!$B$11:$B$1010, 0)), "")))</f>
        <v/>
      </c>
      <c r="BF26" s="196"/>
      <c r="BG26" s="196"/>
      <c r="BH26" s="196"/>
      <c r="BI26" s="196"/>
      <c r="BJ26" s="58" t="str">
        <f t="shared" ref="BJ26:BJ29" ca="1" si="43">IF(BE26="", "", BE26)</f>
        <v/>
      </c>
      <c r="BK26" s="195" t="str">
        <f ca="1">IF(I26="", "", IF(IFERROR(INDEX('Dates List'!$C$11:$C$1010, MATCH(I26, 'Dates List'!$B$11:$B$1010, 0)), "")="", "", IFERROR(INDEX('Dates List'!$C$11:$C$1010, MATCH(I26, 'Dates List'!$B$11:$B$1010, 0)), "")))</f>
        <v/>
      </c>
      <c r="BL26" s="196"/>
      <c r="BM26" s="196"/>
      <c r="BN26" s="196"/>
      <c r="BO26" s="196"/>
      <c r="BP26" s="58" t="str">
        <f t="shared" ca="1" si="37"/>
        <v/>
      </c>
      <c r="BQ26" s="195" t="str">
        <f ca="1">IF(O26="", "", IF(IFERROR(INDEX('Dates List'!$C$11:$C$1010, MATCH(O26, 'Dates List'!$B$11:$B$1010, 0)), "")="", "", IFERROR(INDEX('Dates List'!$C$11:$C$1010, MATCH(O26, 'Dates List'!$B$11:$B$1010, 0)), "")))</f>
        <v/>
      </c>
      <c r="BR26" s="196"/>
      <c r="BS26" s="196"/>
      <c r="BT26" s="196"/>
      <c r="BU26" s="196"/>
      <c r="BV26" s="58" t="str">
        <f t="shared" ca="1" si="38"/>
        <v/>
      </c>
      <c r="BW26" s="195" t="str">
        <f ca="1">IF(U26="", "", IF(IFERROR(INDEX('Dates List'!$C$11:$C$1010, MATCH(U26, 'Dates List'!$B$11:$B$1010, 0)), "")="", "", IFERROR(INDEX('Dates List'!$C$11:$C$1010, MATCH(U26, 'Dates List'!$B$11:$B$1010, 0)), "")))</f>
        <v/>
      </c>
      <c r="BX26" s="196"/>
      <c r="BY26" s="196"/>
      <c r="BZ26" s="196"/>
      <c r="CA26" s="196"/>
      <c r="CB26" s="58" t="str">
        <f t="shared" ca="1" si="39"/>
        <v/>
      </c>
      <c r="CC26" s="195" t="str">
        <f ca="1">IF(AA26="", "", IF(IFERROR(INDEX('Dates List'!$C$11:$C$1010, MATCH(AA26, 'Dates List'!$B$11:$B$1010, 0)), "")="", "", IFERROR(INDEX('Dates List'!$C$11:$C$1010, MATCH(AA26, 'Dates List'!$B$11:$B$1010, 0)), "")))</f>
        <v/>
      </c>
      <c r="CD26" s="196"/>
      <c r="CE26" s="196"/>
      <c r="CF26" s="196"/>
      <c r="CG26" s="196"/>
      <c r="CH26" s="58" t="str">
        <f t="shared" ca="1" si="40"/>
        <v/>
      </c>
      <c r="CI26" s="195" t="str">
        <f ca="1">IF(AG26="", "", IF(IFERROR(INDEX('Dates List'!$C$11:$C$1010, MATCH(AG26, 'Dates List'!$B$11:$B$1010, 0)), "")="", "", IFERROR(INDEX('Dates List'!$C$11:$C$1010, MATCH(AG26, 'Dates List'!$B$11:$B$1010, 0)), "")))</f>
        <v/>
      </c>
      <c r="CJ26" s="196"/>
      <c r="CK26" s="196"/>
      <c r="CL26" s="196"/>
      <c r="CM26" s="196"/>
      <c r="CN26" s="58" t="str">
        <f t="shared" ca="1" si="41"/>
        <v/>
      </c>
      <c r="CO26" s="195" t="str">
        <f ca="1">IF(AM26="", "", IF(IFERROR(INDEX('Dates List'!$C$11:$C$1010, MATCH(AM26, 'Dates List'!$B$11:$B$1010, 0)), "")="", "", IFERROR(INDEX('Dates List'!$C$11:$C$1010, MATCH(AM26, 'Dates List'!$B$11:$B$1010, 0)), "")))</f>
        <v/>
      </c>
      <c r="CP26" s="196"/>
      <c r="CQ26" s="196"/>
      <c r="CR26" s="196"/>
      <c r="CS26" s="196"/>
      <c r="CT26" s="58" t="str">
        <f t="shared" ca="1" si="42"/>
        <v/>
      </c>
      <c r="CX26" s="100"/>
      <c r="CY26" s="99"/>
      <c r="CZ26" s="99"/>
      <c r="DA26" s="99"/>
      <c r="DB26" s="99"/>
      <c r="DC26" s="99"/>
      <c r="DD26" s="99"/>
      <c r="DE26" s="99"/>
      <c r="DF26" s="99"/>
      <c r="DG26" s="99"/>
      <c r="DH26" s="99"/>
      <c r="DI26" s="99"/>
    </row>
    <row r="27" spans="1:113" x14ac:dyDescent="0.25">
      <c r="A27" s="20"/>
      <c r="B27" s="66">
        <v>0.3</v>
      </c>
      <c r="C27" s="195" t="str">
        <f ca="1">IF(C24="", "", IFERROR(INDEX('Dates List'!$B$11:$B$1010, MATCH(C24+$B27, 'Dates List'!$AD$11:$AD$1010, 0)), ""))</f>
        <v/>
      </c>
      <c r="D27" s="196"/>
      <c r="E27" s="196"/>
      <c r="F27" s="196"/>
      <c r="G27" s="196"/>
      <c r="H27" s="58" t="str">
        <f ca="1">IF(C24="", "", IFERROR(INDEX('Dates List'!$AA$11:$AA$1010, MATCH(C24+$B27, 'Dates List'!$AD$11:$AD$1010, 0)), ""))</f>
        <v/>
      </c>
      <c r="I27" s="195" t="str">
        <f ca="1">IF(I24="", "", IFERROR(INDEX('Dates List'!$B$11:$B$1010, MATCH(I24+$B27, 'Dates List'!$AD$11:$AD$1010, 0)), ""))</f>
        <v/>
      </c>
      <c r="J27" s="196"/>
      <c r="K27" s="196"/>
      <c r="L27" s="196"/>
      <c r="M27" s="196"/>
      <c r="N27" s="58" t="str">
        <f ca="1">IF(I24="", "", IFERROR(INDEX('Dates List'!$AA$11:$AA$1010, MATCH(I24+$B27, 'Dates List'!$AD$11:$AD$1010, 0)), ""))</f>
        <v/>
      </c>
      <c r="O27" s="195" t="str">
        <f ca="1">IF(O24="", "", IFERROR(INDEX('Dates List'!$B$11:$B$1010, MATCH(O24+$B27, 'Dates List'!$AD$11:$AD$1010, 0)), ""))</f>
        <v/>
      </c>
      <c r="P27" s="196"/>
      <c r="Q27" s="196"/>
      <c r="R27" s="196"/>
      <c r="S27" s="196"/>
      <c r="T27" s="58" t="str">
        <f ca="1">IF(O24="", "", IFERROR(INDEX('Dates List'!$AA$11:$AA$1010, MATCH(O24+$B27, 'Dates List'!$AD$11:$AD$1010, 0)), ""))</f>
        <v/>
      </c>
      <c r="U27" s="195" t="str">
        <f ca="1">IF(U24="", "", IFERROR(INDEX('Dates List'!$B$11:$B$1010, MATCH(U24+$B27, 'Dates List'!$AD$11:$AD$1010, 0)), ""))</f>
        <v/>
      </c>
      <c r="V27" s="196"/>
      <c r="W27" s="196"/>
      <c r="X27" s="196"/>
      <c r="Y27" s="196"/>
      <c r="Z27" s="58" t="str">
        <f ca="1">IF(U24="", "", IFERROR(INDEX('Dates List'!$AA$11:$AA$1010, MATCH(U24+$B27, 'Dates List'!$AD$11:$AD$1010, 0)), ""))</f>
        <v/>
      </c>
      <c r="AA27" s="195" t="str">
        <f ca="1">IF(AA24="", "", IFERROR(INDEX('Dates List'!$B$11:$B$1010, MATCH(AA24+$B27, 'Dates List'!$AD$11:$AD$1010, 0)), ""))</f>
        <v/>
      </c>
      <c r="AB27" s="196"/>
      <c r="AC27" s="196"/>
      <c r="AD27" s="196"/>
      <c r="AE27" s="196"/>
      <c r="AF27" s="58" t="str">
        <f ca="1">IF(AA24="", "", IFERROR(INDEX('Dates List'!$AA$11:$AA$1010, MATCH(AA24+$B27, 'Dates List'!$AD$11:$AD$1010, 0)), ""))</f>
        <v/>
      </c>
      <c r="AG27" s="195" t="str">
        <f ca="1">IF(AG24="", "", IFERROR(INDEX('Dates List'!$B$11:$B$1010, MATCH(AG24+$B27, 'Dates List'!$AD$11:$AD$1010, 0)), ""))</f>
        <v/>
      </c>
      <c r="AH27" s="196"/>
      <c r="AI27" s="196"/>
      <c r="AJ27" s="196"/>
      <c r="AK27" s="196"/>
      <c r="AL27" s="58" t="str">
        <f ca="1">IF(AG24="", "", IFERROR(INDEX('Dates List'!$AA$11:$AA$1010, MATCH(AG24+$B27, 'Dates List'!$AD$11:$AD$1010, 0)), ""))</f>
        <v/>
      </c>
      <c r="AM27" s="195" t="str">
        <f ca="1">IF(AM24="", "", IFERROR(INDEX('Dates List'!$B$11:$B$1010, MATCH(AM24+$B27, 'Dates List'!$AD$11:$AD$1010, 0)), ""))</f>
        <v/>
      </c>
      <c r="AN27" s="196"/>
      <c r="AO27" s="196"/>
      <c r="AP27" s="196"/>
      <c r="AQ27" s="196"/>
      <c r="AR27" s="58" t="str">
        <f ca="1">IF(AM24="", "", IFERROR(INDEX('Dates List'!$AA$11:$AA$1010, MATCH(AM24+$B27, 'Dates List'!$AD$11:$AD$1010, 0)), ""))</f>
        <v/>
      </c>
      <c r="AS27" s="20"/>
      <c r="AT27" s="20"/>
      <c r="BA27" s="62">
        <f t="shared" ca="1" si="8"/>
        <v>43573</v>
      </c>
      <c r="BB27" s="39">
        <f ca="1">IF($BA27="", "", COUNTIF('Dates List'!$AF$11:$AF$1010, $BA27))</f>
        <v>0</v>
      </c>
      <c r="BE27" s="195" t="str">
        <f ca="1">IF(C27="", "", IF(IFERROR(INDEX('Dates List'!$C$11:$C$1010, MATCH(C27, 'Dates List'!$B$11:$B$1010, 0)), "")="", "", IFERROR(INDEX('Dates List'!$C$11:$C$1010, MATCH(C27, 'Dates List'!$B$11:$B$1010, 0)), "")))</f>
        <v/>
      </c>
      <c r="BF27" s="196"/>
      <c r="BG27" s="196"/>
      <c r="BH27" s="196"/>
      <c r="BI27" s="196"/>
      <c r="BJ27" s="58" t="str">
        <f t="shared" ca="1" si="43"/>
        <v/>
      </c>
      <c r="BK27" s="195" t="str">
        <f ca="1">IF(I27="", "", IF(IFERROR(INDEX('Dates List'!$C$11:$C$1010, MATCH(I27, 'Dates List'!$B$11:$B$1010, 0)), "")="", "", IFERROR(INDEX('Dates List'!$C$11:$C$1010, MATCH(I27, 'Dates List'!$B$11:$B$1010, 0)), "")))</f>
        <v/>
      </c>
      <c r="BL27" s="196"/>
      <c r="BM27" s="196"/>
      <c r="BN27" s="196"/>
      <c r="BO27" s="196"/>
      <c r="BP27" s="58" t="str">
        <f t="shared" ca="1" si="37"/>
        <v/>
      </c>
      <c r="BQ27" s="195" t="str">
        <f ca="1">IF(O27="", "", IF(IFERROR(INDEX('Dates List'!$C$11:$C$1010, MATCH(O27, 'Dates List'!$B$11:$B$1010, 0)), "")="", "", IFERROR(INDEX('Dates List'!$C$11:$C$1010, MATCH(O27, 'Dates List'!$B$11:$B$1010, 0)), "")))</f>
        <v/>
      </c>
      <c r="BR27" s="196"/>
      <c r="BS27" s="196"/>
      <c r="BT27" s="196"/>
      <c r="BU27" s="196"/>
      <c r="BV27" s="58" t="str">
        <f t="shared" ca="1" si="38"/>
        <v/>
      </c>
      <c r="BW27" s="195" t="str">
        <f ca="1">IF(U27="", "", IF(IFERROR(INDEX('Dates List'!$C$11:$C$1010, MATCH(U27, 'Dates List'!$B$11:$B$1010, 0)), "")="", "", IFERROR(INDEX('Dates List'!$C$11:$C$1010, MATCH(U27, 'Dates List'!$B$11:$B$1010, 0)), "")))</f>
        <v/>
      </c>
      <c r="BX27" s="196"/>
      <c r="BY27" s="196"/>
      <c r="BZ27" s="196"/>
      <c r="CA27" s="196"/>
      <c r="CB27" s="58" t="str">
        <f t="shared" ca="1" si="39"/>
        <v/>
      </c>
      <c r="CC27" s="195" t="str">
        <f ca="1">IF(AA27="", "", IF(IFERROR(INDEX('Dates List'!$C$11:$C$1010, MATCH(AA27, 'Dates List'!$B$11:$B$1010, 0)), "")="", "", IFERROR(INDEX('Dates List'!$C$11:$C$1010, MATCH(AA27, 'Dates List'!$B$11:$B$1010, 0)), "")))</f>
        <v/>
      </c>
      <c r="CD27" s="196"/>
      <c r="CE27" s="196"/>
      <c r="CF27" s="196"/>
      <c r="CG27" s="196"/>
      <c r="CH27" s="58" t="str">
        <f t="shared" ca="1" si="40"/>
        <v/>
      </c>
      <c r="CI27" s="195" t="str">
        <f ca="1">IF(AG27="", "", IF(IFERROR(INDEX('Dates List'!$C$11:$C$1010, MATCH(AG27, 'Dates List'!$B$11:$B$1010, 0)), "")="", "", IFERROR(INDEX('Dates List'!$C$11:$C$1010, MATCH(AG27, 'Dates List'!$B$11:$B$1010, 0)), "")))</f>
        <v/>
      </c>
      <c r="CJ27" s="196"/>
      <c r="CK27" s="196"/>
      <c r="CL27" s="196"/>
      <c r="CM27" s="196"/>
      <c r="CN27" s="58" t="str">
        <f t="shared" ca="1" si="41"/>
        <v/>
      </c>
      <c r="CO27" s="195" t="str">
        <f ca="1">IF(AM27="", "", IF(IFERROR(INDEX('Dates List'!$C$11:$C$1010, MATCH(AM27, 'Dates List'!$B$11:$B$1010, 0)), "")="", "", IFERROR(INDEX('Dates List'!$C$11:$C$1010, MATCH(AM27, 'Dates List'!$B$11:$B$1010, 0)), "")))</f>
        <v/>
      </c>
      <c r="CP27" s="196"/>
      <c r="CQ27" s="196"/>
      <c r="CR27" s="196"/>
      <c r="CS27" s="196"/>
      <c r="CT27" s="58" t="str">
        <f t="shared" ca="1" si="42"/>
        <v/>
      </c>
      <c r="DD27" s="98"/>
      <c r="DE27" s="98"/>
      <c r="DF27" s="98"/>
      <c r="DG27" s="98"/>
      <c r="DH27" s="98"/>
      <c r="DI27" s="98"/>
    </row>
    <row r="28" spans="1:113" x14ac:dyDescent="0.25">
      <c r="A28" s="20"/>
      <c r="B28" s="66">
        <v>0.4</v>
      </c>
      <c r="C28" s="195" t="str">
        <f ca="1">IF(C24="", "", IFERROR(INDEX('Dates List'!$B$11:$B$1010, MATCH(C24+$B28, 'Dates List'!$AD$11:$AD$1010, 0)), ""))</f>
        <v/>
      </c>
      <c r="D28" s="196"/>
      <c r="E28" s="196"/>
      <c r="F28" s="196"/>
      <c r="G28" s="196"/>
      <c r="H28" s="58" t="str">
        <f ca="1">IF(C24="", "", IFERROR(INDEX('Dates List'!$AA$11:$AA$1010, MATCH(C24+$B28, 'Dates List'!$AD$11:$AD$1010, 0)), ""))</f>
        <v/>
      </c>
      <c r="I28" s="195" t="str">
        <f ca="1">IF(I24="", "", IFERROR(INDEX('Dates List'!$B$11:$B$1010, MATCH(I24+$B28, 'Dates List'!$AD$11:$AD$1010, 0)), ""))</f>
        <v/>
      </c>
      <c r="J28" s="196"/>
      <c r="K28" s="196"/>
      <c r="L28" s="196"/>
      <c r="M28" s="196"/>
      <c r="N28" s="58" t="str">
        <f ca="1">IF(I24="", "", IFERROR(INDEX('Dates List'!$AA$11:$AA$1010, MATCH(I24+$B28, 'Dates List'!$AD$11:$AD$1010, 0)), ""))</f>
        <v/>
      </c>
      <c r="O28" s="195" t="str">
        <f ca="1">IF(O24="", "", IFERROR(INDEX('Dates List'!$B$11:$B$1010, MATCH(O24+$B28, 'Dates List'!$AD$11:$AD$1010, 0)), ""))</f>
        <v/>
      </c>
      <c r="P28" s="196"/>
      <c r="Q28" s="196"/>
      <c r="R28" s="196"/>
      <c r="S28" s="196"/>
      <c r="T28" s="58" t="str">
        <f ca="1">IF(O24="", "", IFERROR(INDEX('Dates List'!$AA$11:$AA$1010, MATCH(O24+$B28, 'Dates List'!$AD$11:$AD$1010, 0)), ""))</f>
        <v/>
      </c>
      <c r="U28" s="195" t="str">
        <f ca="1">IF(U24="", "", IFERROR(INDEX('Dates List'!$B$11:$B$1010, MATCH(U24+$B28, 'Dates List'!$AD$11:$AD$1010, 0)), ""))</f>
        <v/>
      </c>
      <c r="V28" s="196"/>
      <c r="W28" s="196"/>
      <c r="X28" s="196"/>
      <c r="Y28" s="196"/>
      <c r="Z28" s="58" t="str">
        <f ca="1">IF(U24="", "", IFERROR(INDEX('Dates List'!$AA$11:$AA$1010, MATCH(U24+$B28, 'Dates List'!$AD$11:$AD$1010, 0)), ""))</f>
        <v/>
      </c>
      <c r="AA28" s="195" t="str">
        <f ca="1">IF(AA24="", "", IFERROR(INDEX('Dates List'!$B$11:$B$1010, MATCH(AA24+$B28, 'Dates List'!$AD$11:$AD$1010, 0)), ""))</f>
        <v/>
      </c>
      <c r="AB28" s="196"/>
      <c r="AC28" s="196"/>
      <c r="AD28" s="196"/>
      <c r="AE28" s="196"/>
      <c r="AF28" s="58" t="str">
        <f ca="1">IF(AA24="", "", IFERROR(INDEX('Dates List'!$AA$11:$AA$1010, MATCH(AA24+$B28, 'Dates List'!$AD$11:$AD$1010, 0)), ""))</f>
        <v/>
      </c>
      <c r="AG28" s="195" t="str">
        <f ca="1">IF(AG24="", "", IFERROR(INDEX('Dates List'!$B$11:$B$1010, MATCH(AG24+$B28, 'Dates List'!$AD$11:$AD$1010, 0)), ""))</f>
        <v/>
      </c>
      <c r="AH28" s="196"/>
      <c r="AI28" s="196"/>
      <c r="AJ28" s="196"/>
      <c r="AK28" s="196"/>
      <c r="AL28" s="58" t="str">
        <f ca="1">IF(AG24="", "", IFERROR(INDEX('Dates List'!$AA$11:$AA$1010, MATCH(AG24+$B28, 'Dates List'!$AD$11:$AD$1010, 0)), ""))</f>
        <v/>
      </c>
      <c r="AM28" s="195" t="str">
        <f ca="1">IF(AM24="", "", IFERROR(INDEX('Dates List'!$B$11:$B$1010, MATCH(AM24+$B28, 'Dates List'!$AD$11:$AD$1010, 0)), ""))</f>
        <v/>
      </c>
      <c r="AN28" s="196"/>
      <c r="AO28" s="196"/>
      <c r="AP28" s="196"/>
      <c r="AQ28" s="196"/>
      <c r="AR28" s="58" t="str">
        <f ca="1">IF(AM24="", "", IFERROR(INDEX('Dates List'!$AA$11:$AA$1010, MATCH(AM24+$B28, 'Dates List'!$AD$11:$AD$1010, 0)), ""))</f>
        <v/>
      </c>
      <c r="AS28" s="20"/>
      <c r="AT28" s="20"/>
      <c r="BA28" s="62">
        <f t="shared" ca="1" si="8"/>
        <v>43574</v>
      </c>
      <c r="BB28" s="39">
        <f ca="1">IF($BA28="", "", COUNTIF('Dates List'!$AF$11:$AF$1010, $BA28))</f>
        <v>0</v>
      </c>
      <c r="BE28" s="195" t="str">
        <f ca="1">IF(C28="", "", IF(IFERROR(INDEX('Dates List'!$C$11:$C$1010, MATCH(C28, 'Dates List'!$B$11:$B$1010, 0)), "")="", "", IFERROR(INDEX('Dates List'!$C$11:$C$1010, MATCH(C28, 'Dates List'!$B$11:$B$1010, 0)), "")))</f>
        <v/>
      </c>
      <c r="BF28" s="196"/>
      <c r="BG28" s="196"/>
      <c r="BH28" s="196"/>
      <c r="BI28" s="196"/>
      <c r="BJ28" s="58" t="str">
        <f t="shared" ca="1" si="43"/>
        <v/>
      </c>
      <c r="BK28" s="195" t="str">
        <f ca="1">IF(I28="", "", IF(IFERROR(INDEX('Dates List'!$C$11:$C$1010, MATCH(I28, 'Dates List'!$B$11:$B$1010, 0)), "")="", "", IFERROR(INDEX('Dates List'!$C$11:$C$1010, MATCH(I28, 'Dates List'!$B$11:$B$1010, 0)), "")))</f>
        <v/>
      </c>
      <c r="BL28" s="196"/>
      <c r="BM28" s="196"/>
      <c r="BN28" s="196"/>
      <c r="BO28" s="196"/>
      <c r="BP28" s="58" t="str">
        <f t="shared" ca="1" si="37"/>
        <v/>
      </c>
      <c r="BQ28" s="195" t="str">
        <f ca="1">IF(O28="", "", IF(IFERROR(INDEX('Dates List'!$C$11:$C$1010, MATCH(O28, 'Dates List'!$B$11:$B$1010, 0)), "")="", "", IFERROR(INDEX('Dates List'!$C$11:$C$1010, MATCH(O28, 'Dates List'!$B$11:$B$1010, 0)), "")))</f>
        <v/>
      </c>
      <c r="BR28" s="196"/>
      <c r="BS28" s="196"/>
      <c r="BT28" s="196"/>
      <c r="BU28" s="196"/>
      <c r="BV28" s="58" t="str">
        <f t="shared" ca="1" si="38"/>
        <v/>
      </c>
      <c r="BW28" s="195" t="str">
        <f ca="1">IF(U28="", "", IF(IFERROR(INDEX('Dates List'!$C$11:$C$1010, MATCH(U28, 'Dates List'!$B$11:$B$1010, 0)), "")="", "", IFERROR(INDEX('Dates List'!$C$11:$C$1010, MATCH(U28, 'Dates List'!$B$11:$B$1010, 0)), "")))</f>
        <v/>
      </c>
      <c r="BX28" s="196"/>
      <c r="BY28" s="196"/>
      <c r="BZ28" s="196"/>
      <c r="CA28" s="196"/>
      <c r="CB28" s="58" t="str">
        <f t="shared" ca="1" si="39"/>
        <v/>
      </c>
      <c r="CC28" s="195" t="str">
        <f ca="1">IF(AA28="", "", IF(IFERROR(INDEX('Dates List'!$C$11:$C$1010, MATCH(AA28, 'Dates List'!$B$11:$B$1010, 0)), "")="", "", IFERROR(INDEX('Dates List'!$C$11:$C$1010, MATCH(AA28, 'Dates List'!$B$11:$B$1010, 0)), "")))</f>
        <v/>
      </c>
      <c r="CD28" s="196"/>
      <c r="CE28" s="196"/>
      <c r="CF28" s="196"/>
      <c r="CG28" s="196"/>
      <c r="CH28" s="58" t="str">
        <f t="shared" ca="1" si="40"/>
        <v/>
      </c>
      <c r="CI28" s="195" t="str">
        <f ca="1">IF(AG28="", "", IF(IFERROR(INDEX('Dates List'!$C$11:$C$1010, MATCH(AG28, 'Dates List'!$B$11:$B$1010, 0)), "")="", "", IFERROR(INDEX('Dates List'!$C$11:$C$1010, MATCH(AG28, 'Dates List'!$B$11:$B$1010, 0)), "")))</f>
        <v/>
      </c>
      <c r="CJ28" s="196"/>
      <c r="CK28" s="196"/>
      <c r="CL28" s="196"/>
      <c r="CM28" s="196"/>
      <c r="CN28" s="58" t="str">
        <f t="shared" ca="1" si="41"/>
        <v/>
      </c>
      <c r="CO28" s="195" t="str">
        <f ca="1">IF(AM28="", "", IF(IFERROR(INDEX('Dates List'!$C$11:$C$1010, MATCH(AM28, 'Dates List'!$B$11:$B$1010, 0)), "")="", "", IFERROR(INDEX('Dates List'!$C$11:$C$1010, MATCH(AM28, 'Dates List'!$B$11:$B$1010, 0)), "")))</f>
        <v/>
      </c>
      <c r="CP28" s="196"/>
      <c r="CQ28" s="196"/>
      <c r="CR28" s="196"/>
      <c r="CS28" s="196"/>
      <c r="CT28" s="58" t="str">
        <f t="shared" ca="1" si="42"/>
        <v/>
      </c>
      <c r="CY28" s="98"/>
      <c r="CZ28" s="98"/>
      <c r="DA28" s="98"/>
      <c r="DB28" s="98"/>
      <c r="DC28" s="98"/>
      <c r="DD28" s="98"/>
      <c r="DE28" s="98"/>
      <c r="DF28" s="98"/>
      <c r="DG28" s="98"/>
      <c r="DH28" s="98"/>
      <c r="DI28" s="98"/>
    </row>
    <row r="29" spans="1:113" x14ac:dyDescent="0.25">
      <c r="A29" s="20"/>
      <c r="B29" s="66">
        <v>0.5</v>
      </c>
      <c r="C29" s="197" t="str">
        <f ca="1">IF(C24="", "", IFERROR(INDEX('Dates List'!$B$11:$B$1010, MATCH(C24+$B29, 'Dates List'!$AD$11:$AD$1010, 0)), ""))</f>
        <v/>
      </c>
      <c r="D29" s="198"/>
      <c r="E29" s="198"/>
      <c r="F29" s="198"/>
      <c r="G29" s="198"/>
      <c r="H29" s="59" t="str">
        <f ca="1">IF(C24="", "", IFERROR(INDEX('Dates List'!$AA$11:$AA$1010, MATCH(C24+$B29, 'Dates List'!$AD$11:$AD$1010, 0)), ""))</f>
        <v/>
      </c>
      <c r="I29" s="197" t="str">
        <f ca="1">IF(I24="", "", IFERROR(INDEX('Dates List'!$B$11:$B$1010, MATCH(I24+$B29, 'Dates List'!$AD$11:$AD$1010, 0)), ""))</f>
        <v/>
      </c>
      <c r="J29" s="198"/>
      <c r="K29" s="198"/>
      <c r="L29" s="198"/>
      <c r="M29" s="198"/>
      <c r="N29" s="59" t="str">
        <f ca="1">IF(I24="", "", IFERROR(INDEX('Dates List'!$AA$11:$AA$1010, MATCH(I24+$B29, 'Dates List'!$AD$11:$AD$1010, 0)), ""))</f>
        <v/>
      </c>
      <c r="O29" s="197" t="str">
        <f ca="1">IF(O24="", "", IFERROR(INDEX('Dates List'!$B$11:$B$1010, MATCH(O24+$B29, 'Dates List'!$AD$11:$AD$1010, 0)), ""))</f>
        <v/>
      </c>
      <c r="P29" s="198"/>
      <c r="Q29" s="198"/>
      <c r="R29" s="198"/>
      <c r="S29" s="198"/>
      <c r="T29" s="59" t="str">
        <f ca="1">IF(O24="", "", IFERROR(INDEX('Dates List'!$AA$11:$AA$1010, MATCH(O24+$B29, 'Dates List'!$AD$11:$AD$1010, 0)), ""))</f>
        <v/>
      </c>
      <c r="U29" s="197" t="str">
        <f ca="1">IF(U24="", "", IFERROR(INDEX('Dates List'!$B$11:$B$1010, MATCH(U24+$B29, 'Dates List'!$AD$11:$AD$1010, 0)), ""))</f>
        <v/>
      </c>
      <c r="V29" s="198"/>
      <c r="W29" s="198"/>
      <c r="X29" s="198"/>
      <c r="Y29" s="198"/>
      <c r="Z29" s="59" t="str">
        <f ca="1">IF(U24="", "", IFERROR(INDEX('Dates List'!$AA$11:$AA$1010, MATCH(U24+$B29, 'Dates List'!$AD$11:$AD$1010, 0)), ""))</f>
        <v/>
      </c>
      <c r="AA29" s="197" t="str">
        <f ca="1">IF(AA24="", "", IFERROR(INDEX('Dates List'!$B$11:$B$1010, MATCH(AA24+$B29, 'Dates List'!$AD$11:$AD$1010, 0)), ""))</f>
        <v/>
      </c>
      <c r="AB29" s="198"/>
      <c r="AC29" s="198"/>
      <c r="AD29" s="198"/>
      <c r="AE29" s="198"/>
      <c r="AF29" s="59" t="str">
        <f ca="1">IF(AA24="", "", IFERROR(INDEX('Dates List'!$AA$11:$AA$1010, MATCH(AA24+$B29, 'Dates List'!$AD$11:$AD$1010, 0)), ""))</f>
        <v/>
      </c>
      <c r="AG29" s="197" t="str">
        <f ca="1">IF(AG24="", "", IFERROR(INDEX('Dates List'!$B$11:$B$1010, MATCH(AG24+$B29, 'Dates List'!$AD$11:$AD$1010, 0)), ""))</f>
        <v/>
      </c>
      <c r="AH29" s="198"/>
      <c r="AI29" s="198"/>
      <c r="AJ29" s="198"/>
      <c r="AK29" s="198"/>
      <c r="AL29" s="59" t="str">
        <f ca="1">IF(AG24="", "", IFERROR(INDEX('Dates List'!$AA$11:$AA$1010, MATCH(AG24+$B29, 'Dates List'!$AD$11:$AD$1010, 0)), ""))</f>
        <v/>
      </c>
      <c r="AM29" s="197" t="str">
        <f ca="1">IF(AM24="", "", IFERROR(INDEX('Dates List'!$B$11:$B$1010, MATCH(AM24+$B29, 'Dates List'!$AD$11:$AD$1010, 0)), ""))</f>
        <v/>
      </c>
      <c r="AN29" s="198"/>
      <c r="AO29" s="198"/>
      <c r="AP29" s="198"/>
      <c r="AQ29" s="198"/>
      <c r="AR29" s="59" t="str">
        <f ca="1">IF(AM24="", "", IFERROR(INDEX('Dates List'!$AA$11:$AA$1010, MATCH(AM24+$B29, 'Dates List'!$AD$11:$AD$1010, 0)), ""))</f>
        <v/>
      </c>
      <c r="AS29" s="20"/>
      <c r="AT29" s="20"/>
      <c r="BA29" s="62">
        <f t="shared" ca="1" si="8"/>
        <v>43575</v>
      </c>
      <c r="BB29" s="39">
        <f ca="1">IF($BA29="", "", COUNTIF('Dates List'!$AF$11:$AF$1010, $BA29))</f>
        <v>0</v>
      </c>
      <c r="BE29" s="197" t="str">
        <f ca="1">IF(C29="", "", IF(IFERROR(INDEX('Dates List'!$C$11:$C$1010, MATCH(C29, 'Dates List'!$B$11:$B$1010, 0)), "")="", "", IFERROR(INDEX('Dates List'!$C$11:$C$1010, MATCH(C29, 'Dates List'!$B$11:$B$1010, 0)), "")))</f>
        <v/>
      </c>
      <c r="BF29" s="198"/>
      <c r="BG29" s="198"/>
      <c r="BH29" s="198"/>
      <c r="BI29" s="198"/>
      <c r="BJ29" s="59" t="str">
        <f t="shared" ca="1" si="43"/>
        <v/>
      </c>
      <c r="BK29" s="197" t="str">
        <f ca="1">IF(I29="", "", IF(IFERROR(INDEX('Dates List'!$C$11:$C$1010, MATCH(I29, 'Dates List'!$B$11:$B$1010, 0)), "")="", "", IFERROR(INDEX('Dates List'!$C$11:$C$1010, MATCH(I29, 'Dates List'!$B$11:$B$1010, 0)), "")))</f>
        <v/>
      </c>
      <c r="BL29" s="198"/>
      <c r="BM29" s="198"/>
      <c r="BN29" s="198"/>
      <c r="BO29" s="198"/>
      <c r="BP29" s="59" t="str">
        <f t="shared" ca="1" si="37"/>
        <v/>
      </c>
      <c r="BQ29" s="197" t="str">
        <f ca="1">IF(O29="", "", IF(IFERROR(INDEX('Dates List'!$C$11:$C$1010, MATCH(O29, 'Dates List'!$B$11:$B$1010, 0)), "")="", "", IFERROR(INDEX('Dates List'!$C$11:$C$1010, MATCH(O29, 'Dates List'!$B$11:$B$1010, 0)), "")))</f>
        <v/>
      </c>
      <c r="BR29" s="198"/>
      <c r="BS29" s="198"/>
      <c r="BT29" s="198"/>
      <c r="BU29" s="198"/>
      <c r="BV29" s="59" t="str">
        <f t="shared" ca="1" si="38"/>
        <v/>
      </c>
      <c r="BW29" s="197" t="str">
        <f ca="1">IF(U29="", "", IF(IFERROR(INDEX('Dates List'!$C$11:$C$1010, MATCH(U29, 'Dates List'!$B$11:$B$1010, 0)), "")="", "", IFERROR(INDEX('Dates List'!$C$11:$C$1010, MATCH(U29, 'Dates List'!$B$11:$B$1010, 0)), "")))</f>
        <v/>
      </c>
      <c r="BX29" s="198"/>
      <c r="BY29" s="198"/>
      <c r="BZ29" s="198"/>
      <c r="CA29" s="198"/>
      <c r="CB29" s="59" t="str">
        <f t="shared" ca="1" si="39"/>
        <v/>
      </c>
      <c r="CC29" s="197" t="str">
        <f ca="1">IF(AA29="", "", IF(IFERROR(INDEX('Dates List'!$C$11:$C$1010, MATCH(AA29, 'Dates List'!$B$11:$B$1010, 0)), "")="", "", IFERROR(INDEX('Dates List'!$C$11:$C$1010, MATCH(AA29, 'Dates List'!$B$11:$B$1010, 0)), "")))</f>
        <v/>
      </c>
      <c r="CD29" s="198"/>
      <c r="CE29" s="198"/>
      <c r="CF29" s="198"/>
      <c r="CG29" s="198"/>
      <c r="CH29" s="59" t="str">
        <f t="shared" ca="1" si="40"/>
        <v/>
      </c>
      <c r="CI29" s="197" t="str">
        <f ca="1">IF(AG29="", "", IF(IFERROR(INDEX('Dates List'!$C$11:$C$1010, MATCH(AG29, 'Dates List'!$B$11:$B$1010, 0)), "")="", "", IFERROR(INDEX('Dates List'!$C$11:$C$1010, MATCH(AG29, 'Dates List'!$B$11:$B$1010, 0)), "")))</f>
        <v/>
      </c>
      <c r="CJ29" s="198"/>
      <c r="CK29" s="198"/>
      <c r="CL29" s="198"/>
      <c r="CM29" s="198"/>
      <c r="CN29" s="59" t="str">
        <f t="shared" ca="1" si="41"/>
        <v/>
      </c>
      <c r="CO29" s="197" t="str">
        <f ca="1">IF(AM29="", "", IF(IFERROR(INDEX('Dates List'!$C$11:$C$1010, MATCH(AM29, 'Dates List'!$B$11:$B$1010, 0)), "")="", "", IFERROR(INDEX('Dates List'!$C$11:$C$1010, MATCH(AM29, 'Dates List'!$B$11:$B$1010, 0)), "")))</f>
        <v/>
      </c>
      <c r="CP29" s="198"/>
      <c r="CQ29" s="198"/>
      <c r="CR29" s="198"/>
      <c r="CS29" s="198"/>
      <c r="CT29" s="59" t="str">
        <f t="shared" ca="1" si="42"/>
        <v/>
      </c>
      <c r="CY29" s="98"/>
      <c r="CZ29" s="98"/>
      <c r="DA29" s="98"/>
      <c r="DB29" s="98"/>
      <c r="DC29" s="98"/>
      <c r="DD29" s="98"/>
      <c r="DE29" s="98"/>
      <c r="DF29" s="98"/>
      <c r="DG29" s="98"/>
      <c r="DH29" s="98"/>
      <c r="DI29" s="98"/>
    </row>
    <row r="30" spans="1:113" x14ac:dyDescent="0.25">
      <c r="A30" s="20"/>
      <c r="B30" s="64"/>
      <c r="C30" s="187" t="s">
        <v>28</v>
      </c>
      <c r="D30" s="204"/>
      <c r="E30" s="204"/>
      <c r="F30" s="204"/>
      <c r="G30" s="204"/>
      <c r="H30" s="204"/>
      <c r="I30" s="204" t="s">
        <v>29</v>
      </c>
      <c r="J30" s="204"/>
      <c r="K30" s="204"/>
      <c r="L30" s="204"/>
      <c r="M30" s="204"/>
      <c r="N30" s="204"/>
      <c r="O30" s="204" t="s">
        <v>30</v>
      </c>
      <c r="P30" s="204"/>
      <c r="Q30" s="204"/>
      <c r="R30" s="204"/>
      <c r="S30" s="204"/>
      <c r="T30" s="204"/>
      <c r="U30" s="204" t="s">
        <v>31</v>
      </c>
      <c r="V30" s="204"/>
      <c r="W30" s="204"/>
      <c r="X30" s="204"/>
      <c r="Y30" s="204"/>
      <c r="Z30" s="204"/>
      <c r="AA30" s="204" t="s">
        <v>32</v>
      </c>
      <c r="AB30" s="204"/>
      <c r="AC30" s="204"/>
      <c r="AD30" s="204"/>
      <c r="AE30" s="204"/>
      <c r="AF30" s="204"/>
      <c r="AG30" s="246" t="s">
        <v>33</v>
      </c>
      <c r="AH30" s="241"/>
      <c r="AI30" s="241"/>
      <c r="AJ30" s="241"/>
      <c r="AK30" s="241"/>
      <c r="AL30" s="241"/>
      <c r="AM30" s="241" t="s">
        <v>34</v>
      </c>
      <c r="AN30" s="241"/>
      <c r="AO30" s="241"/>
      <c r="AP30" s="241"/>
      <c r="AQ30" s="241"/>
      <c r="AR30" s="242"/>
      <c r="AS30" s="20"/>
      <c r="AT30" s="20"/>
      <c r="BA30" s="62">
        <f ca="1">IF(BA29="", "", IF(TEXT(BA29+1, "mmm yyyy")=TEXT(BA29, "mmm yyyy"), BA29+1, ""))</f>
        <v>43576</v>
      </c>
      <c r="BB30" s="39">
        <f ca="1">IF($BA30="", "", COUNTIF('Dates List'!$AF$11:$AF$1010, $BA30))</f>
        <v>0</v>
      </c>
      <c r="BE30" s="187" t="s">
        <v>28</v>
      </c>
      <c r="BF30" s="204"/>
      <c r="BG30" s="204"/>
      <c r="BH30" s="204"/>
      <c r="BI30" s="204"/>
      <c r="BJ30" s="204"/>
      <c r="BK30" s="204" t="s">
        <v>29</v>
      </c>
      <c r="BL30" s="204"/>
      <c r="BM30" s="204"/>
      <c r="BN30" s="204"/>
      <c r="BO30" s="204"/>
      <c r="BP30" s="204"/>
      <c r="BQ30" s="204" t="s">
        <v>30</v>
      </c>
      <c r="BR30" s="204"/>
      <c r="BS30" s="204"/>
      <c r="BT30" s="204"/>
      <c r="BU30" s="204"/>
      <c r="BV30" s="204"/>
      <c r="BW30" s="204" t="s">
        <v>31</v>
      </c>
      <c r="BX30" s="204"/>
      <c r="BY30" s="204"/>
      <c r="BZ30" s="204"/>
      <c r="CA30" s="204"/>
      <c r="CB30" s="204"/>
      <c r="CC30" s="204" t="s">
        <v>32</v>
      </c>
      <c r="CD30" s="204"/>
      <c r="CE30" s="204"/>
      <c r="CF30" s="204"/>
      <c r="CG30" s="204"/>
      <c r="CH30" s="204"/>
      <c r="CI30" s="204" t="s">
        <v>33</v>
      </c>
      <c r="CJ30" s="204"/>
      <c r="CK30" s="204"/>
      <c r="CL30" s="204"/>
      <c r="CM30" s="204"/>
      <c r="CN30" s="204"/>
      <c r="CO30" s="204" t="s">
        <v>34</v>
      </c>
      <c r="CP30" s="204"/>
      <c r="CQ30" s="204"/>
      <c r="CR30" s="204"/>
      <c r="CS30" s="204"/>
      <c r="CT30" s="188"/>
    </row>
    <row r="31" spans="1:113" x14ac:dyDescent="0.25">
      <c r="A31" s="20"/>
      <c r="B31" s="64"/>
      <c r="C31" s="199">
        <f ca="1">IFERROR(IF(TEXT(AM24+1, "mmm yyyy")=TEXT(AM24, "mmm yyyy"), AM24+1, ""), "")</f>
        <v>43577</v>
      </c>
      <c r="D31" s="200"/>
      <c r="E31" s="200"/>
      <c r="F31" s="200"/>
      <c r="G31" s="200"/>
      <c r="H31" s="200"/>
      <c r="I31" s="200">
        <f ca="1">IFERROR(IF(TEXT(C31+1, "mmm yyyy")=TEXT(C31, "mmm yyyy"), C31+1, ""), "")</f>
        <v>43578</v>
      </c>
      <c r="J31" s="200"/>
      <c r="K31" s="200"/>
      <c r="L31" s="200"/>
      <c r="M31" s="200"/>
      <c r="N31" s="200"/>
      <c r="O31" s="200">
        <f t="shared" ref="O31" ca="1" si="44">IFERROR(IF(TEXT(I31+1, "mmm yyyy")=TEXT(I31, "mmm yyyy"), I31+1, ""), "")</f>
        <v>43579</v>
      </c>
      <c r="P31" s="200"/>
      <c r="Q31" s="200"/>
      <c r="R31" s="200"/>
      <c r="S31" s="200"/>
      <c r="T31" s="200"/>
      <c r="U31" s="200">
        <f t="shared" ref="U31" ca="1" si="45">IFERROR(IF(TEXT(O31+1, "mmm yyyy")=TEXT(O31, "mmm yyyy"), O31+1, ""), "")</f>
        <v>43580</v>
      </c>
      <c r="V31" s="200"/>
      <c r="W31" s="200"/>
      <c r="X31" s="200"/>
      <c r="Y31" s="200"/>
      <c r="Z31" s="200"/>
      <c r="AA31" s="200">
        <f t="shared" ref="AA31" ca="1" si="46">IFERROR(IF(TEXT(U31+1, "mmm yyyy")=TEXT(U31, "mmm yyyy"), U31+1, ""), "")</f>
        <v>43581</v>
      </c>
      <c r="AB31" s="200"/>
      <c r="AC31" s="200"/>
      <c r="AD31" s="200"/>
      <c r="AE31" s="200"/>
      <c r="AF31" s="200"/>
      <c r="AG31" s="243">
        <f t="shared" ref="AG31" ca="1" si="47">IFERROR(IF(TEXT(AA31+1, "mmm yyyy")=TEXT(AA31, "mmm yyyy"), AA31+1, ""), "")</f>
        <v>43582</v>
      </c>
      <c r="AH31" s="244"/>
      <c r="AI31" s="244"/>
      <c r="AJ31" s="244"/>
      <c r="AK31" s="244"/>
      <c r="AL31" s="244"/>
      <c r="AM31" s="244">
        <f t="shared" ref="AM31" ca="1" si="48">IFERROR(IF(TEXT(AG31+1, "mmm yyyy")=TEXT(AG31, "mmm yyyy"), AG31+1, ""), "")</f>
        <v>43583</v>
      </c>
      <c r="AN31" s="244"/>
      <c r="AO31" s="244"/>
      <c r="AP31" s="244"/>
      <c r="AQ31" s="244"/>
      <c r="AR31" s="245"/>
      <c r="AS31" s="20"/>
      <c r="AT31" s="20"/>
      <c r="BA31" s="62">
        <f t="shared" ca="1" si="8"/>
        <v>43577</v>
      </c>
      <c r="BB31" s="39">
        <f ca="1">IF($BA31="", "", COUNTIF('Dates List'!$AF$11:$AF$1010, $BA31))</f>
        <v>0</v>
      </c>
      <c r="BE31" s="199">
        <f ca="1">IFERROR(IF(TEXT(CO24+1, "mmm yyyy")=TEXT(CO24, "mmm yyyy"), CO24+1, ""), "")</f>
        <v>43577</v>
      </c>
      <c r="BF31" s="200"/>
      <c r="BG31" s="200"/>
      <c r="BH31" s="200"/>
      <c r="BI31" s="200"/>
      <c r="BJ31" s="200"/>
      <c r="BK31" s="200">
        <f ca="1">IFERROR(IF(TEXT(BE31+1, "mmm yyyy")=TEXT(BE31, "mmm yyyy"), BE31+1, ""), "")</f>
        <v>43578</v>
      </c>
      <c r="BL31" s="200"/>
      <c r="BM31" s="200"/>
      <c r="BN31" s="200"/>
      <c r="BO31" s="200"/>
      <c r="BP31" s="200"/>
      <c r="BQ31" s="200">
        <f t="shared" ref="BQ31" ca="1" si="49">IFERROR(IF(TEXT(BK31+1, "mmm yyyy")=TEXT(BK31, "mmm yyyy"), BK31+1, ""), "")</f>
        <v>43579</v>
      </c>
      <c r="BR31" s="200"/>
      <c r="BS31" s="200"/>
      <c r="BT31" s="200"/>
      <c r="BU31" s="200"/>
      <c r="BV31" s="200"/>
      <c r="BW31" s="200">
        <f t="shared" ref="BW31" ca="1" si="50">IFERROR(IF(TEXT(BQ31+1, "mmm yyyy")=TEXT(BQ31, "mmm yyyy"), BQ31+1, ""), "")</f>
        <v>43580</v>
      </c>
      <c r="BX31" s="200"/>
      <c r="BY31" s="200"/>
      <c r="BZ31" s="200"/>
      <c r="CA31" s="200"/>
      <c r="CB31" s="200"/>
      <c r="CC31" s="200">
        <f t="shared" ref="CC31" ca="1" si="51">IFERROR(IF(TEXT(BW31+1, "mmm yyyy")=TEXT(BW31, "mmm yyyy"), BW31+1, ""), "")</f>
        <v>43581</v>
      </c>
      <c r="CD31" s="200"/>
      <c r="CE31" s="200"/>
      <c r="CF31" s="200"/>
      <c r="CG31" s="200"/>
      <c r="CH31" s="200"/>
      <c r="CI31" s="200">
        <f t="shared" ref="CI31" ca="1" si="52">IFERROR(IF(TEXT(CC31+1, "mmm yyyy")=TEXT(CC31, "mmm yyyy"), CC31+1, ""), "")</f>
        <v>43582</v>
      </c>
      <c r="CJ31" s="200"/>
      <c r="CK31" s="200"/>
      <c r="CL31" s="200"/>
      <c r="CM31" s="200"/>
      <c r="CN31" s="200"/>
      <c r="CO31" s="200">
        <f t="shared" ref="CO31" ca="1" si="53">IFERROR(IF(TEXT(CI31+1, "mmm yyyy")=TEXT(CI31, "mmm yyyy"), CI31+1, ""), "")</f>
        <v>43583</v>
      </c>
      <c r="CP31" s="200"/>
      <c r="CQ31" s="200"/>
      <c r="CR31" s="200"/>
      <c r="CS31" s="200"/>
      <c r="CT31" s="201"/>
    </row>
    <row r="32" spans="1:113" x14ac:dyDescent="0.25">
      <c r="A32" s="20"/>
      <c r="B32" s="66">
        <v>0.1</v>
      </c>
      <c r="C32" s="202" t="str">
        <f ca="1">IF(C31="", "", IFERROR(INDEX('Dates List'!$B$11:$B$1010, MATCH(C31+$B32, 'Dates List'!$AD$11:$AD$1010, 0)), ""))</f>
        <v/>
      </c>
      <c r="D32" s="203"/>
      <c r="E32" s="203"/>
      <c r="F32" s="203"/>
      <c r="G32" s="203"/>
      <c r="H32" s="57" t="str">
        <f ca="1">IF(C31="", "", IFERROR(INDEX('Dates List'!$AA$11:$AA$1010, MATCH(C31+$B32, 'Dates List'!$AD$11:$AD$1010, 0)), ""))</f>
        <v/>
      </c>
      <c r="I32" s="202" t="str">
        <f ca="1">IF(I31="", "", IFERROR(INDEX('Dates List'!$B$11:$B$1010, MATCH(I31+$B32, 'Dates List'!$AD$11:$AD$1010, 0)), ""))</f>
        <v/>
      </c>
      <c r="J32" s="203"/>
      <c r="K32" s="203"/>
      <c r="L32" s="203"/>
      <c r="M32" s="203"/>
      <c r="N32" s="57" t="str">
        <f ca="1">IF(I31="", "", IFERROR(INDEX('Dates List'!$AA$11:$AA$1010, MATCH(I31+$B32, 'Dates List'!$AD$11:$AD$1010, 0)), ""))</f>
        <v/>
      </c>
      <c r="O32" s="202" t="str">
        <f ca="1">IF(O31="", "", IFERROR(INDEX('Dates List'!$B$11:$B$1010, MATCH(O31+$B32, 'Dates List'!$AD$11:$AD$1010, 0)), ""))</f>
        <v/>
      </c>
      <c r="P32" s="203"/>
      <c r="Q32" s="203"/>
      <c r="R32" s="203"/>
      <c r="S32" s="203"/>
      <c r="T32" s="57" t="str">
        <f ca="1">IF(O31="", "", IFERROR(INDEX('Dates List'!$AA$11:$AA$1010, MATCH(O31+$B32, 'Dates List'!$AD$11:$AD$1010, 0)), ""))</f>
        <v/>
      </c>
      <c r="U32" s="202" t="str">
        <f ca="1">IF(U31="", "", IFERROR(INDEX('Dates List'!$B$11:$B$1010, MATCH(U31+$B32, 'Dates List'!$AD$11:$AD$1010, 0)), ""))</f>
        <v/>
      </c>
      <c r="V32" s="203"/>
      <c r="W32" s="203"/>
      <c r="X32" s="203"/>
      <c r="Y32" s="203"/>
      <c r="Z32" s="57" t="str">
        <f ca="1">IF(U31="", "", IFERROR(INDEX('Dates List'!$AA$11:$AA$1010, MATCH(U31+$B32, 'Dates List'!$AD$11:$AD$1010, 0)), ""))</f>
        <v/>
      </c>
      <c r="AA32" s="202" t="str">
        <f ca="1">IF(AA31="", "", IFERROR(INDEX('Dates List'!$B$11:$B$1010, MATCH(AA31+$B32, 'Dates List'!$AD$11:$AD$1010, 0)), ""))</f>
        <v/>
      </c>
      <c r="AB32" s="203"/>
      <c r="AC32" s="203"/>
      <c r="AD32" s="203"/>
      <c r="AE32" s="203"/>
      <c r="AF32" s="57" t="str">
        <f ca="1">IF(AA31="", "", IFERROR(INDEX('Dates List'!$AA$11:$AA$1010, MATCH(AA31+$B32, 'Dates List'!$AD$11:$AD$1010, 0)), ""))</f>
        <v/>
      </c>
      <c r="AG32" s="202" t="str">
        <f ca="1">IF(AG31="", "", IFERROR(INDEX('Dates List'!$B$11:$B$1010, MATCH(AG31+$B32, 'Dates List'!$AD$11:$AD$1010, 0)), ""))</f>
        <v/>
      </c>
      <c r="AH32" s="203"/>
      <c r="AI32" s="203"/>
      <c r="AJ32" s="203"/>
      <c r="AK32" s="203"/>
      <c r="AL32" s="57" t="str">
        <f ca="1">IF(AG31="", "", IFERROR(INDEX('Dates List'!$AA$11:$AA$1010, MATCH(AG31+$B32, 'Dates List'!$AD$11:$AD$1010, 0)), ""))</f>
        <v/>
      </c>
      <c r="AM32" s="202" t="str">
        <f ca="1">IF(AM31="", "", IFERROR(INDEX('Dates List'!$B$11:$B$1010, MATCH(AM31+$B32, 'Dates List'!$AD$11:$AD$1010, 0)), ""))</f>
        <v/>
      </c>
      <c r="AN32" s="203"/>
      <c r="AO32" s="203"/>
      <c r="AP32" s="203"/>
      <c r="AQ32" s="203"/>
      <c r="AR32" s="57" t="str">
        <f ca="1">IF(AM31="", "", IFERROR(INDEX('Dates List'!$AA$11:$AA$1010, MATCH(AM31+$B32, 'Dates List'!$AD$11:$AD$1010, 0)), ""))</f>
        <v/>
      </c>
      <c r="AS32" s="20"/>
      <c r="AT32" s="20"/>
      <c r="BA32" s="62">
        <f t="shared" ca="1" si="8"/>
        <v>43578</v>
      </c>
      <c r="BB32" s="39">
        <f ca="1">IF($BA32="", "", COUNTIF('Dates List'!$AF$11:$AF$1010, $BA32))</f>
        <v>0</v>
      </c>
      <c r="BE32" s="202" t="str">
        <f ca="1">IF(C32="", "", IF(IFERROR(INDEX('Dates List'!$C$11:$C$1010, MATCH(C32, 'Dates List'!$B$11:$B$1010, 0)), "")="", "", IFERROR(INDEX('Dates List'!$C$11:$C$1010, MATCH(C32, 'Dates List'!$B$11:$B$1010, 0)), "")))</f>
        <v/>
      </c>
      <c r="BF32" s="203"/>
      <c r="BG32" s="203"/>
      <c r="BH32" s="203"/>
      <c r="BI32" s="203"/>
      <c r="BJ32" s="57" t="str">
        <f ca="1">IF(BE32="", "", BE32)</f>
        <v/>
      </c>
      <c r="BK32" s="202" t="str">
        <f ca="1">IF(I32="", "", IF(IFERROR(INDEX('Dates List'!$C$11:$C$1010, MATCH(I32, 'Dates List'!$B$11:$B$1010, 0)), "")="", "", IFERROR(INDEX('Dates List'!$C$11:$C$1010, MATCH(I32, 'Dates List'!$B$11:$B$1010, 0)), "")))</f>
        <v/>
      </c>
      <c r="BL32" s="203"/>
      <c r="BM32" s="203"/>
      <c r="BN32" s="203"/>
      <c r="BO32" s="203"/>
      <c r="BP32" s="57" t="str">
        <f t="shared" ref="BP32:BP36" ca="1" si="54">IF(BK32="", "", BK32)</f>
        <v/>
      </c>
      <c r="BQ32" s="202" t="str">
        <f ca="1">IF(O32="", "", IF(IFERROR(INDEX('Dates List'!$C$11:$C$1010, MATCH(O32, 'Dates List'!$B$11:$B$1010, 0)), "")="", "", IFERROR(INDEX('Dates List'!$C$11:$C$1010, MATCH(O32, 'Dates List'!$B$11:$B$1010, 0)), "")))</f>
        <v/>
      </c>
      <c r="BR32" s="203"/>
      <c r="BS32" s="203"/>
      <c r="BT32" s="203"/>
      <c r="BU32" s="203"/>
      <c r="BV32" s="57" t="str">
        <f t="shared" ref="BV32:BV36" ca="1" si="55">IF(BQ32="", "", BQ32)</f>
        <v/>
      </c>
      <c r="BW32" s="202" t="str">
        <f ca="1">IF(U32="", "", IF(IFERROR(INDEX('Dates List'!$C$11:$C$1010, MATCH(U32, 'Dates List'!$B$11:$B$1010, 0)), "")="", "", IFERROR(INDEX('Dates List'!$C$11:$C$1010, MATCH(U32, 'Dates List'!$B$11:$B$1010, 0)), "")))</f>
        <v/>
      </c>
      <c r="BX32" s="203"/>
      <c r="BY32" s="203"/>
      <c r="BZ32" s="203"/>
      <c r="CA32" s="203"/>
      <c r="CB32" s="57" t="str">
        <f t="shared" ref="CB32:CB36" ca="1" si="56">IF(BW32="", "", BW32)</f>
        <v/>
      </c>
      <c r="CC32" s="202" t="str">
        <f ca="1">IF(AA32="", "", IF(IFERROR(INDEX('Dates List'!$C$11:$C$1010, MATCH(AA32, 'Dates List'!$B$11:$B$1010, 0)), "")="", "", IFERROR(INDEX('Dates List'!$C$11:$C$1010, MATCH(AA32, 'Dates List'!$B$11:$B$1010, 0)), "")))</f>
        <v/>
      </c>
      <c r="CD32" s="203"/>
      <c r="CE32" s="203"/>
      <c r="CF32" s="203"/>
      <c r="CG32" s="203"/>
      <c r="CH32" s="57" t="str">
        <f t="shared" ref="CH32:CH36" ca="1" si="57">IF(CC32="", "", CC32)</f>
        <v/>
      </c>
      <c r="CI32" s="202" t="str">
        <f ca="1">IF(AG32="", "", IF(IFERROR(INDEX('Dates List'!$C$11:$C$1010, MATCH(AG32, 'Dates List'!$B$11:$B$1010, 0)), "")="", "", IFERROR(INDEX('Dates List'!$C$11:$C$1010, MATCH(AG32, 'Dates List'!$B$11:$B$1010, 0)), "")))</f>
        <v/>
      </c>
      <c r="CJ32" s="203"/>
      <c r="CK32" s="203"/>
      <c r="CL32" s="203"/>
      <c r="CM32" s="203"/>
      <c r="CN32" s="57" t="str">
        <f t="shared" ref="CN32:CN36" ca="1" si="58">IF(CI32="", "", CI32)</f>
        <v/>
      </c>
      <c r="CO32" s="202" t="str">
        <f ca="1">IF(AM32="", "", IF(IFERROR(INDEX('Dates List'!$C$11:$C$1010, MATCH(AM32, 'Dates List'!$B$11:$B$1010, 0)), "")="", "", IFERROR(INDEX('Dates List'!$C$11:$C$1010, MATCH(AM32, 'Dates List'!$B$11:$B$1010, 0)), "")))</f>
        <v/>
      </c>
      <c r="CP32" s="203"/>
      <c r="CQ32" s="203"/>
      <c r="CR32" s="203"/>
      <c r="CS32" s="203"/>
      <c r="CT32" s="57" t="str">
        <f t="shared" ref="CT32:CT36" ca="1" si="59">IF(CO32="", "", CO32)</f>
        <v/>
      </c>
    </row>
    <row r="33" spans="1:98" x14ac:dyDescent="0.25">
      <c r="A33" s="20"/>
      <c r="B33" s="66">
        <v>0.2</v>
      </c>
      <c r="C33" s="195" t="str">
        <f ca="1">IF(C31="", "", IFERROR(INDEX('Dates List'!$B$11:$B$1010, MATCH(C31+$B33, 'Dates List'!$AD$11:$AD$1010, 0)), ""))</f>
        <v/>
      </c>
      <c r="D33" s="196"/>
      <c r="E33" s="196"/>
      <c r="F33" s="196"/>
      <c r="G33" s="196"/>
      <c r="H33" s="58" t="str">
        <f ca="1">IF(C31="", "", IFERROR(INDEX('Dates List'!$AA$11:$AA$1010, MATCH(C31+$B33, 'Dates List'!$AD$11:$AD$1010, 0)), ""))</f>
        <v/>
      </c>
      <c r="I33" s="195" t="str">
        <f ca="1">IF(I31="", "", IFERROR(INDEX('Dates List'!$B$11:$B$1010, MATCH(I31+$B33, 'Dates List'!$AD$11:$AD$1010, 0)), ""))</f>
        <v/>
      </c>
      <c r="J33" s="196"/>
      <c r="K33" s="196"/>
      <c r="L33" s="196"/>
      <c r="M33" s="196"/>
      <c r="N33" s="58" t="str">
        <f ca="1">IF(I31="", "", IFERROR(INDEX('Dates List'!$AA$11:$AA$1010, MATCH(I31+$B33, 'Dates List'!$AD$11:$AD$1010, 0)), ""))</f>
        <v/>
      </c>
      <c r="O33" s="195" t="str">
        <f ca="1">IF(O31="", "", IFERROR(INDEX('Dates List'!$B$11:$B$1010, MATCH(O31+$B33, 'Dates List'!$AD$11:$AD$1010, 0)), ""))</f>
        <v/>
      </c>
      <c r="P33" s="196"/>
      <c r="Q33" s="196"/>
      <c r="R33" s="196"/>
      <c r="S33" s="196"/>
      <c r="T33" s="58" t="str">
        <f ca="1">IF(O31="", "", IFERROR(INDEX('Dates List'!$AA$11:$AA$1010, MATCH(O31+$B33, 'Dates List'!$AD$11:$AD$1010, 0)), ""))</f>
        <v/>
      </c>
      <c r="U33" s="195" t="str">
        <f ca="1">IF(U31="", "", IFERROR(INDEX('Dates List'!$B$11:$B$1010, MATCH(U31+$B33, 'Dates List'!$AD$11:$AD$1010, 0)), ""))</f>
        <v/>
      </c>
      <c r="V33" s="196"/>
      <c r="W33" s="196"/>
      <c r="X33" s="196"/>
      <c r="Y33" s="196"/>
      <c r="Z33" s="58" t="str">
        <f ca="1">IF(U31="", "", IFERROR(INDEX('Dates List'!$AA$11:$AA$1010, MATCH(U31+$B33, 'Dates List'!$AD$11:$AD$1010, 0)), ""))</f>
        <v/>
      </c>
      <c r="AA33" s="195" t="str">
        <f ca="1">IF(AA31="", "", IFERROR(INDEX('Dates List'!$B$11:$B$1010, MATCH(AA31+$B33, 'Dates List'!$AD$11:$AD$1010, 0)), ""))</f>
        <v/>
      </c>
      <c r="AB33" s="196"/>
      <c r="AC33" s="196"/>
      <c r="AD33" s="196"/>
      <c r="AE33" s="196"/>
      <c r="AF33" s="58" t="str">
        <f ca="1">IF(AA31="", "", IFERROR(INDEX('Dates List'!$AA$11:$AA$1010, MATCH(AA31+$B33, 'Dates List'!$AD$11:$AD$1010, 0)), ""))</f>
        <v/>
      </c>
      <c r="AG33" s="195" t="str">
        <f ca="1">IF(AG31="", "", IFERROR(INDEX('Dates List'!$B$11:$B$1010, MATCH(AG31+$B33, 'Dates List'!$AD$11:$AD$1010, 0)), ""))</f>
        <v/>
      </c>
      <c r="AH33" s="196"/>
      <c r="AI33" s="196"/>
      <c r="AJ33" s="196"/>
      <c r="AK33" s="196"/>
      <c r="AL33" s="58" t="str">
        <f ca="1">IF(AG31="", "", IFERROR(INDEX('Dates List'!$AA$11:$AA$1010, MATCH(AG31+$B33, 'Dates List'!$AD$11:$AD$1010, 0)), ""))</f>
        <v/>
      </c>
      <c r="AM33" s="195" t="str">
        <f ca="1">IF(AM31="", "", IFERROR(INDEX('Dates List'!$B$11:$B$1010, MATCH(AM31+$B33, 'Dates List'!$AD$11:$AD$1010, 0)), ""))</f>
        <v/>
      </c>
      <c r="AN33" s="196"/>
      <c r="AO33" s="196"/>
      <c r="AP33" s="196"/>
      <c r="AQ33" s="196"/>
      <c r="AR33" s="58" t="str">
        <f ca="1">IF(AM31="", "", IFERROR(INDEX('Dates List'!$AA$11:$AA$1010, MATCH(AM31+$B33, 'Dates List'!$AD$11:$AD$1010, 0)), ""))</f>
        <v/>
      </c>
      <c r="AS33" s="20"/>
      <c r="AT33" s="20"/>
      <c r="BA33" s="62">
        <f t="shared" ca="1" si="8"/>
        <v>43579</v>
      </c>
      <c r="BB33" s="39">
        <f ca="1">IF($BA33="", "", COUNTIF('Dates List'!$AF$11:$AF$1010, $BA33))</f>
        <v>0</v>
      </c>
      <c r="BE33" s="195" t="str">
        <f ca="1">IF(C33="", "", IF(IFERROR(INDEX('Dates List'!$C$11:$C$1010, MATCH(C33, 'Dates List'!$B$11:$B$1010, 0)), "")="", "", IFERROR(INDEX('Dates List'!$C$11:$C$1010, MATCH(C33, 'Dates List'!$B$11:$B$1010, 0)), "")))</f>
        <v/>
      </c>
      <c r="BF33" s="196"/>
      <c r="BG33" s="196"/>
      <c r="BH33" s="196"/>
      <c r="BI33" s="196"/>
      <c r="BJ33" s="58" t="str">
        <f t="shared" ref="BJ33:BJ36" ca="1" si="60">IF(BE33="", "", BE33)</f>
        <v/>
      </c>
      <c r="BK33" s="195" t="str">
        <f ca="1">IF(I33="", "", IF(IFERROR(INDEX('Dates List'!$C$11:$C$1010, MATCH(I33, 'Dates List'!$B$11:$B$1010, 0)), "")="", "", IFERROR(INDEX('Dates List'!$C$11:$C$1010, MATCH(I33, 'Dates List'!$B$11:$B$1010, 0)), "")))</f>
        <v/>
      </c>
      <c r="BL33" s="196"/>
      <c r="BM33" s="196"/>
      <c r="BN33" s="196"/>
      <c r="BO33" s="196"/>
      <c r="BP33" s="58" t="str">
        <f t="shared" ca="1" si="54"/>
        <v/>
      </c>
      <c r="BQ33" s="195" t="str">
        <f ca="1">IF(O33="", "", IF(IFERROR(INDEX('Dates List'!$C$11:$C$1010, MATCH(O33, 'Dates List'!$B$11:$B$1010, 0)), "")="", "", IFERROR(INDEX('Dates List'!$C$11:$C$1010, MATCH(O33, 'Dates List'!$B$11:$B$1010, 0)), "")))</f>
        <v/>
      </c>
      <c r="BR33" s="196"/>
      <c r="BS33" s="196"/>
      <c r="BT33" s="196"/>
      <c r="BU33" s="196"/>
      <c r="BV33" s="58" t="str">
        <f t="shared" ca="1" si="55"/>
        <v/>
      </c>
      <c r="BW33" s="195" t="str">
        <f ca="1">IF(U33="", "", IF(IFERROR(INDEX('Dates List'!$C$11:$C$1010, MATCH(U33, 'Dates List'!$B$11:$B$1010, 0)), "")="", "", IFERROR(INDEX('Dates List'!$C$11:$C$1010, MATCH(U33, 'Dates List'!$B$11:$B$1010, 0)), "")))</f>
        <v/>
      </c>
      <c r="BX33" s="196"/>
      <c r="BY33" s="196"/>
      <c r="BZ33" s="196"/>
      <c r="CA33" s="196"/>
      <c r="CB33" s="58" t="str">
        <f t="shared" ca="1" si="56"/>
        <v/>
      </c>
      <c r="CC33" s="195" t="str">
        <f ca="1">IF(AA33="", "", IF(IFERROR(INDEX('Dates List'!$C$11:$C$1010, MATCH(AA33, 'Dates List'!$B$11:$B$1010, 0)), "")="", "", IFERROR(INDEX('Dates List'!$C$11:$C$1010, MATCH(AA33, 'Dates List'!$B$11:$B$1010, 0)), "")))</f>
        <v/>
      </c>
      <c r="CD33" s="196"/>
      <c r="CE33" s="196"/>
      <c r="CF33" s="196"/>
      <c r="CG33" s="196"/>
      <c r="CH33" s="58" t="str">
        <f t="shared" ca="1" si="57"/>
        <v/>
      </c>
      <c r="CI33" s="195" t="str">
        <f ca="1">IF(AG33="", "", IF(IFERROR(INDEX('Dates List'!$C$11:$C$1010, MATCH(AG33, 'Dates List'!$B$11:$B$1010, 0)), "")="", "", IFERROR(INDEX('Dates List'!$C$11:$C$1010, MATCH(AG33, 'Dates List'!$B$11:$B$1010, 0)), "")))</f>
        <v/>
      </c>
      <c r="CJ33" s="196"/>
      <c r="CK33" s="196"/>
      <c r="CL33" s="196"/>
      <c r="CM33" s="196"/>
      <c r="CN33" s="58" t="str">
        <f t="shared" ca="1" si="58"/>
        <v/>
      </c>
      <c r="CO33" s="195" t="str">
        <f ca="1">IF(AM33="", "", IF(IFERROR(INDEX('Dates List'!$C$11:$C$1010, MATCH(AM33, 'Dates List'!$B$11:$B$1010, 0)), "")="", "", IFERROR(INDEX('Dates List'!$C$11:$C$1010, MATCH(AM33, 'Dates List'!$B$11:$B$1010, 0)), "")))</f>
        <v/>
      </c>
      <c r="CP33" s="196"/>
      <c r="CQ33" s="196"/>
      <c r="CR33" s="196"/>
      <c r="CS33" s="196"/>
      <c r="CT33" s="58" t="str">
        <f t="shared" ca="1" si="59"/>
        <v/>
      </c>
    </row>
    <row r="34" spans="1:98" x14ac:dyDescent="0.25">
      <c r="A34" s="20"/>
      <c r="B34" s="66">
        <v>0.3</v>
      </c>
      <c r="C34" s="195" t="str">
        <f ca="1">IF(C31="", "", IFERROR(INDEX('Dates List'!$B$11:$B$1010, MATCH(C31+$B34, 'Dates List'!$AD$11:$AD$1010, 0)), ""))</f>
        <v/>
      </c>
      <c r="D34" s="196"/>
      <c r="E34" s="196"/>
      <c r="F34" s="196"/>
      <c r="G34" s="196"/>
      <c r="H34" s="58" t="str">
        <f ca="1">IF(C31="", "", IFERROR(INDEX('Dates List'!$AA$11:$AA$1010, MATCH(C31+$B34, 'Dates List'!$AD$11:$AD$1010, 0)), ""))</f>
        <v/>
      </c>
      <c r="I34" s="195" t="str">
        <f ca="1">IF(I31="", "", IFERROR(INDEX('Dates List'!$B$11:$B$1010, MATCH(I31+$B34, 'Dates List'!$AD$11:$AD$1010, 0)), ""))</f>
        <v/>
      </c>
      <c r="J34" s="196"/>
      <c r="K34" s="196"/>
      <c r="L34" s="196"/>
      <c r="M34" s="196"/>
      <c r="N34" s="58" t="str">
        <f ca="1">IF(I31="", "", IFERROR(INDEX('Dates List'!$AA$11:$AA$1010, MATCH(I31+$B34, 'Dates List'!$AD$11:$AD$1010, 0)), ""))</f>
        <v/>
      </c>
      <c r="O34" s="195" t="str">
        <f ca="1">IF(O31="", "", IFERROR(INDEX('Dates List'!$B$11:$B$1010, MATCH(O31+$B34, 'Dates List'!$AD$11:$AD$1010, 0)), ""))</f>
        <v/>
      </c>
      <c r="P34" s="196"/>
      <c r="Q34" s="196"/>
      <c r="R34" s="196"/>
      <c r="S34" s="196"/>
      <c r="T34" s="58" t="str">
        <f ca="1">IF(O31="", "", IFERROR(INDEX('Dates List'!$AA$11:$AA$1010, MATCH(O31+$B34, 'Dates List'!$AD$11:$AD$1010, 0)), ""))</f>
        <v/>
      </c>
      <c r="U34" s="195" t="str">
        <f ca="1">IF(U31="", "", IFERROR(INDEX('Dates List'!$B$11:$B$1010, MATCH(U31+$B34, 'Dates List'!$AD$11:$AD$1010, 0)), ""))</f>
        <v/>
      </c>
      <c r="V34" s="196"/>
      <c r="W34" s="196"/>
      <c r="X34" s="196"/>
      <c r="Y34" s="196"/>
      <c r="Z34" s="58" t="str">
        <f ca="1">IF(U31="", "", IFERROR(INDEX('Dates List'!$AA$11:$AA$1010, MATCH(U31+$B34, 'Dates List'!$AD$11:$AD$1010, 0)), ""))</f>
        <v/>
      </c>
      <c r="AA34" s="195" t="str">
        <f ca="1">IF(AA31="", "", IFERROR(INDEX('Dates List'!$B$11:$B$1010, MATCH(AA31+$B34, 'Dates List'!$AD$11:$AD$1010, 0)), ""))</f>
        <v/>
      </c>
      <c r="AB34" s="196"/>
      <c r="AC34" s="196"/>
      <c r="AD34" s="196"/>
      <c r="AE34" s="196"/>
      <c r="AF34" s="58" t="str">
        <f ca="1">IF(AA31="", "", IFERROR(INDEX('Dates List'!$AA$11:$AA$1010, MATCH(AA31+$B34, 'Dates List'!$AD$11:$AD$1010, 0)), ""))</f>
        <v/>
      </c>
      <c r="AG34" s="195" t="str">
        <f ca="1">IF(AG31="", "", IFERROR(INDEX('Dates List'!$B$11:$B$1010, MATCH(AG31+$B34, 'Dates List'!$AD$11:$AD$1010, 0)), ""))</f>
        <v/>
      </c>
      <c r="AH34" s="196"/>
      <c r="AI34" s="196"/>
      <c r="AJ34" s="196"/>
      <c r="AK34" s="196"/>
      <c r="AL34" s="58" t="str">
        <f ca="1">IF(AG31="", "", IFERROR(INDEX('Dates List'!$AA$11:$AA$1010, MATCH(AG31+$B34, 'Dates List'!$AD$11:$AD$1010, 0)), ""))</f>
        <v/>
      </c>
      <c r="AM34" s="195" t="str">
        <f ca="1">IF(AM31="", "", IFERROR(INDEX('Dates List'!$B$11:$B$1010, MATCH(AM31+$B34, 'Dates List'!$AD$11:$AD$1010, 0)), ""))</f>
        <v/>
      </c>
      <c r="AN34" s="196"/>
      <c r="AO34" s="196"/>
      <c r="AP34" s="196"/>
      <c r="AQ34" s="196"/>
      <c r="AR34" s="58" t="str">
        <f ca="1">IF(AM31="", "", IFERROR(INDEX('Dates List'!$AA$11:$AA$1010, MATCH(AM31+$B34, 'Dates List'!$AD$11:$AD$1010, 0)), ""))</f>
        <v/>
      </c>
      <c r="AS34" s="20"/>
      <c r="AT34" s="20"/>
      <c r="BA34" s="62">
        <f t="shared" ca="1" si="8"/>
        <v>43580</v>
      </c>
      <c r="BB34" s="39">
        <f ca="1">IF($BA34="", "", COUNTIF('Dates List'!$AF$11:$AF$1010, $BA34))</f>
        <v>0</v>
      </c>
      <c r="BE34" s="195" t="str">
        <f ca="1">IF(C34="", "", IF(IFERROR(INDEX('Dates List'!$C$11:$C$1010, MATCH(C34, 'Dates List'!$B$11:$B$1010, 0)), "")="", "", IFERROR(INDEX('Dates List'!$C$11:$C$1010, MATCH(C34, 'Dates List'!$B$11:$B$1010, 0)), "")))</f>
        <v/>
      </c>
      <c r="BF34" s="196"/>
      <c r="BG34" s="196"/>
      <c r="BH34" s="196"/>
      <c r="BI34" s="196"/>
      <c r="BJ34" s="58" t="str">
        <f t="shared" ca="1" si="60"/>
        <v/>
      </c>
      <c r="BK34" s="195" t="str">
        <f ca="1">IF(I34="", "", IF(IFERROR(INDEX('Dates List'!$C$11:$C$1010, MATCH(I34, 'Dates List'!$B$11:$B$1010, 0)), "")="", "", IFERROR(INDEX('Dates List'!$C$11:$C$1010, MATCH(I34, 'Dates List'!$B$11:$B$1010, 0)), "")))</f>
        <v/>
      </c>
      <c r="BL34" s="196"/>
      <c r="BM34" s="196"/>
      <c r="BN34" s="196"/>
      <c r="BO34" s="196"/>
      <c r="BP34" s="58" t="str">
        <f t="shared" ca="1" si="54"/>
        <v/>
      </c>
      <c r="BQ34" s="195" t="str">
        <f ca="1">IF(O34="", "", IF(IFERROR(INDEX('Dates List'!$C$11:$C$1010, MATCH(O34, 'Dates List'!$B$11:$B$1010, 0)), "")="", "", IFERROR(INDEX('Dates List'!$C$11:$C$1010, MATCH(O34, 'Dates List'!$B$11:$B$1010, 0)), "")))</f>
        <v/>
      </c>
      <c r="BR34" s="196"/>
      <c r="BS34" s="196"/>
      <c r="BT34" s="196"/>
      <c r="BU34" s="196"/>
      <c r="BV34" s="58" t="str">
        <f t="shared" ca="1" si="55"/>
        <v/>
      </c>
      <c r="BW34" s="195" t="str">
        <f ca="1">IF(U34="", "", IF(IFERROR(INDEX('Dates List'!$C$11:$C$1010, MATCH(U34, 'Dates List'!$B$11:$B$1010, 0)), "")="", "", IFERROR(INDEX('Dates List'!$C$11:$C$1010, MATCH(U34, 'Dates List'!$B$11:$B$1010, 0)), "")))</f>
        <v/>
      </c>
      <c r="BX34" s="196"/>
      <c r="BY34" s="196"/>
      <c r="BZ34" s="196"/>
      <c r="CA34" s="196"/>
      <c r="CB34" s="58" t="str">
        <f t="shared" ca="1" si="56"/>
        <v/>
      </c>
      <c r="CC34" s="195" t="str">
        <f ca="1">IF(AA34="", "", IF(IFERROR(INDEX('Dates List'!$C$11:$C$1010, MATCH(AA34, 'Dates List'!$B$11:$B$1010, 0)), "")="", "", IFERROR(INDEX('Dates List'!$C$11:$C$1010, MATCH(AA34, 'Dates List'!$B$11:$B$1010, 0)), "")))</f>
        <v/>
      </c>
      <c r="CD34" s="196"/>
      <c r="CE34" s="196"/>
      <c r="CF34" s="196"/>
      <c r="CG34" s="196"/>
      <c r="CH34" s="58" t="str">
        <f t="shared" ca="1" si="57"/>
        <v/>
      </c>
      <c r="CI34" s="195" t="str">
        <f ca="1">IF(AG34="", "", IF(IFERROR(INDEX('Dates List'!$C$11:$C$1010, MATCH(AG34, 'Dates List'!$B$11:$B$1010, 0)), "")="", "", IFERROR(INDEX('Dates List'!$C$11:$C$1010, MATCH(AG34, 'Dates List'!$B$11:$B$1010, 0)), "")))</f>
        <v/>
      </c>
      <c r="CJ34" s="196"/>
      <c r="CK34" s="196"/>
      <c r="CL34" s="196"/>
      <c r="CM34" s="196"/>
      <c r="CN34" s="58" t="str">
        <f t="shared" ca="1" si="58"/>
        <v/>
      </c>
      <c r="CO34" s="195" t="str">
        <f ca="1">IF(AM34="", "", IF(IFERROR(INDEX('Dates List'!$C$11:$C$1010, MATCH(AM34, 'Dates List'!$B$11:$B$1010, 0)), "")="", "", IFERROR(INDEX('Dates List'!$C$11:$C$1010, MATCH(AM34, 'Dates List'!$B$11:$B$1010, 0)), "")))</f>
        <v/>
      </c>
      <c r="CP34" s="196"/>
      <c r="CQ34" s="196"/>
      <c r="CR34" s="196"/>
      <c r="CS34" s="196"/>
      <c r="CT34" s="58" t="str">
        <f t="shared" ca="1" si="59"/>
        <v/>
      </c>
    </row>
    <row r="35" spans="1:98" x14ac:dyDescent="0.25">
      <c r="A35" s="20"/>
      <c r="B35" s="66">
        <v>0.4</v>
      </c>
      <c r="C35" s="195" t="str">
        <f ca="1">IF(C31="", "", IFERROR(INDEX('Dates List'!$B$11:$B$1010, MATCH(C31+$B35, 'Dates List'!$AD$11:$AD$1010, 0)), ""))</f>
        <v/>
      </c>
      <c r="D35" s="196"/>
      <c r="E35" s="196"/>
      <c r="F35" s="196"/>
      <c r="G35" s="196"/>
      <c r="H35" s="58" t="str">
        <f ca="1">IF(C31="", "", IFERROR(INDEX('Dates List'!$AA$11:$AA$1010, MATCH(C31+$B35, 'Dates List'!$AD$11:$AD$1010, 0)), ""))</f>
        <v/>
      </c>
      <c r="I35" s="195" t="str">
        <f ca="1">IF(I31="", "", IFERROR(INDEX('Dates List'!$B$11:$B$1010, MATCH(I31+$B35, 'Dates List'!$AD$11:$AD$1010, 0)), ""))</f>
        <v/>
      </c>
      <c r="J35" s="196"/>
      <c r="K35" s="196"/>
      <c r="L35" s="196"/>
      <c r="M35" s="196"/>
      <c r="N35" s="58" t="str">
        <f ca="1">IF(I31="", "", IFERROR(INDEX('Dates List'!$AA$11:$AA$1010, MATCH(I31+$B35, 'Dates List'!$AD$11:$AD$1010, 0)), ""))</f>
        <v/>
      </c>
      <c r="O35" s="195" t="str">
        <f ca="1">IF(O31="", "", IFERROR(INDEX('Dates List'!$B$11:$B$1010, MATCH(O31+$B35, 'Dates List'!$AD$11:$AD$1010, 0)), ""))</f>
        <v/>
      </c>
      <c r="P35" s="196"/>
      <c r="Q35" s="196"/>
      <c r="R35" s="196"/>
      <c r="S35" s="196"/>
      <c r="T35" s="58" t="str">
        <f ca="1">IF(O31="", "", IFERROR(INDEX('Dates List'!$AA$11:$AA$1010, MATCH(O31+$B35, 'Dates List'!$AD$11:$AD$1010, 0)), ""))</f>
        <v/>
      </c>
      <c r="U35" s="195" t="str">
        <f ca="1">IF(U31="", "", IFERROR(INDEX('Dates List'!$B$11:$B$1010, MATCH(U31+$B35, 'Dates List'!$AD$11:$AD$1010, 0)), ""))</f>
        <v/>
      </c>
      <c r="V35" s="196"/>
      <c r="W35" s="196"/>
      <c r="X35" s="196"/>
      <c r="Y35" s="196"/>
      <c r="Z35" s="58" t="str">
        <f ca="1">IF(U31="", "", IFERROR(INDEX('Dates List'!$AA$11:$AA$1010, MATCH(U31+$B35, 'Dates List'!$AD$11:$AD$1010, 0)), ""))</f>
        <v/>
      </c>
      <c r="AA35" s="195" t="str">
        <f ca="1">IF(AA31="", "", IFERROR(INDEX('Dates List'!$B$11:$B$1010, MATCH(AA31+$B35, 'Dates List'!$AD$11:$AD$1010, 0)), ""))</f>
        <v/>
      </c>
      <c r="AB35" s="196"/>
      <c r="AC35" s="196"/>
      <c r="AD35" s="196"/>
      <c r="AE35" s="196"/>
      <c r="AF35" s="58" t="str">
        <f ca="1">IF(AA31="", "", IFERROR(INDEX('Dates List'!$AA$11:$AA$1010, MATCH(AA31+$B35, 'Dates List'!$AD$11:$AD$1010, 0)), ""))</f>
        <v/>
      </c>
      <c r="AG35" s="195" t="str">
        <f ca="1">IF(AG31="", "", IFERROR(INDEX('Dates List'!$B$11:$B$1010, MATCH(AG31+$B35, 'Dates List'!$AD$11:$AD$1010, 0)), ""))</f>
        <v/>
      </c>
      <c r="AH35" s="196"/>
      <c r="AI35" s="196"/>
      <c r="AJ35" s="196"/>
      <c r="AK35" s="196"/>
      <c r="AL35" s="58" t="str">
        <f ca="1">IF(AG31="", "", IFERROR(INDEX('Dates List'!$AA$11:$AA$1010, MATCH(AG31+$B35, 'Dates List'!$AD$11:$AD$1010, 0)), ""))</f>
        <v/>
      </c>
      <c r="AM35" s="195" t="str">
        <f ca="1">IF(AM31="", "", IFERROR(INDEX('Dates List'!$B$11:$B$1010, MATCH(AM31+$B35, 'Dates List'!$AD$11:$AD$1010, 0)), ""))</f>
        <v/>
      </c>
      <c r="AN35" s="196"/>
      <c r="AO35" s="196"/>
      <c r="AP35" s="196"/>
      <c r="AQ35" s="196"/>
      <c r="AR35" s="58" t="str">
        <f ca="1">IF(AM31="", "", IFERROR(INDEX('Dates List'!$AA$11:$AA$1010, MATCH(AM31+$B35, 'Dates List'!$AD$11:$AD$1010, 0)), ""))</f>
        <v/>
      </c>
      <c r="AS35" s="20"/>
      <c r="AT35" s="20"/>
      <c r="BA35" s="62">
        <f t="shared" ca="1" si="8"/>
        <v>43581</v>
      </c>
      <c r="BB35" s="39">
        <f ca="1">IF($BA35="", "", COUNTIF('Dates List'!$AF$11:$AF$1010, $BA35))</f>
        <v>0</v>
      </c>
      <c r="BE35" s="195" t="str">
        <f ca="1">IF(C35="", "", IF(IFERROR(INDEX('Dates List'!$C$11:$C$1010, MATCH(C35, 'Dates List'!$B$11:$B$1010, 0)), "")="", "", IFERROR(INDEX('Dates List'!$C$11:$C$1010, MATCH(C35, 'Dates List'!$B$11:$B$1010, 0)), "")))</f>
        <v/>
      </c>
      <c r="BF35" s="196"/>
      <c r="BG35" s="196"/>
      <c r="BH35" s="196"/>
      <c r="BI35" s="196"/>
      <c r="BJ35" s="58" t="str">
        <f t="shared" ca="1" si="60"/>
        <v/>
      </c>
      <c r="BK35" s="195" t="str">
        <f ca="1">IF(I35="", "", IF(IFERROR(INDEX('Dates List'!$C$11:$C$1010, MATCH(I35, 'Dates List'!$B$11:$B$1010, 0)), "")="", "", IFERROR(INDEX('Dates List'!$C$11:$C$1010, MATCH(I35, 'Dates List'!$B$11:$B$1010, 0)), "")))</f>
        <v/>
      </c>
      <c r="BL35" s="196"/>
      <c r="BM35" s="196"/>
      <c r="BN35" s="196"/>
      <c r="BO35" s="196"/>
      <c r="BP35" s="58" t="str">
        <f t="shared" ca="1" si="54"/>
        <v/>
      </c>
      <c r="BQ35" s="195" t="str">
        <f ca="1">IF(O35="", "", IF(IFERROR(INDEX('Dates List'!$C$11:$C$1010, MATCH(O35, 'Dates List'!$B$11:$B$1010, 0)), "")="", "", IFERROR(INDEX('Dates List'!$C$11:$C$1010, MATCH(O35, 'Dates List'!$B$11:$B$1010, 0)), "")))</f>
        <v/>
      </c>
      <c r="BR35" s="196"/>
      <c r="BS35" s="196"/>
      <c r="BT35" s="196"/>
      <c r="BU35" s="196"/>
      <c r="BV35" s="58" t="str">
        <f t="shared" ca="1" si="55"/>
        <v/>
      </c>
      <c r="BW35" s="195" t="str">
        <f ca="1">IF(U35="", "", IF(IFERROR(INDEX('Dates List'!$C$11:$C$1010, MATCH(U35, 'Dates List'!$B$11:$B$1010, 0)), "")="", "", IFERROR(INDEX('Dates List'!$C$11:$C$1010, MATCH(U35, 'Dates List'!$B$11:$B$1010, 0)), "")))</f>
        <v/>
      </c>
      <c r="BX35" s="196"/>
      <c r="BY35" s="196"/>
      <c r="BZ35" s="196"/>
      <c r="CA35" s="196"/>
      <c r="CB35" s="58" t="str">
        <f t="shared" ca="1" si="56"/>
        <v/>
      </c>
      <c r="CC35" s="195" t="str">
        <f ca="1">IF(AA35="", "", IF(IFERROR(INDEX('Dates List'!$C$11:$C$1010, MATCH(AA35, 'Dates List'!$B$11:$B$1010, 0)), "")="", "", IFERROR(INDEX('Dates List'!$C$11:$C$1010, MATCH(AA35, 'Dates List'!$B$11:$B$1010, 0)), "")))</f>
        <v/>
      </c>
      <c r="CD35" s="196"/>
      <c r="CE35" s="196"/>
      <c r="CF35" s="196"/>
      <c r="CG35" s="196"/>
      <c r="CH35" s="58" t="str">
        <f t="shared" ca="1" si="57"/>
        <v/>
      </c>
      <c r="CI35" s="195" t="str">
        <f ca="1">IF(AG35="", "", IF(IFERROR(INDEX('Dates List'!$C$11:$C$1010, MATCH(AG35, 'Dates List'!$B$11:$B$1010, 0)), "")="", "", IFERROR(INDEX('Dates List'!$C$11:$C$1010, MATCH(AG35, 'Dates List'!$B$11:$B$1010, 0)), "")))</f>
        <v/>
      </c>
      <c r="CJ35" s="196"/>
      <c r="CK35" s="196"/>
      <c r="CL35" s="196"/>
      <c r="CM35" s="196"/>
      <c r="CN35" s="58" t="str">
        <f t="shared" ca="1" si="58"/>
        <v/>
      </c>
      <c r="CO35" s="195" t="str">
        <f ca="1">IF(AM35="", "", IF(IFERROR(INDEX('Dates List'!$C$11:$C$1010, MATCH(AM35, 'Dates List'!$B$11:$B$1010, 0)), "")="", "", IFERROR(INDEX('Dates List'!$C$11:$C$1010, MATCH(AM35, 'Dates List'!$B$11:$B$1010, 0)), "")))</f>
        <v/>
      </c>
      <c r="CP35" s="196"/>
      <c r="CQ35" s="196"/>
      <c r="CR35" s="196"/>
      <c r="CS35" s="196"/>
      <c r="CT35" s="58" t="str">
        <f t="shared" ca="1" si="59"/>
        <v/>
      </c>
    </row>
    <row r="36" spans="1:98" x14ac:dyDescent="0.25">
      <c r="A36" s="20"/>
      <c r="B36" s="66">
        <v>0.5</v>
      </c>
      <c r="C36" s="197" t="str">
        <f ca="1">IF(C31="", "", IFERROR(INDEX('Dates List'!$B$11:$B$1010, MATCH(C31+$B36, 'Dates List'!$AD$11:$AD$1010, 0)), ""))</f>
        <v/>
      </c>
      <c r="D36" s="198"/>
      <c r="E36" s="198"/>
      <c r="F36" s="198"/>
      <c r="G36" s="198"/>
      <c r="H36" s="59" t="str">
        <f ca="1">IF(C31="", "", IFERROR(INDEX('Dates List'!$AA$11:$AA$1010, MATCH(C31+$B36, 'Dates List'!$AD$11:$AD$1010, 0)), ""))</f>
        <v/>
      </c>
      <c r="I36" s="197" t="str">
        <f ca="1">IF(I31="", "", IFERROR(INDEX('Dates List'!$B$11:$B$1010, MATCH(I31+$B36, 'Dates List'!$AD$11:$AD$1010, 0)), ""))</f>
        <v/>
      </c>
      <c r="J36" s="198"/>
      <c r="K36" s="198"/>
      <c r="L36" s="198"/>
      <c r="M36" s="198"/>
      <c r="N36" s="59" t="str">
        <f ca="1">IF(I31="", "", IFERROR(INDEX('Dates List'!$AA$11:$AA$1010, MATCH(I31+$B36, 'Dates List'!$AD$11:$AD$1010, 0)), ""))</f>
        <v/>
      </c>
      <c r="O36" s="197" t="str">
        <f ca="1">IF(O31="", "", IFERROR(INDEX('Dates List'!$B$11:$B$1010, MATCH(O31+$B36, 'Dates List'!$AD$11:$AD$1010, 0)), ""))</f>
        <v/>
      </c>
      <c r="P36" s="198"/>
      <c r="Q36" s="198"/>
      <c r="R36" s="198"/>
      <c r="S36" s="198"/>
      <c r="T36" s="59" t="str">
        <f ca="1">IF(O31="", "", IFERROR(INDEX('Dates List'!$AA$11:$AA$1010, MATCH(O31+$B36, 'Dates List'!$AD$11:$AD$1010, 0)), ""))</f>
        <v/>
      </c>
      <c r="U36" s="197" t="str">
        <f ca="1">IF(U31="", "", IFERROR(INDEX('Dates List'!$B$11:$B$1010, MATCH(U31+$B36, 'Dates List'!$AD$11:$AD$1010, 0)), ""))</f>
        <v/>
      </c>
      <c r="V36" s="198"/>
      <c r="W36" s="198"/>
      <c r="X36" s="198"/>
      <c r="Y36" s="198"/>
      <c r="Z36" s="59" t="str">
        <f ca="1">IF(U31="", "", IFERROR(INDEX('Dates List'!$AA$11:$AA$1010, MATCH(U31+$B36, 'Dates List'!$AD$11:$AD$1010, 0)), ""))</f>
        <v/>
      </c>
      <c r="AA36" s="197" t="str">
        <f ca="1">IF(AA31="", "", IFERROR(INDEX('Dates List'!$B$11:$B$1010, MATCH(AA31+$B36, 'Dates List'!$AD$11:$AD$1010, 0)), ""))</f>
        <v/>
      </c>
      <c r="AB36" s="198"/>
      <c r="AC36" s="198"/>
      <c r="AD36" s="198"/>
      <c r="AE36" s="198"/>
      <c r="AF36" s="59" t="str">
        <f ca="1">IF(AA31="", "", IFERROR(INDEX('Dates List'!$AA$11:$AA$1010, MATCH(AA31+$B36, 'Dates List'!$AD$11:$AD$1010, 0)), ""))</f>
        <v/>
      </c>
      <c r="AG36" s="197" t="str">
        <f ca="1">IF(AG31="", "", IFERROR(INDEX('Dates List'!$B$11:$B$1010, MATCH(AG31+$B36, 'Dates List'!$AD$11:$AD$1010, 0)), ""))</f>
        <v/>
      </c>
      <c r="AH36" s="198"/>
      <c r="AI36" s="198"/>
      <c r="AJ36" s="198"/>
      <c r="AK36" s="198"/>
      <c r="AL36" s="59" t="str">
        <f ca="1">IF(AG31="", "", IFERROR(INDEX('Dates List'!$AA$11:$AA$1010, MATCH(AG31+$B36, 'Dates List'!$AD$11:$AD$1010, 0)), ""))</f>
        <v/>
      </c>
      <c r="AM36" s="197" t="str">
        <f ca="1">IF(AM31="", "", IFERROR(INDEX('Dates List'!$B$11:$B$1010, MATCH(AM31+$B36, 'Dates List'!$AD$11:$AD$1010, 0)), ""))</f>
        <v/>
      </c>
      <c r="AN36" s="198"/>
      <c r="AO36" s="198"/>
      <c r="AP36" s="198"/>
      <c r="AQ36" s="198"/>
      <c r="AR36" s="59" t="str">
        <f ca="1">IF(AM31="", "", IFERROR(INDEX('Dates List'!$AA$11:$AA$1010, MATCH(AM31+$B36, 'Dates List'!$AD$11:$AD$1010, 0)), ""))</f>
        <v/>
      </c>
      <c r="AS36" s="20"/>
      <c r="AT36" s="20"/>
      <c r="BA36" s="62">
        <f t="shared" ca="1" si="8"/>
        <v>43582</v>
      </c>
      <c r="BB36" s="39">
        <f ca="1">IF($BA36="", "", COUNTIF('Dates List'!$AF$11:$AF$1010, $BA36))</f>
        <v>0</v>
      </c>
      <c r="BE36" s="197" t="str">
        <f ca="1">IF(C36="", "", IF(IFERROR(INDEX('Dates List'!$C$11:$C$1010, MATCH(C36, 'Dates List'!$B$11:$B$1010, 0)), "")="", "", IFERROR(INDEX('Dates List'!$C$11:$C$1010, MATCH(C36, 'Dates List'!$B$11:$B$1010, 0)), "")))</f>
        <v/>
      </c>
      <c r="BF36" s="198"/>
      <c r="BG36" s="198"/>
      <c r="BH36" s="198"/>
      <c r="BI36" s="198"/>
      <c r="BJ36" s="59" t="str">
        <f t="shared" ca="1" si="60"/>
        <v/>
      </c>
      <c r="BK36" s="197" t="str">
        <f ca="1">IF(I36="", "", IF(IFERROR(INDEX('Dates List'!$C$11:$C$1010, MATCH(I36, 'Dates List'!$B$11:$B$1010, 0)), "")="", "", IFERROR(INDEX('Dates List'!$C$11:$C$1010, MATCH(I36, 'Dates List'!$B$11:$B$1010, 0)), "")))</f>
        <v/>
      </c>
      <c r="BL36" s="198"/>
      <c r="BM36" s="198"/>
      <c r="BN36" s="198"/>
      <c r="BO36" s="198"/>
      <c r="BP36" s="59" t="str">
        <f t="shared" ca="1" si="54"/>
        <v/>
      </c>
      <c r="BQ36" s="197" t="str">
        <f ca="1">IF(O36="", "", IF(IFERROR(INDEX('Dates List'!$C$11:$C$1010, MATCH(O36, 'Dates List'!$B$11:$B$1010, 0)), "")="", "", IFERROR(INDEX('Dates List'!$C$11:$C$1010, MATCH(O36, 'Dates List'!$B$11:$B$1010, 0)), "")))</f>
        <v/>
      </c>
      <c r="BR36" s="198"/>
      <c r="BS36" s="198"/>
      <c r="BT36" s="198"/>
      <c r="BU36" s="198"/>
      <c r="BV36" s="59" t="str">
        <f t="shared" ca="1" si="55"/>
        <v/>
      </c>
      <c r="BW36" s="197" t="str">
        <f ca="1">IF(U36="", "", IF(IFERROR(INDEX('Dates List'!$C$11:$C$1010, MATCH(U36, 'Dates List'!$B$11:$B$1010, 0)), "")="", "", IFERROR(INDEX('Dates List'!$C$11:$C$1010, MATCH(U36, 'Dates List'!$B$11:$B$1010, 0)), "")))</f>
        <v/>
      </c>
      <c r="BX36" s="198"/>
      <c r="BY36" s="198"/>
      <c r="BZ36" s="198"/>
      <c r="CA36" s="198"/>
      <c r="CB36" s="59" t="str">
        <f t="shared" ca="1" si="56"/>
        <v/>
      </c>
      <c r="CC36" s="197" t="str">
        <f ca="1">IF(AA36="", "", IF(IFERROR(INDEX('Dates List'!$C$11:$C$1010, MATCH(AA36, 'Dates List'!$B$11:$B$1010, 0)), "")="", "", IFERROR(INDEX('Dates List'!$C$11:$C$1010, MATCH(AA36, 'Dates List'!$B$11:$B$1010, 0)), "")))</f>
        <v/>
      </c>
      <c r="CD36" s="198"/>
      <c r="CE36" s="198"/>
      <c r="CF36" s="198"/>
      <c r="CG36" s="198"/>
      <c r="CH36" s="59" t="str">
        <f t="shared" ca="1" si="57"/>
        <v/>
      </c>
      <c r="CI36" s="197" t="str">
        <f ca="1">IF(AG36="", "", IF(IFERROR(INDEX('Dates List'!$C$11:$C$1010, MATCH(AG36, 'Dates List'!$B$11:$B$1010, 0)), "")="", "", IFERROR(INDEX('Dates List'!$C$11:$C$1010, MATCH(AG36, 'Dates List'!$B$11:$B$1010, 0)), "")))</f>
        <v/>
      </c>
      <c r="CJ36" s="198"/>
      <c r="CK36" s="198"/>
      <c r="CL36" s="198"/>
      <c r="CM36" s="198"/>
      <c r="CN36" s="59" t="str">
        <f t="shared" ca="1" si="58"/>
        <v/>
      </c>
      <c r="CO36" s="197" t="str">
        <f ca="1">IF(AM36="", "", IF(IFERROR(INDEX('Dates List'!$C$11:$C$1010, MATCH(AM36, 'Dates List'!$B$11:$B$1010, 0)), "")="", "", IFERROR(INDEX('Dates List'!$C$11:$C$1010, MATCH(AM36, 'Dates List'!$B$11:$B$1010, 0)), "")))</f>
        <v/>
      </c>
      <c r="CP36" s="198"/>
      <c r="CQ36" s="198"/>
      <c r="CR36" s="198"/>
      <c r="CS36" s="198"/>
      <c r="CT36" s="59" t="str">
        <f t="shared" ca="1" si="59"/>
        <v/>
      </c>
    </row>
    <row r="37" spans="1:98" x14ac:dyDescent="0.25">
      <c r="A37" s="20"/>
      <c r="B37" s="64"/>
      <c r="C37" s="187" t="s">
        <v>28</v>
      </c>
      <c r="D37" s="204"/>
      <c r="E37" s="204"/>
      <c r="F37" s="204"/>
      <c r="G37" s="204"/>
      <c r="H37" s="204"/>
      <c r="I37" s="204" t="s">
        <v>29</v>
      </c>
      <c r="J37" s="204"/>
      <c r="K37" s="204"/>
      <c r="L37" s="204"/>
      <c r="M37" s="204"/>
      <c r="N37" s="204"/>
      <c r="O37" s="204" t="s">
        <v>30</v>
      </c>
      <c r="P37" s="204"/>
      <c r="Q37" s="204"/>
      <c r="R37" s="204"/>
      <c r="S37" s="204"/>
      <c r="T37" s="204"/>
      <c r="U37" s="204" t="s">
        <v>31</v>
      </c>
      <c r="V37" s="204"/>
      <c r="W37" s="204"/>
      <c r="X37" s="204"/>
      <c r="Y37" s="204"/>
      <c r="Z37" s="204"/>
      <c r="AA37" s="204" t="s">
        <v>32</v>
      </c>
      <c r="AB37" s="204"/>
      <c r="AC37" s="204"/>
      <c r="AD37" s="204"/>
      <c r="AE37" s="204"/>
      <c r="AF37" s="204"/>
      <c r="AG37" s="246" t="s">
        <v>33</v>
      </c>
      <c r="AH37" s="241"/>
      <c r="AI37" s="241"/>
      <c r="AJ37" s="241"/>
      <c r="AK37" s="241"/>
      <c r="AL37" s="241"/>
      <c r="AM37" s="241" t="s">
        <v>34</v>
      </c>
      <c r="AN37" s="241"/>
      <c r="AO37" s="241"/>
      <c r="AP37" s="241"/>
      <c r="AQ37" s="241"/>
      <c r="AR37" s="242"/>
      <c r="AS37" s="20"/>
      <c r="AT37" s="20"/>
      <c r="BA37" s="62">
        <f t="shared" ca="1" si="8"/>
        <v>43583</v>
      </c>
      <c r="BB37" s="39">
        <f ca="1">IF($BA37="", "", COUNTIF('Dates List'!$AF$11:$AF$1010, $BA37))</f>
        <v>0</v>
      </c>
      <c r="BE37" s="187" t="s">
        <v>28</v>
      </c>
      <c r="BF37" s="204"/>
      <c r="BG37" s="204"/>
      <c r="BH37" s="204"/>
      <c r="BI37" s="204"/>
      <c r="BJ37" s="204"/>
      <c r="BK37" s="204" t="s">
        <v>29</v>
      </c>
      <c r="BL37" s="204"/>
      <c r="BM37" s="204"/>
      <c r="BN37" s="204"/>
      <c r="BO37" s="204"/>
      <c r="BP37" s="204"/>
      <c r="BQ37" s="204" t="s">
        <v>30</v>
      </c>
      <c r="BR37" s="204"/>
      <c r="BS37" s="204"/>
      <c r="BT37" s="204"/>
      <c r="BU37" s="204"/>
      <c r="BV37" s="204"/>
      <c r="BW37" s="204" t="s">
        <v>31</v>
      </c>
      <c r="BX37" s="204"/>
      <c r="BY37" s="204"/>
      <c r="BZ37" s="204"/>
      <c r="CA37" s="204"/>
      <c r="CB37" s="204"/>
      <c r="CC37" s="204" t="s">
        <v>32</v>
      </c>
      <c r="CD37" s="204"/>
      <c r="CE37" s="204"/>
      <c r="CF37" s="204"/>
      <c r="CG37" s="204"/>
      <c r="CH37" s="204"/>
      <c r="CI37" s="204" t="s">
        <v>33</v>
      </c>
      <c r="CJ37" s="204"/>
      <c r="CK37" s="204"/>
      <c r="CL37" s="204"/>
      <c r="CM37" s="204"/>
      <c r="CN37" s="204"/>
      <c r="CO37" s="204" t="s">
        <v>34</v>
      </c>
      <c r="CP37" s="204"/>
      <c r="CQ37" s="204"/>
      <c r="CR37" s="204"/>
      <c r="CS37" s="204"/>
      <c r="CT37" s="188"/>
    </row>
    <row r="38" spans="1:98" x14ac:dyDescent="0.25">
      <c r="A38" s="20"/>
      <c r="B38" s="64"/>
      <c r="C38" s="199">
        <f ca="1">IFERROR(IF(TEXT(AM31+1, "mmm yyyy")=TEXT(AM31, "mmm yyyy"), AM31+1, ""), "")</f>
        <v>43584</v>
      </c>
      <c r="D38" s="200"/>
      <c r="E38" s="200"/>
      <c r="F38" s="200"/>
      <c r="G38" s="200"/>
      <c r="H38" s="200"/>
      <c r="I38" s="200">
        <f ca="1">IFERROR(IF(TEXT(C38+1, "mmm yyyy")=TEXT(C38, "mmm yyyy"), C38+1, ""), "")</f>
        <v>43585</v>
      </c>
      <c r="J38" s="200"/>
      <c r="K38" s="200"/>
      <c r="L38" s="200"/>
      <c r="M38" s="200"/>
      <c r="N38" s="200"/>
      <c r="O38" s="200" t="str">
        <f t="shared" ref="O38" ca="1" si="61">IFERROR(IF(TEXT(I38+1, "mmm yyyy")=TEXT(I38, "mmm yyyy"), I38+1, ""), "")</f>
        <v/>
      </c>
      <c r="P38" s="200"/>
      <c r="Q38" s="200"/>
      <c r="R38" s="200"/>
      <c r="S38" s="200"/>
      <c r="T38" s="200"/>
      <c r="U38" s="200" t="str">
        <f t="shared" ref="U38" ca="1" si="62">IFERROR(IF(TEXT(O38+1, "mmm yyyy")=TEXT(O38, "mmm yyyy"), O38+1, ""), "")</f>
        <v/>
      </c>
      <c r="V38" s="200"/>
      <c r="W38" s="200"/>
      <c r="X38" s="200"/>
      <c r="Y38" s="200"/>
      <c r="Z38" s="200"/>
      <c r="AA38" s="200" t="str">
        <f t="shared" ref="AA38" ca="1" si="63">IFERROR(IF(TEXT(U38+1, "mmm yyyy")=TEXT(U38, "mmm yyyy"), U38+1, ""), "")</f>
        <v/>
      </c>
      <c r="AB38" s="200"/>
      <c r="AC38" s="200"/>
      <c r="AD38" s="200"/>
      <c r="AE38" s="200"/>
      <c r="AF38" s="200"/>
      <c r="AG38" s="243" t="str">
        <f t="shared" ref="AG38" ca="1" si="64">IFERROR(IF(TEXT(AA38+1, "mmm yyyy")=TEXT(AA38, "mmm yyyy"), AA38+1, ""), "")</f>
        <v/>
      </c>
      <c r="AH38" s="244"/>
      <c r="AI38" s="244"/>
      <c r="AJ38" s="244"/>
      <c r="AK38" s="244"/>
      <c r="AL38" s="244"/>
      <c r="AM38" s="244" t="str">
        <f t="shared" ref="AM38" ca="1" si="65">IFERROR(IF(TEXT(AG38+1, "mmm yyyy")=TEXT(AG38, "mmm yyyy"), AG38+1, ""), "")</f>
        <v/>
      </c>
      <c r="AN38" s="244"/>
      <c r="AO38" s="244"/>
      <c r="AP38" s="244"/>
      <c r="AQ38" s="244"/>
      <c r="AR38" s="245"/>
      <c r="AS38" s="20"/>
      <c r="AT38" s="20"/>
      <c r="BA38" s="62">
        <f t="shared" ca="1" si="8"/>
        <v>43584</v>
      </c>
      <c r="BB38" s="39">
        <f ca="1">IF($BA38="", "", COUNTIF('Dates List'!$AF$11:$AF$1010, $BA38))</f>
        <v>0</v>
      </c>
      <c r="BE38" s="199">
        <f ca="1">IFERROR(IF(TEXT(CO31+1, "mmm yyyy")=TEXT(CO31, "mmm yyyy"), CO31+1, ""), "")</f>
        <v>43584</v>
      </c>
      <c r="BF38" s="200"/>
      <c r="BG38" s="200"/>
      <c r="BH38" s="200"/>
      <c r="BI38" s="200"/>
      <c r="BJ38" s="200"/>
      <c r="BK38" s="200">
        <f ca="1">IFERROR(IF(TEXT(BE38+1, "mmm yyyy")=TEXT(BE38, "mmm yyyy"), BE38+1, ""), "")</f>
        <v>43585</v>
      </c>
      <c r="BL38" s="200"/>
      <c r="BM38" s="200"/>
      <c r="BN38" s="200"/>
      <c r="BO38" s="200"/>
      <c r="BP38" s="200"/>
      <c r="BQ38" s="200" t="str">
        <f t="shared" ref="BQ38" ca="1" si="66">IFERROR(IF(TEXT(BK38+1, "mmm yyyy")=TEXT(BK38, "mmm yyyy"), BK38+1, ""), "")</f>
        <v/>
      </c>
      <c r="BR38" s="200"/>
      <c r="BS38" s="200"/>
      <c r="BT38" s="200"/>
      <c r="BU38" s="200"/>
      <c r="BV38" s="200"/>
      <c r="BW38" s="200" t="str">
        <f t="shared" ref="BW38" ca="1" si="67">IFERROR(IF(TEXT(BQ38+1, "mmm yyyy")=TEXT(BQ38, "mmm yyyy"), BQ38+1, ""), "")</f>
        <v/>
      </c>
      <c r="BX38" s="200"/>
      <c r="BY38" s="200"/>
      <c r="BZ38" s="200"/>
      <c r="CA38" s="200"/>
      <c r="CB38" s="200"/>
      <c r="CC38" s="200" t="str">
        <f t="shared" ref="CC38" ca="1" si="68">IFERROR(IF(TEXT(BW38+1, "mmm yyyy")=TEXT(BW38, "mmm yyyy"), BW38+1, ""), "")</f>
        <v/>
      </c>
      <c r="CD38" s="200"/>
      <c r="CE38" s="200"/>
      <c r="CF38" s="200"/>
      <c r="CG38" s="200"/>
      <c r="CH38" s="200"/>
      <c r="CI38" s="200" t="str">
        <f t="shared" ref="CI38" ca="1" si="69">IFERROR(IF(TEXT(CC38+1, "mmm yyyy")=TEXT(CC38, "mmm yyyy"), CC38+1, ""), "")</f>
        <v/>
      </c>
      <c r="CJ38" s="200"/>
      <c r="CK38" s="200"/>
      <c r="CL38" s="200"/>
      <c r="CM38" s="200"/>
      <c r="CN38" s="200"/>
      <c r="CO38" s="200" t="str">
        <f t="shared" ref="CO38" ca="1" si="70">IFERROR(IF(TEXT(CI38+1, "mmm yyyy")=TEXT(CI38, "mmm yyyy"), CI38+1, ""), "")</f>
        <v/>
      </c>
      <c r="CP38" s="200"/>
      <c r="CQ38" s="200"/>
      <c r="CR38" s="200"/>
      <c r="CS38" s="200"/>
      <c r="CT38" s="201"/>
    </row>
    <row r="39" spans="1:98" x14ac:dyDescent="0.25">
      <c r="A39" s="20"/>
      <c r="B39" s="66">
        <v>0.1</v>
      </c>
      <c r="C39" s="202" t="str">
        <f ca="1">IF(C38="", "", IFERROR(INDEX('Dates List'!$B$11:$B$1010, MATCH(C38+$B39, 'Dates List'!$AD$11:$AD$1010, 0)), ""))</f>
        <v/>
      </c>
      <c r="D39" s="203"/>
      <c r="E39" s="203"/>
      <c r="F39" s="203"/>
      <c r="G39" s="203"/>
      <c r="H39" s="57" t="str">
        <f ca="1">IF(C38="", "", IFERROR(INDEX('Dates List'!$AA$11:$AA$1010, MATCH(C38+$B39, 'Dates List'!$AD$11:$AD$1010, 0)), ""))</f>
        <v/>
      </c>
      <c r="I39" s="202" t="str">
        <f ca="1">IF(I38="", "", IFERROR(INDEX('Dates List'!$B$11:$B$1010, MATCH(I38+$B39, 'Dates List'!$AD$11:$AD$1010, 0)), ""))</f>
        <v/>
      </c>
      <c r="J39" s="203"/>
      <c r="K39" s="203"/>
      <c r="L39" s="203"/>
      <c r="M39" s="203"/>
      <c r="N39" s="57" t="str">
        <f ca="1">IF(I38="", "", IFERROR(INDEX('Dates List'!$AA$11:$AA$1010, MATCH(I38+$B39, 'Dates List'!$AD$11:$AD$1010, 0)), ""))</f>
        <v/>
      </c>
      <c r="O39" s="202" t="str">
        <f ca="1">IF(O38="", "", IFERROR(INDEX('Dates List'!$B$11:$B$1010, MATCH(O38+$B39, 'Dates List'!$AD$11:$AD$1010, 0)), ""))</f>
        <v/>
      </c>
      <c r="P39" s="203"/>
      <c r="Q39" s="203"/>
      <c r="R39" s="203"/>
      <c r="S39" s="203"/>
      <c r="T39" s="57" t="str">
        <f ca="1">IF(O38="", "", IFERROR(INDEX('Dates List'!$AA$11:$AA$1010, MATCH(O38+$B39, 'Dates List'!$AD$11:$AD$1010, 0)), ""))</f>
        <v/>
      </c>
      <c r="U39" s="202" t="str">
        <f ca="1">IF(U38="", "", IFERROR(INDEX('Dates List'!$B$11:$B$1010, MATCH(U38+$B39, 'Dates List'!$AD$11:$AD$1010, 0)), ""))</f>
        <v/>
      </c>
      <c r="V39" s="203"/>
      <c r="W39" s="203"/>
      <c r="X39" s="203"/>
      <c r="Y39" s="203"/>
      <c r="Z39" s="57" t="str">
        <f ca="1">IF(U38="", "", IFERROR(INDEX('Dates List'!$AA$11:$AA$1010, MATCH(U38+$B39, 'Dates List'!$AD$11:$AD$1010, 0)), ""))</f>
        <v/>
      </c>
      <c r="AA39" s="202" t="str">
        <f ca="1">IF(AA38="", "", IFERROR(INDEX('Dates List'!$B$11:$B$1010, MATCH(AA38+$B39, 'Dates List'!$AD$11:$AD$1010, 0)), ""))</f>
        <v/>
      </c>
      <c r="AB39" s="203"/>
      <c r="AC39" s="203"/>
      <c r="AD39" s="203"/>
      <c r="AE39" s="203"/>
      <c r="AF39" s="57" t="str">
        <f ca="1">IF(AA38="", "", IFERROR(INDEX('Dates List'!$AA$11:$AA$1010, MATCH(AA38+$B39, 'Dates List'!$AD$11:$AD$1010, 0)), ""))</f>
        <v/>
      </c>
      <c r="AG39" s="202" t="str">
        <f ca="1">IF(AG38="", "", IFERROR(INDEX('Dates List'!$B$11:$B$1010, MATCH(AG38+$B39, 'Dates List'!$AD$11:$AD$1010, 0)), ""))</f>
        <v/>
      </c>
      <c r="AH39" s="203"/>
      <c r="AI39" s="203"/>
      <c r="AJ39" s="203"/>
      <c r="AK39" s="203"/>
      <c r="AL39" s="57" t="str">
        <f ca="1">IF(AG38="", "", IFERROR(INDEX('Dates List'!$AA$11:$AA$1010, MATCH(AG38+$B39, 'Dates List'!$AD$11:$AD$1010, 0)), ""))</f>
        <v/>
      </c>
      <c r="AM39" s="202" t="str">
        <f ca="1">IF(AM38="", "", IFERROR(INDEX('Dates List'!$B$11:$B$1010, MATCH(AM38+$B39, 'Dates List'!$AD$11:$AD$1010, 0)), ""))</f>
        <v/>
      </c>
      <c r="AN39" s="203"/>
      <c r="AO39" s="203"/>
      <c r="AP39" s="203"/>
      <c r="AQ39" s="203"/>
      <c r="AR39" s="57" t="str">
        <f ca="1">IF(AM38="", "", IFERROR(INDEX('Dates List'!$AA$11:$AA$1010, MATCH(AM38+$B39, 'Dates List'!$AD$11:$AD$1010, 0)), ""))</f>
        <v/>
      </c>
      <c r="AS39" s="20"/>
      <c r="AT39" s="20"/>
      <c r="BA39" s="62">
        <f t="shared" ca="1" si="8"/>
        <v>43585</v>
      </c>
      <c r="BB39" s="39">
        <f ca="1">IF($BA39="", "", COUNTIF('Dates List'!$AF$11:$AF$1010, $BA39))</f>
        <v>0</v>
      </c>
      <c r="BE39" s="202" t="str">
        <f ca="1">IF(C39="", "", IF(IFERROR(INDEX('Dates List'!$C$11:$C$1010, MATCH(C39, 'Dates List'!$B$11:$B$1010, 0)), "")="", "", IFERROR(INDEX('Dates List'!$C$11:$C$1010, MATCH(C39, 'Dates List'!$B$11:$B$1010, 0)), "")))</f>
        <v/>
      </c>
      <c r="BF39" s="203"/>
      <c r="BG39" s="203"/>
      <c r="BH39" s="203"/>
      <c r="BI39" s="203"/>
      <c r="BJ39" s="57" t="str">
        <f ca="1">IF(BE39="", "", BE39)</f>
        <v/>
      </c>
      <c r="BK39" s="202" t="str">
        <f ca="1">IF(I39="", "", IF(IFERROR(INDEX('Dates List'!$C$11:$C$1010, MATCH(I39, 'Dates List'!$B$11:$B$1010, 0)), "")="", "", IFERROR(INDEX('Dates List'!$C$11:$C$1010, MATCH(I39, 'Dates List'!$B$11:$B$1010, 0)), "")))</f>
        <v/>
      </c>
      <c r="BL39" s="203"/>
      <c r="BM39" s="203"/>
      <c r="BN39" s="203"/>
      <c r="BO39" s="203"/>
      <c r="BP39" s="57" t="str">
        <f t="shared" ref="BP39:BP43" ca="1" si="71">IF(BK39="", "", BK39)</f>
        <v/>
      </c>
      <c r="BQ39" s="202" t="str">
        <f ca="1">IF(O39="", "", IF(IFERROR(INDEX('Dates List'!$C$11:$C$1010, MATCH(O39, 'Dates List'!$B$11:$B$1010, 0)), "")="", "", IFERROR(INDEX('Dates List'!$C$11:$C$1010, MATCH(O39, 'Dates List'!$B$11:$B$1010, 0)), "")))</f>
        <v/>
      </c>
      <c r="BR39" s="203"/>
      <c r="BS39" s="203"/>
      <c r="BT39" s="203"/>
      <c r="BU39" s="203"/>
      <c r="BV39" s="57" t="str">
        <f t="shared" ref="BV39:BV43" ca="1" si="72">IF(BQ39="", "", BQ39)</f>
        <v/>
      </c>
      <c r="BW39" s="202" t="str">
        <f ca="1">IF(U39="", "", IF(IFERROR(INDEX('Dates List'!$C$11:$C$1010, MATCH(U39, 'Dates List'!$B$11:$B$1010, 0)), "")="", "", IFERROR(INDEX('Dates List'!$C$11:$C$1010, MATCH(U39, 'Dates List'!$B$11:$B$1010, 0)), "")))</f>
        <v/>
      </c>
      <c r="BX39" s="203"/>
      <c r="BY39" s="203"/>
      <c r="BZ39" s="203"/>
      <c r="CA39" s="203"/>
      <c r="CB39" s="57" t="str">
        <f t="shared" ref="CB39:CB43" ca="1" si="73">IF(BW39="", "", BW39)</f>
        <v/>
      </c>
      <c r="CC39" s="202" t="str">
        <f ca="1">IF(AA39="", "", IF(IFERROR(INDEX('Dates List'!$C$11:$C$1010, MATCH(AA39, 'Dates List'!$B$11:$B$1010, 0)), "")="", "", IFERROR(INDEX('Dates List'!$C$11:$C$1010, MATCH(AA39, 'Dates List'!$B$11:$B$1010, 0)), "")))</f>
        <v/>
      </c>
      <c r="CD39" s="203"/>
      <c r="CE39" s="203"/>
      <c r="CF39" s="203"/>
      <c r="CG39" s="203"/>
      <c r="CH39" s="57" t="str">
        <f t="shared" ref="CH39:CH43" ca="1" si="74">IF(CC39="", "", CC39)</f>
        <v/>
      </c>
      <c r="CI39" s="202" t="str">
        <f ca="1">IF(AG39="", "", IF(IFERROR(INDEX('Dates List'!$C$11:$C$1010, MATCH(AG39, 'Dates List'!$B$11:$B$1010, 0)), "")="", "", IFERROR(INDEX('Dates List'!$C$11:$C$1010, MATCH(AG39, 'Dates List'!$B$11:$B$1010, 0)), "")))</f>
        <v/>
      </c>
      <c r="CJ39" s="203"/>
      <c r="CK39" s="203"/>
      <c r="CL39" s="203"/>
      <c r="CM39" s="203"/>
      <c r="CN39" s="57" t="str">
        <f t="shared" ref="CN39:CN43" ca="1" si="75">IF(CI39="", "", CI39)</f>
        <v/>
      </c>
      <c r="CO39" s="202" t="str">
        <f ca="1">IF(AM39="", "", IF(IFERROR(INDEX('Dates List'!$C$11:$C$1010, MATCH(AM39, 'Dates List'!$B$11:$B$1010, 0)), "")="", "", IFERROR(INDEX('Dates List'!$C$11:$C$1010, MATCH(AM39, 'Dates List'!$B$11:$B$1010, 0)), "")))</f>
        <v/>
      </c>
      <c r="CP39" s="203"/>
      <c r="CQ39" s="203"/>
      <c r="CR39" s="203"/>
      <c r="CS39" s="203"/>
      <c r="CT39" s="57" t="str">
        <f t="shared" ref="CT39:CT43" ca="1" si="76">IF(CO39="", "", CO39)</f>
        <v/>
      </c>
    </row>
    <row r="40" spans="1:98" x14ac:dyDescent="0.25">
      <c r="A40" s="20"/>
      <c r="B40" s="66">
        <v>0.2</v>
      </c>
      <c r="C40" s="195" t="str">
        <f ca="1">IF(C38="", "", IFERROR(INDEX('Dates List'!$B$11:$B$1010, MATCH(C38+$B40, 'Dates List'!$AD$11:$AD$1010, 0)), ""))</f>
        <v/>
      </c>
      <c r="D40" s="196"/>
      <c r="E40" s="196"/>
      <c r="F40" s="196"/>
      <c r="G40" s="196"/>
      <c r="H40" s="58" t="str">
        <f ca="1">IF(C38="", "", IFERROR(INDEX('Dates List'!$AA$11:$AA$1010, MATCH(C38+$B40, 'Dates List'!$AD$11:$AD$1010, 0)), ""))</f>
        <v/>
      </c>
      <c r="I40" s="195" t="str">
        <f ca="1">IF(I38="", "", IFERROR(INDEX('Dates List'!$B$11:$B$1010, MATCH(I38+$B40, 'Dates List'!$AD$11:$AD$1010, 0)), ""))</f>
        <v/>
      </c>
      <c r="J40" s="196"/>
      <c r="K40" s="196"/>
      <c r="L40" s="196"/>
      <c r="M40" s="196"/>
      <c r="N40" s="58" t="str">
        <f ca="1">IF(I38="", "", IFERROR(INDEX('Dates List'!$AA$11:$AA$1010, MATCH(I38+$B40, 'Dates List'!$AD$11:$AD$1010, 0)), ""))</f>
        <v/>
      </c>
      <c r="O40" s="195" t="str">
        <f ca="1">IF(O38="", "", IFERROR(INDEX('Dates List'!$B$11:$B$1010, MATCH(O38+$B40, 'Dates List'!$AD$11:$AD$1010, 0)), ""))</f>
        <v/>
      </c>
      <c r="P40" s="196"/>
      <c r="Q40" s="196"/>
      <c r="R40" s="196"/>
      <c r="S40" s="196"/>
      <c r="T40" s="58" t="str">
        <f ca="1">IF(O38="", "", IFERROR(INDEX('Dates List'!$AA$11:$AA$1010, MATCH(O38+$B40, 'Dates List'!$AD$11:$AD$1010, 0)), ""))</f>
        <v/>
      </c>
      <c r="U40" s="195" t="str">
        <f ca="1">IF(U38="", "", IFERROR(INDEX('Dates List'!$B$11:$B$1010, MATCH(U38+$B40, 'Dates List'!$AD$11:$AD$1010, 0)), ""))</f>
        <v/>
      </c>
      <c r="V40" s="196"/>
      <c r="W40" s="196"/>
      <c r="X40" s="196"/>
      <c r="Y40" s="196"/>
      <c r="Z40" s="58" t="str">
        <f ca="1">IF(U38="", "", IFERROR(INDEX('Dates List'!$AA$11:$AA$1010, MATCH(U38+$B40, 'Dates List'!$AD$11:$AD$1010, 0)), ""))</f>
        <v/>
      </c>
      <c r="AA40" s="195" t="str">
        <f ca="1">IF(AA38="", "", IFERROR(INDEX('Dates List'!$B$11:$B$1010, MATCH(AA38+$B40, 'Dates List'!$AD$11:$AD$1010, 0)), ""))</f>
        <v/>
      </c>
      <c r="AB40" s="196"/>
      <c r="AC40" s="196"/>
      <c r="AD40" s="196"/>
      <c r="AE40" s="196"/>
      <c r="AF40" s="58" t="str">
        <f ca="1">IF(AA38="", "", IFERROR(INDEX('Dates List'!$AA$11:$AA$1010, MATCH(AA38+$B40, 'Dates List'!$AD$11:$AD$1010, 0)), ""))</f>
        <v/>
      </c>
      <c r="AG40" s="195" t="str">
        <f ca="1">IF(AG38="", "", IFERROR(INDEX('Dates List'!$B$11:$B$1010, MATCH(AG38+$B40, 'Dates List'!$AD$11:$AD$1010, 0)), ""))</f>
        <v/>
      </c>
      <c r="AH40" s="196"/>
      <c r="AI40" s="196"/>
      <c r="AJ40" s="196"/>
      <c r="AK40" s="196"/>
      <c r="AL40" s="58" t="str">
        <f ca="1">IF(AG38="", "", IFERROR(INDEX('Dates List'!$AA$11:$AA$1010, MATCH(AG38+$B40, 'Dates List'!$AD$11:$AD$1010, 0)), ""))</f>
        <v/>
      </c>
      <c r="AM40" s="195" t="str">
        <f ca="1">IF(AM38="", "", IFERROR(INDEX('Dates List'!$B$11:$B$1010, MATCH(AM38+$B40, 'Dates List'!$AD$11:$AD$1010, 0)), ""))</f>
        <v/>
      </c>
      <c r="AN40" s="196"/>
      <c r="AO40" s="196"/>
      <c r="AP40" s="196"/>
      <c r="AQ40" s="196"/>
      <c r="AR40" s="58" t="str">
        <f ca="1">IF(AM38="", "", IFERROR(INDEX('Dates List'!$AA$11:$AA$1010, MATCH(AM38+$B40, 'Dates List'!$AD$11:$AD$1010, 0)), ""))</f>
        <v/>
      </c>
      <c r="AS40" s="20"/>
      <c r="AT40" s="20"/>
      <c r="BA40" s="63" t="str">
        <f t="shared" ca="1" si="8"/>
        <v/>
      </c>
      <c r="BB40" s="40" t="str">
        <f ca="1">IF($BA40="", "", COUNTIF('Dates List'!$AF$11:$AF$1010, $BA40))</f>
        <v/>
      </c>
      <c r="BE40" s="195" t="str">
        <f ca="1">IF(C40="", "", IF(IFERROR(INDEX('Dates List'!$C$11:$C$1010, MATCH(C40, 'Dates List'!$B$11:$B$1010, 0)), "")="", "", IFERROR(INDEX('Dates List'!$C$11:$C$1010, MATCH(C40, 'Dates List'!$B$11:$B$1010, 0)), "")))</f>
        <v/>
      </c>
      <c r="BF40" s="196"/>
      <c r="BG40" s="196"/>
      <c r="BH40" s="196"/>
      <c r="BI40" s="196"/>
      <c r="BJ40" s="58" t="str">
        <f t="shared" ref="BJ40:BJ43" ca="1" si="77">IF(BE40="", "", BE40)</f>
        <v/>
      </c>
      <c r="BK40" s="195" t="str">
        <f ca="1">IF(I40="", "", IF(IFERROR(INDEX('Dates List'!$C$11:$C$1010, MATCH(I40, 'Dates List'!$B$11:$B$1010, 0)), "")="", "", IFERROR(INDEX('Dates List'!$C$11:$C$1010, MATCH(I40, 'Dates List'!$B$11:$B$1010, 0)), "")))</f>
        <v/>
      </c>
      <c r="BL40" s="196"/>
      <c r="BM40" s="196"/>
      <c r="BN40" s="196"/>
      <c r="BO40" s="196"/>
      <c r="BP40" s="58" t="str">
        <f t="shared" ca="1" si="71"/>
        <v/>
      </c>
      <c r="BQ40" s="195" t="str">
        <f ca="1">IF(O40="", "", IF(IFERROR(INDEX('Dates List'!$C$11:$C$1010, MATCH(O40, 'Dates List'!$B$11:$B$1010, 0)), "")="", "", IFERROR(INDEX('Dates List'!$C$11:$C$1010, MATCH(O40, 'Dates List'!$B$11:$B$1010, 0)), "")))</f>
        <v/>
      </c>
      <c r="BR40" s="196"/>
      <c r="BS40" s="196"/>
      <c r="BT40" s="196"/>
      <c r="BU40" s="196"/>
      <c r="BV40" s="58" t="str">
        <f t="shared" ca="1" si="72"/>
        <v/>
      </c>
      <c r="BW40" s="195" t="str">
        <f ca="1">IF(U40="", "", IF(IFERROR(INDEX('Dates List'!$C$11:$C$1010, MATCH(U40, 'Dates List'!$B$11:$B$1010, 0)), "")="", "", IFERROR(INDEX('Dates List'!$C$11:$C$1010, MATCH(U40, 'Dates List'!$B$11:$B$1010, 0)), "")))</f>
        <v/>
      </c>
      <c r="BX40" s="196"/>
      <c r="BY40" s="196"/>
      <c r="BZ40" s="196"/>
      <c r="CA40" s="196"/>
      <c r="CB40" s="58" t="str">
        <f t="shared" ca="1" si="73"/>
        <v/>
      </c>
      <c r="CC40" s="195" t="str">
        <f ca="1">IF(AA40="", "", IF(IFERROR(INDEX('Dates List'!$C$11:$C$1010, MATCH(AA40, 'Dates List'!$B$11:$B$1010, 0)), "")="", "", IFERROR(INDEX('Dates List'!$C$11:$C$1010, MATCH(AA40, 'Dates List'!$B$11:$B$1010, 0)), "")))</f>
        <v/>
      </c>
      <c r="CD40" s="196"/>
      <c r="CE40" s="196"/>
      <c r="CF40" s="196"/>
      <c r="CG40" s="196"/>
      <c r="CH40" s="58" t="str">
        <f t="shared" ca="1" si="74"/>
        <v/>
      </c>
      <c r="CI40" s="195" t="str">
        <f ca="1">IF(AG40="", "", IF(IFERROR(INDEX('Dates List'!$C$11:$C$1010, MATCH(AG40, 'Dates List'!$B$11:$B$1010, 0)), "")="", "", IFERROR(INDEX('Dates List'!$C$11:$C$1010, MATCH(AG40, 'Dates List'!$B$11:$B$1010, 0)), "")))</f>
        <v/>
      </c>
      <c r="CJ40" s="196"/>
      <c r="CK40" s="196"/>
      <c r="CL40" s="196"/>
      <c r="CM40" s="196"/>
      <c r="CN40" s="58" t="str">
        <f t="shared" ca="1" si="75"/>
        <v/>
      </c>
      <c r="CO40" s="195" t="str">
        <f ca="1">IF(AM40="", "", IF(IFERROR(INDEX('Dates List'!$C$11:$C$1010, MATCH(AM40, 'Dates List'!$B$11:$B$1010, 0)), "")="", "", IFERROR(INDEX('Dates List'!$C$11:$C$1010, MATCH(AM40, 'Dates List'!$B$11:$B$1010, 0)), "")))</f>
        <v/>
      </c>
      <c r="CP40" s="196"/>
      <c r="CQ40" s="196"/>
      <c r="CR40" s="196"/>
      <c r="CS40" s="196"/>
      <c r="CT40" s="58" t="str">
        <f t="shared" ca="1" si="76"/>
        <v/>
      </c>
    </row>
    <row r="41" spans="1:98" x14ac:dyDescent="0.25">
      <c r="A41" s="20"/>
      <c r="B41" s="66">
        <v>0.3</v>
      </c>
      <c r="C41" s="195" t="str">
        <f ca="1">IF(C38="", "", IFERROR(INDEX('Dates List'!$B$11:$B$1010, MATCH(C38+$B41, 'Dates List'!$AD$11:$AD$1010, 0)), ""))</f>
        <v/>
      </c>
      <c r="D41" s="196"/>
      <c r="E41" s="196"/>
      <c r="F41" s="196"/>
      <c r="G41" s="196"/>
      <c r="H41" s="58" t="str">
        <f ca="1">IF(C38="", "", IFERROR(INDEX('Dates List'!$AA$11:$AA$1010, MATCH(C38+$B41, 'Dates List'!$AD$11:$AD$1010, 0)), ""))</f>
        <v/>
      </c>
      <c r="I41" s="195" t="str">
        <f ca="1">IF(I38="", "", IFERROR(INDEX('Dates List'!$B$11:$B$1010, MATCH(I38+$B41, 'Dates List'!$AD$11:$AD$1010, 0)), ""))</f>
        <v/>
      </c>
      <c r="J41" s="196"/>
      <c r="K41" s="196"/>
      <c r="L41" s="196"/>
      <c r="M41" s="196"/>
      <c r="N41" s="58" t="str">
        <f ca="1">IF(I38="", "", IFERROR(INDEX('Dates List'!$AA$11:$AA$1010, MATCH(I38+$B41, 'Dates List'!$AD$11:$AD$1010, 0)), ""))</f>
        <v/>
      </c>
      <c r="O41" s="195" t="str">
        <f ca="1">IF(O38="", "", IFERROR(INDEX('Dates List'!$B$11:$B$1010, MATCH(O38+$B41, 'Dates List'!$AD$11:$AD$1010, 0)), ""))</f>
        <v/>
      </c>
      <c r="P41" s="196"/>
      <c r="Q41" s="196"/>
      <c r="R41" s="196"/>
      <c r="S41" s="196"/>
      <c r="T41" s="58" t="str">
        <f ca="1">IF(O38="", "", IFERROR(INDEX('Dates List'!$AA$11:$AA$1010, MATCH(O38+$B41, 'Dates List'!$AD$11:$AD$1010, 0)), ""))</f>
        <v/>
      </c>
      <c r="U41" s="195" t="str">
        <f ca="1">IF(U38="", "", IFERROR(INDEX('Dates List'!$B$11:$B$1010, MATCH(U38+$B41, 'Dates List'!$AD$11:$AD$1010, 0)), ""))</f>
        <v/>
      </c>
      <c r="V41" s="196"/>
      <c r="W41" s="196"/>
      <c r="X41" s="196"/>
      <c r="Y41" s="196"/>
      <c r="Z41" s="58" t="str">
        <f ca="1">IF(U38="", "", IFERROR(INDEX('Dates List'!$AA$11:$AA$1010, MATCH(U38+$B41, 'Dates List'!$AD$11:$AD$1010, 0)), ""))</f>
        <v/>
      </c>
      <c r="AA41" s="195" t="str">
        <f ca="1">IF(AA38="", "", IFERROR(INDEX('Dates List'!$B$11:$B$1010, MATCH(AA38+$B41, 'Dates List'!$AD$11:$AD$1010, 0)), ""))</f>
        <v/>
      </c>
      <c r="AB41" s="196"/>
      <c r="AC41" s="196"/>
      <c r="AD41" s="196"/>
      <c r="AE41" s="196"/>
      <c r="AF41" s="58" t="str">
        <f ca="1">IF(AA38="", "", IFERROR(INDEX('Dates List'!$AA$11:$AA$1010, MATCH(AA38+$B41, 'Dates List'!$AD$11:$AD$1010, 0)), ""))</f>
        <v/>
      </c>
      <c r="AG41" s="195" t="str">
        <f ca="1">IF(AG38="", "", IFERROR(INDEX('Dates List'!$B$11:$B$1010, MATCH(AG38+$B41, 'Dates List'!$AD$11:$AD$1010, 0)), ""))</f>
        <v/>
      </c>
      <c r="AH41" s="196"/>
      <c r="AI41" s="196"/>
      <c r="AJ41" s="196"/>
      <c r="AK41" s="196"/>
      <c r="AL41" s="58" t="str">
        <f ca="1">IF(AG38="", "", IFERROR(INDEX('Dates List'!$AA$11:$AA$1010, MATCH(AG38+$B41, 'Dates List'!$AD$11:$AD$1010, 0)), ""))</f>
        <v/>
      </c>
      <c r="AM41" s="195" t="str">
        <f ca="1">IF(AM38="", "", IFERROR(INDEX('Dates List'!$B$11:$B$1010, MATCH(AM38+$B41, 'Dates List'!$AD$11:$AD$1010, 0)), ""))</f>
        <v/>
      </c>
      <c r="AN41" s="196"/>
      <c r="AO41" s="196"/>
      <c r="AP41" s="196"/>
      <c r="AQ41" s="196"/>
      <c r="AR41" s="58" t="str">
        <f ca="1">IF(AM38="", "", IFERROR(INDEX('Dates List'!$AA$11:$AA$1010, MATCH(AM38+$B41, 'Dates List'!$AD$11:$AD$1010, 0)), ""))</f>
        <v/>
      </c>
      <c r="AS41" s="20"/>
      <c r="AT41" s="20"/>
      <c r="BA41" s="22"/>
      <c r="BE41" s="195" t="str">
        <f ca="1">IF(C41="", "", IF(IFERROR(INDEX('Dates List'!$C$11:$C$1010, MATCH(C41, 'Dates List'!$B$11:$B$1010, 0)), "")="", "", IFERROR(INDEX('Dates List'!$C$11:$C$1010, MATCH(C41, 'Dates List'!$B$11:$B$1010, 0)), "")))</f>
        <v/>
      </c>
      <c r="BF41" s="196"/>
      <c r="BG41" s="196"/>
      <c r="BH41" s="196"/>
      <c r="BI41" s="196"/>
      <c r="BJ41" s="58" t="str">
        <f t="shared" ca="1" si="77"/>
        <v/>
      </c>
      <c r="BK41" s="195" t="str">
        <f ca="1">IF(I41="", "", IF(IFERROR(INDEX('Dates List'!$C$11:$C$1010, MATCH(I41, 'Dates List'!$B$11:$B$1010, 0)), "")="", "", IFERROR(INDEX('Dates List'!$C$11:$C$1010, MATCH(I41, 'Dates List'!$B$11:$B$1010, 0)), "")))</f>
        <v/>
      </c>
      <c r="BL41" s="196"/>
      <c r="BM41" s="196"/>
      <c r="BN41" s="196"/>
      <c r="BO41" s="196"/>
      <c r="BP41" s="58" t="str">
        <f t="shared" ca="1" si="71"/>
        <v/>
      </c>
      <c r="BQ41" s="195" t="str">
        <f ca="1">IF(O41="", "", IF(IFERROR(INDEX('Dates List'!$C$11:$C$1010, MATCH(O41, 'Dates List'!$B$11:$B$1010, 0)), "")="", "", IFERROR(INDEX('Dates List'!$C$11:$C$1010, MATCH(O41, 'Dates List'!$B$11:$B$1010, 0)), "")))</f>
        <v/>
      </c>
      <c r="BR41" s="196"/>
      <c r="BS41" s="196"/>
      <c r="BT41" s="196"/>
      <c r="BU41" s="196"/>
      <c r="BV41" s="58" t="str">
        <f t="shared" ca="1" si="72"/>
        <v/>
      </c>
      <c r="BW41" s="195" t="str">
        <f ca="1">IF(U41="", "", IF(IFERROR(INDEX('Dates List'!$C$11:$C$1010, MATCH(U41, 'Dates List'!$B$11:$B$1010, 0)), "")="", "", IFERROR(INDEX('Dates List'!$C$11:$C$1010, MATCH(U41, 'Dates List'!$B$11:$B$1010, 0)), "")))</f>
        <v/>
      </c>
      <c r="BX41" s="196"/>
      <c r="BY41" s="196"/>
      <c r="BZ41" s="196"/>
      <c r="CA41" s="196"/>
      <c r="CB41" s="58" t="str">
        <f t="shared" ca="1" si="73"/>
        <v/>
      </c>
      <c r="CC41" s="195" t="str">
        <f ca="1">IF(AA41="", "", IF(IFERROR(INDEX('Dates List'!$C$11:$C$1010, MATCH(AA41, 'Dates List'!$B$11:$B$1010, 0)), "")="", "", IFERROR(INDEX('Dates List'!$C$11:$C$1010, MATCH(AA41, 'Dates List'!$B$11:$B$1010, 0)), "")))</f>
        <v/>
      </c>
      <c r="CD41" s="196"/>
      <c r="CE41" s="196"/>
      <c r="CF41" s="196"/>
      <c r="CG41" s="196"/>
      <c r="CH41" s="58" t="str">
        <f t="shared" ca="1" si="74"/>
        <v/>
      </c>
      <c r="CI41" s="195" t="str">
        <f ca="1">IF(AG41="", "", IF(IFERROR(INDEX('Dates List'!$C$11:$C$1010, MATCH(AG41, 'Dates List'!$B$11:$B$1010, 0)), "")="", "", IFERROR(INDEX('Dates List'!$C$11:$C$1010, MATCH(AG41, 'Dates List'!$B$11:$B$1010, 0)), "")))</f>
        <v/>
      </c>
      <c r="CJ41" s="196"/>
      <c r="CK41" s="196"/>
      <c r="CL41" s="196"/>
      <c r="CM41" s="196"/>
      <c r="CN41" s="58" t="str">
        <f t="shared" ca="1" si="75"/>
        <v/>
      </c>
      <c r="CO41" s="195" t="str">
        <f ca="1">IF(AM41="", "", IF(IFERROR(INDEX('Dates List'!$C$11:$C$1010, MATCH(AM41, 'Dates List'!$B$11:$B$1010, 0)), "")="", "", IFERROR(INDEX('Dates List'!$C$11:$C$1010, MATCH(AM41, 'Dates List'!$B$11:$B$1010, 0)), "")))</f>
        <v/>
      </c>
      <c r="CP41" s="196"/>
      <c r="CQ41" s="196"/>
      <c r="CR41" s="196"/>
      <c r="CS41" s="196"/>
      <c r="CT41" s="58" t="str">
        <f t="shared" ca="1" si="76"/>
        <v/>
      </c>
    </row>
    <row r="42" spans="1:98" x14ac:dyDescent="0.25">
      <c r="A42" s="20"/>
      <c r="B42" s="66">
        <v>0.4</v>
      </c>
      <c r="C42" s="195" t="str">
        <f ca="1">IF(C38="", "", IFERROR(INDEX('Dates List'!$B$11:$B$1010, MATCH(C38+$B42, 'Dates List'!$AD$11:$AD$1010, 0)), ""))</f>
        <v/>
      </c>
      <c r="D42" s="196"/>
      <c r="E42" s="196"/>
      <c r="F42" s="196"/>
      <c r="G42" s="196"/>
      <c r="H42" s="58" t="str">
        <f ca="1">IF(C38="", "", IFERROR(INDEX('Dates List'!$AA$11:$AA$1010, MATCH(C38+$B42, 'Dates List'!$AD$11:$AD$1010, 0)), ""))</f>
        <v/>
      </c>
      <c r="I42" s="195" t="str">
        <f ca="1">IF(I38="", "", IFERROR(INDEX('Dates List'!$B$11:$B$1010, MATCH(I38+$B42, 'Dates List'!$AD$11:$AD$1010, 0)), ""))</f>
        <v/>
      </c>
      <c r="J42" s="196"/>
      <c r="K42" s="196"/>
      <c r="L42" s="196"/>
      <c r="M42" s="196"/>
      <c r="N42" s="58" t="str">
        <f ca="1">IF(I38="", "", IFERROR(INDEX('Dates List'!$AA$11:$AA$1010, MATCH(I38+$B42, 'Dates List'!$AD$11:$AD$1010, 0)), ""))</f>
        <v/>
      </c>
      <c r="O42" s="195" t="str">
        <f ca="1">IF(O38="", "", IFERROR(INDEX('Dates List'!$B$11:$B$1010, MATCH(O38+$B42, 'Dates List'!$AD$11:$AD$1010, 0)), ""))</f>
        <v/>
      </c>
      <c r="P42" s="196"/>
      <c r="Q42" s="196"/>
      <c r="R42" s="196"/>
      <c r="S42" s="196"/>
      <c r="T42" s="58" t="str">
        <f ca="1">IF(O38="", "", IFERROR(INDEX('Dates List'!$AA$11:$AA$1010, MATCH(O38+$B42, 'Dates List'!$AD$11:$AD$1010, 0)), ""))</f>
        <v/>
      </c>
      <c r="U42" s="195" t="str">
        <f ca="1">IF(U38="", "", IFERROR(INDEX('Dates List'!$B$11:$B$1010, MATCH(U38+$B42, 'Dates List'!$AD$11:$AD$1010, 0)), ""))</f>
        <v/>
      </c>
      <c r="V42" s="196"/>
      <c r="W42" s="196"/>
      <c r="X42" s="196"/>
      <c r="Y42" s="196"/>
      <c r="Z42" s="58" t="str">
        <f ca="1">IF(U38="", "", IFERROR(INDEX('Dates List'!$AA$11:$AA$1010, MATCH(U38+$B42, 'Dates List'!$AD$11:$AD$1010, 0)), ""))</f>
        <v/>
      </c>
      <c r="AA42" s="195" t="str">
        <f ca="1">IF(AA38="", "", IFERROR(INDEX('Dates List'!$B$11:$B$1010, MATCH(AA38+$B42, 'Dates List'!$AD$11:$AD$1010, 0)), ""))</f>
        <v/>
      </c>
      <c r="AB42" s="196"/>
      <c r="AC42" s="196"/>
      <c r="AD42" s="196"/>
      <c r="AE42" s="196"/>
      <c r="AF42" s="58" t="str">
        <f ca="1">IF(AA38="", "", IFERROR(INDEX('Dates List'!$AA$11:$AA$1010, MATCH(AA38+$B42, 'Dates List'!$AD$11:$AD$1010, 0)), ""))</f>
        <v/>
      </c>
      <c r="AG42" s="195" t="str">
        <f ca="1">IF(AG38="", "", IFERROR(INDEX('Dates List'!$B$11:$B$1010, MATCH(AG38+$B42, 'Dates List'!$AD$11:$AD$1010, 0)), ""))</f>
        <v/>
      </c>
      <c r="AH42" s="196"/>
      <c r="AI42" s="196"/>
      <c r="AJ42" s="196"/>
      <c r="AK42" s="196"/>
      <c r="AL42" s="58" t="str">
        <f ca="1">IF(AG38="", "", IFERROR(INDEX('Dates List'!$AA$11:$AA$1010, MATCH(AG38+$B42, 'Dates List'!$AD$11:$AD$1010, 0)), ""))</f>
        <v/>
      </c>
      <c r="AM42" s="195" t="str">
        <f ca="1">IF(AM38="", "", IFERROR(INDEX('Dates List'!$B$11:$B$1010, MATCH(AM38+$B42, 'Dates List'!$AD$11:$AD$1010, 0)), ""))</f>
        <v/>
      </c>
      <c r="AN42" s="196"/>
      <c r="AO42" s="196"/>
      <c r="AP42" s="196"/>
      <c r="AQ42" s="196"/>
      <c r="AR42" s="58" t="str">
        <f ca="1">IF(AM38="", "", IFERROR(INDEX('Dates List'!$AA$11:$AA$1010, MATCH(AM38+$B42, 'Dates List'!$AD$11:$AD$1010, 0)), ""))</f>
        <v/>
      </c>
      <c r="AS42" s="20"/>
      <c r="AT42" s="20"/>
      <c r="BA42" s="22"/>
      <c r="BE42" s="195" t="str">
        <f ca="1">IF(C42="", "", IF(IFERROR(INDEX('Dates List'!$C$11:$C$1010, MATCH(C42, 'Dates List'!$B$11:$B$1010, 0)), "")="", "", IFERROR(INDEX('Dates List'!$C$11:$C$1010, MATCH(C42, 'Dates List'!$B$11:$B$1010, 0)), "")))</f>
        <v/>
      </c>
      <c r="BF42" s="196"/>
      <c r="BG42" s="196"/>
      <c r="BH42" s="196"/>
      <c r="BI42" s="196"/>
      <c r="BJ42" s="58" t="str">
        <f t="shared" ca="1" si="77"/>
        <v/>
      </c>
      <c r="BK42" s="195" t="str">
        <f ca="1">IF(I42="", "", IF(IFERROR(INDEX('Dates List'!$C$11:$C$1010, MATCH(I42, 'Dates List'!$B$11:$B$1010, 0)), "")="", "", IFERROR(INDEX('Dates List'!$C$11:$C$1010, MATCH(I42, 'Dates List'!$B$11:$B$1010, 0)), "")))</f>
        <v/>
      </c>
      <c r="BL42" s="196"/>
      <c r="BM42" s="196"/>
      <c r="BN42" s="196"/>
      <c r="BO42" s="196"/>
      <c r="BP42" s="58" t="str">
        <f t="shared" ca="1" si="71"/>
        <v/>
      </c>
      <c r="BQ42" s="195" t="str">
        <f ca="1">IF(O42="", "", IF(IFERROR(INDEX('Dates List'!$C$11:$C$1010, MATCH(O42, 'Dates List'!$B$11:$B$1010, 0)), "")="", "", IFERROR(INDEX('Dates List'!$C$11:$C$1010, MATCH(O42, 'Dates List'!$B$11:$B$1010, 0)), "")))</f>
        <v/>
      </c>
      <c r="BR42" s="196"/>
      <c r="BS42" s="196"/>
      <c r="BT42" s="196"/>
      <c r="BU42" s="196"/>
      <c r="BV42" s="58" t="str">
        <f t="shared" ca="1" si="72"/>
        <v/>
      </c>
      <c r="BW42" s="195" t="str">
        <f ca="1">IF(U42="", "", IF(IFERROR(INDEX('Dates List'!$C$11:$C$1010, MATCH(U42, 'Dates List'!$B$11:$B$1010, 0)), "")="", "", IFERROR(INDEX('Dates List'!$C$11:$C$1010, MATCH(U42, 'Dates List'!$B$11:$B$1010, 0)), "")))</f>
        <v/>
      </c>
      <c r="BX42" s="196"/>
      <c r="BY42" s="196"/>
      <c r="BZ42" s="196"/>
      <c r="CA42" s="196"/>
      <c r="CB42" s="58" t="str">
        <f t="shared" ca="1" si="73"/>
        <v/>
      </c>
      <c r="CC42" s="195" t="str">
        <f ca="1">IF(AA42="", "", IF(IFERROR(INDEX('Dates List'!$C$11:$C$1010, MATCH(AA42, 'Dates List'!$B$11:$B$1010, 0)), "")="", "", IFERROR(INDEX('Dates List'!$C$11:$C$1010, MATCH(AA42, 'Dates List'!$B$11:$B$1010, 0)), "")))</f>
        <v/>
      </c>
      <c r="CD42" s="196"/>
      <c r="CE42" s="196"/>
      <c r="CF42" s="196"/>
      <c r="CG42" s="196"/>
      <c r="CH42" s="58" t="str">
        <f t="shared" ca="1" si="74"/>
        <v/>
      </c>
      <c r="CI42" s="195" t="str">
        <f ca="1">IF(AG42="", "", IF(IFERROR(INDEX('Dates List'!$C$11:$C$1010, MATCH(AG42, 'Dates List'!$B$11:$B$1010, 0)), "")="", "", IFERROR(INDEX('Dates List'!$C$11:$C$1010, MATCH(AG42, 'Dates List'!$B$11:$B$1010, 0)), "")))</f>
        <v/>
      </c>
      <c r="CJ42" s="196"/>
      <c r="CK42" s="196"/>
      <c r="CL42" s="196"/>
      <c r="CM42" s="196"/>
      <c r="CN42" s="58" t="str">
        <f t="shared" ca="1" si="75"/>
        <v/>
      </c>
      <c r="CO42" s="195" t="str">
        <f ca="1">IF(AM42="", "", IF(IFERROR(INDEX('Dates List'!$C$11:$C$1010, MATCH(AM42, 'Dates List'!$B$11:$B$1010, 0)), "")="", "", IFERROR(INDEX('Dates List'!$C$11:$C$1010, MATCH(AM42, 'Dates List'!$B$11:$B$1010, 0)), "")))</f>
        <v/>
      </c>
      <c r="CP42" s="196"/>
      <c r="CQ42" s="196"/>
      <c r="CR42" s="196"/>
      <c r="CS42" s="196"/>
      <c r="CT42" s="58" t="str">
        <f t="shared" ca="1" si="76"/>
        <v/>
      </c>
    </row>
    <row r="43" spans="1:98" x14ac:dyDescent="0.25">
      <c r="A43" s="20"/>
      <c r="B43" s="66">
        <v>0.5</v>
      </c>
      <c r="C43" s="197" t="str">
        <f ca="1">IF(C38="", "", IFERROR(INDEX('Dates List'!$B$11:$B$1010, MATCH(C38+$B43, 'Dates List'!$AD$11:$AD$1010, 0)), ""))</f>
        <v/>
      </c>
      <c r="D43" s="198"/>
      <c r="E43" s="198"/>
      <c r="F43" s="198"/>
      <c r="G43" s="198"/>
      <c r="H43" s="59" t="str">
        <f ca="1">IF(C38="", "", IFERROR(INDEX('Dates List'!$AA$11:$AA$1010, MATCH(C38+$B43, 'Dates List'!$AD$11:$AD$1010, 0)), ""))</f>
        <v/>
      </c>
      <c r="I43" s="197" t="str">
        <f ca="1">IF(I38="", "", IFERROR(INDEX('Dates List'!$B$11:$B$1010, MATCH(I38+$B43, 'Dates List'!$AD$11:$AD$1010, 0)), ""))</f>
        <v/>
      </c>
      <c r="J43" s="198"/>
      <c r="K43" s="198"/>
      <c r="L43" s="198"/>
      <c r="M43" s="198"/>
      <c r="N43" s="59" t="str">
        <f ca="1">IF(I38="", "", IFERROR(INDEX('Dates List'!$AA$11:$AA$1010, MATCH(I38+$B43, 'Dates List'!$AD$11:$AD$1010, 0)), ""))</f>
        <v/>
      </c>
      <c r="O43" s="197" t="str">
        <f ca="1">IF(O38="", "", IFERROR(INDEX('Dates List'!$B$11:$B$1010, MATCH(O38+$B43, 'Dates List'!$AD$11:$AD$1010, 0)), ""))</f>
        <v/>
      </c>
      <c r="P43" s="198"/>
      <c r="Q43" s="198"/>
      <c r="R43" s="198"/>
      <c r="S43" s="198"/>
      <c r="T43" s="59" t="str">
        <f ca="1">IF(O38="", "", IFERROR(INDEX('Dates List'!$AA$11:$AA$1010, MATCH(O38+$B43, 'Dates List'!$AD$11:$AD$1010, 0)), ""))</f>
        <v/>
      </c>
      <c r="U43" s="197" t="str">
        <f ca="1">IF(U38="", "", IFERROR(INDEX('Dates List'!$B$11:$B$1010, MATCH(U38+$B43, 'Dates List'!$AD$11:$AD$1010, 0)), ""))</f>
        <v/>
      </c>
      <c r="V43" s="198"/>
      <c r="W43" s="198"/>
      <c r="X43" s="198"/>
      <c r="Y43" s="198"/>
      <c r="Z43" s="59" t="str">
        <f ca="1">IF(U38="", "", IFERROR(INDEX('Dates List'!$AA$11:$AA$1010, MATCH(U38+$B43, 'Dates List'!$AD$11:$AD$1010, 0)), ""))</f>
        <v/>
      </c>
      <c r="AA43" s="197" t="str">
        <f ca="1">IF(AA38="", "", IFERROR(INDEX('Dates List'!$B$11:$B$1010, MATCH(AA38+$B43, 'Dates List'!$AD$11:$AD$1010, 0)), ""))</f>
        <v/>
      </c>
      <c r="AB43" s="198"/>
      <c r="AC43" s="198"/>
      <c r="AD43" s="198"/>
      <c r="AE43" s="198"/>
      <c r="AF43" s="59" t="str">
        <f ca="1">IF(AA38="", "", IFERROR(INDEX('Dates List'!$AA$11:$AA$1010, MATCH(AA38+$B43, 'Dates List'!$AD$11:$AD$1010, 0)), ""))</f>
        <v/>
      </c>
      <c r="AG43" s="197" t="str">
        <f ca="1">IF(AG38="", "", IFERROR(INDEX('Dates List'!$B$11:$B$1010, MATCH(AG38+$B43, 'Dates List'!$AD$11:$AD$1010, 0)), ""))</f>
        <v/>
      </c>
      <c r="AH43" s="198"/>
      <c r="AI43" s="198"/>
      <c r="AJ43" s="198"/>
      <c r="AK43" s="198"/>
      <c r="AL43" s="59" t="str">
        <f ca="1">IF(AG38="", "", IFERROR(INDEX('Dates List'!$AA$11:$AA$1010, MATCH(AG38+$B43, 'Dates List'!$AD$11:$AD$1010, 0)), ""))</f>
        <v/>
      </c>
      <c r="AM43" s="197" t="str">
        <f ca="1">IF(AM38="", "", IFERROR(INDEX('Dates List'!$B$11:$B$1010, MATCH(AM38+$B43, 'Dates List'!$AD$11:$AD$1010, 0)), ""))</f>
        <v/>
      </c>
      <c r="AN43" s="198"/>
      <c r="AO43" s="198"/>
      <c r="AP43" s="198"/>
      <c r="AQ43" s="198"/>
      <c r="AR43" s="59" t="str">
        <f ca="1">IF(AM38="", "", IFERROR(INDEX('Dates List'!$AA$11:$AA$1010, MATCH(AM38+$B43, 'Dates List'!$AD$11:$AD$1010, 0)), ""))</f>
        <v/>
      </c>
      <c r="AS43" s="20"/>
      <c r="AT43" s="20"/>
      <c r="BA43" s="22"/>
      <c r="BE43" s="197" t="str">
        <f ca="1">IF(C43="", "", IF(IFERROR(INDEX('Dates List'!$C$11:$C$1010, MATCH(C43, 'Dates List'!$B$11:$B$1010, 0)), "")="", "", IFERROR(INDEX('Dates List'!$C$11:$C$1010, MATCH(C43, 'Dates List'!$B$11:$B$1010, 0)), "")))</f>
        <v/>
      </c>
      <c r="BF43" s="198"/>
      <c r="BG43" s="198"/>
      <c r="BH43" s="198"/>
      <c r="BI43" s="198"/>
      <c r="BJ43" s="59" t="str">
        <f t="shared" ca="1" si="77"/>
        <v/>
      </c>
      <c r="BK43" s="197" t="str">
        <f ca="1">IF(I43="", "", IF(IFERROR(INDEX('Dates List'!$C$11:$C$1010, MATCH(I43, 'Dates List'!$B$11:$B$1010, 0)), "")="", "", IFERROR(INDEX('Dates List'!$C$11:$C$1010, MATCH(I43, 'Dates List'!$B$11:$B$1010, 0)), "")))</f>
        <v/>
      </c>
      <c r="BL43" s="198"/>
      <c r="BM43" s="198"/>
      <c r="BN43" s="198"/>
      <c r="BO43" s="198"/>
      <c r="BP43" s="59" t="str">
        <f t="shared" ca="1" si="71"/>
        <v/>
      </c>
      <c r="BQ43" s="197" t="str">
        <f ca="1">IF(O43="", "", IF(IFERROR(INDEX('Dates List'!$C$11:$C$1010, MATCH(O43, 'Dates List'!$B$11:$B$1010, 0)), "")="", "", IFERROR(INDEX('Dates List'!$C$11:$C$1010, MATCH(O43, 'Dates List'!$B$11:$B$1010, 0)), "")))</f>
        <v/>
      </c>
      <c r="BR43" s="198"/>
      <c r="BS43" s="198"/>
      <c r="BT43" s="198"/>
      <c r="BU43" s="198"/>
      <c r="BV43" s="59" t="str">
        <f t="shared" ca="1" si="72"/>
        <v/>
      </c>
      <c r="BW43" s="197" t="str">
        <f ca="1">IF(U43="", "", IF(IFERROR(INDEX('Dates List'!$C$11:$C$1010, MATCH(U43, 'Dates List'!$B$11:$B$1010, 0)), "")="", "", IFERROR(INDEX('Dates List'!$C$11:$C$1010, MATCH(U43, 'Dates List'!$B$11:$B$1010, 0)), "")))</f>
        <v/>
      </c>
      <c r="BX43" s="198"/>
      <c r="BY43" s="198"/>
      <c r="BZ43" s="198"/>
      <c r="CA43" s="198"/>
      <c r="CB43" s="59" t="str">
        <f t="shared" ca="1" si="73"/>
        <v/>
      </c>
      <c r="CC43" s="197" t="str">
        <f ca="1">IF(AA43="", "", IF(IFERROR(INDEX('Dates List'!$C$11:$C$1010, MATCH(AA43, 'Dates List'!$B$11:$B$1010, 0)), "")="", "", IFERROR(INDEX('Dates List'!$C$11:$C$1010, MATCH(AA43, 'Dates List'!$B$11:$B$1010, 0)), "")))</f>
        <v/>
      </c>
      <c r="CD43" s="198"/>
      <c r="CE43" s="198"/>
      <c r="CF43" s="198"/>
      <c r="CG43" s="198"/>
      <c r="CH43" s="59" t="str">
        <f t="shared" ca="1" si="74"/>
        <v/>
      </c>
      <c r="CI43" s="197" t="str">
        <f ca="1">IF(AG43="", "", IF(IFERROR(INDEX('Dates List'!$C$11:$C$1010, MATCH(AG43, 'Dates List'!$B$11:$B$1010, 0)), "")="", "", IFERROR(INDEX('Dates List'!$C$11:$C$1010, MATCH(AG43, 'Dates List'!$B$11:$B$1010, 0)), "")))</f>
        <v/>
      </c>
      <c r="CJ43" s="198"/>
      <c r="CK43" s="198"/>
      <c r="CL43" s="198"/>
      <c r="CM43" s="198"/>
      <c r="CN43" s="59" t="str">
        <f t="shared" ca="1" si="75"/>
        <v/>
      </c>
      <c r="CO43" s="197" t="str">
        <f ca="1">IF(AM43="", "", IF(IFERROR(INDEX('Dates List'!$C$11:$C$1010, MATCH(AM43, 'Dates List'!$B$11:$B$1010, 0)), "")="", "", IFERROR(INDEX('Dates List'!$C$11:$C$1010, MATCH(AM43, 'Dates List'!$B$11:$B$1010, 0)), "")))</f>
        <v/>
      </c>
      <c r="CP43" s="198"/>
      <c r="CQ43" s="198"/>
      <c r="CR43" s="198"/>
      <c r="CS43" s="198"/>
      <c r="CT43" s="59" t="str">
        <f t="shared" ca="1" si="76"/>
        <v/>
      </c>
    </row>
    <row r="44" spans="1:98" x14ac:dyDescent="0.25">
      <c r="A44" s="20"/>
      <c r="B44" s="64"/>
      <c r="C44" s="187" t="s">
        <v>28</v>
      </c>
      <c r="D44" s="204"/>
      <c r="E44" s="204"/>
      <c r="F44" s="204"/>
      <c r="G44" s="204"/>
      <c r="H44" s="204"/>
      <c r="I44" s="204" t="s">
        <v>29</v>
      </c>
      <c r="J44" s="204"/>
      <c r="K44" s="204"/>
      <c r="L44" s="204"/>
      <c r="M44" s="204"/>
      <c r="N44" s="204"/>
      <c r="O44" s="204" t="s">
        <v>30</v>
      </c>
      <c r="P44" s="204"/>
      <c r="Q44" s="204"/>
      <c r="R44" s="204"/>
      <c r="S44" s="204"/>
      <c r="T44" s="204"/>
      <c r="U44" s="204" t="s">
        <v>31</v>
      </c>
      <c r="V44" s="204"/>
      <c r="W44" s="204"/>
      <c r="X44" s="204"/>
      <c r="Y44" s="204"/>
      <c r="Z44" s="204"/>
      <c r="AA44" s="204" t="s">
        <v>32</v>
      </c>
      <c r="AB44" s="204"/>
      <c r="AC44" s="204"/>
      <c r="AD44" s="204"/>
      <c r="AE44" s="204"/>
      <c r="AF44" s="204"/>
      <c r="AG44" s="246" t="s">
        <v>33</v>
      </c>
      <c r="AH44" s="241"/>
      <c r="AI44" s="241"/>
      <c r="AJ44" s="241"/>
      <c r="AK44" s="241"/>
      <c r="AL44" s="241"/>
      <c r="AM44" s="241" t="s">
        <v>34</v>
      </c>
      <c r="AN44" s="241"/>
      <c r="AO44" s="241"/>
      <c r="AP44" s="241"/>
      <c r="AQ44" s="241"/>
      <c r="AR44" s="242"/>
      <c r="AS44" s="20"/>
      <c r="AT44" s="20"/>
      <c r="BE44" s="187" t="s">
        <v>28</v>
      </c>
      <c r="BF44" s="204"/>
      <c r="BG44" s="204"/>
      <c r="BH44" s="204"/>
      <c r="BI44" s="204"/>
      <c r="BJ44" s="204"/>
      <c r="BK44" s="204" t="s">
        <v>29</v>
      </c>
      <c r="BL44" s="204"/>
      <c r="BM44" s="204"/>
      <c r="BN44" s="204"/>
      <c r="BO44" s="204"/>
      <c r="BP44" s="204"/>
      <c r="BQ44" s="204" t="s">
        <v>30</v>
      </c>
      <c r="BR44" s="204"/>
      <c r="BS44" s="204"/>
      <c r="BT44" s="204"/>
      <c r="BU44" s="204"/>
      <c r="BV44" s="204"/>
      <c r="BW44" s="204" t="s">
        <v>31</v>
      </c>
      <c r="BX44" s="204"/>
      <c r="BY44" s="204"/>
      <c r="BZ44" s="204"/>
      <c r="CA44" s="204"/>
      <c r="CB44" s="204"/>
      <c r="CC44" s="204" t="s">
        <v>32</v>
      </c>
      <c r="CD44" s="204"/>
      <c r="CE44" s="204"/>
      <c r="CF44" s="204"/>
      <c r="CG44" s="204"/>
      <c r="CH44" s="204"/>
      <c r="CI44" s="204" t="s">
        <v>33</v>
      </c>
      <c r="CJ44" s="204"/>
      <c r="CK44" s="204"/>
      <c r="CL44" s="204"/>
      <c r="CM44" s="204"/>
      <c r="CN44" s="204"/>
      <c r="CO44" s="204" t="s">
        <v>34</v>
      </c>
      <c r="CP44" s="204"/>
      <c r="CQ44" s="204"/>
      <c r="CR44" s="204"/>
      <c r="CS44" s="204"/>
      <c r="CT44" s="188"/>
    </row>
    <row r="45" spans="1:98" x14ac:dyDescent="0.25">
      <c r="A45" s="20"/>
      <c r="B45" s="64"/>
      <c r="C45" s="199" t="str">
        <f ca="1">IFERROR(IF(TEXT(AM38+1, "mmm yyyy")=TEXT(AM38, "mmm yyyy"), AM38+1, ""), "")</f>
        <v/>
      </c>
      <c r="D45" s="200"/>
      <c r="E45" s="200"/>
      <c r="F45" s="200"/>
      <c r="G45" s="200"/>
      <c r="H45" s="200"/>
      <c r="I45" s="200" t="str">
        <f ca="1">IFERROR(IF(TEXT(C45+1, "mmm yyyy")=TEXT(C45, "mmm yyyy"), C45+1, ""), "")</f>
        <v/>
      </c>
      <c r="J45" s="200"/>
      <c r="K45" s="200"/>
      <c r="L45" s="200"/>
      <c r="M45" s="200"/>
      <c r="N45" s="200"/>
      <c r="O45" s="200" t="str">
        <f t="shared" ref="O45" ca="1" si="78">IFERROR(IF(TEXT(I45+1, "mmm yyyy")=TEXT(I45, "mmm yyyy"), I45+1, ""), "")</f>
        <v/>
      </c>
      <c r="P45" s="200"/>
      <c r="Q45" s="200"/>
      <c r="R45" s="200"/>
      <c r="S45" s="200"/>
      <c r="T45" s="200"/>
      <c r="U45" s="200" t="str">
        <f t="shared" ref="U45" ca="1" si="79">IFERROR(IF(TEXT(O45+1, "mmm yyyy")=TEXT(O45, "mmm yyyy"), O45+1, ""), "")</f>
        <v/>
      </c>
      <c r="V45" s="200"/>
      <c r="W45" s="200"/>
      <c r="X45" s="200"/>
      <c r="Y45" s="200"/>
      <c r="Z45" s="200"/>
      <c r="AA45" s="200" t="str">
        <f t="shared" ref="AA45" ca="1" si="80">IFERROR(IF(TEXT(U45+1, "mmm yyyy")=TEXT(U45, "mmm yyyy"), U45+1, ""), "")</f>
        <v/>
      </c>
      <c r="AB45" s="200"/>
      <c r="AC45" s="200"/>
      <c r="AD45" s="200"/>
      <c r="AE45" s="200"/>
      <c r="AF45" s="200"/>
      <c r="AG45" s="243" t="str">
        <f t="shared" ref="AG45" ca="1" si="81">IFERROR(IF(TEXT(AA45+1, "mmm yyyy")=TEXT(AA45, "mmm yyyy"), AA45+1, ""), "")</f>
        <v/>
      </c>
      <c r="AH45" s="244"/>
      <c r="AI45" s="244"/>
      <c r="AJ45" s="244"/>
      <c r="AK45" s="244"/>
      <c r="AL45" s="244"/>
      <c r="AM45" s="244" t="str">
        <f t="shared" ref="AM45" ca="1" si="82">IFERROR(IF(TEXT(AG45+1, "mmm yyyy")=TEXT(AG45, "mmm yyyy"), AG45+1, ""), "")</f>
        <v/>
      </c>
      <c r="AN45" s="244"/>
      <c r="AO45" s="244"/>
      <c r="AP45" s="244"/>
      <c r="AQ45" s="244"/>
      <c r="AR45" s="245"/>
      <c r="AS45" s="20"/>
      <c r="AT45" s="20"/>
      <c r="BE45" s="199" t="str">
        <f ca="1">IFERROR(IF(TEXT(CO38+1, "mmm yyyy")=TEXT(CO38, "mmm yyyy"), CO38+1, ""), "")</f>
        <v/>
      </c>
      <c r="BF45" s="200"/>
      <c r="BG45" s="200"/>
      <c r="BH45" s="200"/>
      <c r="BI45" s="200"/>
      <c r="BJ45" s="200"/>
      <c r="BK45" s="200" t="str">
        <f ca="1">IFERROR(IF(TEXT(BE45+1, "mmm yyyy")=TEXT(BE45, "mmm yyyy"), BE45+1, ""), "")</f>
        <v/>
      </c>
      <c r="BL45" s="200"/>
      <c r="BM45" s="200"/>
      <c r="BN45" s="200"/>
      <c r="BO45" s="200"/>
      <c r="BP45" s="200"/>
      <c r="BQ45" s="200" t="str">
        <f t="shared" ref="BQ45" ca="1" si="83">IFERROR(IF(TEXT(BK45+1, "mmm yyyy")=TEXT(BK45, "mmm yyyy"), BK45+1, ""), "")</f>
        <v/>
      </c>
      <c r="BR45" s="200"/>
      <c r="BS45" s="200"/>
      <c r="BT45" s="200"/>
      <c r="BU45" s="200"/>
      <c r="BV45" s="200"/>
      <c r="BW45" s="200" t="str">
        <f t="shared" ref="BW45" ca="1" si="84">IFERROR(IF(TEXT(BQ45+1, "mmm yyyy")=TEXT(BQ45, "mmm yyyy"), BQ45+1, ""), "")</f>
        <v/>
      </c>
      <c r="BX45" s="200"/>
      <c r="BY45" s="200"/>
      <c r="BZ45" s="200"/>
      <c r="CA45" s="200"/>
      <c r="CB45" s="200"/>
      <c r="CC45" s="200" t="str">
        <f t="shared" ref="CC45" ca="1" si="85">IFERROR(IF(TEXT(BW45+1, "mmm yyyy")=TEXT(BW45, "mmm yyyy"), BW45+1, ""), "")</f>
        <v/>
      </c>
      <c r="CD45" s="200"/>
      <c r="CE45" s="200"/>
      <c r="CF45" s="200"/>
      <c r="CG45" s="200"/>
      <c r="CH45" s="200"/>
      <c r="CI45" s="200" t="str">
        <f t="shared" ref="CI45" ca="1" si="86">IFERROR(IF(TEXT(CC45+1, "mmm yyyy")=TEXT(CC45, "mmm yyyy"), CC45+1, ""), "")</f>
        <v/>
      </c>
      <c r="CJ45" s="200"/>
      <c r="CK45" s="200"/>
      <c r="CL45" s="200"/>
      <c r="CM45" s="200"/>
      <c r="CN45" s="200"/>
      <c r="CO45" s="200" t="str">
        <f t="shared" ref="CO45" ca="1" si="87">IFERROR(IF(TEXT(CI45+1, "mmm yyyy")=TEXT(CI45, "mmm yyyy"), CI45+1, ""), "")</f>
        <v/>
      </c>
      <c r="CP45" s="200"/>
      <c r="CQ45" s="200"/>
      <c r="CR45" s="200"/>
      <c r="CS45" s="200"/>
      <c r="CT45" s="201"/>
    </row>
    <row r="46" spans="1:98" x14ac:dyDescent="0.25">
      <c r="A46" s="20"/>
      <c r="B46" s="66">
        <v>0.1</v>
      </c>
      <c r="C46" s="202" t="str">
        <f ca="1">IF(C45="", "", IFERROR(INDEX('Dates List'!$B$11:$B$1010, MATCH(C45+$B46, 'Dates List'!$AD$11:$AD$1010, 0)), ""))</f>
        <v/>
      </c>
      <c r="D46" s="203"/>
      <c r="E46" s="203"/>
      <c r="F46" s="203"/>
      <c r="G46" s="203"/>
      <c r="H46" s="57" t="str">
        <f ca="1">IF(C45="", "", IFERROR(INDEX('Dates List'!$AA$11:$AA$1010, MATCH(C45+$B46, 'Dates List'!$AD$11:$AD$1010, 0)), ""))</f>
        <v/>
      </c>
      <c r="I46" s="202" t="str">
        <f ca="1">IF(I45="", "", IFERROR(INDEX('Dates List'!$B$11:$B$1010, MATCH(I45+$B46, 'Dates List'!$AD$11:$AD$1010, 0)), ""))</f>
        <v/>
      </c>
      <c r="J46" s="203"/>
      <c r="K46" s="203"/>
      <c r="L46" s="203"/>
      <c r="M46" s="203"/>
      <c r="N46" s="57" t="str">
        <f ca="1">IF(I45="", "", IFERROR(INDEX('Dates List'!$AA$11:$AA$1010, MATCH(I45+$B46, 'Dates List'!$AD$11:$AD$1010, 0)), ""))</f>
        <v/>
      </c>
      <c r="O46" s="202" t="str">
        <f ca="1">IF(O45="", "", IFERROR(INDEX('Dates List'!$B$11:$B$1010, MATCH(O45+$B46, 'Dates List'!$AD$11:$AD$1010, 0)), ""))</f>
        <v/>
      </c>
      <c r="P46" s="203"/>
      <c r="Q46" s="203"/>
      <c r="R46" s="203"/>
      <c r="S46" s="203"/>
      <c r="T46" s="57" t="str">
        <f ca="1">IF(O45="", "", IFERROR(INDEX('Dates List'!$AA$11:$AA$1010, MATCH(O45+$B46, 'Dates List'!$AD$11:$AD$1010, 0)), ""))</f>
        <v/>
      </c>
      <c r="U46" s="202" t="str">
        <f ca="1">IF(U45="", "", IFERROR(INDEX('Dates List'!$B$11:$B$1010, MATCH(U45+$B46, 'Dates List'!$AD$11:$AD$1010, 0)), ""))</f>
        <v/>
      </c>
      <c r="V46" s="203"/>
      <c r="W46" s="203"/>
      <c r="X46" s="203"/>
      <c r="Y46" s="203"/>
      <c r="Z46" s="57" t="str">
        <f ca="1">IF(U45="", "", IFERROR(INDEX('Dates List'!$AA$11:$AA$1010, MATCH(U45+$B46, 'Dates List'!$AD$11:$AD$1010, 0)), ""))</f>
        <v/>
      </c>
      <c r="AA46" s="202" t="str">
        <f ca="1">IF(AA45="", "", IFERROR(INDEX('Dates List'!$B$11:$B$1010, MATCH(AA45+$B46, 'Dates List'!$AD$11:$AD$1010, 0)), ""))</f>
        <v/>
      </c>
      <c r="AB46" s="203"/>
      <c r="AC46" s="203"/>
      <c r="AD46" s="203"/>
      <c r="AE46" s="203"/>
      <c r="AF46" s="57" t="str">
        <f ca="1">IF(AA45="", "", IFERROR(INDEX('Dates List'!$AA$11:$AA$1010, MATCH(AA45+$B46, 'Dates List'!$AD$11:$AD$1010, 0)), ""))</f>
        <v/>
      </c>
      <c r="AG46" s="202" t="str">
        <f ca="1">IF(AG45="", "", IFERROR(INDEX('Dates List'!$B$11:$B$1010, MATCH(AG45+$B46, 'Dates List'!$AD$11:$AD$1010, 0)), ""))</f>
        <v/>
      </c>
      <c r="AH46" s="203"/>
      <c r="AI46" s="203"/>
      <c r="AJ46" s="203"/>
      <c r="AK46" s="203"/>
      <c r="AL46" s="57" t="str">
        <f ca="1">IF(AG45="", "", IFERROR(INDEX('Dates List'!$AA$11:$AA$1010, MATCH(AG45+$B46, 'Dates List'!$AD$11:$AD$1010, 0)), ""))</f>
        <v/>
      </c>
      <c r="AM46" s="202" t="str">
        <f ca="1">IF(AM45="", "", IFERROR(INDEX('Dates List'!$B$11:$B$1010, MATCH(AM45+$B46, 'Dates List'!$AD$11:$AD$1010, 0)), ""))</f>
        <v/>
      </c>
      <c r="AN46" s="203"/>
      <c r="AO46" s="203"/>
      <c r="AP46" s="203"/>
      <c r="AQ46" s="203"/>
      <c r="AR46" s="57" t="str">
        <f ca="1">IF(AM45="", "", IFERROR(INDEX('Dates List'!$AA$11:$AA$1010, MATCH(AM45+$B46, 'Dates List'!$AD$11:$AD$1010, 0)), ""))</f>
        <v/>
      </c>
      <c r="AS46" s="20"/>
      <c r="AT46" s="20"/>
      <c r="BE46" s="202" t="str">
        <f ca="1">IF(C46="", "", IF(IFERROR(INDEX('Dates List'!$C$11:$C$1010, MATCH(C46, 'Dates List'!$B$11:$B$1010, 0)), "")="", "", IFERROR(INDEX('Dates List'!$C$11:$C$1010, MATCH(C46, 'Dates List'!$B$11:$B$1010, 0)), "")))</f>
        <v/>
      </c>
      <c r="BF46" s="203"/>
      <c r="BG46" s="203"/>
      <c r="BH46" s="203"/>
      <c r="BI46" s="203"/>
      <c r="BJ46" s="57" t="str">
        <f ca="1">IF(BE46="", "", BE46)</f>
        <v/>
      </c>
      <c r="BK46" s="202" t="str">
        <f ca="1">IF(I46="", "", IF(IFERROR(INDEX('Dates List'!$C$11:$C$1010, MATCH(I46, 'Dates List'!$B$11:$B$1010, 0)), "")="", "", IFERROR(INDEX('Dates List'!$C$11:$C$1010, MATCH(I46, 'Dates List'!$B$11:$B$1010, 0)), "")))</f>
        <v/>
      </c>
      <c r="BL46" s="203"/>
      <c r="BM46" s="203"/>
      <c r="BN46" s="203"/>
      <c r="BO46" s="203"/>
      <c r="BP46" s="57" t="str">
        <f t="shared" ref="BP46:BP50" ca="1" si="88">IF(BK46="", "", BK46)</f>
        <v/>
      </c>
      <c r="BQ46" s="202" t="str">
        <f ca="1">IF(O46="", "", IF(IFERROR(INDEX('Dates List'!$C$11:$C$1010, MATCH(O46, 'Dates List'!$B$11:$B$1010, 0)), "")="", "", IFERROR(INDEX('Dates List'!$C$11:$C$1010, MATCH(O46, 'Dates List'!$B$11:$B$1010, 0)), "")))</f>
        <v/>
      </c>
      <c r="BR46" s="203"/>
      <c r="BS46" s="203"/>
      <c r="BT46" s="203"/>
      <c r="BU46" s="203"/>
      <c r="BV46" s="57" t="str">
        <f t="shared" ref="BV46:BV50" ca="1" si="89">IF(BQ46="", "", BQ46)</f>
        <v/>
      </c>
      <c r="BW46" s="202" t="str">
        <f ca="1">IF(U46="", "", IF(IFERROR(INDEX('Dates List'!$C$11:$C$1010, MATCH(U46, 'Dates List'!$B$11:$B$1010, 0)), "")="", "", IFERROR(INDEX('Dates List'!$C$11:$C$1010, MATCH(U46, 'Dates List'!$B$11:$B$1010, 0)), "")))</f>
        <v/>
      </c>
      <c r="BX46" s="203"/>
      <c r="BY46" s="203"/>
      <c r="BZ46" s="203"/>
      <c r="CA46" s="203"/>
      <c r="CB46" s="57" t="str">
        <f t="shared" ref="CB46:CB50" ca="1" si="90">IF(BW46="", "", BW46)</f>
        <v/>
      </c>
      <c r="CC46" s="202" t="str">
        <f ca="1">IF(AA46="", "", IF(IFERROR(INDEX('Dates List'!$C$11:$C$1010, MATCH(AA46, 'Dates List'!$B$11:$B$1010, 0)), "")="", "", IFERROR(INDEX('Dates List'!$C$11:$C$1010, MATCH(AA46, 'Dates List'!$B$11:$B$1010, 0)), "")))</f>
        <v/>
      </c>
      <c r="CD46" s="203"/>
      <c r="CE46" s="203"/>
      <c r="CF46" s="203"/>
      <c r="CG46" s="203"/>
      <c r="CH46" s="57" t="str">
        <f t="shared" ref="CH46:CH50" ca="1" si="91">IF(CC46="", "", CC46)</f>
        <v/>
      </c>
      <c r="CI46" s="202" t="str">
        <f ca="1">IF(AG46="", "", IF(IFERROR(INDEX('Dates List'!$C$11:$C$1010, MATCH(AG46, 'Dates List'!$B$11:$B$1010, 0)), "")="", "", IFERROR(INDEX('Dates List'!$C$11:$C$1010, MATCH(AG46, 'Dates List'!$B$11:$B$1010, 0)), "")))</f>
        <v/>
      </c>
      <c r="CJ46" s="203"/>
      <c r="CK46" s="203"/>
      <c r="CL46" s="203"/>
      <c r="CM46" s="203"/>
      <c r="CN46" s="57" t="str">
        <f t="shared" ref="CN46:CN50" ca="1" si="92">IF(CI46="", "", CI46)</f>
        <v/>
      </c>
      <c r="CO46" s="202" t="str">
        <f ca="1">IF(AM46="", "", IF(IFERROR(INDEX('Dates List'!$C$11:$C$1010, MATCH(AM46, 'Dates List'!$B$11:$B$1010, 0)), "")="", "", IFERROR(INDEX('Dates List'!$C$11:$C$1010, MATCH(AM46, 'Dates List'!$B$11:$B$1010, 0)), "")))</f>
        <v/>
      </c>
      <c r="CP46" s="203"/>
      <c r="CQ46" s="203"/>
      <c r="CR46" s="203"/>
      <c r="CS46" s="203"/>
      <c r="CT46" s="57" t="str">
        <f t="shared" ref="CT46:CT50" ca="1" si="93">IF(CO46="", "", CO46)</f>
        <v/>
      </c>
    </row>
    <row r="47" spans="1:98" x14ac:dyDescent="0.25">
      <c r="A47" s="20"/>
      <c r="B47" s="66">
        <v>0.2</v>
      </c>
      <c r="C47" s="195" t="str">
        <f ca="1">IF(C45="", "", IFERROR(INDEX('Dates List'!$B$11:$B$1010, MATCH(C45+$B47, 'Dates List'!$AD$11:$AD$1010, 0)), ""))</f>
        <v/>
      </c>
      <c r="D47" s="196"/>
      <c r="E47" s="196"/>
      <c r="F47" s="196"/>
      <c r="G47" s="196"/>
      <c r="H47" s="58" t="str">
        <f ca="1">IF(C45="", "", IFERROR(INDEX('Dates List'!$AA$11:$AA$1010, MATCH(C45+$B47, 'Dates List'!$AD$11:$AD$1010, 0)), ""))</f>
        <v/>
      </c>
      <c r="I47" s="195" t="str">
        <f ca="1">IF(I45="", "", IFERROR(INDEX('Dates List'!$B$11:$B$1010, MATCH(I45+$B47, 'Dates List'!$AD$11:$AD$1010, 0)), ""))</f>
        <v/>
      </c>
      <c r="J47" s="196"/>
      <c r="K47" s="196"/>
      <c r="L47" s="196"/>
      <c r="M47" s="196"/>
      <c r="N47" s="58" t="str">
        <f ca="1">IF(I45="", "", IFERROR(INDEX('Dates List'!$AA$11:$AA$1010, MATCH(I45+$B47, 'Dates List'!$AD$11:$AD$1010, 0)), ""))</f>
        <v/>
      </c>
      <c r="O47" s="195" t="str">
        <f ca="1">IF(O45="", "", IFERROR(INDEX('Dates List'!$B$11:$B$1010, MATCH(O45+$B47, 'Dates List'!$AD$11:$AD$1010, 0)), ""))</f>
        <v/>
      </c>
      <c r="P47" s="196"/>
      <c r="Q47" s="196"/>
      <c r="R47" s="196"/>
      <c r="S47" s="196"/>
      <c r="T47" s="58" t="str">
        <f ca="1">IF(O45="", "", IFERROR(INDEX('Dates List'!$AA$11:$AA$1010, MATCH(O45+$B47, 'Dates List'!$AD$11:$AD$1010, 0)), ""))</f>
        <v/>
      </c>
      <c r="U47" s="195" t="str">
        <f ca="1">IF(U45="", "", IFERROR(INDEX('Dates List'!$B$11:$B$1010, MATCH(U45+$B47, 'Dates List'!$AD$11:$AD$1010, 0)), ""))</f>
        <v/>
      </c>
      <c r="V47" s="196"/>
      <c r="W47" s="196"/>
      <c r="X47" s="196"/>
      <c r="Y47" s="196"/>
      <c r="Z47" s="58" t="str">
        <f ca="1">IF(U45="", "", IFERROR(INDEX('Dates List'!$AA$11:$AA$1010, MATCH(U45+$B47, 'Dates List'!$AD$11:$AD$1010, 0)), ""))</f>
        <v/>
      </c>
      <c r="AA47" s="195" t="str">
        <f ca="1">IF(AA45="", "", IFERROR(INDEX('Dates List'!$B$11:$B$1010, MATCH(AA45+$B47, 'Dates List'!$AD$11:$AD$1010, 0)), ""))</f>
        <v/>
      </c>
      <c r="AB47" s="196"/>
      <c r="AC47" s="196"/>
      <c r="AD47" s="196"/>
      <c r="AE47" s="196"/>
      <c r="AF47" s="58" t="str">
        <f ca="1">IF(AA45="", "", IFERROR(INDEX('Dates List'!$AA$11:$AA$1010, MATCH(AA45+$B47, 'Dates List'!$AD$11:$AD$1010, 0)), ""))</f>
        <v/>
      </c>
      <c r="AG47" s="195" t="str">
        <f ca="1">IF(AG45="", "", IFERROR(INDEX('Dates List'!$B$11:$B$1010, MATCH(AG45+$B47, 'Dates List'!$AD$11:$AD$1010, 0)), ""))</f>
        <v/>
      </c>
      <c r="AH47" s="196"/>
      <c r="AI47" s="196"/>
      <c r="AJ47" s="196"/>
      <c r="AK47" s="196"/>
      <c r="AL47" s="58" t="str">
        <f ca="1">IF(AG45="", "", IFERROR(INDEX('Dates List'!$AA$11:$AA$1010, MATCH(AG45+$B47, 'Dates List'!$AD$11:$AD$1010, 0)), ""))</f>
        <v/>
      </c>
      <c r="AM47" s="195" t="str">
        <f ca="1">IF(AM45="", "", IFERROR(INDEX('Dates List'!$B$11:$B$1010, MATCH(AM45+$B47, 'Dates List'!$AD$11:$AD$1010, 0)), ""))</f>
        <v/>
      </c>
      <c r="AN47" s="196"/>
      <c r="AO47" s="196"/>
      <c r="AP47" s="196"/>
      <c r="AQ47" s="196"/>
      <c r="AR47" s="58" t="str">
        <f ca="1">IF(AM45="", "", IFERROR(INDEX('Dates List'!$AA$11:$AA$1010, MATCH(AM45+$B47, 'Dates List'!$AD$11:$AD$1010, 0)), ""))</f>
        <v/>
      </c>
      <c r="AS47" s="20"/>
      <c r="AT47" s="20"/>
      <c r="BE47" s="195" t="str">
        <f ca="1">IF(C47="", "", IF(IFERROR(INDEX('Dates List'!$C$11:$C$1010, MATCH(C47, 'Dates List'!$B$11:$B$1010, 0)), "")="", "", IFERROR(INDEX('Dates List'!$C$11:$C$1010, MATCH(C47, 'Dates List'!$B$11:$B$1010, 0)), "")))</f>
        <v/>
      </c>
      <c r="BF47" s="196"/>
      <c r="BG47" s="196"/>
      <c r="BH47" s="196"/>
      <c r="BI47" s="196"/>
      <c r="BJ47" s="58" t="str">
        <f t="shared" ref="BJ47:BJ50" ca="1" si="94">IF(BE47="", "", BE47)</f>
        <v/>
      </c>
      <c r="BK47" s="195" t="str">
        <f ca="1">IF(I47="", "", IF(IFERROR(INDEX('Dates List'!$C$11:$C$1010, MATCH(I47, 'Dates List'!$B$11:$B$1010, 0)), "")="", "", IFERROR(INDEX('Dates List'!$C$11:$C$1010, MATCH(I47, 'Dates List'!$B$11:$B$1010, 0)), "")))</f>
        <v/>
      </c>
      <c r="BL47" s="196"/>
      <c r="BM47" s="196"/>
      <c r="BN47" s="196"/>
      <c r="BO47" s="196"/>
      <c r="BP47" s="58" t="str">
        <f t="shared" ca="1" si="88"/>
        <v/>
      </c>
      <c r="BQ47" s="195" t="str">
        <f ca="1">IF(O47="", "", IF(IFERROR(INDEX('Dates List'!$C$11:$C$1010, MATCH(O47, 'Dates List'!$B$11:$B$1010, 0)), "")="", "", IFERROR(INDEX('Dates List'!$C$11:$C$1010, MATCH(O47, 'Dates List'!$B$11:$B$1010, 0)), "")))</f>
        <v/>
      </c>
      <c r="BR47" s="196"/>
      <c r="BS47" s="196"/>
      <c r="BT47" s="196"/>
      <c r="BU47" s="196"/>
      <c r="BV47" s="58" t="str">
        <f t="shared" ca="1" si="89"/>
        <v/>
      </c>
      <c r="BW47" s="195" t="str">
        <f ca="1">IF(U47="", "", IF(IFERROR(INDEX('Dates List'!$C$11:$C$1010, MATCH(U47, 'Dates List'!$B$11:$B$1010, 0)), "")="", "", IFERROR(INDEX('Dates List'!$C$11:$C$1010, MATCH(U47, 'Dates List'!$B$11:$B$1010, 0)), "")))</f>
        <v/>
      </c>
      <c r="BX47" s="196"/>
      <c r="BY47" s="196"/>
      <c r="BZ47" s="196"/>
      <c r="CA47" s="196"/>
      <c r="CB47" s="58" t="str">
        <f t="shared" ca="1" si="90"/>
        <v/>
      </c>
      <c r="CC47" s="195" t="str">
        <f ca="1">IF(AA47="", "", IF(IFERROR(INDEX('Dates List'!$C$11:$C$1010, MATCH(AA47, 'Dates List'!$B$11:$B$1010, 0)), "")="", "", IFERROR(INDEX('Dates List'!$C$11:$C$1010, MATCH(AA47, 'Dates List'!$B$11:$B$1010, 0)), "")))</f>
        <v/>
      </c>
      <c r="CD47" s="196"/>
      <c r="CE47" s="196"/>
      <c r="CF47" s="196"/>
      <c r="CG47" s="196"/>
      <c r="CH47" s="58" t="str">
        <f t="shared" ca="1" si="91"/>
        <v/>
      </c>
      <c r="CI47" s="195" t="str">
        <f ca="1">IF(AG47="", "", IF(IFERROR(INDEX('Dates List'!$C$11:$C$1010, MATCH(AG47, 'Dates List'!$B$11:$B$1010, 0)), "")="", "", IFERROR(INDEX('Dates List'!$C$11:$C$1010, MATCH(AG47, 'Dates List'!$B$11:$B$1010, 0)), "")))</f>
        <v/>
      </c>
      <c r="CJ47" s="196"/>
      <c r="CK47" s="196"/>
      <c r="CL47" s="196"/>
      <c r="CM47" s="196"/>
      <c r="CN47" s="58" t="str">
        <f t="shared" ca="1" si="92"/>
        <v/>
      </c>
      <c r="CO47" s="195" t="str">
        <f ca="1">IF(AM47="", "", IF(IFERROR(INDEX('Dates List'!$C$11:$C$1010, MATCH(AM47, 'Dates List'!$B$11:$B$1010, 0)), "")="", "", IFERROR(INDEX('Dates List'!$C$11:$C$1010, MATCH(AM47, 'Dates List'!$B$11:$B$1010, 0)), "")))</f>
        <v/>
      </c>
      <c r="CP47" s="196"/>
      <c r="CQ47" s="196"/>
      <c r="CR47" s="196"/>
      <c r="CS47" s="196"/>
      <c r="CT47" s="58" t="str">
        <f t="shared" ca="1" si="93"/>
        <v/>
      </c>
    </row>
    <row r="48" spans="1:98" x14ac:dyDescent="0.25">
      <c r="A48" s="20"/>
      <c r="B48" s="66">
        <v>0.3</v>
      </c>
      <c r="C48" s="195" t="str">
        <f ca="1">IF(C45="", "", IFERROR(INDEX('Dates List'!$B$11:$B$1010, MATCH(C45+$B48, 'Dates List'!$AD$11:$AD$1010, 0)), ""))</f>
        <v/>
      </c>
      <c r="D48" s="196"/>
      <c r="E48" s="196"/>
      <c r="F48" s="196"/>
      <c r="G48" s="196"/>
      <c r="H48" s="58" t="str">
        <f ca="1">IF(C45="", "", IFERROR(INDEX('Dates List'!$AA$11:$AA$1010, MATCH(C45+$B48, 'Dates List'!$AD$11:$AD$1010, 0)), ""))</f>
        <v/>
      </c>
      <c r="I48" s="195" t="str">
        <f ca="1">IF(I45="", "", IFERROR(INDEX('Dates List'!$B$11:$B$1010, MATCH(I45+$B48, 'Dates List'!$AD$11:$AD$1010, 0)), ""))</f>
        <v/>
      </c>
      <c r="J48" s="196"/>
      <c r="K48" s="196"/>
      <c r="L48" s="196"/>
      <c r="M48" s="196"/>
      <c r="N48" s="58" t="str">
        <f ca="1">IF(I45="", "", IFERROR(INDEX('Dates List'!$AA$11:$AA$1010, MATCH(I45+$B48, 'Dates List'!$AD$11:$AD$1010, 0)), ""))</f>
        <v/>
      </c>
      <c r="O48" s="195" t="str">
        <f ca="1">IF(O45="", "", IFERROR(INDEX('Dates List'!$B$11:$B$1010, MATCH(O45+$B48, 'Dates List'!$AD$11:$AD$1010, 0)), ""))</f>
        <v/>
      </c>
      <c r="P48" s="196"/>
      <c r="Q48" s="196"/>
      <c r="R48" s="196"/>
      <c r="S48" s="196"/>
      <c r="T48" s="58" t="str">
        <f ca="1">IF(O45="", "", IFERROR(INDEX('Dates List'!$AA$11:$AA$1010, MATCH(O45+$B48, 'Dates List'!$AD$11:$AD$1010, 0)), ""))</f>
        <v/>
      </c>
      <c r="U48" s="195" t="str">
        <f ca="1">IF(U45="", "", IFERROR(INDEX('Dates List'!$B$11:$B$1010, MATCH(U45+$B48, 'Dates List'!$AD$11:$AD$1010, 0)), ""))</f>
        <v/>
      </c>
      <c r="V48" s="196"/>
      <c r="W48" s="196"/>
      <c r="X48" s="196"/>
      <c r="Y48" s="196"/>
      <c r="Z48" s="58" t="str">
        <f ca="1">IF(U45="", "", IFERROR(INDEX('Dates List'!$AA$11:$AA$1010, MATCH(U45+$B48, 'Dates List'!$AD$11:$AD$1010, 0)), ""))</f>
        <v/>
      </c>
      <c r="AA48" s="195" t="str">
        <f ca="1">IF(AA45="", "", IFERROR(INDEX('Dates List'!$B$11:$B$1010, MATCH(AA45+$B48, 'Dates List'!$AD$11:$AD$1010, 0)), ""))</f>
        <v/>
      </c>
      <c r="AB48" s="196"/>
      <c r="AC48" s="196"/>
      <c r="AD48" s="196"/>
      <c r="AE48" s="196"/>
      <c r="AF48" s="58" t="str">
        <f ca="1">IF(AA45="", "", IFERROR(INDEX('Dates List'!$AA$11:$AA$1010, MATCH(AA45+$B48, 'Dates List'!$AD$11:$AD$1010, 0)), ""))</f>
        <v/>
      </c>
      <c r="AG48" s="195" t="str">
        <f ca="1">IF(AG45="", "", IFERROR(INDEX('Dates List'!$B$11:$B$1010, MATCH(AG45+$B48, 'Dates List'!$AD$11:$AD$1010, 0)), ""))</f>
        <v/>
      </c>
      <c r="AH48" s="196"/>
      <c r="AI48" s="196"/>
      <c r="AJ48" s="196"/>
      <c r="AK48" s="196"/>
      <c r="AL48" s="58" t="str">
        <f ca="1">IF(AG45="", "", IFERROR(INDEX('Dates List'!$AA$11:$AA$1010, MATCH(AG45+$B48, 'Dates List'!$AD$11:$AD$1010, 0)), ""))</f>
        <v/>
      </c>
      <c r="AM48" s="195" t="str">
        <f ca="1">IF(AM45="", "", IFERROR(INDEX('Dates List'!$B$11:$B$1010, MATCH(AM45+$B48, 'Dates List'!$AD$11:$AD$1010, 0)), ""))</f>
        <v/>
      </c>
      <c r="AN48" s="196"/>
      <c r="AO48" s="196"/>
      <c r="AP48" s="196"/>
      <c r="AQ48" s="196"/>
      <c r="AR48" s="58" t="str">
        <f ca="1">IF(AM45="", "", IFERROR(INDEX('Dates List'!$AA$11:$AA$1010, MATCH(AM45+$B48, 'Dates List'!$AD$11:$AD$1010, 0)), ""))</f>
        <v/>
      </c>
      <c r="AS48" s="20"/>
      <c r="AT48" s="20"/>
      <c r="BE48" s="195" t="str">
        <f ca="1">IF(C48="", "", IF(IFERROR(INDEX('Dates List'!$C$11:$C$1010, MATCH(C48, 'Dates List'!$B$11:$B$1010, 0)), "")="", "", IFERROR(INDEX('Dates List'!$C$11:$C$1010, MATCH(C48, 'Dates List'!$B$11:$B$1010, 0)), "")))</f>
        <v/>
      </c>
      <c r="BF48" s="196"/>
      <c r="BG48" s="196"/>
      <c r="BH48" s="196"/>
      <c r="BI48" s="196"/>
      <c r="BJ48" s="58" t="str">
        <f t="shared" ca="1" si="94"/>
        <v/>
      </c>
      <c r="BK48" s="195" t="str">
        <f ca="1">IF(I48="", "", IF(IFERROR(INDEX('Dates List'!$C$11:$C$1010, MATCH(I48, 'Dates List'!$B$11:$B$1010, 0)), "")="", "", IFERROR(INDEX('Dates List'!$C$11:$C$1010, MATCH(I48, 'Dates List'!$B$11:$B$1010, 0)), "")))</f>
        <v/>
      </c>
      <c r="BL48" s="196"/>
      <c r="BM48" s="196"/>
      <c r="BN48" s="196"/>
      <c r="BO48" s="196"/>
      <c r="BP48" s="58" t="str">
        <f t="shared" ca="1" si="88"/>
        <v/>
      </c>
      <c r="BQ48" s="195" t="str">
        <f ca="1">IF(O48="", "", IF(IFERROR(INDEX('Dates List'!$C$11:$C$1010, MATCH(O48, 'Dates List'!$B$11:$B$1010, 0)), "")="", "", IFERROR(INDEX('Dates List'!$C$11:$C$1010, MATCH(O48, 'Dates List'!$B$11:$B$1010, 0)), "")))</f>
        <v/>
      </c>
      <c r="BR48" s="196"/>
      <c r="BS48" s="196"/>
      <c r="BT48" s="196"/>
      <c r="BU48" s="196"/>
      <c r="BV48" s="58" t="str">
        <f t="shared" ca="1" si="89"/>
        <v/>
      </c>
      <c r="BW48" s="195" t="str">
        <f ca="1">IF(U48="", "", IF(IFERROR(INDEX('Dates List'!$C$11:$C$1010, MATCH(U48, 'Dates List'!$B$11:$B$1010, 0)), "")="", "", IFERROR(INDEX('Dates List'!$C$11:$C$1010, MATCH(U48, 'Dates List'!$B$11:$B$1010, 0)), "")))</f>
        <v/>
      </c>
      <c r="BX48" s="196"/>
      <c r="BY48" s="196"/>
      <c r="BZ48" s="196"/>
      <c r="CA48" s="196"/>
      <c r="CB48" s="58" t="str">
        <f t="shared" ca="1" si="90"/>
        <v/>
      </c>
      <c r="CC48" s="195" t="str">
        <f ca="1">IF(AA48="", "", IF(IFERROR(INDEX('Dates List'!$C$11:$C$1010, MATCH(AA48, 'Dates List'!$B$11:$B$1010, 0)), "")="", "", IFERROR(INDEX('Dates List'!$C$11:$C$1010, MATCH(AA48, 'Dates List'!$B$11:$B$1010, 0)), "")))</f>
        <v/>
      </c>
      <c r="CD48" s="196"/>
      <c r="CE48" s="196"/>
      <c r="CF48" s="196"/>
      <c r="CG48" s="196"/>
      <c r="CH48" s="58" t="str">
        <f t="shared" ca="1" si="91"/>
        <v/>
      </c>
      <c r="CI48" s="195" t="str">
        <f ca="1">IF(AG48="", "", IF(IFERROR(INDEX('Dates List'!$C$11:$C$1010, MATCH(AG48, 'Dates List'!$B$11:$B$1010, 0)), "")="", "", IFERROR(INDEX('Dates List'!$C$11:$C$1010, MATCH(AG48, 'Dates List'!$B$11:$B$1010, 0)), "")))</f>
        <v/>
      </c>
      <c r="CJ48" s="196"/>
      <c r="CK48" s="196"/>
      <c r="CL48" s="196"/>
      <c r="CM48" s="196"/>
      <c r="CN48" s="58" t="str">
        <f t="shared" ca="1" si="92"/>
        <v/>
      </c>
      <c r="CO48" s="195" t="str">
        <f ca="1">IF(AM48="", "", IF(IFERROR(INDEX('Dates List'!$C$11:$C$1010, MATCH(AM48, 'Dates List'!$B$11:$B$1010, 0)), "")="", "", IFERROR(INDEX('Dates List'!$C$11:$C$1010, MATCH(AM48, 'Dates List'!$B$11:$B$1010, 0)), "")))</f>
        <v/>
      </c>
      <c r="CP48" s="196"/>
      <c r="CQ48" s="196"/>
      <c r="CR48" s="196"/>
      <c r="CS48" s="196"/>
      <c r="CT48" s="58" t="str">
        <f t="shared" ca="1" si="93"/>
        <v/>
      </c>
    </row>
    <row r="49" spans="1:98" x14ac:dyDescent="0.25">
      <c r="A49" s="20"/>
      <c r="B49" s="66">
        <v>0.4</v>
      </c>
      <c r="C49" s="195" t="str">
        <f ca="1">IF(C45="", "", IFERROR(INDEX('Dates List'!$B$11:$B$1010, MATCH(C45+$B49, 'Dates List'!$AD$11:$AD$1010, 0)), ""))</f>
        <v/>
      </c>
      <c r="D49" s="196"/>
      <c r="E49" s="196"/>
      <c r="F49" s="196"/>
      <c r="G49" s="196"/>
      <c r="H49" s="58" t="str">
        <f ca="1">IF(C45="", "", IFERROR(INDEX('Dates List'!$AA$11:$AA$1010, MATCH(C45+$B49, 'Dates List'!$AD$11:$AD$1010, 0)), ""))</f>
        <v/>
      </c>
      <c r="I49" s="195" t="str">
        <f ca="1">IF(I45="", "", IFERROR(INDEX('Dates List'!$B$11:$B$1010, MATCH(I45+$B49, 'Dates List'!$AD$11:$AD$1010, 0)), ""))</f>
        <v/>
      </c>
      <c r="J49" s="196"/>
      <c r="K49" s="196"/>
      <c r="L49" s="196"/>
      <c r="M49" s="196"/>
      <c r="N49" s="58" t="str">
        <f ca="1">IF(I45="", "", IFERROR(INDEX('Dates List'!$AA$11:$AA$1010, MATCH(I45+$B49, 'Dates List'!$AD$11:$AD$1010, 0)), ""))</f>
        <v/>
      </c>
      <c r="O49" s="195" t="str">
        <f ca="1">IF(O45="", "", IFERROR(INDEX('Dates List'!$B$11:$B$1010, MATCH(O45+$B49, 'Dates List'!$AD$11:$AD$1010, 0)), ""))</f>
        <v/>
      </c>
      <c r="P49" s="196"/>
      <c r="Q49" s="196"/>
      <c r="R49" s="196"/>
      <c r="S49" s="196"/>
      <c r="T49" s="58" t="str">
        <f ca="1">IF(O45="", "", IFERROR(INDEX('Dates List'!$AA$11:$AA$1010, MATCH(O45+$B49, 'Dates List'!$AD$11:$AD$1010, 0)), ""))</f>
        <v/>
      </c>
      <c r="U49" s="195" t="str">
        <f ca="1">IF(U45="", "", IFERROR(INDEX('Dates List'!$B$11:$B$1010, MATCH(U45+$B49, 'Dates List'!$AD$11:$AD$1010, 0)), ""))</f>
        <v/>
      </c>
      <c r="V49" s="196"/>
      <c r="W49" s="196"/>
      <c r="X49" s="196"/>
      <c r="Y49" s="196"/>
      <c r="Z49" s="58" t="str">
        <f ca="1">IF(U45="", "", IFERROR(INDEX('Dates List'!$AA$11:$AA$1010, MATCH(U45+$B49, 'Dates List'!$AD$11:$AD$1010, 0)), ""))</f>
        <v/>
      </c>
      <c r="AA49" s="195" t="str">
        <f ca="1">IF(AA45="", "", IFERROR(INDEX('Dates List'!$B$11:$B$1010, MATCH(AA45+$B49, 'Dates List'!$AD$11:$AD$1010, 0)), ""))</f>
        <v/>
      </c>
      <c r="AB49" s="196"/>
      <c r="AC49" s="196"/>
      <c r="AD49" s="196"/>
      <c r="AE49" s="196"/>
      <c r="AF49" s="58" t="str">
        <f ca="1">IF(AA45="", "", IFERROR(INDEX('Dates List'!$AA$11:$AA$1010, MATCH(AA45+$B49, 'Dates List'!$AD$11:$AD$1010, 0)), ""))</f>
        <v/>
      </c>
      <c r="AG49" s="195" t="str">
        <f ca="1">IF(AG45="", "", IFERROR(INDEX('Dates List'!$B$11:$B$1010, MATCH(AG45+$B49, 'Dates List'!$AD$11:$AD$1010, 0)), ""))</f>
        <v/>
      </c>
      <c r="AH49" s="196"/>
      <c r="AI49" s="196"/>
      <c r="AJ49" s="196"/>
      <c r="AK49" s="196"/>
      <c r="AL49" s="58" t="str">
        <f ca="1">IF(AG45="", "", IFERROR(INDEX('Dates List'!$AA$11:$AA$1010, MATCH(AG45+$B49, 'Dates List'!$AD$11:$AD$1010, 0)), ""))</f>
        <v/>
      </c>
      <c r="AM49" s="195" t="str">
        <f ca="1">IF(AM45="", "", IFERROR(INDEX('Dates List'!$B$11:$B$1010, MATCH(AM45+$B49, 'Dates List'!$AD$11:$AD$1010, 0)), ""))</f>
        <v/>
      </c>
      <c r="AN49" s="196"/>
      <c r="AO49" s="196"/>
      <c r="AP49" s="196"/>
      <c r="AQ49" s="196"/>
      <c r="AR49" s="58" t="str">
        <f ca="1">IF(AM45="", "", IFERROR(INDEX('Dates List'!$AA$11:$AA$1010, MATCH(AM45+$B49, 'Dates List'!$AD$11:$AD$1010, 0)), ""))</f>
        <v/>
      </c>
      <c r="AS49" s="20"/>
      <c r="AT49" s="20"/>
      <c r="BE49" s="195" t="str">
        <f ca="1">IF(C49="", "", IF(IFERROR(INDEX('Dates List'!$C$11:$C$1010, MATCH(C49, 'Dates List'!$B$11:$B$1010, 0)), "")="", "", IFERROR(INDEX('Dates List'!$C$11:$C$1010, MATCH(C49, 'Dates List'!$B$11:$B$1010, 0)), "")))</f>
        <v/>
      </c>
      <c r="BF49" s="196"/>
      <c r="BG49" s="196"/>
      <c r="BH49" s="196"/>
      <c r="BI49" s="196"/>
      <c r="BJ49" s="58" t="str">
        <f t="shared" ca="1" si="94"/>
        <v/>
      </c>
      <c r="BK49" s="195" t="str">
        <f ca="1">IF(I49="", "", IF(IFERROR(INDEX('Dates List'!$C$11:$C$1010, MATCH(I49, 'Dates List'!$B$11:$B$1010, 0)), "")="", "", IFERROR(INDEX('Dates List'!$C$11:$C$1010, MATCH(I49, 'Dates List'!$B$11:$B$1010, 0)), "")))</f>
        <v/>
      </c>
      <c r="BL49" s="196"/>
      <c r="BM49" s="196"/>
      <c r="BN49" s="196"/>
      <c r="BO49" s="196"/>
      <c r="BP49" s="58" t="str">
        <f t="shared" ca="1" si="88"/>
        <v/>
      </c>
      <c r="BQ49" s="195" t="str">
        <f ca="1">IF(O49="", "", IF(IFERROR(INDEX('Dates List'!$C$11:$C$1010, MATCH(O49, 'Dates List'!$B$11:$B$1010, 0)), "")="", "", IFERROR(INDEX('Dates List'!$C$11:$C$1010, MATCH(O49, 'Dates List'!$B$11:$B$1010, 0)), "")))</f>
        <v/>
      </c>
      <c r="BR49" s="196"/>
      <c r="BS49" s="196"/>
      <c r="BT49" s="196"/>
      <c r="BU49" s="196"/>
      <c r="BV49" s="58" t="str">
        <f t="shared" ca="1" si="89"/>
        <v/>
      </c>
      <c r="BW49" s="195" t="str">
        <f ca="1">IF(U49="", "", IF(IFERROR(INDEX('Dates List'!$C$11:$C$1010, MATCH(U49, 'Dates List'!$B$11:$B$1010, 0)), "")="", "", IFERROR(INDEX('Dates List'!$C$11:$C$1010, MATCH(U49, 'Dates List'!$B$11:$B$1010, 0)), "")))</f>
        <v/>
      </c>
      <c r="BX49" s="196"/>
      <c r="BY49" s="196"/>
      <c r="BZ49" s="196"/>
      <c r="CA49" s="196"/>
      <c r="CB49" s="58" t="str">
        <f t="shared" ca="1" si="90"/>
        <v/>
      </c>
      <c r="CC49" s="195" t="str">
        <f ca="1">IF(AA49="", "", IF(IFERROR(INDEX('Dates List'!$C$11:$C$1010, MATCH(AA49, 'Dates List'!$B$11:$B$1010, 0)), "")="", "", IFERROR(INDEX('Dates List'!$C$11:$C$1010, MATCH(AA49, 'Dates List'!$B$11:$B$1010, 0)), "")))</f>
        <v/>
      </c>
      <c r="CD49" s="196"/>
      <c r="CE49" s="196"/>
      <c r="CF49" s="196"/>
      <c r="CG49" s="196"/>
      <c r="CH49" s="58" t="str">
        <f t="shared" ca="1" si="91"/>
        <v/>
      </c>
      <c r="CI49" s="195" t="str">
        <f ca="1">IF(AG49="", "", IF(IFERROR(INDEX('Dates List'!$C$11:$C$1010, MATCH(AG49, 'Dates List'!$B$11:$B$1010, 0)), "")="", "", IFERROR(INDEX('Dates List'!$C$11:$C$1010, MATCH(AG49, 'Dates List'!$B$11:$B$1010, 0)), "")))</f>
        <v/>
      </c>
      <c r="CJ49" s="196"/>
      <c r="CK49" s="196"/>
      <c r="CL49" s="196"/>
      <c r="CM49" s="196"/>
      <c r="CN49" s="58" t="str">
        <f t="shared" ca="1" si="92"/>
        <v/>
      </c>
      <c r="CO49" s="195" t="str">
        <f ca="1">IF(AM49="", "", IF(IFERROR(INDEX('Dates List'!$C$11:$C$1010, MATCH(AM49, 'Dates List'!$B$11:$B$1010, 0)), "")="", "", IFERROR(INDEX('Dates List'!$C$11:$C$1010, MATCH(AM49, 'Dates List'!$B$11:$B$1010, 0)), "")))</f>
        <v/>
      </c>
      <c r="CP49" s="196"/>
      <c r="CQ49" s="196"/>
      <c r="CR49" s="196"/>
      <c r="CS49" s="196"/>
      <c r="CT49" s="58" t="str">
        <f t="shared" ca="1" si="93"/>
        <v/>
      </c>
    </row>
    <row r="50" spans="1:98" x14ac:dyDescent="0.25">
      <c r="A50" s="20"/>
      <c r="B50" s="66">
        <v>0.5</v>
      </c>
      <c r="C50" s="197" t="str">
        <f ca="1">IF(C45="", "", IFERROR(INDEX('Dates List'!$B$11:$B$1010, MATCH(C45+$B50, 'Dates List'!$AD$11:$AD$1010, 0)), ""))</f>
        <v/>
      </c>
      <c r="D50" s="198"/>
      <c r="E50" s="198"/>
      <c r="F50" s="198"/>
      <c r="G50" s="198"/>
      <c r="H50" s="59" t="str">
        <f ca="1">IF(C45="", "", IFERROR(INDEX('Dates List'!$AA$11:$AA$1010, MATCH(C45+$B50, 'Dates List'!$AD$11:$AD$1010, 0)), ""))</f>
        <v/>
      </c>
      <c r="I50" s="197" t="str">
        <f ca="1">IF(I45="", "", IFERROR(INDEX('Dates List'!$B$11:$B$1010, MATCH(I45+$B50, 'Dates List'!$AD$11:$AD$1010, 0)), ""))</f>
        <v/>
      </c>
      <c r="J50" s="198"/>
      <c r="K50" s="198"/>
      <c r="L50" s="198"/>
      <c r="M50" s="198"/>
      <c r="N50" s="59" t="str">
        <f ca="1">IF(I45="", "", IFERROR(INDEX('Dates List'!$AA$11:$AA$1010, MATCH(I45+$B50, 'Dates List'!$AD$11:$AD$1010, 0)), ""))</f>
        <v/>
      </c>
      <c r="O50" s="197" t="str">
        <f ca="1">IF(O45="", "", IFERROR(INDEX('Dates List'!$B$11:$B$1010, MATCH(O45+$B50, 'Dates List'!$AD$11:$AD$1010, 0)), ""))</f>
        <v/>
      </c>
      <c r="P50" s="198"/>
      <c r="Q50" s="198"/>
      <c r="R50" s="198"/>
      <c r="S50" s="198"/>
      <c r="T50" s="59" t="str">
        <f ca="1">IF(O45="", "", IFERROR(INDEX('Dates List'!$AA$11:$AA$1010, MATCH(O45+$B50, 'Dates List'!$AD$11:$AD$1010, 0)), ""))</f>
        <v/>
      </c>
      <c r="U50" s="197" t="str">
        <f ca="1">IF(U45="", "", IFERROR(INDEX('Dates List'!$B$11:$B$1010, MATCH(U45+$B50, 'Dates List'!$AD$11:$AD$1010, 0)), ""))</f>
        <v/>
      </c>
      <c r="V50" s="198"/>
      <c r="W50" s="198"/>
      <c r="X50" s="198"/>
      <c r="Y50" s="198"/>
      <c r="Z50" s="59" t="str">
        <f ca="1">IF(U45="", "", IFERROR(INDEX('Dates List'!$AA$11:$AA$1010, MATCH(U45+$B50, 'Dates List'!$AD$11:$AD$1010, 0)), ""))</f>
        <v/>
      </c>
      <c r="AA50" s="197" t="str">
        <f ca="1">IF(AA45="", "", IFERROR(INDEX('Dates List'!$B$11:$B$1010, MATCH(AA45+$B50, 'Dates List'!$AD$11:$AD$1010, 0)), ""))</f>
        <v/>
      </c>
      <c r="AB50" s="198"/>
      <c r="AC50" s="198"/>
      <c r="AD50" s="198"/>
      <c r="AE50" s="198"/>
      <c r="AF50" s="59" t="str">
        <f ca="1">IF(AA45="", "", IFERROR(INDEX('Dates List'!$AA$11:$AA$1010, MATCH(AA45+$B50, 'Dates List'!$AD$11:$AD$1010, 0)), ""))</f>
        <v/>
      </c>
      <c r="AG50" s="197" t="str">
        <f ca="1">IF(AG45="", "", IFERROR(INDEX('Dates List'!$B$11:$B$1010, MATCH(AG45+$B50, 'Dates List'!$AD$11:$AD$1010, 0)), ""))</f>
        <v/>
      </c>
      <c r="AH50" s="198"/>
      <c r="AI50" s="198"/>
      <c r="AJ50" s="198"/>
      <c r="AK50" s="198"/>
      <c r="AL50" s="59" t="str">
        <f ca="1">IF(AG45="", "", IFERROR(INDEX('Dates List'!$AA$11:$AA$1010, MATCH(AG45+$B50, 'Dates List'!$AD$11:$AD$1010, 0)), ""))</f>
        <v/>
      </c>
      <c r="AM50" s="197" t="str">
        <f ca="1">IF(AM45="", "", IFERROR(INDEX('Dates List'!$B$11:$B$1010, MATCH(AM45+$B50, 'Dates List'!$AD$11:$AD$1010, 0)), ""))</f>
        <v/>
      </c>
      <c r="AN50" s="198"/>
      <c r="AO50" s="198"/>
      <c r="AP50" s="198"/>
      <c r="AQ50" s="198"/>
      <c r="AR50" s="59" t="str">
        <f ca="1">IF(AM45="", "", IFERROR(INDEX('Dates List'!$AA$11:$AA$1010, MATCH(AM45+$B50, 'Dates List'!$AD$11:$AD$1010, 0)), ""))</f>
        <v/>
      </c>
      <c r="AS50" s="20"/>
      <c r="AT50" s="20"/>
      <c r="BE50" s="197" t="str">
        <f ca="1">IF(C50="", "", IF(IFERROR(INDEX('Dates List'!$C$11:$C$1010, MATCH(C50, 'Dates List'!$B$11:$B$1010, 0)), "")="", "", IFERROR(INDEX('Dates List'!$C$11:$C$1010, MATCH(C50, 'Dates List'!$B$11:$B$1010, 0)), "")))</f>
        <v/>
      </c>
      <c r="BF50" s="198"/>
      <c r="BG50" s="198"/>
      <c r="BH50" s="198"/>
      <c r="BI50" s="198"/>
      <c r="BJ50" s="59" t="str">
        <f t="shared" ca="1" si="94"/>
        <v/>
      </c>
      <c r="BK50" s="197" t="str">
        <f ca="1">IF(I50="", "", IF(IFERROR(INDEX('Dates List'!$C$11:$C$1010, MATCH(I50, 'Dates List'!$B$11:$B$1010, 0)), "")="", "", IFERROR(INDEX('Dates List'!$C$11:$C$1010, MATCH(I50, 'Dates List'!$B$11:$B$1010, 0)), "")))</f>
        <v/>
      </c>
      <c r="BL50" s="198"/>
      <c r="BM50" s="198"/>
      <c r="BN50" s="198"/>
      <c r="BO50" s="198"/>
      <c r="BP50" s="59" t="str">
        <f t="shared" ca="1" si="88"/>
        <v/>
      </c>
      <c r="BQ50" s="197" t="str">
        <f ca="1">IF(O50="", "", IF(IFERROR(INDEX('Dates List'!$C$11:$C$1010, MATCH(O50, 'Dates List'!$B$11:$B$1010, 0)), "")="", "", IFERROR(INDEX('Dates List'!$C$11:$C$1010, MATCH(O50, 'Dates List'!$B$11:$B$1010, 0)), "")))</f>
        <v/>
      </c>
      <c r="BR50" s="198"/>
      <c r="BS50" s="198"/>
      <c r="BT50" s="198"/>
      <c r="BU50" s="198"/>
      <c r="BV50" s="59" t="str">
        <f t="shared" ca="1" si="89"/>
        <v/>
      </c>
      <c r="BW50" s="197" t="str">
        <f ca="1">IF(U50="", "", IF(IFERROR(INDEX('Dates List'!$C$11:$C$1010, MATCH(U50, 'Dates List'!$B$11:$B$1010, 0)), "")="", "", IFERROR(INDEX('Dates List'!$C$11:$C$1010, MATCH(U50, 'Dates List'!$B$11:$B$1010, 0)), "")))</f>
        <v/>
      </c>
      <c r="BX50" s="198"/>
      <c r="BY50" s="198"/>
      <c r="BZ50" s="198"/>
      <c r="CA50" s="198"/>
      <c r="CB50" s="59" t="str">
        <f t="shared" ca="1" si="90"/>
        <v/>
      </c>
      <c r="CC50" s="197" t="str">
        <f ca="1">IF(AA50="", "", IF(IFERROR(INDEX('Dates List'!$C$11:$C$1010, MATCH(AA50, 'Dates List'!$B$11:$B$1010, 0)), "")="", "", IFERROR(INDEX('Dates List'!$C$11:$C$1010, MATCH(AA50, 'Dates List'!$B$11:$B$1010, 0)), "")))</f>
        <v/>
      </c>
      <c r="CD50" s="198"/>
      <c r="CE50" s="198"/>
      <c r="CF50" s="198"/>
      <c r="CG50" s="198"/>
      <c r="CH50" s="59" t="str">
        <f t="shared" ca="1" si="91"/>
        <v/>
      </c>
      <c r="CI50" s="197" t="str">
        <f ca="1">IF(AG50="", "", IF(IFERROR(INDEX('Dates List'!$C$11:$C$1010, MATCH(AG50, 'Dates List'!$B$11:$B$1010, 0)), "")="", "", IFERROR(INDEX('Dates List'!$C$11:$C$1010, MATCH(AG50, 'Dates List'!$B$11:$B$1010, 0)), "")))</f>
        <v/>
      </c>
      <c r="CJ50" s="198"/>
      <c r="CK50" s="198"/>
      <c r="CL50" s="198"/>
      <c r="CM50" s="198"/>
      <c r="CN50" s="59" t="str">
        <f t="shared" ca="1" si="92"/>
        <v/>
      </c>
      <c r="CO50" s="197" t="str">
        <f ca="1">IF(AM50="", "", IF(IFERROR(INDEX('Dates List'!$C$11:$C$1010, MATCH(AM50, 'Dates List'!$B$11:$B$1010, 0)), "")="", "", IFERROR(INDEX('Dates List'!$C$11:$C$1010, MATCH(AM50, 'Dates List'!$B$11:$B$1010, 0)), "")))</f>
        <v/>
      </c>
      <c r="CP50" s="198"/>
      <c r="CQ50" s="198"/>
      <c r="CR50" s="198"/>
      <c r="CS50" s="198"/>
      <c r="CT50" s="59" t="str">
        <f t="shared" ca="1" si="93"/>
        <v/>
      </c>
    </row>
    <row r="51" spans="1:98"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row>
  </sheetData>
  <sheetProtection algorithmName="SHA-512" hashValue="jXJO0TamJvjXmAI7+atl5v8z7pIOHh4Kh+bN3eEN5O4AoOcvW+g9M0plNbxNT/JJwCYxMSNWB+r5MJgLOiOHrg==" saltValue="KNrNRDdTHW1J/MbDmz3vVg==" spinCount="100000" sheet="1" objects="1" scenarios="1"/>
  <mergeCells count="607">
    <mergeCell ref="AA15:AE15"/>
    <mergeCell ref="AG15:AK15"/>
    <mergeCell ref="AM15:AQ15"/>
    <mergeCell ref="C13:G13"/>
    <mergeCell ref="C14:G14"/>
    <mergeCell ref="C15:G15"/>
    <mergeCell ref="I11:M11"/>
    <mergeCell ref="O11:S11"/>
    <mergeCell ref="U11:Y11"/>
    <mergeCell ref="I13:M13"/>
    <mergeCell ref="O13:S13"/>
    <mergeCell ref="U13:Y13"/>
    <mergeCell ref="I15:M15"/>
    <mergeCell ref="C11:G11"/>
    <mergeCell ref="C12:G12"/>
    <mergeCell ref="O15:S15"/>
    <mergeCell ref="U15:Y15"/>
    <mergeCell ref="U10:Z10"/>
    <mergeCell ref="AA10:AF10"/>
    <mergeCell ref="AA13:AE13"/>
    <mergeCell ref="AG13:AK13"/>
    <mergeCell ref="AM13:AQ13"/>
    <mergeCell ref="I14:M14"/>
    <mergeCell ref="O14:S14"/>
    <mergeCell ref="U14:Y14"/>
    <mergeCell ref="AA14:AE14"/>
    <mergeCell ref="AG14:AK14"/>
    <mergeCell ref="AM14:AQ14"/>
    <mergeCell ref="AA11:AE11"/>
    <mergeCell ref="AG11:AK11"/>
    <mergeCell ref="AM11:AQ11"/>
    <mergeCell ref="I12:M12"/>
    <mergeCell ref="O12:S12"/>
    <mergeCell ref="AG10:AL10"/>
    <mergeCell ref="AM10:AR10"/>
    <mergeCell ref="U12:Y12"/>
    <mergeCell ref="AA12:AE12"/>
    <mergeCell ref="AG12:AK12"/>
    <mergeCell ref="AM12:AQ12"/>
    <mergeCell ref="C9:H9"/>
    <mergeCell ref="I9:N9"/>
    <mergeCell ref="O9:T9"/>
    <mergeCell ref="U9:Z9"/>
    <mergeCell ref="AA9:AF9"/>
    <mergeCell ref="AG9:AL9"/>
    <mergeCell ref="AM9:AR9"/>
    <mergeCell ref="AM16:AR16"/>
    <mergeCell ref="C17:H17"/>
    <mergeCell ref="I17:N17"/>
    <mergeCell ref="O17:T17"/>
    <mergeCell ref="U17:Z17"/>
    <mergeCell ref="AA17:AF17"/>
    <mergeCell ref="AG17:AL17"/>
    <mergeCell ref="AM17:AR17"/>
    <mergeCell ref="C16:H16"/>
    <mergeCell ref="I16:N16"/>
    <mergeCell ref="O16:T16"/>
    <mergeCell ref="U16:Z16"/>
    <mergeCell ref="AA16:AF16"/>
    <mergeCell ref="AG16:AL16"/>
    <mergeCell ref="C10:H10"/>
    <mergeCell ref="I10:N10"/>
    <mergeCell ref="O10:T10"/>
    <mergeCell ref="AM18:AQ18"/>
    <mergeCell ref="C19:G19"/>
    <mergeCell ref="I19:M19"/>
    <mergeCell ref="O19:S19"/>
    <mergeCell ref="U19:Y19"/>
    <mergeCell ref="AA19:AE19"/>
    <mergeCell ref="AG19:AK19"/>
    <mergeCell ref="AM19:AQ19"/>
    <mergeCell ref="C18:G18"/>
    <mergeCell ref="I18:M18"/>
    <mergeCell ref="O18:S18"/>
    <mergeCell ref="U18:Y18"/>
    <mergeCell ref="AA18:AE18"/>
    <mergeCell ref="AG18:AK18"/>
    <mergeCell ref="AM20:AQ20"/>
    <mergeCell ref="C21:G21"/>
    <mergeCell ref="I21:M21"/>
    <mergeCell ref="O21:S21"/>
    <mergeCell ref="U21:Y21"/>
    <mergeCell ref="AA21:AE21"/>
    <mergeCell ref="AG21:AK21"/>
    <mergeCell ref="AM21:AQ21"/>
    <mergeCell ref="C20:G20"/>
    <mergeCell ref="I20:M20"/>
    <mergeCell ref="O20:S20"/>
    <mergeCell ref="U20:Y20"/>
    <mergeCell ref="AA20:AE20"/>
    <mergeCell ref="AG20:AK20"/>
    <mergeCell ref="AM22:AQ22"/>
    <mergeCell ref="C23:H23"/>
    <mergeCell ref="I23:N23"/>
    <mergeCell ref="O23:T23"/>
    <mergeCell ref="U23:Z23"/>
    <mergeCell ref="AA23:AF23"/>
    <mergeCell ref="AG23:AL23"/>
    <mergeCell ref="AM23:AR23"/>
    <mergeCell ref="C22:G22"/>
    <mergeCell ref="I22:M22"/>
    <mergeCell ref="O22:S22"/>
    <mergeCell ref="U22:Y22"/>
    <mergeCell ref="AA22:AE22"/>
    <mergeCell ref="AG22:AK22"/>
    <mergeCell ref="AM24:AR24"/>
    <mergeCell ref="C25:G25"/>
    <mergeCell ref="I25:M25"/>
    <mergeCell ref="O25:S25"/>
    <mergeCell ref="U25:Y25"/>
    <mergeCell ref="AA25:AE25"/>
    <mergeCell ref="AG25:AK25"/>
    <mergeCell ref="AM25:AQ25"/>
    <mergeCell ref="C24:H24"/>
    <mergeCell ref="I24:N24"/>
    <mergeCell ref="O24:T24"/>
    <mergeCell ref="U24:Z24"/>
    <mergeCell ref="AA24:AF24"/>
    <mergeCell ref="AG24:AL24"/>
    <mergeCell ref="AM26:AQ26"/>
    <mergeCell ref="C27:G27"/>
    <mergeCell ref="I27:M27"/>
    <mergeCell ref="O27:S27"/>
    <mergeCell ref="U27:Y27"/>
    <mergeCell ref="AA27:AE27"/>
    <mergeCell ref="AG27:AK27"/>
    <mergeCell ref="AM27:AQ27"/>
    <mergeCell ref="C26:G26"/>
    <mergeCell ref="I26:M26"/>
    <mergeCell ref="O26:S26"/>
    <mergeCell ref="U26:Y26"/>
    <mergeCell ref="AA26:AE26"/>
    <mergeCell ref="AG26:AK26"/>
    <mergeCell ref="AM28:AQ28"/>
    <mergeCell ref="C29:G29"/>
    <mergeCell ref="I29:M29"/>
    <mergeCell ref="O29:S29"/>
    <mergeCell ref="U29:Y29"/>
    <mergeCell ref="AA29:AE29"/>
    <mergeCell ref="AG29:AK29"/>
    <mergeCell ref="AM29:AQ29"/>
    <mergeCell ref="C28:G28"/>
    <mergeCell ref="I28:M28"/>
    <mergeCell ref="O28:S28"/>
    <mergeCell ref="U28:Y28"/>
    <mergeCell ref="AA28:AE28"/>
    <mergeCell ref="AG28:AK28"/>
    <mergeCell ref="AM30:AR30"/>
    <mergeCell ref="C31:H31"/>
    <mergeCell ref="I31:N31"/>
    <mergeCell ref="O31:T31"/>
    <mergeCell ref="U31:Z31"/>
    <mergeCell ref="AA31:AF31"/>
    <mergeCell ref="AG31:AL31"/>
    <mergeCell ref="AM31:AR31"/>
    <mergeCell ref="C30:H30"/>
    <mergeCell ref="I30:N30"/>
    <mergeCell ref="O30:T30"/>
    <mergeCell ref="U30:Z30"/>
    <mergeCell ref="AA30:AF30"/>
    <mergeCell ref="AG30:AL30"/>
    <mergeCell ref="AM32:AQ32"/>
    <mergeCell ref="C33:G33"/>
    <mergeCell ref="I33:M33"/>
    <mergeCell ref="O33:S33"/>
    <mergeCell ref="U33:Y33"/>
    <mergeCell ref="AA33:AE33"/>
    <mergeCell ref="AG33:AK33"/>
    <mergeCell ref="AM33:AQ33"/>
    <mergeCell ref="C32:G32"/>
    <mergeCell ref="I32:M32"/>
    <mergeCell ref="O32:S32"/>
    <mergeCell ref="U32:Y32"/>
    <mergeCell ref="AA32:AE32"/>
    <mergeCell ref="AG32:AK32"/>
    <mergeCell ref="AM34:AQ34"/>
    <mergeCell ref="C35:G35"/>
    <mergeCell ref="I35:M35"/>
    <mergeCell ref="O35:S35"/>
    <mergeCell ref="U35:Y35"/>
    <mergeCell ref="AA35:AE35"/>
    <mergeCell ref="AG35:AK35"/>
    <mergeCell ref="AM35:AQ35"/>
    <mergeCell ref="C34:G34"/>
    <mergeCell ref="I34:M34"/>
    <mergeCell ref="O34:S34"/>
    <mergeCell ref="U34:Y34"/>
    <mergeCell ref="AA34:AE34"/>
    <mergeCell ref="AG34:AK34"/>
    <mergeCell ref="AM36:AQ36"/>
    <mergeCell ref="C37:H37"/>
    <mergeCell ref="I37:N37"/>
    <mergeCell ref="O37:T37"/>
    <mergeCell ref="U37:Z37"/>
    <mergeCell ref="AA37:AF37"/>
    <mergeCell ref="AG37:AL37"/>
    <mergeCell ref="AM37:AR37"/>
    <mergeCell ref="C36:G36"/>
    <mergeCell ref="I36:M36"/>
    <mergeCell ref="O36:S36"/>
    <mergeCell ref="U36:Y36"/>
    <mergeCell ref="AA36:AE36"/>
    <mergeCell ref="AG36:AK36"/>
    <mergeCell ref="AM38:AR38"/>
    <mergeCell ref="C39:G39"/>
    <mergeCell ref="I39:M39"/>
    <mergeCell ref="O39:S39"/>
    <mergeCell ref="U39:Y39"/>
    <mergeCell ref="AA39:AE39"/>
    <mergeCell ref="AG39:AK39"/>
    <mergeCell ref="AM39:AQ39"/>
    <mergeCell ref="C38:H38"/>
    <mergeCell ref="I38:N38"/>
    <mergeCell ref="O38:T38"/>
    <mergeCell ref="U38:Z38"/>
    <mergeCell ref="AA38:AF38"/>
    <mergeCell ref="AG38:AL38"/>
    <mergeCell ref="AM40:AQ40"/>
    <mergeCell ref="C41:G41"/>
    <mergeCell ref="I41:M41"/>
    <mergeCell ref="O41:S41"/>
    <mergeCell ref="U41:Y41"/>
    <mergeCell ref="AA41:AE41"/>
    <mergeCell ref="AG41:AK41"/>
    <mergeCell ref="AM41:AQ41"/>
    <mergeCell ref="C40:G40"/>
    <mergeCell ref="I40:M40"/>
    <mergeCell ref="O40:S40"/>
    <mergeCell ref="U40:Y40"/>
    <mergeCell ref="AA40:AE40"/>
    <mergeCell ref="AG40:AK40"/>
    <mergeCell ref="AM42:AQ42"/>
    <mergeCell ref="C43:G43"/>
    <mergeCell ref="I43:M43"/>
    <mergeCell ref="O43:S43"/>
    <mergeCell ref="U43:Y43"/>
    <mergeCell ref="AA43:AE43"/>
    <mergeCell ref="AG43:AK43"/>
    <mergeCell ref="AM43:AQ43"/>
    <mergeCell ref="C42:G42"/>
    <mergeCell ref="I42:M42"/>
    <mergeCell ref="O42:S42"/>
    <mergeCell ref="U42:Y42"/>
    <mergeCell ref="AA42:AE42"/>
    <mergeCell ref="AG42:AK42"/>
    <mergeCell ref="AM44:AR44"/>
    <mergeCell ref="C45:H45"/>
    <mergeCell ref="I45:N45"/>
    <mergeCell ref="O45:T45"/>
    <mergeCell ref="U45:Z45"/>
    <mergeCell ref="AA45:AF45"/>
    <mergeCell ref="AG45:AL45"/>
    <mergeCell ref="AM45:AR45"/>
    <mergeCell ref="C44:H44"/>
    <mergeCell ref="I44:N44"/>
    <mergeCell ref="O44:T44"/>
    <mergeCell ref="U44:Z44"/>
    <mergeCell ref="AA44:AF44"/>
    <mergeCell ref="AG44:AL44"/>
    <mergeCell ref="O48:S48"/>
    <mergeCell ref="U48:Y48"/>
    <mergeCell ref="AA48:AE48"/>
    <mergeCell ref="AG48:AK48"/>
    <mergeCell ref="AM46:AQ46"/>
    <mergeCell ref="C47:G47"/>
    <mergeCell ref="I47:M47"/>
    <mergeCell ref="O47:S47"/>
    <mergeCell ref="U47:Y47"/>
    <mergeCell ref="AA47:AE47"/>
    <mergeCell ref="AG47:AK47"/>
    <mergeCell ref="AM47:AQ47"/>
    <mergeCell ref="C46:G46"/>
    <mergeCell ref="I46:M46"/>
    <mergeCell ref="O46:S46"/>
    <mergeCell ref="U46:Y46"/>
    <mergeCell ref="AA46:AE46"/>
    <mergeCell ref="AG46:AK46"/>
    <mergeCell ref="B2:N3"/>
    <mergeCell ref="AG4:AS4"/>
    <mergeCell ref="AG3:AS3"/>
    <mergeCell ref="AG2:AS2"/>
    <mergeCell ref="B4:N4"/>
    <mergeCell ref="P4:AE4"/>
    <mergeCell ref="AM50:AQ50"/>
    <mergeCell ref="P2:AE3"/>
    <mergeCell ref="C50:G50"/>
    <mergeCell ref="I50:M50"/>
    <mergeCell ref="O50:S50"/>
    <mergeCell ref="U50:Y50"/>
    <mergeCell ref="AA50:AE50"/>
    <mergeCell ref="AG50:AK50"/>
    <mergeCell ref="AM48:AQ48"/>
    <mergeCell ref="C49:G49"/>
    <mergeCell ref="I49:M49"/>
    <mergeCell ref="O49:S49"/>
    <mergeCell ref="U49:Y49"/>
    <mergeCell ref="AA49:AE49"/>
    <mergeCell ref="AG49:AK49"/>
    <mergeCell ref="AM49:AQ49"/>
    <mergeCell ref="C48:G48"/>
    <mergeCell ref="I48:M48"/>
    <mergeCell ref="AM7:AR7"/>
    <mergeCell ref="C7:H7"/>
    <mergeCell ref="I7:N7"/>
    <mergeCell ref="O7:T7"/>
    <mergeCell ref="U7:Z7"/>
    <mergeCell ref="AA7:AF7"/>
    <mergeCell ref="AG7:AL7"/>
    <mergeCell ref="AA6:AF6"/>
    <mergeCell ref="AG6:AL6"/>
    <mergeCell ref="AM6:AR6"/>
    <mergeCell ref="I6:Z6"/>
    <mergeCell ref="C6:H6"/>
    <mergeCell ref="BE9:BJ9"/>
    <mergeCell ref="BK9:BP9"/>
    <mergeCell ref="BQ9:BV9"/>
    <mergeCell ref="BW9:CB9"/>
    <mergeCell ref="CC9:CH9"/>
    <mergeCell ref="CI9:CN9"/>
    <mergeCell ref="CO9:CT9"/>
    <mergeCell ref="BE10:BJ10"/>
    <mergeCell ref="BK10:BP10"/>
    <mergeCell ref="BQ10:BV10"/>
    <mergeCell ref="BW10:CB10"/>
    <mergeCell ref="CC10:CH10"/>
    <mergeCell ref="CI10:CN10"/>
    <mergeCell ref="CO10:CT10"/>
    <mergeCell ref="BE11:BI11"/>
    <mergeCell ref="BK11:BO11"/>
    <mergeCell ref="BQ11:BU11"/>
    <mergeCell ref="BW11:CA11"/>
    <mergeCell ref="CC11:CG11"/>
    <mergeCell ref="CI11:CM11"/>
    <mergeCell ref="CO11:CS11"/>
    <mergeCell ref="BE12:BI12"/>
    <mergeCell ref="BK12:BO12"/>
    <mergeCell ref="BQ12:BU12"/>
    <mergeCell ref="BW12:CA12"/>
    <mergeCell ref="CC12:CG12"/>
    <mergeCell ref="CI12:CM12"/>
    <mergeCell ref="CO12:CS12"/>
    <mergeCell ref="BE13:BI13"/>
    <mergeCell ref="BK13:BO13"/>
    <mergeCell ref="BQ13:BU13"/>
    <mergeCell ref="BW13:CA13"/>
    <mergeCell ref="CC13:CG13"/>
    <mergeCell ref="CI13:CM13"/>
    <mergeCell ref="CO13:CS13"/>
    <mergeCell ref="BE14:BI14"/>
    <mergeCell ref="BK14:BO14"/>
    <mergeCell ref="BQ14:BU14"/>
    <mergeCell ref="BW14:CA14"/>
    <mergeCell ref="CC14:CG14"/>
    <mergeCell ref="CI14:CM14"/>
    <mergeCell ref="CO14:CS14"/>
    <mergeCell ref="BE15:BI15"/>
    <mergeCell ref="BK15:BO15"/>
    <mergeCell ref="BQ15:BU15"/>
    <mergeCell ref="BW15:CA15"/>
    <mergeCell ref="CC15:CG15"/>
    <mergeCell ref="CI15:CM15"/>
    <mergeCell ref="CO15:CS15"/>
    <mergeCell ref="BE16:BJ16"/>
    <mergeCell ref="BK16:BP16"/>
    <mergeCell ref="BQ16:BV16"/>
    <mergeCell ref="BW16:CB16"/>
    <mergeCell ref="CC16:CH16"/>
    <mergeCell ref="CI16:CN16"/>
    <mergeCell ref="CO16:CT16"/>
    <mergeCell ref="BE17:BJ17"/>
    <mergeCell ref="BK17:BP17"/>
    <mergeCell ref="BQ17:BV17"/>
    <mergeCell ref="BW17:CB17"/>
    <mergeCell ref="CC17:CH17"/>
    <mergeCell ref="CI17:CN17"/>
    <mergeCell ref="CO17:CT17"/>
    <mergeCell ref="BE18:BI18"/>
    <mergeCell ref="BK18:BO18"/>
    <mergeCell ref="BQ18:BU18"/>
    <mergeCell ref="BW18:CA18"/>
    <mergeCell ref="CC18:CG18"/>
    <mergeCell ref="CI18:CM18"/>
    <mergeCell ref="CO18:CS18"/>
    <mergeCell ref="BE19:BI19"/>
    <mergeCell ref="BK19:BO19"/>
    <mergeCell ref="BQ19:BU19"/>
    <mergeCell ref="BW19:CA19"/>
    <mergeCell ref="CC19:CG19"/>
    <mergeCell ref="CI19:CM19"/>
    <mergeCell ref="CO19:CS19"/>
    <mergeCell ref="BE20:BI20"/>
    <mergeCell ref="BK20:BO20"/>
    <mergeCell ref="BQ20:BU20"/>
    <mergeCell ref="BW20:CA20"/>
    <mergeCell ref="CC20:CG20"/>
    <mergeCell ref="CI20:CM20"/>
    <mergeCell ref="CO20:CS20"/>
    <mergeCell ref="BE21:BI21"/>
    <mergeCell ref="BK21:BO21"/>
    <mergeCell ref="BQ21:BU21"/>
    <mergeCell ref="BW21:CA21"/>
    <mergeCell ref="CC21:CG21"/>
    <mergeCell ref="CI21:CM21"/>
    <mergeCell ref="CO21:CS21"/>
    <mergeCell ref="BE22:BI22"/>
    <mergeCell ref="BK22:BO22"/>
    <mergeCell ref="BQ22:BU22"/>
    <mergeCell ref="BW22:CA22"/>
    <mergeCell ref="CC22:CG22"/>
    <mergeCell ref="CI22:CM22"/>
    <mergeCell ref="CO22:CS22"/>
    <mergeCell ref="BE23:BJ23"/>
    <mergeCell ref="BK23:BP23"/>
    <mergeCell ref="BQ23:BV23"/>
    <mergeCell ref="BW23:CB23"/>
    <mergeCell ref="CC23:CH23"/>
    <mergeCell ref="CI23:CN23"/>
    <mergeCell ref="CO23:CT23"/>
    <mergeCell ref="BE24:BJ24"/>
    <mergeCell ref="BK24:BP24"/>
    <mergeCell ref="BQ24:BV24"/>
    <mergeCell ref="BW24:CB24"/>
    <mergeCell ref="CC24:CH24"/>
    <mergeCell ref="CI24:CN24"/>
    <mergeCell ref="CO24:CT24"/>
    <mergeCell ref="BE25:BI25"/>
    <mergeCell ref="BK25:BO25"/>
    <mergeCell ref="BQ25:BU25"/>
    <mergeCell ref="BW25:CA25"/>
    <mergeCell ref="CC25:CG25"/>
    <mergeCell ref="CI25:CM25"/>
    <mergeCell ref="CO25:CS25"/>
    <mergeCell ref="BE26:BI26"/>
    <mergeCell ref="BK26:BO26"/>
    <mergeCell ref="BQ26:BU26"/>
    <mergeCell ref="BW26:CA26"/>
    <mergeCell ref="CC26:CG26"/>
    <mergeCell ref="CI26:CM26"/>
    <mergeCell ref="CO26:CS26"/>
    <mergeCell ref="BE27:BI27"/>
    <mergeCell ref="BK27:BO27"/>
    <mergeCell ref="BQ27:BU27"/>
    <mergeCell ref="BW27:CA27"/>
    <mergeCell ref="CC27:CG27"/>
    <mergeCell ref="CI27:CM27"/>
    <mergeCell ref="CO27:CS27"/>
    <mergeCell ref="BE28:BI28"/>
    <mergeCell ref="BK28:BO28"/>
    <mergeCell ref="BQ28:BU28"/>
    <mergeCell ref="BW28:CA28"/>
    <mergeCell ref="CC28:CG28"/>
    <mergeCell ref="CI28:CM28"/>
    <mergeCell ref="CO28:CS28"/>
    <mergeCell ref="BE29:BI29"/>
    <mergeCell ref="BK29:BO29"/>
    <mergeCell ref="BQ29:BU29"/>
    <mergeCell ref="BW29:CA29"/>
    <mergeCell ref="CC29:CG29"/>
    <mergeCell ref="CI29:CM29"/>
    <mergeCell ref="CO29:CS29"/>
    <mergeCell ref="BE30:BJ30"/>
    <mergeCell ref="BK30:BP30"/>
    <mergeCell ref="BQ30:BV30"/>
    <mergeCell ref="BW30:CB30"/>
    <mergeCell ref="CC30:CH30"/>
    <mergeCell ref="CI30:CN30"/>
    <mergeCell ref="CO30:CT30"/>
    <mergeCell ref="BE31:BJ31"/>
    <mergeCell ref="BK31:BP31"/>
    <mergeCell ref="BQ31:BV31"/>
    <mergeCell ref="BW31:CB31"/>
    <mergeCell ref="CC31:CH31"/>
    <mergeCell ref="CI31:CN31"/>
    <mergeCell ref="CO31:CT31"/>
    <mergeCell ref="BE32:BI32"/>
    <mergeCell ref="BK32:BO32"/>
    <mergeCell ref="BQ32:BU32"/>
    <mergeCell ref="BW32:CA32"/>
    <mergeCell ref="CC32:CG32"/>
    <mergeCell ref="CI32:CM32"/>
    <mergeCell ref="CO32:CS32"/>
    <mergeCell ref="BE33:BI33"/>
    <mergeCell ref="BK33:BO33"/>
    <mergeCell ref="BQ33:BU33"/>
    <mergeCell ref="BW33:CA33"/>
    <mergeCell ref="CC33:CG33"/>
    <mergeCell ref="CI33:CM33"/>
    <mergeCell ref="CO33:CS33"/>
    <mergeCell ref="BE34:BI34"/>
    <mergeCell ref="BK34:BO34"/>
    <mergeCell ref="BQ34:BU34"/>
    <mergeCell ref="BW34:CA34"/>
    <mergeCell ref="CC34:CG34"/>
    <mergeCell ref="CI34:CM34"/>
    <mergeCell ref="CO34:CS34"/>
    <mergeCell ref="BE35:BI35"/>
    <mergeCell ref="BK35:BO35"/>
    <mergeCell ref="BQ35:BU35"/>
    <mergeCell ref="BW35:CA35"/>
    <mergeCell ref="CC35:CG35"/>
    <mergeCell ref="CI35:CM35"/>
    <mergeCell ref="CO35:CS35"/>
    <mergeCell ref="BE36:BI36"/>
    <mergeCell ref="BK36:BO36"/>
    <mergeCell ref="BQ36:BU36"/>
    <mergeCell ref="BW36:CA36"/>
    <mergeCell ref="CC36:CG36"/>
    <mergeCell ref="CI36:CM36"/>
    <mergeCell ref="CO36:CS36"/>
    <mergeCell ref="BE37:BJ37"/>
    <mergeCell ref="BK37:BP37"/>
    <mergeCell ref="BQ37:BV37"/>
    <mergeCell ref="BW37:CB37"/>
    <mergeCell ref="CC37:CH37"/>
    <mergeCell ref="CI37:CN37"/>
    <mergeCell ref="CO37:CT37"/>
    <mergeCell ref="BE38:BJ38"/>
    <mergeCell ref="BK38:BP38"/>
    <mergeCell ref="BQ38:BV38"/>
    <mergeCell ref="BW38:CB38"/>
    <mergeCell ref="CC38:CH38"/>
    <mergeCell ref="CI38:CN38"/>
    <mergeCell ref="CO38:CT38"/>
    <mergeCell ref="BE39:BI39"/>
    <mergeCell ref="BK39:BO39"/>
    <mergeCell ref="BQ39:BU39"/>
    <mergeCell ref="BW39:CA39"/>
    <mergeCell ref="CC39:CG39"/>
    <mergeCell ref="CI39:CM39"/>
    <mergeCell ref="CO39:CS39"/>
    <mergeCell ref="BE40:BI40"/>
    <mergeCell ref="BK40:BO40"/>
    <mergeCell ref="BQ40:BU40"/>
    <mergeCell ref="BW40:CA40"/>
    <mergeCell ref="CC40:CG40"/>
    <mergeCell ref="CI40:CM40"/>
    <mergeCell ref="CO40:CS40"/>
    <mergeCell ref="BE41:BI41"/>
    <mergeCell ref="BK41:BO41"/>
    <mergeCell ref="BQ41:BU41"/>
    <mergeCell ref="BW41:CA41"/>
    <mergeCell ref="CC41:CG41"/>
    <mergeCell ref="CI41:CM41"/>
    <mergeCell ref="CO41:CS41"/>
    <mergeCell ref="BE42:BI42"/>
    <mergeCell ref="BK42:BO42"/>
    <mergeCell ref="BQ42:BU42"/>
    <mergeCell ref="BW42:CA42"/>
    <mergeCell ref="CC42:CG42"/>
    <mergeCell ref="CI42:CM42"/>
    <mergeCell ref="CO42:CS42"/>
    <mergeCell ref="BE43:BI43"/>
    <mergeCell ref="BK43:BO43"/>
    <mergeCell ref="BQ43:BU43"/>
    <mergeCell ref="BW43:CA43"/>
    <mergeCell ref="CC43:CG43"/>
    <mergeCell ref="CI43:CM43"/>
    <mergeCell ref="CO43:CS43"/>
    <mergeCell ref="BE44:BJ44"/>
    <mergeCell ref="BK44:BP44"/>
    <mergeCell ref="BQ44:BV44"/>
    <mergeCell ref="BW44:CB44"/>
    <mergeCell ref="CC44:CH44"/>
    <mergeCell ref="CI44:CN44"/>
    <mergeCell ref="CO44:CT44"/>
    <mergeCell ref="BE45:BJ45"/>
    <mergeCell ref="BK45:BP45"/>
    <mergeCell ref="BQ45:BV45"/>
    <mergeCell ref="BW45:CB45"/>
    <mergeCell ref="CC45:CH45"/>
    <mergeCell ref="CI45:CN45"/>
    <mergeCell ref="CO45:CT45"/>
    <mergeCell ref="BE46:BI46"/>
    <mergeCell ref="BK46:BO46"/>
    <mergeCell ref="BQ46:BU46"/>
    <mergeCell ref="BW46:CA46"/>
    <mergeCell ref="CC46:CG46"/>
    <mergeCell ref="CI46:CM46"/>
    <mergeCell ref="CO46:CS46"/>
    <mergeCell ref="BE47:BI47"/>
    <mergeCell ref="BK47:BO47"/>
    <mergeCell ref="BQ47:BU47"/>
    <mergeCell ref="BW47:CA47"/>
    <mergeCell ref="CC47:CG47"/>
    <mergeCell ref="CI47:CM47"/>
    <mergeCell ref="CO47:CS47"/>
    <mergeCell ref="BE48:BI48"/>
    <mergeCell ref="BK48:BO48"/>
    <mergeCell ref="BQ48:BU48"/>
    <mergeCell ref="BW48:CA48"/>
    <mergeCell ref="CC48:CG48"/>
    <mergeCell ref="CI48:CM48"/>
    <mergeCell ref="CO48:CS48"/>
    <mergeCell ref="BE49:BI49"/>
    <mergeCell ref="BK49:BO49"/>
    <mergeCell ref="BQ49:BU49"/>
    <mergeCell ref="BW49:CA49"/>
    <mergeCell ref="CC49:CG49"/>
    <mergeCell ref="CI49:CM49"/>
    <mergeCell ref="CO49:CS49"/>
    <mergeCell ref="BE50:BI50"/>
    <mergeCell ref="BK50:BO50"/>
    <mergeCell ref="BQ50:BU50"/>
    <mergeCell ref="BW50:CA50"/>
    <mergeCell ref="CC50:CG50"/>
    <mergeCell ref="CI50:CM50"/>
    <mergeCell ref="CO50:CS50"/>
  </mergeCells>
  <conditionalFormatting sqref="C9:AR9 C16:AR16 C23:AR23 C30:AR30 C37:AR37 C44:AR44">
    <cfRule type="expression" dxfId="16" priority="24">
      <formula>COUNTIF($CZ$4:$CZ$11, C10)&gt;0</formula>
    </cfRule>
    <cfRule type="expression" dxfId="15" priority="21">
      <formula>C10=$BA$5</formula>
    </cfRule>
  </conditionalFormatting>
  <conditionalFormatting sqref="C10:AR10 C17:AR17 C24:AR24 C31:AR31 C38:AR38 C45:AR45">
    <cfRule type="expression" dxfId="14" priority="23">
      <formula>COUNTIF($CZ$4:$CZ$11, C10)&gt;0</formula>
    </cfRule>
    <cfRule type="expression" dxfId="13" priority="22">
      <formula>C10=$BA$5</formula>
    </cfRule>
  </conditionalFormatting>
  <conditionalFormatting sqref="B4:N5 B6:B7 I6">
    <cfRule type="expression" dxfId="12" priority="19">
      <formula>NOT($B$4="")</formula>
    </cfRule>
  </conditionalFormatting>
  <conditionalFormatting sqref="C11:AR15 C18:AR22 C25:AR29 C32:AR36 C39:AR43 C46:AR50">
    <cfRule type="expression" dxfId="11" priority="3">
      <formula>AND(BE11=$AM$7, NOT(BE11=""))</formula>
    </cfRule>
    <cfRule type="expression" dxfId="10" priority="5">
      <formula>AND(BE11=$AG$7, NOT(BE11=""))</formula>
    </cfRule>
    <cfRule type="expression" dxfId="9" priority="6">
      <formula>AND(BE11=$AA$7, NOT(BE11=""))</formula>
    </cfRule>
    <cfRule type="expression" dxfId="8" priority="7">
      <formula>AND(BE11=$U$7, NOT(BE11=""))</formula>
    </cfRule>
    <cfRule type="expression" dxfId="7" priority="8">
      <formula>AND(BE11=$O$7, NOT(BE11=""))</formula>
    </cfRule>
    <cfRule type="expression" dxfId="6" priority="9">
      <formula>AND(BE11=$I$7, NOT(BE11=""))</formula>
    </cfRule>
    <cfRule type="expression" dxfId="5" priority="10">
      <formula>AND(BE11=$C$7, NOT(BE11=""))</formula>
    </cfRule>
    <cfRule type="expression" dxfId="4" priority="11">
      <formula>AND(BE11=$AM$6, NOT(BE11=""))</formula>
    </cfRule>
    <cfRule type="expression" dxfId="3" priority="12">
      <formula>AND(BE11=$AG$6, NOT(BE11=""))</formula>
    </cfRule>
    <cfRule type="expression" dxfId="2" priority="13">
      <formula>AND(BE11=$AA$6, NOT(BE11=""))</formula>
    </cfRule>
  </conditionalFormatting>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A5A45109-72DD-4856-8B69-B334452FD6B9}">
            <xm:f>AND(COUNTIF('Dates List'!$AF$11:$AF$1010, C10)&gt;0, NOT(C10=""))</xm:f>
            <x14:dxf>
              <font>
                <b/>
                <i val="0"/>
                <color theme="0"/>
              </font>
              <fill>
                <patternFill>
                  <bgColor rgb="FFFF0000"/>
                </patternFill>
              </fill>
              <border>
                <left style="thin">
                  <color auto="1"/>
                </left>
                <right style="thin">
                  <color auto="1"/>
                </right>
                <vertical/>
                <horizontal/>
              </border>
            </x14:dxf>
          </x14:cfRule>
          <xm:sqref>C9:AR9 C16:AR16 C23:AR23 C30:AR30 C37:AR37 C44:AR44</xm:sqref>
        </x14:conditionalFormatting>
        <x14:conditionalFormatting xmlns:xm="http://schemas.microsoft.com/office/excel/2006/main">
          <x14:cfRule type="expression" priority="1" id="{D2EBFF4A-5603-464E-80B1-EA807A6DBC45}">
            <xm:f>AND(COUNTIF('Dates List'!$AF$11:$AF$1010, C10)&gt;0, NOT(C10=""))</xm:f>
            <x14:dxf>
              <font>
                <b/>
                <i val="0"/>
                <color theme="0"/>
              </font>
              <fill>
                <patternFill>
                  <bgColor rgb="FFFF0000"/>
                </patternFill>
              </fill>
              <border>
                <left style="thin">
                  <color auto="1"/>
                </left>
                <right style="thin">
                  <color auto="1"/>
                </right>
                <vertical/>
                <horizontal/>
              </border>
            </x14:dxf>
          </x14:cfRule>
          <xm:sqref>C10:AR10 C17:AR17 C24:AR24 C31:AR31 C38:AR38 C45:AR45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68123-D637-4F6A-825D-706060F0F352}">
  <ds:schemaRefs>
    <ds:schemaRef ds:uri="0224aa69-f8be-496a-942a-f68b2082be9d"/>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FB2DF16F-8F4C-416C-8508-5E5E7C804605}">
  <ds:schemaRefs>
    <ds:schemaRef ds:uri="http://schemas.microsoft.com/sharepoint/v3/contenttype/forms"/>
  </ds:schemaRefs>
</ds:datastoreItem>
</file>

<file path=customXml/itemProps3.xml><?xml version="1.0" encoding="utf-8"?>
<ds:datastoreItem xmlns:ds="http://schemas.openxmlformats.org/officeDocument/2006/customXml" ds:itemID="{D1CB9E8B-0B17-4557-B179-749FD71B0B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Dates List</vt:lpstr>
      <vt:lpstr>Calendar</vt:lpstr>
      <vt:lpstr>Calendar!Print_Area</vt:lpstr>
      <vt:lpstr>'Dates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2019-04-16T08:35:13Z</dcterms:created>
  <dcterms:modified xsi:type="dcterms:W3CDTF">2019-04-16T14:42:23Z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